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codeName="ThisWorkbook"/>
  <xr:revisionPtr revIDLastSave="68" documentId="6_{A62AAECE-421E-4EE3-81D7-ED5EEBFEDD9D}" xr6:coauthVersionLast="40" xr6:coauthVersionMax="40" xr10:uidLastSave="{28FB2F4A-9EA4-40A7-90CD-D7ED51E1F65D}"/>
  <bookViews>
    <workbookView xWindow="0" yWindow="0" windowWidth="22260" windowHeight="12645" activeTab="2" xr2:uid="{00000000-000D-0000-FFFF-FFFF00000000}"/>
  </bookViews>
  <sheets>
    <sheet name="Shops" sheetId="1" r:id="rId1"/>
    <sheet name="Users" sheetId="2" r:id="rId2"/>
    <sheet name="Grid" sheetId="3" r:id="rId3"/>
    <sheet name="Full shop list" sheetId="4" r:id="rId4"/>
  </sheets>
  <definedNames>
    <definedName name="_xlnm._FilterDatabase" localSheetId="1" hidden="1">Users!$A$1:$G$67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0" i="2" l="1"/>
  <c r="G37" i="2"/>
  <c r="G58" i="2"/>
  <c r="G10" i="2"/>
  <c r="G5" i="2"/>
  <c r="G18" i="2"/>
  <c r="G24" i="2"/>
  <c r="G48" i="2"/>
  <c r="G38" i="2"/>
  <c r="G35" i="2"/>
  <c r="G7" i="2"/>
  <c r="G9" i="2"/>
  <c r="G11" i="2"/>
  <c r="G4" i="2"/>
  <c r="G39" i="2"/>
  <c r="G6" i="2"/>
  <c r="G14" i="2"/>
  <c r="G2" i="2"/>
  <c r="G15" i="2"/>
  <c r="G64" i="2"/>
  <c r="G3" i="2"/>
  <c r="G20" i="2"/>
  <c r="G50" i="2"/>
  <c r="G52" i="2"/>
  <c r="G12" i="2"/>
  <c r="G56" i="2"/>
  <c r="G23" i="2"/>
  <c r="G42" i="2"/>
  <c r="G53" i="2"/>
  <c r="G61" i="2"/>
  <c r="G41" i="2"/>
  <c r="G45" i="2"/>
  <c r="G13" i="2"/>
  <c r="G17" i="2"/>
  <c r="G49" i="2"/>
  <c r="G25" i="2"/>
  <c r="G22" i="2"/>
  <c r="G55" i="2"/>
  <c r="G29" i="2"/>
  <c r="G65" i="2"/>
  <c r="G62" i="2"/>
  <c r="G59" i="2"/>
  <c r="G46" i="2"/>
  <c r="G54" i="2"/>
  <c r="G36" i="2"/>
  <c r="G30" i="2"/>
  <c r="G31" i="2"/>
  <c r="G19" i="2"/>
  <c r="G47" i="2"/>
  <c r="G44" i="2"/>
  <c r="G43" i="2"/>
  <c r="G63" i="2"/>
  <c r="G21" i="2"/>
  <c r="G57" i="2"/>
  <c r="G33" i="2"/>
  <c r="G27" i="2"/>
  <c r="G28" i="2"/>
  <c r="G34" i="2"/>
  <c r="G16" i="2"/>
  <c r="G26" i="2"/>
  <c r="G32" i="2"/>
  <c r="G8" i="2"/>
  <c r="G51" i="2"/>
  <c r="G60" i="2"/>
  <c r="G67" i="2"/>
  <c r="G66" i="2"/>
  <c r="H50" i="3"/>
  <c r="I50" i="3"/>
  <c r="J50" i="3"/>
  <c r="K50" i="3"/>
  <c r="L50" i="3"/>
  <c r="M50" i="3"/>
  <c r="N50" i="3"/>
  <c r="O50" i="3"/>
  <c r="P50" i="3"/>
  <c r="Q50" i="3"/>
  <c r="R50" i="3"/>
  <c r="S50" i="3"/>
  <c r="T50" i="3"/>
  <c r="U50" i="3"/>
  <c r="V50" i="3"/>
  <c r="W50" i="3"/>
  <c r="X50" i="3"/>
  <c r="Y50" i="3"/>
  <c r="Z50" i="3"/>
  <c r="AA50" i="3"/>
  <c r="AB50" i="3"/>
  <c r="AC50" i="3"/>
  <c r="AD50" i="3"/>
  <c r="AE50" i="3"/>
  <c r="AF50" i="3"/>
  <c r="AG50" i="3"/>
  <c r="AH50" i="3"/>
  <c r="AI50" i="3"/>
  <c r="AJ50" i="3"/>
  <c r="AK50" i="3"/>
  <c r="AL50" i="3"/>
  <c r="AM50" i="3"/>
  <c r="AN50" i="3"/>
  <c r="AO50" i="3"/>
  <c r="AP50" i="3"/>
  <c r="AQ50" i="3"/>
  <c r="AR50" i="3"/>
  <c r="AS50" i="3"/>
  <c r="AT50" i="3"/>
  <c r="AU50" i="3"/>
  <c r="AV50" i="3"/>
  <c r="AW50" i="3"/>
  <c r="AX50" i="3"/>
  <c r="AY50" i="3"/>
  <c r="AZ50" i="3"/>
  <c r="BA50" i="3"/>
  <c r="BB50" i="3"/>
  <c r="BC50" i="3"/>
  <c r="BD50" i="3"/>
  <c r="BE50" i="3"/>
  <c r="BF50" i="3"/>
  <c r="BG50" i="3"/>
  <c r="BH50" i="3"/>
  <c r="BI50" i="3"/>
  <c r="BJ50" i="3"/>
  <c r="BK50" i="3"/>
  <c r="BL50" i="3"/>
  <c r="BM50" i="3"/>
  <c r="BN50" i="3"/>
  <c r="BO50" i="3"/>
  <c r="BP50" i="3"/>
  <c r="BQ50" i="3"/>
  <c r="BR50" i="3"/>
  <c r="BS50" i="3"/>
  <c r="BT50" i="3"/>
  <c r="G50"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alcChain>
</file>

<file path=xl/sharedStrings.xml><?xml version="1.0" encoding="utf-8"?>
<sst xmlns="http://schemas.openxmlformats.org/spreadsheetml/2006/main" count="14652" uniqueCount="13297">
  <si>
    <t>Nom</t>
  </si>
  <si>
    <t>Adresse</t>
  </si>
  <si>
    <t>Nb Review</t>
  </si>
  <si>
    <t>URL</t>
  </si>
  <si>
    <t>Pos</t>
  </si>
  <si>
    <t>Neg</t>
  </si>
  <si>
    <t>Personnes</t>
  </si>
  <si>
    <t>Extens Hair</t>
  </si>
  <si>
    <t xml:space="preserve">Route de la Fonderie 2, 1700 Fribourg -  </t>
  </si>
  <si>
    <t>https://www.google.fr/maps/search/Extens+Hair</t>
  </si>
  <si>
    <t>Franck De Lausanne, Stephane Barbizat, Dafina Format, Michelle Santini, Dawson Rose, Pierre Favre, Francesca Genovese, Carla San Marchi, Agence SWATT, Sandra De iorio, Pascale Heritier, Sonia Lucia, Maxime Larribe, Sandra Willi, Sandrina Grande, 123 Action, Rosalia Marchese, Josie Plissoneau, Elena Estetica, Elia Boves, Sofia KPACNBA, Bernard Gilles, Gianni Di Michele, Sylvie Victory, bella simona, sandro marco, Karl Hagen</t>
  </si>
  <si>
    <t>Axxys Services SA</t>
  </si>
  <si>
    <t xml:space="preserve">Avenue Adrien-Lachenal 25, 1290 Versoix -  </t>
  </si>
  <si>
    <t>https://www.google.fr/maps/search/Axxys+Services+SA</t>
  </si>
  <si>
    <t>Franck De Lausanne, Sandrine Lepoussier, Michelle Santini, Francesco Andreiuolo, Michel Dubois, Francesca Genovese, Carla San Marchi, Michel Spartans, Agence SWATT, Sandra De iorio, Elena Estetica, sandro marco, Michelle Huntziger, Stéphane Plocnek, Djen dix sept, Stevy Fonseca, Carlo Montanarino, Tiziano Del FERRO, François Huber, Sandrine Holzer, Pascal Bemax, Lausanne St-François, Sylvie Dupontel, Pascal Delmas, Agim Demiri</t>
  </si>
  <si>
    <t>Voyance</t>
  </si>
  <si>
    <t xml:space="preserve">Ch. du Rhône 6, 1913 Saillon -  </t>
  </si>
  <si>
    <t>https://www.google.fr/maps/search/Voyance</t>
  </si>
  <si>
    <t>Steeve Oyvaert, Franck De Lausanne, Sandrine Lepoussier, Stephane Barbizat, Dafina Format, Michelle Santini, Dawson Rose, Pierre Favre, Elhamia Aldan, Francesco Andreiuolo, Giuseppe Merotta, Maxime Larribe, Rosalia Marchese, Sofia KPACNBA, bella simona, Angelo Bon, seb martin, Michelle Huntziger, Stéphane Plocnek, Djen dix sept, Stevy Fonseca, Karina Studer, Francesco Andreiuolo_2</t>
  </si>
  <si>
    <t>Clinical smartphone Sàrl</t>
  </si>
  <si>
    <t xml:space="preserve">Rue Saint-Laurent 33, 1003 Lausanne -  </t>
  </si>
  <si>
    <t>https://www.google.fr/maps/search/Clinical+smartphone+Sàrl</t>
  </si>
  <si>
    <t>Stephane Barbizat, Elhamia Aldan, Michel Dubois, Francesca Genovese, Carla San Marchi, Michel Spartans, angelo Marchese, Sonia Lucia, Marco Simone, Sandrina Grande, Sofia KPACNBA, bella simona, sandro marco, Karl Hagen, Michelle Huntziger, Stevy Fonseca, Carlo Montanarino, Tiziano Del FERRO, mm meyrin, Roberto Andreiuolo</t>
  </si>
  <si>
    <t>Voyance par téléphone</t>
  </si>
  <si>
    <t xml:space="preserve">Route de Crochy 16, 1024 Ecublens -  </t>
  </si>
  <si>
    <t>https://www.google.fr/maps/search/Voyance+par+téléphone</t>
  </si>
  <si>
    <t>Steeve Oyvaert, Sandrine Lepoussier, Dawson Rose, Pierre Favre, Francesco Andreiuolo, Giuseppe Merotta, Francesca Genovese, Michel Spartans, angelo Marchese, Sonia Lucia, Rosalia Marchese, Josie Plissoneau, Sofia KPACNBA, Bernard Gilles, Gianni Di Michele, sandro marco, Angelo Bon, seb martin, Michelle Huntziger</t>
  </si>
  <si>
    <t>Real Russian Hair</t>
  </si>
  <si>
    <t xml:space="preserve">Fribourg -  </t>
  </si>
  <si>
    <t>https://www.google.fr/maps/search/Real+Russian+Hair</t>
  </si>
  <si>
    <t>Michelle Santini, Dawson Rose, Pierre Favre, Francesco Andreiuolo, Francesca Genovese, Carla San Marchi, Michel Spartans, Sandra De iorio, Sonia Lucia, Marco Simone, Elena Estetica, bella simona, Michelle Huntziger, Stevy Fonseca, Carlo Montanarino, Tiziano Del FERRO, Roberto Andreiuolo, Sandrine Teuscher</t>
  </si>
  <si>
    <t>eA Group SA</t>
  </si>
  <si>
    <t xml:space="preserve">Place Grand-Saint-Jean 3, 1003 Lausanne -  </t>
  </si>
  <si>
    <t>https://www.google.fr/maps/search/eA+Group+SA</t>
  </si>
  <si>
    <t>Steeve Oyvaert, Michelle Santini, Elhamia Aldan, Francesco Andreiuolo, Michel Dubois, Francesca Genovese, Sandra De iorio, Marco Simone, Sandra Willi, Elena Estetica, Karl Hagen, Michelle Huntziger, Stevy Fonseca, Carlo Montanarino, Sandrine Holzer, Sylvie Dupontel, Pascal Delmas, Kano Muong</t>
  </si>
  <si>
    <t>Jemassure Sàrl</t>
  </si>
  <si>
    <t xml:space="preserve">Rue du Bugnon 20, 1005 Lausanne -  </t>
  </si>
  <si>
    <t>https://www.google.fr/maps/search/Jemassure+Sàrl</t>
  </si>
  <si>
    <t>Steeve Oyvaert, Michelle Santini, Dawson Rose, Elhamia Aldan, Francesco Andreiuolo, Michel Dubois, Michel Spartans, Agence SWATT, Sandra De iorio, Pascale Heritier, Sonia Lucia, Marco Simone, Sandrina Grande, bella simona, sandro marco, Karl Hagen, Stevy Fonseca</t>
  </si>
  <si>
    <t>Mrs. Dr.med. Sandrine Grept-Locher</t>
  </si>
  <si>
    <t xml:space="preserve">Chemin Rieu 18, 1208 Genève -  </t>
  </si>
  <si>
    <t>https://www.google.fr/maps/search/Mrs.+Dr.med.+Sandrine+Grept-Locher</t>
  </si>
  <si>
    <t>Michelle Santini, Michel Dubois, Michel Spartans, Sandra De iorio, Marco Simone, Elena Estetica, Michelle Huntziger, Djen dix sept, Tiziano Del FERRO, Agim Demiri, Michelle Quentine, Patrice Magnin, Larissa Delacrétaz, Isabelle Diamantine, Sunrise Center Mont-Blanc</t>
  </si>
  <si>
    <t>Jacky Services Déménagement Sàrl</t>
  </si>
  <si>
    <t xml:space="preserve">Route de Divonne 48, 1260 Nyon -  </t>
  </si>
  <si>
    <t>https://www.google.fr/maps/search/Jacky+Services+Déménagement+Sàrl</t>
  </si>
  <si>
    <t>Steeve Oyvaert, Franck De Lausanne, Sandrine Lepoussier, Stephane Barbizat, Elhamia Aldan, Francesco Andreiuolo, Francesca Genovese, Michel Spartans, Maxime Larribe, Elena Estetica, Bernard Gilles, Angelo Bon, Djen dix sept, Stevy Fonseca</t>
  </si>
  <si>
    <t>Swissbotanic GmbH</t>
  </si>
  <si>
    <t xml:space="preserve">Berne -  </t>
  </si>
  <si>
    <t>https://www.google.fr/maps/search/Swissbotanic+GmbH</t>
  </si>
  <si>
    <t>Steeve Oyvaert, Franck De Lausanne, Sandrine Lepoussier, Stephane Barbizat, Dafina Format, Elhamia Aldan, Francesca Genovese, Maxime Larribe, Elia Boves, Djen dix sept, Carlo Montanarino, Richard Arthur, Francesco Andreiuolo_2</t>
  </si>
  <si>
    <t>Batimmo SA</t>
  </si>
  <si>
    <t xml:space="preserve">Chemin des Mésanges 4, 1032 Romanel-sur-Lausanne -  </t>
  </si>
  <si>
    <t>https://www.google.fr/maps/search/Batimmo+SA</t>
  </si>
  <si>
    <t>Stephane Barbizat, Michel Dubois, Francesca Genovese, Carla San Marchi, bella simona, Karl Hagen, Roberto Andreiuolo, Pascal Bemax, Lausanne St-François, Sylvie Dupontel, Agim Demiri, Michelle Quentine</t>
  </si>
  <si>
    <t>Home Addict</t>
  </si>
  <si>
    <t xml:space="preserve">Route de Champ-Colin 2A, Nyon, 1260 Nyon -  </t>
  </si>
  <si>
    <t>https://www.google.fr/maps/search/Home+Addict</t>
  </si>
  <si>
    <t>Dawson Rose, Francesco Andreiuolo, Francesca Genovese, angelo Marchese, Pascale Heritier, Sandra Willi, Elena Estetica, sandro marco, Karl Hagen, Djen dix sept, Stevy Fonseca, Sandrine Holzer, Sandrine Teuscher</t>
  </si>
  <si>
    <t>RM Sécurité - Systèmes d'alarme &amp; Vidéosurveillance</t>
  </si>
  <si>
    <t xml:space="preserve">Route d'Echallens 12, 1055 Froideville -  </t>
  </si>
  <si>
    <t>https://www.google.fr/maps/search/RM+Sécurité+-+Systèmes+d'alarme+&amp;+Vidéosurveillance</t>
  </si>
  <si>
    <t>Steeve Oyvaert, Franck De Lausanne, Dawson Rose, Elhamia Aldan, Francesca Genovese, angelo Marchese, Rosalia Marchese, Josie Plissoneau, bella simona, Angelo Bon, Michelle Huntziger, Karina Studer</t>
  </si>
  <si>
    <t>Day Conseils Crédit</t>
  </si>
  <si>
    <t xml:space="preserve">Avenue Druey 14, 1018 Lausanne -  </t>
  </si>
  <si>
    <t>https://www.google.fr/maps/search/Day+Conseils+Crédit</t>
  </si>
  <si>
    <t>Franck De Lausanne, Stephane Barbizat, Francesco Andreiuolo, Michel Dubois, Agence SWATT, Elena Estetica, Michelle Huntziger, Stevy Fonseca, Pascal Delmas, Patrice Magnin, Hervé Frutig</t>
  </si>
  <si>
    <t>Voyance Suisse</t>
  </si>
  <si>
    <t xml:space="preserve">Chemin Marais Roulet 47, 1926 Fully -  </t>
  </si>
  <si>
    <t>https://www.google.fr/maps/search/Voyance+Suisse</t>
  </si>
  <si>
    <t>Sandrine Lepoussier, Francesco Andreiuolo, Giuseppe Merotta, Francesca Genovese, Michel Spartans, Marco Simone, Gianni Di Michele, seb martin, Michelle Huntziger, Stevy Fonseca, Roberto Andreiuolo</t>
  </si>
  <si>
    <t>B.R. Consulting Relocation Sàrl</t>
  </si>
  <si>
    <t xml:space="preserve">Route des Acacias 48, 1227 Carouge -  </t>
  </si>
  <si>
    <t>https://www.google.fr/maps/search/B.R.+Consulting+Relocation+Sàrl</t>
  </si>
  <si>
    <t>Dawson Rose, Elhamia Aldan, Francesco Andreiuolo, Francesca Genovese, Michel Spartans, Agence SWATT, Sandra De iorio, Sonia Lucia, Marco Simone, Stevy Fonseca, Tiziano Del FERRO</t>
  </si>
  <si>
    <t>ENTOURAGE Medical Esthetic Solutions SA</t>
  </si>
  <si>
    <t xml:space="preserve">Avenue de la Gare 39a, 1003 Lausanne -  </t>
  </si>
  <si>
    <t>https://www.google.fr/maps/search/ENTOURAGE+Medical+Esthetic+Solutions+SA</t>
  </si>
  <si>
    <t>Francesca Genovese, Agence SWATT, Elena Estetica, Bernard Gilles, Karl Hagen, Michelle Huntziger, Pascal Delmas, Patrice Magnin, Sunrise Center Mont-Blanc, Hervé Frutig</t>
  </si>
  <si>
    <t>123 ACTION</t>
  </si>
  <si>
    <t>https://www.google.fr/maps/search/123+ACTION</t>
  </si>
  <si>
    <t>Steeve Oyvaert, Stephane Barbizat, Francesco Andreiuolo, Francesca Genovese, Michel Spartans, Agence SWATT, Sandra De iorio, Pascale Heritier, Sonia Lucia, Marco Simone</t>
  </si>
  <si>
    <t>Opticien Point2vue Renens</t>
  </si>
  <si>
    <t xml:space="preserve">Rue de la Mèbre 6, 1020 Renens -  </t>
  </si>
  <si>
    <t>https://www.google.fr/maps/search/Opticien+Point2vue+Renens</t>
  </si>
  <si>
    <t>Dafina Format, Pierre Favre, Giuseppe Merotta, seb martin, Stevy Fonseca, Karina Studer, merotta giuseppe</t>
  </si>
  <si>
    <t>Credit.ch</t>
  </si>
  <si>
    <t xml:space="preserve">Nyon -  </t>
  </si>
  <si>
    <t>https://www.google.fr/maps/search/Credit.ch</t>
  </si>
  <si>
    <t>Michel Spartans, Marco Simone, Sylvie Victory, sandro marco, Karl Hagen, Michelle Huntziger, Stevy Fonseca, Lausanne St-François, Isabelle Diamantine</t>
  </si>
  <si>
    <t>Perret Sanitaire S.A.</t>
  </si>
  <si>
    <t xml:space="preserve">Avenue des Boveresses 46, 1010 Lausanne -  </t>
  </si>
  <si>
    <t>https://www.google.fr/maps/search/Perret+Sanitaire+S.A.</t>
  </si>
  <si>
    <t>Sylvie Victory, Stéphane Plocnek, François Huber, Pascal Bemax, Lausanne St-François, Pascal Delmas, Patrice Magnin</t>
  </si>
  <si>
    <t>Salon de coiffure Mara coiffure - Lausanne</t>
  </si>
  <si>
    <t xml:space="preserve">Chemin de Pierrefleur 22, 1004 Lausanne -  </t>
  </si>
  <si>
    <t>https://www.google.fr/maps/search/Salon+de+coiffure+Mara+coiffure+-+Lausanne</t>
  </si>
  <si>
    <t>Steeve Oyvaert, Marco Simone, Josie Plissoneau, Bernard Gilles, bella simona, Tiziano Del FERRO</t>
  </si>
  <si>
    <t>Aesthetics Clinic Rhône</t>
  </si>
  <si>
    <t xml:space="preserve">Rue du Rhône 50, 1204 Genève -  </t>
  </si>
  <si>
    <t>https://www.google.fr/maps/search/Aesthetics+Clinic+Rhône</t>
  </si>
  <si>
    <t>Sandrine Lepoussier, Stephane Barbizat, Michelle Santini, Francesca Genovese, Karl Hagen, Manuel Sancho</t>
  </si>
  <si>
    <t>Maladie de Lyme - Pharmacie Geny</t>
  </si>
  <si>
    <t xml:space="preserve">Rue du Petit-Chêne, 9 bis, 1003 Lausanne -  </t>
  </si>
  <si>
    <t>https://www.google.fr/maps/search/Maladie+de+Lyme+-+Pharmacie+Geny</t>
  </si>
  <si>
    <t>Michelle Santini, Francesca Genovese, angelo Marchese, 123 Action, Elia Boves, Carlo Montanarino, Francesco Andreiuolo_2</t>
  </si>
  <si>
    <t>Ryu-Kwaï</t>
  </si>
  <si>
    <t xml:space="preserve">Rue du Jura 14, 1023 Crissier -  </t>
  </si>
  <si>
    <t>https://www.google.fr/maps/search/Ryu-Kwaï</t>
  </si>
  <si>
    <t>Francesco Andreiuolo, Sonia Lucia, Marco Simone, Bernard Gilles, sandro marco, François Huber, Pascal Delmas</t>
  </si>
  <si>
    <t>Mr. Dr.med. Nasser Madi</t>
  </si>
  <si>
    <t xml:space="preserve">Avenue de Beau-Séjour 19, 1206 Genève -  </t>
  </si>
  <si>
    <t>https://www.google.fr/maps/search/Mr.+Dr.med.+Nasser+Madi</t>
  </si>
  <si>
    <t>Carla San Marchi, Stevy Fonseca, Tiziano Del FERRO, Lausanne St-François, Sylvie Dupontel, Larissa Delacrétaz, Hervé Frutig</t>
  </si>
  <si>
    <t>Dream Institute Lausanne</t>
  </si>
  <si>
    <t xml:space="preserve">Rue de Bourg 10, 1003 Lausanne -  </t>
  </si>
  <si>
    <t>https://www.google.fr/maps/search/Dream+Institute+Lausanne</t>
  </si>
  <si>
    <t>Franck De Lausanne, Sandrine Lepoussier, Elhamia Aldan, Francesca Genovese, Bernard Gilles, Karina Studer</t>
  </si>
  <si>
    <t>Voiture Electrique</t>
  </si>
  <si>
    <t xml:space="preserve">Chemin de Montelly 36, 1007 Lausanne -  </t>
  </si>
  <si>
    <t>https://www.google.fr/maps/search/Voiture+Electrique</t>
  </si>
  <si>
    <t>Sandrine Lepoussier, Dafina Format, Giuseppe Merotta, Angelo Bon, seb martin, Stevy Fonseca</t>
  </si>
  <si>
    <t>CARBONIE</t>
  </si>
  <si>
    <t xml:space="preserve">Rue Couchirard 12, 1004 Lausanne -  </t>
  </si>
  <si>
    <t>https://www.google.fr/maps/search/CARBONIE</t>
  </si>
  <si>
    <t>Stephane Barbizat, Michelle Santini, Dawson Rose, Michelle Huntziger, Sandrine Holzer, Michelle Quentine</t>
  </si>
  <si>
    <t>Linea Lombardo SA</t>
  </si>
  <si>
    <t xml:space="preserve">Avenue des Alpes 86, 1820 Montreux -  </t>
  </si>
  <si>
    <t>https://www.google.fr/maps/search/Linea+Lombardo+SA</t>
  </si>
  <si>
    <t>Dawson Rose, Francesco Andreiuolo, Marco Simone, sandro marco, Djen dix sept, Roberto Andreiuolo</t>
  </si>
  <si>
    <t>DébarraSpeed - Entreprise de débarras à Genève et Lausanne</t>
  </si>
  <si>
    <t xml:space="preserve">Meyrin -  </t>
  </si>
  <si>
    <t>https://www.google.fr/maps/search/DébarraSpeed+-+Entreprise+de+débarras+à+Genève+et+Lausanne</t>
  </si>
  <si>
    <t>Francesco Andreiuolo, Francesca Genovese, Bernard Gilles, Stevy Fonseca, Richard Arthur, Francesco Andreiuolo_2</t>
  </si>
  <si>
    <t>Carole Alkabes Photographe</t>
  </si>
  <si>
    <t xml:space="preserve">Sainte-Croix -  </t>
  </si>
  <si>
    <t>https://www.google.fr/maps/search/Carole+Alkabes+Photographe</t>
  </si>
  <si>
    <t>Michelle Santini, Dawson Rose, Francesca Genovese, Elia Boves, Stevy Fonseca</t>
  </si>
  <si>
    <t>Blue Flowers</t>
  </si>
  <si>
    <t xml:space="preserve">Avenue d'Ouchy 24, 1006 Lausanne -  </t>
  </si>
  <si>
    <t>https://www.google.fr/maps/search/Blue+Flowers</t>
  </si>
  <si>
    <t>Dawson Rose, Michel Spartans, Michelle Huntziger, Pascal Bemax, Kano Muong</t>
  </si>
  <si>
    <t>Apgl Sàrl</t>
  </si>
  <si>
    <t xml:space="preserve">Rue de Lausanne 75, 1020 Renens -  </t>
  </si>
  <si>
    <t>https://www.google.fr/maps/search/Apgl+Sàrl</t>
  </si>
  <si>
    <t>Francesco Andreiuolo, Francesca Genovese, Marco Simone, François Huber, Larissa Delacrétaz</t>
  </si>
  <si>
    <t>Dr méd. Bertrand Mercadier</t>
  </si>
  <si>
    <t xml:space="preserve">Rue de la Paix 4, 1003 Lausanne -  </t>
  </si>
  <si>
    <t>https://www.google.fr/maps/search/Dr+méd.+Bertrand+Mercadier</t>
  </si>
  <si>
    <t>Sylvie Victory, François Huber, Sandrine Holzer, Pascal Bemax, Patrice Magnin</t>
  </si>
  <si>
    <t>Neos-Suisse SA</t>
  </si>
  <si>
    <t xml:space="preserve">Chemin des Eglantines 4, 1219 Châtelaine -  </t>
  </si>
  <si>
    <t>https://www.google.fr/maps/search/Neos-Suisse+SA</t>
  </si>
  <si>
    <t>Steeve Oyvaert, Sandrine Lepoussier, Francesco Andreiuolo, Agence SWATT</t>
  </si>
  <si>
    <t>GDDesign</t>
  </si>
  <si>
    <t xml:space="preserve">Lausanne -  </t>
  </si>
  <si>
    <t>https://www.google.fr/maps/search/GDDesign</t>
  </si>
  <si>
    <t>Steeve Oyvaert, Sonia Lucia, Sandrina Grande, Carlo Montanarino</t>
  </si>
  <si>
    <t>Vitrerie - Serrurerie Toqani SA</t>
  </si>
  <si>
    <t xml:space="preserve">Chemin de Renens 58, 1004 Lausanne -  </t>
  </si>
  <si>
    <t>https://www.google.fr/maps/search/Vitrerie+-+Serrurerie+Toqani+SA</t>
  </si>
  <si>
    <t>Franck De Lausanne, Dawson Rose, Francesca Genovese, Angelo Bon</t>
  </si>
  <si>
    <t>Dr. Med. Dent. Milos Tomic</t>
  </si>
  <si>
    <t xml:space="preserve">Rue des Remparts 4, 1095 Lutry -  </t>
  </si>
  <si>
    <t>https://www.google.fr/maps/search/Dr.+Med.+Dent.+Milos+Tomic</t>
  </si>
  <si>
    <t>Franck De Lausanne, Francesco Andreiuolo, Michelle Huntziger, Patrice Magnin</t>
  </si>
  <si>
    <t>Sunrise center</t>
  </si>
  <si>
    <t xml:space="preserve">Rue de l'Ale 38, 1003 Lausanne -  </t>
  </si>
  <si>
    <t>https://www.google.fr/maps/search/Sunrise+center</t>
  </si>
  <si>
    <t>Sandrine Lepoussier, Francesca Genovese, Elena Estetica, bella simona</t>
  </si>
  <si>
    <t>Salon de coiffure Rio</t>
  </si>
  <si>
    <t xml:space="preserve">Avenue de la Chablière 16, 1004 Lausanne -  </t>
  </si>
  <si>
    <t>https://www.google.fr/maps/search/Salon+de+coiffure+Rio</t>
  </si>
  <si>
    <t>Stephane Barbizat, Sandra De iorio, Michelle Huntziger</t>
  </si>
  <si>
    <t>TARA Beauty Line</t>
  </si>
  <si>
    <t xml:space="preserve">Rue de l'Ale 2, 1003 Lausanne -  </t>
  </si>
  <si>
    <t>https://www.google.fr/maps/search/TARA+Beauty+Line</t>
  </si>
  <si>
    <t>Stephane Barbizat, Francesco Andreiuolo, Sandra De iorio, Michelle Huntziger</t>
  </si>
  <si>
    <t>Dr. Xavier Tenorio, FMH en chirurgie plastique, esthétique et reconstructive</t>
  </si>
  <si>
    <t xml:space="preserve">Rue du Rhône 50, 1204 Genf -  </t>
  </si>
  <si>
    <t>https://www.google.fr/maps/search/Dr.+Xavier+Tenorio,+FMH+en+chirurgie+plastique,+esthétique+et+reconstructive</t>
  </si>
  <si>
    <t>Dawson Rose, Francesca Genovese, Gianni Di Michele, bella simona</t>
  </si>
  <si>
    <t>Flaventino Coiffure Lausanne</t>
  </si>
  <si>
    <t xml:space="preserve">Rue Etraz 1, 1003 Lausanne -  </t>
  </si>
  <si>
    <t>https://www.google.fr/maps/search/Flaventino+Coiffure+Lausanne</t>
  </si>
  <si>
    <t>Dawson Rose, Sandra Willi, Elena Estetica, Karl Hagen</t>
  </si>
  <si>
    <t>Consulat de Danemark</t>
  </si>
  <si>
    <t xml:space="preserve">Rue de la Gabelle 9, 1227 Carouge -  </t>
  </si>
  <si>
    <t>https://www.google.fr/maps/search/Consulat+de+Danemark</t>
  </si>
  <si>
    <t>Elhamia Aldan, Francesco Andreiuolo, Sandrina Grande, Richard Arthur</t>
  </si>
  <si>
    <t>MaPetiteVoyante</t>
  </si>
  <si>
    <t xml:space="preserve">2, Rue des Granges, 1870 Monthey -  </t>
  </si>
  <si>
    <t>https://www.google.fr/maps/search/MaPetiteVoyante</t>
  </si>
  <si>
    <t>Giuseppe Merotta, merotta giuseppe</t>
  </si>
  <si>
    <t>Procimmo SA</t>
  </si>
  <si>
    <t xml:space="preserve">Chemin de Budron H11, 1052 Le Mont-sur-Lausanne -  </t>
  </si>
  <si>
    <t>https://www.google.fr/maps/search/Procimmo+SA</t>
  </si>
  <si>
    <t>Michel Spartans, bella simona, sandro marco, Sandrine Teuscher</t>
  </si>
  <si>
    <t>ID</t>
  </si>
  <si>
    <t>123 Action</t>
  </si>
  <si>
    <t>Agence SWATT</t>
  </si>
  <si>
    <t>Agim Demiri</t>
  </si>
  <si>
    <t>Angelo Bon</t>
  </si>
  <si>
    <t>angelo Marchese</t>
  </si>
  <si>
    <t>bella simona</t>
  </si>
  <si>
    <t>Bernard Gilles</t>
  </si>
  <si>
    <t>Carla San Marchi</t>
  </si>
  <si>
    <t>Carlo Montanarino</t>
  </si>
  <si>
    <t>Dafina Format</t>
  </si>
  <si>
    <t>Dawson Rose</t>
  </si>
  <si>
    <t>Djen dix sept</t>
  </si>
  <si>
    <t>Elena Estetica</t>
  </si>
  <si>
    <t>Elhamia Aldan</t>
  </si>
  <si>
    <t>Elia Boves</t>
  </si>
  <si>
    <t>Francesca Genovese</t>
  </si>
  <si>
    <t>Francesco Andreiuolo</t>
  </si>
  <si>
    <t>Francesco Andreiuolo_2</t>
  </si>
  <si>
    <t>Franck De Lausanne</t>
  </si>
  <si>
    <t>François Huber</t>
  </si>
  <si>
    <t>Gianni Di Michele</t>
  </si>
  <si>
    <t>Giuseppe Merotta</t>
  </si>
  <si>
    <t>Hervé Frutig</t>
  </si>
  <si>
    <t>Isabelle Diamantine</t>
  </si>
  <si>
    <t>Josie Plissoneau</t>
  </si>
  <si>
    <t>Kano Muong</t>
  </si>
  <si>
    <t>Karina Studer</t>
  </si>
  <si>
    <t>Karl Hagen</t>
  </si>
  <si>
    <t>Larissa Delacrétaz</t>
  </si>
  <si>
    <t>Lausanne St-François</t>
  </si>
  <si>
    <t>Manuel Sancho</t>
  </si>
  <si>
    <t>Marco Simone</t>
  </si>
  <si>
    <t>Maxime Larribe</t>
  </si>
  <si>
    <t>merotta giuseppe</t>
  </si>
  <si>
    <t>Michel Dubois</t>
  </si>
  <si>
    <t>Michel Spartans</t>
  </si>
  <si>
    <t>Michelle Huntziger</t>
  </si>
  <si>
    <t>Michelle Quentine</t>
  </si>
  <si>
    <t>Michelle Santini</t>
  </si>
  <si>
    <t>mm meyrin</t>
  </si>
  <si>
    <t>Pascal Bemax</t>
  </si>
  <si>
    <t>Pascal Delmas</t>
  </si>
  <si>
    <t>Pascale Heritier</t>
  </si>
  <si>
    <t>Patrice Magnin</t>
  </si>
  <si>
    <t>Pierre Favre</t>
  </si>
  <si>
    <t>Richard Arthur</t>
  </si>
  <si>
    <t>Roberto Andreiuolo</t>
  </si>
  <si>
    <t>Rosalia Marchese</t>
  </si>
  <si>
    <t>Sandra De iorio</t>
  </si>
  <si>
    <t>Sandra Willi</t>
  </si>
  <si>
    <t>Sandrina Grande</t>
  </si>
  <si>
    <t>Sandrine Holzer</t>
  </si>
  <si>
    <t>Sandrine Lepoussier</t>
  </si>
  <si>
    <t>Sandrine Teuscher</t>
  </si>
  <si>
    <t>sandro marco</t>
  </si>
  <si>
    <t>seb martin</t>
  </si>
  <si>
    <t>Sofia KPACNBA</t>
  </si>
  <si>
    <t>Sonia Lucia</t>
  </si>
  <si>
    <t>Steeve Oyvaert</t>
  </si>
  <si>
    <t>Stephane Barbizat</t>
  </si>
  <si>
    <t>Stéphane Plocnek</t>
  </si>
  <si>
    <t>Stevy Fonseca</t>
  </si>
  <si>
    <t>Sunrise Center Mont-Blanc</t>
  </si>
  <si>
    <t>Sylvie Dupontel</t>
  </si>
  <si>
    <t>Sylvie Victory</t>
  </si>
  <si>
    <t>Tiziano Del FERRO</t>
  </si>
  <si>
    <t>% Fake</t>
  </si>
  <si>
    <t>Nb Fake Review</t>
  </si>
  <si>
    <t>Last Review</t>
  </si>
  <si>
    <t>Franck De Lausanne, Stephane Barbizat, Dafina Format, Michelle Santini, Dawson Rose, Pierre Favre, Nadia Stella, Francesca Genovese, Carla San Marchi, Agence SWATT, Sandra De iorio, Pascale Heritier, Sonia Lucia, Maxime Larribe, Denise Axelle, Sandra Willi, Sandrina Grande, Stéphanie Hosch, Sandra Lys, 123 Action, Sven de Paris, Rosalia Marchese, Josie Plissoneau, Elena Estetica, Elia Boves, Sofia KPACNBA, Bernard Gilles, Gianni Di Michele, Sylvie Victory, bella simona, Sebastien Halimi, sandro marco, Karl Hagen</t>
  </si>
  <si>
    <t>Franck De Lausanne, Sandrine Lepoussier, Michelle Santini, Francesco Andreiuolo, Michel Dubois, Francesca Genovese, Carla San Marchi, Michel Spartans, Agence SWATT, Sandra De iorio, Elena Estetica, sandro marco, Michelle Huntziger, Stéphane Plocnek, Djen dix sept, Stevy Fonseca, Carlo Montanarino, Tiziano Del FERRO, François Huber, Sandrine Holzer, Pascal Debruyère, Pascal Bemax, Lausanne St-François, Sylvie Dupontel, Pascal Delmas, Agim Demiri</t>
  </si>
  <si>
    <t>Stephane Barbizat, Elhamia Aldan, Michel Dubois, Francesca Genovese, Carla San Marchi, Michel Spartans, angelo Marchese, Sonia Lucia, Marco Simone, Sandrina Grande, Stéphanie Hosch, Sofia KPACNBA, bella simona, sandro marco, Karl Hagen, Michelle Huntziger, Stevy Fonseca, Carlo Montanarino, Tiziano Del FERRO, Loanne Poizat, nicolas Nicolas, mm meyrin, Roberto Andreiuolo</t>
  </si>
  <si>
    <t>Steeve Oyvaert, Sandrine Lepoussier, Dawson Rose, Pierre Favre, Francesco Andreiuolo, Giuseppe Merotta, Nadia Stella, Francesca Genovese, Michel Spartans, angelo Marchese, Sonia Lucia, Rosalia Marchese, Josie Plissoneau, Sofia KPACNBA, Bernard Gilles, Gianni Di Michele, sandro marco, Angelo Bon, seb martin, Michelle Huntziger</t>
  </si>
  <si>
    <t>Michelle Santini, Dawson Rose, Pierre Favre, Francesco Andreiuolo, Francesca Genovese, Carla San Marchi, Michel Spartans, Sandra De iorio, Sonia Lucia, Marco Simone, Denise Axelle, Elena Estetica, bella simona, Michelle Huntziger, Stevy Fonseca, Carlo Montanarino, Tiziano Del FERRO, Roberto Andreiuolo, Sandrine Bat, Sandrine Teuscher</t>
  </si>
  <si>
    <t>Steeve Oyvaert, Michelle Santini, Elhamia Aldan, Francesco Andreiuolo, Michel Dubois, Francesca Genovese, Sandra De iorio, Marco Simone, Sandra Willi, Elena Estetica, Karl Hagen, Michelle Huntziger, Stevy Fonseca, Carlo Montanarino, Sandrine Holzer, Pascal Debruyère, Sylvie Dupontel, Pascal Delmas, Kano Muong</t>
  </si>
  <si>
    <t>Steeve Oyvaert, Michelle Santini, Dawson Rose, Elhamia Aldan, Francesco Andreiuolo, Michel Dubois, Michel Spartans, Agence SWATT, Sandra De iorio, Pascale Heritier, Sonia Lucia, Marco Simone, Sandrina Grande, Sandra Lys, bella simona, sandro marco, Karl Hagen, Stevy Fonseca, Irene Bonvin</t>
  </si>
  <si>
    <t>Michelle Santini, Michel Dubois, Michel Spartans, Sandra De iorio, Marco Simone, Stéphanie Hosch, Elena Estetica, Michelle Huntziger, Djen dix sept, Tiziano Del FERRO, Agim Demiri, Sandrine Bat, Michelle Quentine, Patrice Magnin, Larissa Delacrétaz, Isabelle Diamantine, Michelle Genevoise, Sunrise Center Mont-Blanc</t>
  </si>
  <si>
    <t>ARCHI SAINT GERMAIN</t>
  </si>
  <si>
    <t xml:space="preserve">12 Boulevard Saint-Germain, 75005 Paris, France -  </t>
  </si>
  <si>
    <t>https://www.google.fr/maps/search/ARCHI+SAINT+GERMAIN</t>
  </si>
  <si>
    <t>Stephane Barbizat, Michelle Santini, Dawson Rose, Michel Dubois, Francesca Genovese, Carla San Marchi, Michel Spartans, Sandra De iorio, Marco Simone, Sven de Paris, Bernard Gilles, Stevy Fonseca, Carlo Montanarino, Lausanne St-François, Sylvie Dupontel, Pascal Delmas, Michelle Quentine</t>
  </si>
  <si>
    <t>Steeve Oyvaert, Franck De Lausanne, Sandrine Lepoussier, Stephane Barbizat, Dafina Format, Elhamia Aldan, Francesca Genovese, Maxime Larribe, Elia Boves, Djen dix sept, Carlo Montanarino, Jean-Pierre Maitre, Richard Arthur, Francesco Andreiuolo_2</t>
  </si>
  <si>
    <t>Stephane Barbizat, Michel Dubois, Francesca Genovese, Carla San Marchi, bella simona, Karl Hagen, Roberto Andreiuolo, Pascal Debruyère, Pascal Bemax, Lausanne St-François, Sylvie Dupontel, Agim Demiri, Michelle Quentine</t>
  </si>
  <si>
    <t>Desa services</t>
  </si>
  <si>
    <t xml:space="preserve">58 Avenue de Versailles, 75016 Paris, France -  </t>
  </si>
  <si>
    <t>https://www.google.fr/maps/search/Desa+services</t>
  </si>
  <si>
    <t>Franck De Lausanne, Stephane Barbizat, Elhamia Aldan, Francesco Andreiuolo, Francesca Genovese, Sandrina Grande, Stéphanie Hosch, Josie Plissoneau, Karl Hagen, Djen dix sept, Manuel Sancho, Francesco Andreiuolo_2</t>
  </si>
  <si>
    <t>Franck De Lausanne, Stephane Barbizat, Francesco Andreiuolo, Michel Dubois, Agence SWATT, Sandra Lys, Elena Estetica, Michelle Huntziger, Stevy Fonseca, Pascal Delmas, Patrice Magnin, Hervé Frutig</t>
  </si>
  <si>
    <t>Francesca Genovese, Agence SWATT, Elena Estetica, Bernard Gilles, Karl Hagen, Michelle Huntziger, Pascal Delmas, Patrice Magnin, Sunrise Center Mont-Blanc, Hervé Frutig, Christian Boveda</t>
  </si>
  <si>
    <t>La Cipav</t>
  </si>
  <si>
    <t xml:space="preserve">9 Rue de Vienne, 75008 Paris, France -  </t>
  </si>
  <si>
    <t>https://www.google.fr/maps/search/La+Cipav</t>
  </si>
  <si>
    <t>Franck De Lausanne, Elhamia Aldan, Nadia Stella, Maxime Larribe, Sandrina Grande, Sven de Paris, Sylvie Victory, Carlo Montanarino, Isabelle Diamantine</t>
  </si>
  <si>
    <t>Medium Mag Voyance</t>
  </si>
  <si>
    <t xml:space="preserve">Peillonnex, France -  </t>
  </si>
  <si>
    <t>https://www.google.fr/maps/search/Medium+Mag+Voyance</t>
  </si>
  <si>
    <t>Sandrine Lepoussier, Dawson Rose, angelo Marchese, Maxime Larribe, Rosalia Marchese, bella simona, Angelo Bon, Michelle Huntziger, Stevy Fonseca</t>
  </si>
  <si>
    <t>Dafina Format, Pierre Favre, Giuseppe Merotta, seb martin, Stevy Fonseca, Karina Studer, Jean-Pierre Maitre, Bernard Martin, merotta giuseppe</t>
  </si>
  <si>
    <t>Except Design</t>
  </si>
  <si>
    <t xml:space="preserve">5 Avenue Ingres, 75116 Paris, France -  </t>
  </si>
  <si>
    <t>https://www.google.fr/maps/search/Except+Design</t>
  </si>
  <si>
    <t>Dawson Rose, Sandra De iorio, Michelle Huntziger, Carlo Montanarino, François Huber, Sandrine Holzer, Pascal Bemax, Isabelle Diamantine, Sunrise Center Mont-Blanc</t>
  </si>
  <si>
    <t>SA2L RÉNOVATIONS PRIVEES</t>
  </si>
  <si>
    <t xml:space="preserve">26 Rue Cardinet, 75017 Paris, France -  </t>
  </si>
  <si>
    <t>https://www.google.fr/maps/search/SA2L+RÉNOVATIONS+PRIVEES</t>
  </si>
  <si>
    <t>Michel Spartans, Sandra De iorio, Denise Axelle, sandro marco, Stéphane Plocnek, Carlo Montanarino, mm meyrin, Lausanne St-François, Pascal Delmas</t>
  </si>
  <si>
    <t>Architecte Intérieur de Paris - Société FRANCOIS</t>
  </si>
  <si>
    <t>https://www.google.fr/maps/search/Architecte+Intérieur+de+Paris+-+Société+FRANCOIS</t>
  </si>
  <si>
    <t>Franck De Lausanne, Stephane Barbizat, Michel Spartans, Sonia Lucia, Denise Axelle, Sebastien Halimi, Kano Muong, Manuel Sancho</t>
  </si>
  <si>
    <t>Sylvie Victory, Stéphane Plocnek, François Huber, Pascal Bemax, Lausanne St-François, Pascal Delmas, Patrice Magnin, Michelle Genevoise</t>
  </si>
  <si>
    <t>Steeve Oyvaert, Marco Simone, Sandra Lys, Josie Plissoneau, Bernard Gilles, bella simona, Tiziano Del FERRO</t>
  </si>
  <si>
    <t>Sandrine Lepoussier, Stephane Barbizat, Michelle Santini, Francesca Genovese, Karl Hagen, Sandrine Bat, Manuel Sancho</t>
  </si>
  <si>
    <t>Move-On Magazine</t>
  </si>
  <si>
    <t xml:space="preserve">1 Rue de l'Industrie, 74000 Annecy, France -  </t>
  </si>
  <si>
    <t>https://www.google.fr/maps/search/Move-On+Magazine</t>
  </si>
  <si>
    <t>Stephane Barbizat, Francesco Andreiuolo, Michelle Huntziger, Carlo Montanarino, Pascal Debruyère, Lausanne St-François, Pascal Delmas</t>
  </si>
  <si>
    <t>Univers Décor Linge De Maison</t>
  </si>
  <si>
    <t xml:space="preserve">24 Rue Gay Lussac, 95500 Gonesse, France -  </t>
  </si>
  <si>
    <t>https://www.google.fr/maps/search/Univers+Décor+Linge+De+Maison</t>
  </si>
  <si>
    <t>Elhamia Aldan, Francesco Andreiuolo, Michelle Huntziger, Sylvie Dupontel, Pascal Delmas, Isabelle Diamantine</t>
  </si>
  <si>
    <t>Cosmique Immobilier</t>
  </si>
  <si>
    <t xml:space="preserve">689 Route des Gaillands, 74400 Chamonix-Mont-Blanc, France -  </t>
  </si>
  <si>
    <t>https://www.google.fr/maps/search/Cosmique+Immobilier</t>
  </si>
  <si>
    <t>Stephane Barbizat, Elhamia Aldan, Francesco Andreiuolo, mm meyrin, Sandrine Holzer</t>
  </si>
  <si>
    <t>Stephane Barbizat, Sandra De iorio, Michelle Huntziger, Michelle Genevoise</t>
  </si>
  <si>
    <t>Giuseppe Merotta, Jean-Pierre Maitre, Bernard Martin, merotta giuseppe</t>
  </si>
  <si>
    <t>Samuel Elbilia</t>
  </si>
  <si>
    <t xml:space="preserve">74 Boulevard Exelmans, 75016 Paris, France -  </t>
  </si>
  <si>
    <t>https://www.google.fr/maps/search/Samuel+Elbilia</t>
  </si>
  <si>
    <t>Sandra De iorio, Marco Simone, sandro marco, Michelle Huntziger</t>
  </si>
  <si>
    <t>Microprice Suisse</t>
  </si>
  <si>
    <t xml:space="preserve">Chavornay -  </t>
  </si>
  <si>
    <t>https://www.google.fr/maps/search/Microprice+Suisse</t>
  </si>
  <si>
    <t>Franck De Lausanne, Elhamia Aldan, bella simona</t>
  </si>
  <si>
    <t>Akdeniz Voyages 2</t>
  </si>
  <si>
    <t xml:space="preserve">Rue du Tunnel 11, 1005 Lausanne -  </t>
  </si>
  <si>
    <t>https://www.google.fr/maps/search/Akdeniz+Voyages+2</t>
  </si>
  <si>
    <t>Dafina Format, Pierre Favre, Jean-Pierre Maitre</t>
  </si>
  <si>
    <t>Coiffeuse à domicile</t>
  </si>
  <si>
    <t xml:space="preserve">Genève -  </t>
  </si>
  <si>
    <t>https://www.google.fr/maps/search/Coiffeuse+à+domicile</t>
  </si>
  <si>
    <t>Dawson Rose, Michel Spartans, Josie Plissoneau</t>
  </si>
  <si>
    <t>Marzan Prod</t>
  </si>
  <si>
    <t xml:space="preserve">Chemin des Mollex 27, 1258 Perly-Certoux -  </t>
  </si>
  <si>
    <t>https://www.google.fr/maps/search/Marzan+Prod</t>
  </si>
  <si>
    <t>Dawson Rose, Marco Simone, Stevy Fonseca</t>
  </si>
  <si>
    <t>Le bol d'or</t>
  </si>
  <si>
    <t xml:space="preserve">Rue de Crissier 6, 1020 Renens -  </t>
  </si>
  <si>
    <t>https://www.google.fr/maps/search/Le+bol+d'or</t>
  </si>
  <si>
    <t>Pierre Favre, Giuseppe Merotta, Jean-Pierre Maitre</t>
  </si>
  <si>
    <t>L'Atlantic</t>
  </si>
  <si>
    <t xml:space="preserve">Avenue du Chablais 29, 1008 Prilly -  </t>
  </si>
  <si>
    <t>https://www.google.fr/maps/search/L'Atlantic</t>
  </si>
  <si>
    <t>Pierre Favre, Giuseppe Merotta, merotta giuseppe</t>
  </si>
  <si>
    <t>L'abattoir de Jossigny</t>
  </si>
  <si>
    <t xml:space="preserve">2 Chemin des Chaudronniers, 77600 Jossigny, France -  </t>
  </si>
  <si>
    <t>https://www.google.fr/maps/search/L'abattoir+de+Jossigny</t>
  </si>
  <si>
    <t>Elhamia Aldan, Gianni Di Michele, Francesco Andreiuolo_2</t>
  </si>
  <si>
    <t>Fila Group SA</t>
  </si>
  <si>
    <t xml:space="preserve">Chaussée de Treycovagnes 7, 1400 Yverdon-les-Bains -  </t>
  </si>
  <si>
    <t>https://www.google.fr/maps/search/Fila+Group+SA</t>
  </si>
  <si>
    <t>Francesco Andreiuolo, Francesca Genovese, Stevy Fonseca</t>
  </si>
  <si>
    <t>Confetti Box</t>
  </si>
  <si>
    <t xml:space="preserve">Route de Juvigny 21, 1254 Jussy -  </t>
  </si>
  <si>
    <t>https://www.google.fr/maps/search/Confetti+Box</t>
  </si>
  <si>
    <t>Francesco Andreiuolo, Sandra Lys, Stevy Fonseca</t>
  </si>
  <si>
    <t>Opticien</t>
  </si>
  <si>
    <t xml:space="preserve">Chemin d'Arzillier 1, 1020 Renens -  </t>
  </si>
  <si>
    <t>https://www.google.fr/maps/search/Opticien</t>
  </si>
  <si>
    <t>Giuseppe Merotta, seb martin, merotta giuseppe</t>
  </si>
  <si>
    <t>Assurances CH</t>
  </si>
  <si>
    <t xml:space="preserve">Renens -  </t>
  </si>
  <si>
    <t>https://www.google.fr/maps/search/Assurances+CH</t>
  </si>
  <si>
    <t>Francesca Genovese, angelo Marchese, Angelo Bon</t>
  </si>
  <si>
    <t>Cygmma Sàrl</t>
  </si>
  <si>
    <t>https://www.google.fr/maps/search/Cygmma+Sàrl</t>
  </si>
  <si>
    <t>Michel Spartans, angelo Marchese, Agence SWATT</t>
  </si>
  <si>
    <t>FR-Coiffure</t>
  </si>
  <si>
    <t xml:space="preserve">Rue Jean-Violette 11, 1205 Genève -  </t>
  </si>
  <si>
    <t>https://www.google.fr/maps/search/FR-Coiffure</t>
  </si>
  <si>
    <t>Michel Spartans, sandro marco, Sandrine Bat</t>
  </si>
  <si>
    <t>Eric Stipa Coiffure Lausanne</t>
  </si>
  <si>
    <t xml:space="preserve">Avenue de la Gare 44, 1003 Lausanne -  </t>
  </si>
  <si>
    <t>https://www.google.fr/maps/search/Eric+Stipa+Coiffure+Lausanne</t>
  </si>
  <si>
    <t>Sandra De iorio, Stéphanie Hosch, Irene Bonvin</t>
  </si>
  <si>
    <t>Coiffure le Caméléon</t>
  </si>
  <si>
    <t xml:space="preserve">Avenue de la Gare 4, 1450 Sainte-Croix -  </t>
  </si>
  <si>
    <t>https://www.google.fr/maps/search/Coiffure+le+Caméléon</t>
  </si>
  <si>
    <t>Sonia Lucia, Elena Estetica, Tiziano Del FERRO</t>
  </si>
  <si>
    <t>onglerie nails</t>
  </si>
  <si>
    <t xml:space="preserve">Rue de Hesse 12, 1204 Genève -  </t>
  </si>
  <si>
    <t>https://www.google.fr/maps/search/onglerie+nails</t>
  </si>
  <si>
    <t>Pascal Delmas, Sandrine Teuscher, Patrice Magnin</t>
  </si>
  <si>
    <t>Adénosine Sàrl</t>
  </si>
  <si>
    <t xml:space="preserve">Morges -  </t>
  </si>
  <si>
    <t>https://www.google.fr/maps/search/Adénosine+Sàrl</t>
  </si>
  <si>
    <t>Franck De Lausanne, Elhamia Aldan</t>
  </si>
  <si>
    <t>Medium</t>
  </si>
  <si>
    <t xml:space="preserve">Rue du Château 9, 1026 Echandens -  </t>
  </si>
  <si>
    <t>https://www.google.fr/maps/search/Medium</t>
  </si>
  <si>
    <t>Sandrine Lepoussier, seb martin</t>
  </si>
  <si>
    <t>Clinical Matignon Suisse</t>
  </si>
  <si>
    <t xml:space="preserve">Chemin de Beau-Rivage 18, 1006 Lausanne -  </t>
  </si>
  <si>
    <t>https://www.google.fr/maps/search/Clinical+Matignon+Suisse</t>
  </si>
  <si>
    <t>Stephane Barbizat, Stevy Fonseca</t>
  </si>
  <si>
    <t>Le Restaurant de l'Aéroport</t>
  </si>
  <si>
    <t xml:space="preserve">117, Avenue du Grey, 1018 Lausanne -  </t>
  </si>
  <si>
    <t>https://www.google.fr/maps/search/Le+Restaurant+de+l'Aéroport</t>
  </si>
  <si>
    <t>Stephane Barbizat, Elena Estetica</t>
  </si>
  <si>
    <t>TANGO Restaurant GRILL Argentin</t>
  </si>
  <si>
    <t xml:space="preserve">Avenue de Chillon 70, 1820 Territet -  </t>
  </si>
  <si>
    <t>https://www.google.fr/maps/search/TANGO+Restaurant+GRILL+Argentin</t>
  </si>
  <si>
    <t>Dafina Format, Pierre Favre</t>
  </si>
  <si>
    <t>French-Cut Coiffure</t>
  </si>
  <si>
    <t xml:space="preserve">Avenue de la Gare 22, 1003 Lausanne -  </t>
  </si>
  <si>
    <t>https://www.google.fr/maps/search/French-Cut+Coiffure</t>
  </si>
  <si>
    <t>Michelle Santini, Francesca Genovese</t>
  </si>
  <si>
    <t>GOSSIP COIFFURE</t>
  </si>
  <si>
    <t xml:space="preserve">Rue Prévost-Martin 42, 1205 Genève -  </t>
  </si>
  <si>
    <t>https://www.google.fr/maps/search/GOSSIP+COIFFURE</t>
  </si>
  <si>
    <t>Michelle Santini, Sandra De iorio</t>
  </si>
  <si>
    <t>Fleuriot Fleurs, Corraterie</t>
  </si>
  <si>
    <t xml:space="preserve">Rue de la Corraterie 26, 1204 Genève -  </t>
  </si>
  <si>
    <t>https://www.google.fr/maps/search/Fleuriot+Fleurs,+Corraterie</t>
  </si>
  <si>
    <t>Michelle Santini, mm meyrin</t>
  </si>
  <si>
    <t>SD Conseils</t>
  </si>
  <si>
    <t xml:space="preserve">En Chamard 35, 1442 Montagny-près-Yverdon -  </t>
  </si>
  <si>
    <t>https://www.google.fr/maps/search/SD+Conseils</t>
  </si>
  <si>
    <t>Dawson Rose, Francesco Andreiuolo</t>
  </si>
  <si>
    <t>Coiffure Double Face</t>
  </si>
  <si>
    <t xml:space="preserve">Aarbergstrasse 107, 2502 Biel -  </t>
  </si>
  <si>
    <t>https://www.google.fr/maps/search/Coiffure+Double+Face</t>
  </si>
  <si>
    <t>Dawson Rose, Sandra Lys</t>
  </si>
  <si>
    <t>Catstyle Coiffure, De Almeida Catia</t>
  </si>
  <si>
    <t xml:space="preserve">Avenue des Alpes 14, 1820 Montreux -  </t>
  </si>
  <si>
    <t>https://www.google.fr/maps/search/Catstyle+Coiffure,+De+Almeida+Catia</t>
  </si>
  <si>
    <t>Dawson Rose, bella simona</t>
  </si>
  <si>
    <t>Salon de coiffure Belles &amp; Plus</t>
  </si>
  <si>
    <t xml:space="preserve">Rue Leschot 2, 1205 Genève -  </t>
  </si>
  <si>
    <t>https://www.google.fr/maps/search/Salon+de+coiffure+Belles+&amp;+Plus</t>
  </si>
  <si>
    <t>Dawson Rose, Sandra De iorio</t>
  </si>
  <si>
    <t>Pizzeria Ristorante Molino, Thônex</t>
  </si>
  <si>
    <t xml:space="preserve">Rue de Genève 106, 1226 Thônex -  </t>
  </si>
  <si>
    <t>https://www.google.fr/maps/search/Pizzeria+Ristorante+Molino,+Thônex</t>
  </si>
  <si>
    <t>Dawson Rose, Francesca Genovese</t>
  </si>
  <si>
    <t>Etna Pizza</t>
  </si>
  <si>
    <t xml:space="preserve">Chemin des Mésanges 2, 1032 Romanel-sur-Lausanne -  </t>
  </si>
  <si>
    <t>https://www.google.fr/maps/search/Etna+Pizza</t>
  </si>
  <si>
    <t>Pierre Favre, Roberto Andreiuolo</t>
  </si>
  <si>
    <t>MG Electricité Sàrl</t>
  </si>
  <si>
    <t xml:space="preserve">Avenue de la Gare 8, 1964 Conthey -  </t>
  </si>
  <si>
    <t>https://www.google.fr/maps/search/MG+Electricité+Sàrl</t>
  </si>
  <si>
    <t>Pierre Favre, Jean-Pierre Maitre</t>
  </si>
  <si>
    <t>Orllati Logistique SA</t>
  </si>
  <si>
    <t xml:space="preserve">Route de Bettens 13, 1042 Bioley-Orjulaz -  </t>
  </si>
  <si>
    <t>https://www.google.fr/maps/search/Orllati+Logistique+SA</t>
  </si>
  <si>
    <t>Restaurant La Rose Rouge</t>
  </si>
  <si>
    <t xml:space="preserve">Avenue du Temple 2, 1020 Renens -  </t>
  </si>
  <si>
    <t>https://www.google.fr/maps/search/Restaurant+La+Rose+Rouge</t>
  </si>
  <si>
    <t>Pierre Favre, Giuseppe Merotta</t>
  </si>
  <si>
    <t>Restaurant Dragon</t>
  </si>
  <si>
    <t xml:space="preserve">Avenue de la Gare 2, 1022 Chavannes-près-Renens -  </t>
  </si>
  <si>
    <t>https://www.google.fr/maps/search/Restaurant+Dragon</t>
  </si>
  <si>
    <t>Restaurant de la Poste</t>
  </si>
  <si>
    <t xml:space="preserve">Rue du Village 3, 1055 Froideville -  </t>
  </si>
  <si>
    <t>https://www.google.fr/maps/search/Restaurant+de+la+Poste</t>
  </si>
  <si>
    <t>Elhamia Aldan, Francesca Genovese</t>
  </si>
  <si>
    <t>Polly Sa</t>
  </si>
  <si>
    <t xml:space="preserve">Avenue du 14-Avril 8, 1020 Renens -  </t>
  </si>
  <si>
    <t>https://www.google.fr/maps/search/Polly+Sa</t>
  </si>
  <si>
    <t>Elhamia Aldan, Nadia Stella</t>
  </si>
  <si>
    <t>Bigard Distribution Grenoble</t>
  </si>
  <si>
    <t xml:space="preserve">9 Rue des Abattoirs, 38120 Saint-Egrève, France -  </t>
  </si>
  <si>
    <t>https://www.google.fr/maps/search/Bigard+Distribution+Grenoble</t>
  </si>
  <si>
    <t>Elhamia Aldan, Francesco Andreiuolo</t>
  </si>
  <si>
    <t>Tribunal de grande instance</t>
  </si>
  <si>
    <t xml:space="preserve">67 Rue Servient, 69003 Lyon, France -  </t>
  </si>
  <si>
    <t>https://www.google.fr/maps/search/Tribunal+de+grande+instance</t>
  </si>
  <si>
    <t>Fédération Départementale des Chasseurs de la Haute-Saône</t>
  </si>
  <si>
    <t xml:space="preserve">Rue de Verdun, 70000 Noidans-lès-Vesoul, France -  </t>
  </si>
  <si>
    <t>https://www.google.fr/maps/search/Fédération+Départementale+des+Chasseurs+de+la+Haute-Saône</t>
  </si>
  <si>
    <t>Francesco Andreiuolo, Francesca Genovese</t>
  </si>
  <si>
    <t>Pharmacie Geny</t>
  </si>
  <si>
    <t xml:space="preserve">Rue du Petit-Chêne 9bis, 1003 Lausanne -  </t>
  </si>
  <si>
    <t>https://www.google.fr/maps/search/Pharmacie+Geny</t>
  </si>
  <si>
    <t>Embassy of Denmark</t>
  </si>
  <si>
    <t xml:space="preserve">77 Avenue Marceau, 75116 Paris, France -  </t>
  </si>
  <si>
    <t>https://www.google.fr/maps/search/Embassy+of+Denmark</t>
  </si>
  <si>
    <t>Francesco Andreiuolo, Richard Arthur</t>
  </si>
  <si>
    <t>Groupe Bigard</t>
  </si>
  <si>
    <t xml:space="preserve">Zone Artisanale Charbonnière, 71480 Cuiseaux, France -  </t>
  </si>
  <si>
    <t>https://www.google.fr/maps/search/Groupe+Bigard</t>
  </si>
  <si>
    <t>Francesco Andreiuolo, Sandrina Grande</t>
  </si>
  <si>
    <t>Paral'Aile Café</t>
  </si>
  <si>
    <t xml:space="preserve">Route du Village 9, 1453 Mauborget -  </t>
  </si>
  <si>
    <t>https://www.google.fr/maps/search/Paral'Aile+Café</t>
  </si>
  <si>
    <t>Francesco Andreiuolo, Josie Plissoneau</t>
  </si>
  <si>
    <t>voyance suisse</t>
  </si>
  <si>
    <t xml:space="preserve">Route de la gemmi 147 C., 3960 Siders -  </t>
  </si>
  <si>
    <t>https://www.google.fr/maps/search/voyance+suisse</t>
  </si>
  <si>
    <t>Francesco Andreiuolo, Michel Dubois</t>
  </si>
  <si>
    <t>Fabio Salsa</t>
  </si>
  <si>
    <t xml:space="preserve">Rue des Terreaux 15, 1003 Lausanne -  </t>
  </si>
  <si>
    <t>https://www.google.fr/maps/search/Fabio+Salsa</t>
  </si>
  <si>
    <t>Francesco Andreiuolo, Stéphanie Hosch</t>
  </si>
  <si>
    <t>Chez Xu</t>
  </si>
  <si>
    <t xml:space="preserve">Rue du Tunnel 10, 1005 Lausanne -  </t>
  </si>
  <si>
    <t>https://www.google.fr/maps/search/Chez+Xu</t>
  </si>
  <si>
    <t>Francesco Andreiuolo, Pascal Debruyère</t>
  </si>
  <si>
    <t>Brasserie des Abattoirs</t>
  </si>
  <si>
    <t xml:space="preserve">Avenue du Chablais 28, 1007 Lausanne -  </t>
  </si>
  <si>
    <t>https://www.google.fr/maps/search/Brasserie+des+Abattoirs</t>
  </si>
  <si>
    <t>referencement</t>
  </si>
  <si>
    <t>https://www.google.fr/maps/search/referencement</t>
  </si>
  <si>
    <t>Giuseppe Merotta, seb martin</t>
  </si>
  <si>
    <t>Informaticien</t>
  </si>
  <si>
    <t>https://www.google.fr/maps/search/Informaticien</t>
  </si>
  <si>
    <t>L'Oréal France</t>
  </si>
  <si>
    <t xml:space="preserve">30 Rue d'Alsace, 92300 Levallois-Perret, France -  </t>
  </si>
  <si>
    <t>https://www.google.fr/maps/search/L'Oréal+France</t>
  </si>
  <si>
    <t>Nadia Stella, Sven de Paris</t>
  </si>
  <si>
    <t>Just Hair &amp; Beauty</t>
  </si>
  <si>
    <t xml:space="preserve">Rue du Caudray 36, 1020 Renens -  </t>
  </si>
  <si>
    <t>https://www.google.fr/maps/search/Just+Hair+&amp;+Beauty</t>
  </si>
  <si>
    <t>Nadia Stella, Sandra Lys</t>
  </si>
  <si>
    <t>Yverdon-les-Bains</t>
  </si>
  <si>
    <t xml:space="preserve">1400 Yverdon-les-Bains -  </t>
  </si>
  <si>
    <t>https://www.google.fr/maps/search/Yverdon-les-Bains</t>
  </si>
  <si>
    <t>Francesca Genovese, Elia Boves</t>
  </si>
  <si>
    <t>La Table de Mary</t>
  </si>
  <si>
    <t xml:space="preserve">Route du Gymnase 2, 1400 Cheseaux-Noréaz -  </t>
  </si>
  <si>
    <t>https://www.google.fr/maps/search/La+Table+de+Mary</t>
  </si>
  <si>
    <t>Francesca Genovese, Carlo Montanarino</t>
  </si>
  <si>
    <t>Espace Coiffure Beauty Mari Giaquinto</t>
  </si>
  <si>
    <t xml:space="preserve">Avenue de Morges 60A, 1004 Lausanne -  </t>
  </si>
  <si>
    <t>https://www.google.fr/maps/search/Espace+Coiffure+Beauty+Mari+Giaquinto</t>
  </si>
  <si>
    <t>Francesca Genovese, Elena Estetica</t>
  </si>
  <si>
    <t>Kevin Kayne Sàrl</t>
  </si>
  <si>
    <t xml:space="preserve">Rue du Petit-Chêne 30, 1003 Lausanne -  </t>
  </si>
  <si>
    <t>https://www.google.fr/maps/search/Kevin+Kayne+Sàrl</t>
  </si>
  <si>
    <t>Francesca Genovese, Sonia Lucia</t>
  </si>
  <si>
    <t>Lausanne Palace</t>
  </si>
  <si>
    <t xml:space="preserve">Rue du Grand-Chêne 7-9, 1003 Lausanne -  </t>
  </si>
  <si>
    <t>https://www.google.fr/maps/search/Lausanne+Palace</t>
  </si>
  <si>
    <t>L'r du temps - Coiffeur Bio</t>
  </si>
  <si>
    <t xml:space="preserve">Rue du Stand 38, 1204 Genève -  </t>
  </si>
  <si>
    <t>https://www.google.fr/maps/search/L'r+du+temps+-+Coiffeur+Bio</t>
  </si>
  <si>
    <t>Francesca Genovese, Michel Spartans</t>
  </si>
  <si>
    <t>Garage Lory S.A.</t>
  </si>
  <si>
    <t xml:space="preserve">Chemin Malombré 3, 1206 Genève -  </t>
  </si>
  <si>
    <t>https://www.google.fr/maps/search/Garage+Lory+S.A.</t>
  </si>
  <si>
    <t>Francesca Genovese, Sandrine Holzer</t>
  </si>
  <si>
    <t>Garage Relais Onex SA</t>
  </si>
  <si>
    <t xml:space="preserve">Route de Chancy 100Bis 1213 Onex, 1213 Onex -  </t>
  </si>
  <si>
    <t>https://www.google.fr/maps/search/Garage+Relais+Onex+SA</t>
  </si>
  <si>
    <t>Michel Spartans, Michelle Huntziger</t>
  </si>
  <si>
    <t>Pizzeria Ristorante Molino</t>
  </si>
  <si>
    <t xml:space="preserve">Place du Molard 7, 1204 Genève -  </t>
  </si>
  <si>
    <t>https://www.google.fr/maps/search/Pizzeria+Ristorante+Molino</t>
  </si>
  <si>
    <t>Michel Spartans, Marco Simone</t>
  </si>
  <si>
    <t>Plaza Sport</t>
  </si>
  <si>
    <t xml:space="preserve">Rue de Jargonnant 2, 1207 Genève -  </t>
  </si>
  <si>
    <t>https://www.google.fr/maps/search/Plaza+Sport</t>
  </si>
  <si>
    <t>Michel Spartans, Agence SWATT</t>
  </si>
  <si>
    <t>A bit much</t>
  </si>
  <si>
    <t xml:space="preserve">18 Rue Pierre Guérin, 75016 Paris, France -  </t>
  </si>
  <si>
    <t>https://www.google.fr/maps/search/A+bit+much</t>
  </si>
  <si>
    <t>Michel Spartans, Sebastien Halimi</t>
  </si>
  <si>
    <t>Angel's Coiffure</t>
  </si>
  <si>
    <t xml:space="preserve">Avenue Haldimand 43, 1400 Yverdon-les-Bains -  </t>
  </si>
  <si>
    <t>https://www.google.fr/maps/search/Angel's+Coiffure</t>
  </si>
  <si>
    <t>Sandra De iorio, Sonia Lucia</t>
  </si>
  <si>
    <t>Sublime Coiffure</t>
  </si>
  <si>
    <t xml:space="preserve">Rue Roger-de-Guimps 5, 1400 Yverdon-les-Bains -  </t>
  </si>
  <si>
    <t>https://www.google.fr/maps/search/Sublime+Coiffure</t>
  </si>
  <si>
    <t>Sandra De iorio, Elena Estetica</t>
  </si>
  <si>
    <t>Syntesis Management SA</t>
  </si>
  <si>
    <t xml:space="preserve">Avenue de France 90, 1004 Lausanne -  </t>
  </si>
  <si>
    <t>https://www.google.fr/maps/search/Syntesis+Management+SA</t>
  </si>
  <si>
    <t>Sandra De iorio, bella simona</t>
  </si>
  <si>
    <t>Le Salon MC Genève</t>
  </si>
  <si>
    <t xml:space="preserve">Route de Malagnou 48, 1208 Genève -  </t>
  </si>
  <si>
    <t>https://www.google.fr/maps/search/Le+Salon+MC+Genève</t>
  </si>
  <si>
    <t>Marco Simone, bella simona</t>
  </si>
  <si>
    <t>Chez Mario</t>
  </si>
  <si>
    <t xml:space="preserve">Rue de Bourg 28, 1003 Lausanne -  </t>
  </si>
  <si>
    <t>https://www.google.fr/maps/search/Chez+Mario</t>
  </si>
  <si>
    <t>Marco Simone, Pascal Bemax</t>
  </si>
  <si>
    <t>Coiffure Ado</t>
  </si>
  <si>
    <t xml:space="preserve">Rue de Neuchâtel 51, 1400 Yverdon-les-Bains -  </t>
  </si>
  <si>
    <t>https://www.google.fr/maps/search/Coiffure+Ado</t>
  </si>
  <si>
    <t>Denise Axelle, Stevy Fonseca</t>
  </si>
  <si>
    <t>Salon JEAN LOUIS DAVID</t>
  </si>
  <si>
    <t xml:space="preserve">Rampe de la Gare 2, 1290 Versoix -  </t>
  </si>
  <si>
    <t>https://www.google.fr/maps/search/Salon+JEAN+LOUIS+DAVID</t>
  </si>
  <si>
    <t>Sandra Willi, Sandra Lys</t>
  </si>
  <si>
    <t>Le Cinq</t>
  </si>
  <si>
    <t xml:space="preserve">31 Avenue George V, 75008 Paris, France -  </t>
  </si>
  <si>
    <t>https://www.google.fr/maps/search/Le+Cinq</t>
  </si>
  <si>
    <t>Sandrina Grande, Angelo Bon</t>
  </si>
  <si>
    <t>Coiffure Création Marlène</t>
  </si>
  <si>
    <t xml:space="preserve">Avenue de la Gare 8, 1700 Fribourg -  </t>
  </si>
  <si>
    <t>https://www.google.fr/maps/search/Coiffure+Création+Marlène</t>
  </si>
  <si>
    <t>Sandra Lys, Elena Estetica</t>
  </si>
  <si>
    <t>Lara Coiffure</t>
  </si>
  <si>
    <t xml:space="preserve">Route de Cossonay 31, 1008 Prilly -  </t>
  </si>
  <si>
    <t>https://www.google.fr/maps/search/Lara+Coiffure</t>
  </si>
  <si>
    <t>Sandra Lys, bella simona</t>
  </si>
  <si>
    <t>Véronique Cotrel Interior Designer</t>
  </si>
  <si>
    <t xml:space="preserve">9 b Rue Turgot, 75009 Paris, France -  </t>
  </si>
  <si>
    <t>https://www.google.fr/maps/search/Véronique+Cotrel+Interior+Designer</t>
  </si>
  <si>
    <t>Sven de Paris, Elena Estetica</t>
  </si>
  <si>
    <t>Valessio - Coiffeur Paris 9</t>
  </si>
  <si>
    <t xml:space="preserve">Coiffeur Paris 9, 17 Rue de Châteaudun, 75009 Paris, France -  </t>
  </si>
  <si>
    <t>https://www.google.fr/maps/search/Valessio+-+Coiffeur+Paris+9</t>
  </si>
  <si>
    <t>Academy Hairdressing Maupas Lausanne Group Silvya Terrade</t>
  </si>
  <si>
    <t xml:space="preserve">Rue du Maupas 21, 1004 Lausanne -  </t>
  </si>
  <si>
    <t>https://www.google.fr/maps/search/Academy+Hairdressing+Maupas+Lausanne+Group+Silvya+Terrade</t>
  </si>
  <si>
    <t>Elena Estetica, Sandrine Bat</t>
  </si>
  <si>
    <t>Idéal Coiffure</t>
  </si>
  <si>
    <t xml:space="preserve">Rue de la Morâche 16, 1260 Nyon -  </t>
  </si>
  <si>
    <t>https://www.google.fr/maps/search/Idéal+Coiffure</t>
  </si>
  <si>
    <t>Elia Boves, Sylvie Victory</t>
  </si>
  <si>
    <t>Espace.Coiffure.Paris</t>
  </si>
  <si>
    <t xml:space="preserve">7 Rue Villebois-Mareuil, 75017 Paris, France -  </t>
  </si>
  <si>
    <t>https://www.google.fr/maps/search/Espace.Coiffure.Paris</t>
  </si>
  <si>
    <t>Sebastien Halimi, Angelo Bon</t>
  </si>
  <si>
    <t>Latitude Coiffure</t>
  </si>
  <si>
    <t xml:space="preserve">Allée de la Vorsiaz 7, 1020 Renens -  </t>
  </si>
  <si>
    <t>https://www.google.fr/maps/search/Latitude+Coiffure</t>
  </si>
  <si>
    <t>Karl Hagen, Jean-Pierre Maitre</t>
  </si>
  <si>
    <t>creditum</t>
  </si>
  <si>
    <t xml:space="preserve">Rue de Sébeillon 1, 1004 Lausanne -  </t>
  </si>
  <si>
    <t>https://www.google.fr/maps/search/creditum</t>
  </si>
  <si>
    <t>Karl Hagen, Stevy Fonseca</t>
  </si>
  <si>
    <t>Garage Challenge</t>
  </si>
  <si>
    <t xml:space="preserve">Rue de Sébeillon 7, 1004 Lausanne -  </t>
  </si>
  <si>
    <t>https://www.google.fr/maps/search/Garage+Challenge</t>
  </si>
  <si>
    <t>Karl Hagen, Michelle Huntziger</t>
  </si>
  <si>
    <t>Comme à la Maison Sàrl</t>
  </si>
  <si>
    <t xml:space="preserve">Boulevard de Grancy 2, 1006 Lausanne -  </t>
  </si>
  <si>
    <t>https://www.google.fr/maps/search/Comme+à+la+Maison+Sàrl</t>
  </si>
  <si>
    <t>Michelle Huntziger, Sandrine Holzer</t>
  </si>
  <si>
    <t>National Sporting Club</t>
  </si>
  <si>
    <t xml:space="preserve">Avenue de Sévelin 15, 1004 Lausanne -  </t>
  </si>
  <si>
    <t>https://www.google.fr/maps/search/National+Sporting+Club</t>
  </si>
  <si>
    <t>François Huber, Pascal Delmas</t>
  </si>
  <si>
    <t>EVOK solutions informatiques</t>
  </si>
  <si>
    <t xml:space="preserve">Route des Arsenaux 9, 1700 Fribourg -  </t>
  </si>
  <si>
    <t>https://www.google.fr/maps/search/EVOK+solutions+informatiques</t>
  </si>
  <si>
    <t>François Huber, Patrice Magnin</t>
  </si>
  <si>
    <t>St-François Fleurs</t>
  </si>
  <si>
    <t xml:space="preserve">Place Saint-François 12bis, 1003 Lausanne -  </t>
  </si>
  <si>
    <t>https://www.google.fr/maps/search/St-François+Fleurs</t>
  </si>
  <si>
    <t>Lausanne St-François, Agim Demiri</t>
  </si>
  <si>
    <t>Abv Travaux SA</t>
  </si>
  <si>
    <t xml:space="preserve">Chemin du Raffort 5, 1032 Romanel-sur-Lausanne -  </t>
  </si>
  <si>
    <t>https://www.google.fr/maps/search/Abv+Travaux+SA</t>
  </si>
  <si>
    <t>Jean-Pierre Maitre, Bernard Martin</t>
  </si>
  <si>
    <t>Minuit Soleil</t>
  </si>
  <si>
    <t xml:space="preserve">Rue Centrale 23, 1003 Lausanne -  </t>
  </si>
  <si>
    <t>https://www.google.fr/maps/search/Minuit+Soleil</t>
  </si>
  <si>
    <t>Elixir Coiffure</t>
  </si>
  <si>
    <t xml:space="preserve">Saint-Laurent 14, 1003 Lausanne -  </t>
  </si>
  <si>
    <t>https://www.google.fr/maps/search/Elixir+Coiffure</t>
  </si>
  <si>
    <t>GARAGE BRENDER SA</t>
  </si>
  <si>
    <t xml:space="preserve">Route Aloys-Fauquez 128, 1018 Lausanne -  </t>
  </si>
  <si>
    <t>https://www.google.fr/maps/search/GARAGE+BRENDER+SA</t>
  </si>
  <si>
    <t>GSI Security Concept Sàrl</t>
  </si>
  <si>
    <t xml:space="preserve">Chemin des Semailles 45, 1212 Lancy -  </t>
  </si>
  <si>
    <t>https://www.google.fr/maps/search/GSI+Security+Concept+Sàrl</t>
  </si>
  <si>
    <t>The Caféothèque of Paris</t>
  </si>
  <si>
    <t xml:space="preserve">52 Rue de l'Hôtel de ville, 75004 Paris, France -  </t>
  </si>
  <si>
    <t>https://www.google.fr/maps/search/The+Caféothèque+of+Paris</t>
  </si>
  <si>
    <t>Le MaZenay</t>
  </si>
  <si>
    <t xml:space="preserve">46 Rue de Montmorency, 75003 Paris, France -  </t>
  </si>
  <si>
    <t>https://www.google.fr/maps/search/Le+MaZenay</t>
  </si>
  <si>
    <t>ENCA Sàrl</t>
  </si>
  <si>
    <t xml:space="preserve">Rue Neuve 10, 1020 Renens -  </t>
  </si>
  <si>
    <t>https://www.google.fr/maps/search/ENCA+Sàrl</t>
  </si>
  <si>
    <t>OBEIRUT LEBANESE CUISINE - Restaurant &amp; Traiteur</t>
  </si>
  <si>
    <t xml:space="preserve">Rue Belle-Fontaine 2, 1003 Lausanne -  </t>
  </si>
  <si>
    <t>https://www.google.fr/maps/search/OBEIRUT+LEBANESE+CUISINE+-+Restaurant+&amp;+Traiteur</t>
  </si>
  <si>
    <t>AMAG Fribourg</t>
  </si>
  <si>
    <t xml:space="preserve">Route de Villars 103, 1752 Villars-sur-Glâne -  </t>
  </si>
  <si>
    <t>https://www.google.fr/maps/search/AMAG+Fribourg</t>
  </si>
  <si>
    <t>Auto Ecole Clos Saint Andre</t>
  </si>
  <si>
    <t xml:space="preserve">1 Place de l'Église Saint-André, 74100 Annemasse, France -  </t>
  </si>
  <si>
    <t>https://www.google.fr/maps/search/Auto+Ecole+Clos+Saint+Andre</t>
  </si>
  <si>
    <t>Vitadent Dentist - Dentist Vitadent</t>
  </si>
  <si>
    <t xml:space="preserve">Avenue de la Gare 1, 1700 Fribourg -  </t>
  </si>
  <si>
    <t>https://www.google.fr/maps/search/Vitadent+Dentist+-+Dentist+Vitadent</t>
  </si>
  <si>
    <t>La Calypsia</t>
  </si>
  <si>
    <t xml:space="preserve">25 Avenue de la République, 92120 Montrouge, France -  </t>
  </si>
  <si>
    <t>https://www.google.fr/maps/search/La+Calypsia</t>
  </si>
  <si>
    <t>Best Pizza &amp; Kebab</t>
  </si>
  <si>
    <t xml:space="preserve">Route Cantonale 104, 1025 Saint-Sulpice -  </t>
  </si>
  <si>
    <t>https://www.google.fr/maps/search/Best+Pizza+&amp;+Kebab</t>
  </si>
  <si>
    <t>Sandwicherie Jacky's</t>
  </si>
  <si>
    <t xml:space="preserve">Rue du Maupas 6, 1004 Lausanne -  </t>
  </si>
  <si>
    <t>https://www.google.fr/maps/search/Sandwicherie+Jacky's</t>
  </si>
  <si>
    <t>Alpha Palmiers by Fassbind</t>
  </si>
  <si>
    <t xml:space="preserve">Rue du Petit-Chêne 34, 1003 Lausanne -  </t>
  </si>
  <si>
    <t>https://www.google.fr/maps/search/Alpha+Palmiers+by+Fassbind</t>
  </si>
  <si>
    <t>Physic-Club Delémont SA</t>
  </si>
  <si>
    <t xml:space="preserve">Rue des Moulins 28, 2800 Delémont -  </t>
  </si>
  <si>
    <t>https://www.google.fr/maps/search/Physic-Club+Delémont+SA</t>
  </si>
  <si>
    <t>Restaurant Le Bistro Volney en centre-ville de Rennes</t>
  </si>
  <si>
    <t xml:space="preserve">38 Rue Saint-Georges, 35000 Rennes, France -  </t>
  </si>
  <si>
    <t>https://www.google.fr/maps/search/Restaurant+Le+Bistro+Volney+en+centre-ville+de+Rennes</t>
  </si>
  <si>
    <t>Pz pizza</t>
  </si>
  <si>
    <t xml:space="preserve">Rue Grand-Saint-Jean 5, 1003 Lausanne -  </t>
  </si>
  <si>
    <t>https://www.google.fr/maps/search/Pz+pizza</t>
  </si>
  <si>
    <t>Migros</t>
  </si>
  <si>
    <t xml:space="preserve">Fbg Saint-Germain 2, 2900 Pruntrut -  </t>
  </si>
  <si>
    <t>https://www.google.fr/maps/search/Migros</t>
  </si>
  <si>
    <t>Restaurant Alibaba Kebab</t>
  </si>
  <si>
    <t xml:space="preserve">Rue des Annonciades 19, 2900 Porrentruy -  </t>
  </si>
  <si>
    <t>https://www.google.fr/maps/search/Restaurant+Alibaba+Kebab</t>
  </si>
  <si>
    <t>Restaurant Galaxi Pizza &amp; Kebap Nil Sirimsi</t>
  </si>
  <si>
    <t xml:space="preserve">Rue de l'Église 24, 2900 Porrentruy -  </t>
  </si>
  <si>
    <t>https://www.google.fr/maps/search/Restaurant+Galaxi+Pizza+&amp;+Kebap+Nil+Sirimsi</t>
  </si>
  <si>
    <t>NH Auto Styling Sàrl</t>
  </si>
  <si>
    <t xml:space="preserve">Route Cantonale 30, 1964 Conthey -  </t>
  </si>
  <si>
    <t>https://www.google.fr/maps/search/NH+Auto+Styling+Sàrl</t>
  </si>
  <si>
    <t>La Primavera</t>
  </si>
  <si>
    <t xml:space="preserve">Route de Meyrin 8, 1202 Genève -  </t>
  </si>
  <si>
    <t>https://www.google.fr/maps/search/La+Primavera</t>
  </si>
  <si>
    <t>2LB Coiffure - Beauty</t>
  </si>
  <si>
    <t xml:space="preserve">Rue du Pré 4, 1400 Yverdon-les-Bains -  </t>
  </si>
  <si>
    <t>https://www.google.fr/maps/search/2LB+Coiffure+-+Beauty</t>
  </si>
  <si>
    <t>Cetaj Rénovation</t>
  </si>
  <si>
    <t>https://www.google.fr/maps/search/Cetaj+Rénovation</t>
  </si>
  <si>
    <t>Chantal Genet Esthétique-Massages</t>
  </si>
  <si>
    <t xml:space="preserve">Route d'Oron 6, 1010 Lausanne -  </t>
  </si>
  <si>
    <t>https://www.google.fr/maps/search/Chantal+Genet+Esthétique-Massages</t>
  </si>
  <si>
    <t>Aircréation Sàrl</t>
  </si>
  <si>
    <t xml:space="preserve">Rue de la Treille 5, 2000 Neuchâtel -  </t>
  </si>
  <si>
    <t>https://www.google.fr/maps/search/Aircréation+Sàrl</t>
  </si>
  <si>
    <t>Hairmania Urban Hair Stylists</t>
  </si>
  <si>
    <t xml:space="preserve">Boulevard Helvétique 34, 1207 Genève -  </t>
  </si>
  <si>
    <t>https://www.google.fr/maps/search/Hairmania+Urban+Hair+Stylists</t>
  </si>
  <si>
    <t>19th Avenue</t>
  </si>
  <si>
    <t xml:space="preserve">Avenue du Cardinal-Mermillod 36, 1227 Carouge -  </t>
  </si>
  <si>
    <t>https://www.google.fr/maps/search/19th+Avenue</t>
  </si>
  <si>
    <t>Flair Coiffure</t>
  </si>
  <si>
    <t xml:space="preserve">Zentralstrasse 43, 2502 Biel -  </t>
  </si>
  <si>
    <t>https://www.google.fr/maps/search/Flair+Coiffure</t>
  </si>
  <si>
    <t xml:space="preserve">Löwenstrasse 20, 8001 Zürich -  </t>
  </si>
  <si>
    <t>Taxi-Phone Central SA Geneva</t>
  </si>
  <si>
    <t xml:space="preserve">Rue des Rois 15, 1204 Genève -  </t>
  </si>
  <si>
    <t>https://www.google.fr/maps/search/Taxi-Phone+Central+SA+Geneva</t>
  </si>
  <si>
    <t>FOOLFASHION</t>
  </si>
  <si>
    <t xml:space="preserve">Place du Chauchy 2 (ouverture le 2 février 2019, 1164 Buchillon -  </t>
  </si>
  <si>
    <t>https://www.google.fr/maps/search/FOOLFASHION</t>
  </si>
  <si>
    <t>Wolfisberg</t>
  </si>
  <si>
    <t xml:space="preserve">Place du Temple 5, 1227 Carouge -  </t>
  </si>
  <si>
    <t>https://www.google.fr/maps/search/Wolfisberg</t>
  </si>
  <si>
    <t>Halle22</t>
  </si>
  <si>
    <t xml:space="preserve">Chemin des Batailles 22, 1214 Vernier -  </t>
  </si>
  <si>
    <t>https://www.google.fr/maps/search/Halle22</t>
  </si>
  <si>
    <t>Python Securité SA</t>
  </si>
  <si>
    <t xml:space="preserve">Route des Jeunes 16C, 1227 Carouge -  </t>
  </si>
  <si>
    <t>https://www.google.fr/maps/search/Python+Securité+SA</t>
  </si>
  <si>
    <t>PYTHON SECURITE SA</t>
  </si>
  <si>
    <t xml:space="preserve">Route des Jeunes 16, 1227 Carouge -  </t>
  </si>
  <si>
    <t>https://www.google.fr/maps/search/PYTHON+SECURITE+SA</t>
  </si>
  <si>
    <t>Astrologie Derungs Françoise</t>
  </si>
  <si>
    <t xml:space="preserve">Boulevard de la Forêt 47, 1009 Pully -  </t>
  </si>
  <si>
    <t>https://www.google.fr/maps/search/Astrologie+Derungs+Françoise</t>
  </si>
  <si>
    <t>BB BAR A BEAUTE</t>
  </si>
  <si>
    <t xml:space="preserve">Place Centrale 12, Rue Du Bourg 1, 1870 Monthey -  </t>
  </si>
  <si>
    <t>https://www.google.fr/maps/search/BB+BAR+A+BEAUTE</t>
  </si>
  <si>
    <t>Le Mondial</t>
  </si>
  <si>
    <t xml:space="preserve">Avenue de la Gare 10, 1870 Monthey -  </t>
  </si>
  <si>
    <t>https://www.google.fr/maps/search/Le+Mondial</t>
  </si>
  <si>
    <t>Blanchisserie Pressing Berisha Sàrl</t>
  </si>
  <si>
    <t xml:space="preserve">Rue du Simplon 1, 1006 Lausanne -  </t>
  </si>
  <si>
    <t>https://www.google.fr/maps/search/Blanchisserie+Pressing+Berisha+Sàrl</t>
  </si>
  <si>
    <t>Bikes Evasion Sports SA</t>
  </si>
  <si>
    <t xml:space="preserve">Rue de l'Usine 2, 1907 Saxon -  </t>
  </si>
  <si>
    <t>https://www.google.fr/maps/search/Bikes+Evasion+Sports+SA</t>
  </si>
  <si>
    <t>If you want</t>
  </si>
  <si>
    <t xml:space="preserve">68 Galerie Vivienne, 75002 Paris, France -  </t>
  </si>
  <si>
    <t>https://www.google.fr/maps/search/If+you+want</t>
  </si>
  <si>
    <t>L'Ogre</t>
  </si>
  <si>
    <t xml:space="preserve">1 Avenue de Versailles, 75016 Paris, France -  </t>
  </si>
  <si>
    <t>https://www.google.fr/maps/search/L'Ogre</t>
  </si>
  <si>
    <t>Librairie Ancienne Emmanuel Fradois</t>
  </si>
  <si>
    <t xml:space="preserve">353 Rue des Pyrénées, 75020 Paris, France -  </t>
  </si>
  <si>
    <t>https://www.google.fr/maps/search/Librairie+Ancienne+Emmanuel+Fradois</t>
  </si>
  <si>
    <t>L'Acolyte de l'Insolite</t>
  </si>
  <si>
    <t xml:space="preserve">49 Rue de la Folie Méricourt, 75011 Paris, France -  </t>
  </si>
  <si>
    <t>https://www.google.fr/maps/search/L'Acolyte+de+l'Insolite</t>
  </si>
  <si>
    <t>Restaurant Indien Om Shiva</t>
  </si>
  <si>
    <t xml:space="preserve">28 Rue Saint-Lazare, 75009 Paris, France -  </t>
  </si>
  <si>
    <t>https://www.google.fr/maps/search/Restaurant+Indien+Om+Shiva</t>
  </si>
  <si>
    <t>Docteur James Schinazi</t>
  </si>
  <si>
    <t xml:space="preserve">11 Avenue Raymond Poincaré, 75116 Paris, France -  </t>
  </si>
  <si>
    <t>https://www.google.fr/maps/search/Docteur+James+Schinazi</t>
  </si>
  <si>
    <t>Roller Squad Institut Rsi</t>
  </si>
  <si>
    <t xml:space="preserve">7 Rue Jean Giono, 75013 Paris, France -  </t>
  </si>
  <si>
    <t>https://www.google.fr/maps/search/Roller+Squad+Institut+Rsi</t>
  </si>
  <si>
    <t>Botak Café</t>
  </si>
  <si>
    <t xml:space="preserve">1 Rue Paul Albert, 75018 Paris, France -  </t>
  </si>
  <si>
    <t>https://www.google.fr/maps/search/Botak+Café</t>
  </si>
  <si>
    <t>Assurance Paris Daumesnil Aviva</t>
  </si>
  <si>
    <t xml:space="preserve">31 Rue Taine, 75012 Paris, France -  </t>
  </si>
  <si>
    <t>https://www.google.fr/maps/search/Assurance+Paris+Daumesnil+Aviva</t>
  </si>
  <si>
    <t>Cash-Kredit, F. Cupello</t>
  </si>
  <si>
    <t xml:space="preserve">Seestrasse 100, 8266 Steckborn -  </t>
  </si>
  <si>
    <t>https://www.google.fr/maps/search/Cash-Kredit,+F.+Cupello</t>
  </si>
  <si>
    <t>Bigard Distribution Le Pontet</t>
  </si>
  <si>
    <t xml:space="preserve">445 Avenue Saint Jean, 84130 Le Pontet, France -  </t>
  </si>
  <si>
    <t>https://www.google.fr/maps/search/Bigard+Distribution+Le+Pontet</t>
  </si>
  <si>
    <t>Bigard</t>
  </si>
  <si>
    <t xml:space="preserve">Za la Horsière, Avenue Chantebise, 13870 Rognonas, France -  </t>
  </si>
  <si>
    <t>https://www.google.fr/maps/search/Bigard</t>
  </si>
  <si>
    <t>Rénovation du Léman, Duarte Vicente &amp; Cie</t>
  </si>
  <si>
    <t xml:space="preserve">Route des Acacias 17, 1227 Les Acacias -  </t>
  </si>
  <si>
    <t>https://www.google.fr/maps/search/Rénovation+du+Léman,+Duarte+Vicente+&amp;+Cie</t>
  </si>
  <si>
    <t>EVOK Solutions informatiques Lausanne</t>
  </si>
  <si>
    <t xml:space="preserve">Lausanne CH, Avenue des Baumettes 5, 1020 Renens -  </t>
  </si>
  <si>
    <t>https://www.google.fr/maps/search/EVOK+Solutions+informatiques+Lausanne</t>
  </si>
  <si>
    <t>La France Insoumise</t>
  </si>
  <si>
    <t xml:space="preserve">43 Rue de Dunkerque, 75010 Paris, France -  </t>
  </si>
  <si>
    <t>https://www.google.fr/maps/search/La+France+Insoumise</t>
  </si>
  <si>
    <t>Helvetia Assurances Agence générale Bas-Valais-Chablais</t>
  </si>
  <si>
    <t xml:space="preserve">Rue du Léman 18B, 1920 Martigny -  </t>
  </si>
  <si>
    <t>https://www.google.fr/maps/search/Helvetia+Assurances+Agence+générale+Bas-Valais-Chablais</t>
  </si>
  <si>
    <t>Beauverd &amp; Halter architectes Sàrl</t>
  </si>
  <si>
    <t xml:space="preserve">Le Verneret 13B, 1373 Chavornay -  </t>
  </si>
  <si>
    <t>https://www.google.fr/maps/search/Beauverd+&amp;+Halter+architectes+Sàrl</t>
  </si>
  <si>
    <t>www.eyeshop.com</t>
  </si>
  <si>
    <t xml:space="preserve">164-168 Avenue de l'Aiguille du Midi, 74400 Chamonix-Mont-Blanc, France -  </t>
  </si>
  <si>
    <t>https://www.google.fr/maps/search/www.eyeshop.com</t>
  </si>
  <si>
    <t>Brihosol SA</t>
  </si>
  <si>
    <t xml:space="preserve">Route de Pra de Plan 31, 1618 Châtel-Saint-Denis -  </t>
  </si>
  <si>
    <t>https://www.google.fr/maps/search/Brihosol+SA</t>
  </si>
  <si>
    <t>Forward Solutions</t>
  </si>
  <si>
    <t xml:space="preserve">Unit 903 Paragon Plaza EDSA corner Reliance Street, Mandaluyong, 1550 Metro Manila, Philippines -  </t>
  </si>
  <si>
    <t>https://www.google.fr/maps/search/Forward+Solutions</t>
  </si>
  <si>
    <t>Le Florissant</t>
  </si>
  <si>
    <t xml:space="preserve">Avenue de Florissant 28, 1020 Renens -  </t>
  </si>
  <si>
    <t>https://www.google.fr/maps/search/Le+Florissant</t>
  </si>
  <si>
    <t>Hôtel de ville</t>
  </si>
  <si>
    <t xml:space="preserve">Place Jean Jaurès, 13140 Miramas, France -  </t>
  </si>
  <si>
    <t>https://www.google.fr/maps/search/Hôtel+de+ville</t>
  </si>
  <si>
    <t>Decathlon Aubagne</t>
  </si>
  <si>
    <t xml:space="preserve">Zi Les Paluds, 13400 Aubagne, France -  </t>
  </si>
  <si>
    <t>https://www.google.fr/maps/search/Decathlon+Aubagne</t>
  </si>
  <si>
    <t>Adent Clinique Dentaire Genève – Charmilles (C1)</t>
  </si>
  <si>
    <t xml:space="preserve">Rue de Lyon 87, 1203 Genève -  </t>
  </si>
  <si>
    <t>https://www.google.fr/maps/search/Adent+Clinique+Dentaire+Genève+–+Charmilles+(C1)</t>
  </si>
  <si>
    <t>Aquatis Hotel</t>
  </si>
  <si>
    <t xml:space="preserve">Route de Berne 148, 1010 Lausanne -  </t>
  </si>
  <si>
    <t>https://www.google.fr/maps/search/Aquatis+Hotel</t>
  </si>
  <si>
    <t>SUBVERSIF COMMUNICATION</t>
  </si>
  <si>
    <t>https://www.google.fr/maps/search/SUBVERSIF+COMMUNICATION</t>
  </si>
  <si>
    <t>Homewell Immobilier Lausanne</t>
  </si>
  <si>
    <t xml:space="preserve">Rue Saint-Martin 22, 1003 Lausanne -  </t>
  </si>
  <si>
    <t>https://www.google.fr/maps/search/Homewell+Immobilier+Lausanne</t>
  </si>
  <si>
    <t>Omnia Immobilier</t>
  </si>
  <si>
    <t xml:space="preserve">Avenue du Tribunal-Fédéral 5, 1005 Lausanne -  </t>
  </si>
  <si>
    <t>https://www.google.fr/maps/search/Omnia+Immobilier</t>
  </si>
  <si>
    <t>Swiss Tech Convention Center</t>
  </si>
  <si>
    <t xml:space="preserve">Route Louis-Favre 2, 1024 Ecublens VD -  </t>
  </si>
  <si>
    <t>https://www.google.fr/maps/search/Swiss+Tech+Convention+Center</t>
  </si>
  <si>
    <t>Cabinet dentaire Luc TETAZ</t>
  </si>
  <si>
    <t xml:space="preserve">Avenue de la Gare 17, 1003 Lausanne -  </t>
  </si>
  <si>
    <t>https://www.google.fr/maps/search/Cabinet+dentaire+Luc+TETAZ</t>
  </si>
  <si>
    <t>CAZANCE</t>
  </si>
  <si>
    <t xml:space="preserve">Rue Saint-Martin 9, 1003 Lausanne -  </t>
  </si>
  <si>
    <t>https://www.google.fr/maps/search/CAZANCE</t>
  </si>
  <si>
    <t>Salon de coiffure Roberto Pesi</t>
  </si>
  <si>
    <t xml:space="preserve">Rue du Midi 16, 1003 Lausanne -  </t>
  </si>
  <si>
    <t>https://www.google.fr/maps/search/Salon+de+coiffure+Roberto+Pesi</t>
  </si>
  <si>
    <t>Tiptop-service.ch</t>
  </si>
  <si>
    <t xml:space="preserve">Chemin de Fontannaz 1, 1004 Lausanne -  </t>
  </si>
  <si>
    <t>https://www.google.fr/maps/search/Tiptop-service.ch</t>
  </si>
  <si>
    <t>Orel communication</t>
  </si>
  <si>
    <t xml:space="preserve">Rue des Terreaux 22A, 2300 La Chaux-de-Fonds -  </t>
  </si>
  <si>
    <t>https://www.google.fr/maps/search/Orel+communication</t>
  </si>
  <si>
    <t>Le Pétrin Ribeirou</t>
  </si>
  <si>
    <t xml:space="preserve">20 Rue Arthur Bourdin, 25300 Pontarlier, France -  </t>
  </si>
  <si>
    <t>https://www.google.fr/maps/search/Le+Pétrin+Ribeirou</t>
  </si>
  <si>
    <t>Federation Nationale Des Chasseurs</t>
  </si>
  <si>
    <t xml:space="preserve">13 Rue du Général Leclerc, 92130 Issy-les-Moulineaux, France -  </t>
  </si>
  <si>
    <t>https://www.google.fr/maps/search/Federation+Nationale+Des+Chasseurs</t>
  </si>
  <si>
    <t>Element 9 - Atelier d'architecture</t>
  </si>
  <si>
    <t xml:space="preserve">Route d'Yverdon 2, 1033 Cheseaux-sur-Lausanne -  </t>
  </si>
  <si>
    <t>https://www.google.fr/maps/search/Element+9+-+Atelier+d'architecture</t>
  </si>
  <si>
    <t>Balthazar</t>
  </si>
  <si>
    <t xml:space="preserve">Route des Acacias 43, 1227 Genf -  </t>
  </si>
  <si>
    <t>https://www.google.fr/maps/search/Balthazar</t>
  </si>
  <si>
    <t>Sport 2000 Gaillard</t>
  </si>
  <si>
    <t xml:space="preserve">ZI de la Chatelaine, 7 Rue du Transval, 74240 Gaillard, France -  </t>
  </si>
  <si>
    <t>https://www.google.fr/maps/search/Sport+2000+Gaillard</t>
  </si>
  <si>
    <t>Castle Park</t>
  </si>
  <si>
    <t xml:space="preserve">Place des Tilleuls, 1180 Rolle -  </t>
  </si>
  <si>
    <t>https://www.google.fr/maps/search/Castle+Park</t>
  </si>
  <si>
    <t>Club Lausannois de boxe</t>
  </si>
  <si>
    <t xml:space="preserve">Salle Omnisport du vieux moulin, Route des Plaines-du-Loup 6, 1018 Lausanne -  </t>
  </si>
  <si>
    <t>https://www.google.fr/maps/search/Club+Lausannois+de+boxe</t>
  </si>
  <si>
    <t>Dänische Botschaft</t>
  </si>
  <si>
    <t xml:space="preserve">Thunstrasse 95, 3005 Bern -  </t>
  </si>
  <si>
    <t>https://www.google.fr/maps/search/Dänische+Botschaft</t>
  </si>
  <si>
    <t>La Gamelle des Poilus</t>
  </si>
  <si>
    <t xml:space="preserve">Avenue de la Gare 6, 1450 Sainte-Croix -  </t>
  </si>
  <si>
    <t>https://www.google.fr/maps/search/La+Gamelle+des+Poilus</t>
  </si>
  <si>
    <t>Bigard Distribution Corbas</t>
  </si>
  <si>
    <t xml:space="preserve">11 Avenue de Montmartin, 69960 Corbas, France -  </t>
  </si>
  <si>
    <t>https://www.google.fr/maps/search/Bigard+Distribution+Corbas</t>
  </si>
  <si>
    <t xml:space="preserve">57 Rue de la Bresse, 94550 Rungis Complexe, France -  </t>
  </si>
  <si>
    <t>Etica</t>
  </si>
  <si>
    <t xml:space="preserve">125 Gilles St, Adelaide SA 5000, Australia -  </t>
  </si>
  <si>
    <t>https://www.google.fr/maps/search/Etica</t>
  </si>
  <si>
    <t>L'Oréal</t>
  </si>
  <si>
    <t xml:space="preserve">22 Rue Cambon, 75001 Paris, France -  </t>
  </si>
  <si>
    <t>https://www.google.fr/maps/search/L'Oréal</t>
  </si>
  <si>
    <t>Mairie</t>
  </si>
  <si>
    <t xml:space="preserve">14 Place de L Hôtel de ville, 71160 Digoin, France -  </t>
  </si>
  <si>
    <t>https://www.google.fr/maps/search/Mairie</t>
  </si>
  <si>
    <t>Restaurant Pasta Prima</t>
  </si>
  <si>
    <t xml:space="preserve">Rue du Mont-Blanc 24, 1201 Genève -  </t>
  </si>
  <si>
    <t>https://www.google.fr/maps/search/Restaurant+Pasta+Prima</t>
  </si>
  <si>
    <t>Juraparc</t>
  </si>
  <si>
    <t xml:space="preserve">Route de la Vallée de Joux 3 Le Pont, 1337 Vallorbe -  </t>
  </si>
  <si>
    <t>https://www.google.fr/maps/search/Juraparc</t>
  </si>
  <si>
    <t>Grandson Castle</t>
  </si>
  <si>
    <t xml:space="preserve">Place du Château, 1422 Grandson -  </t>
  </si>
  <si>
    <t>https://www.google.fr/maps/search/Grandson+Castle</t>
  </si>
  <si>
    <t>Ferrari Architects | architectural office, Lausanne</t>
  </si>
  <si>
    <t xml:space="preserve">Avenue Benjamin-Constant 1, 1003 Lausanne -  </t>
  </si>
  <si>
    <t>https://www.google.fr/maps/search/Ferrari+Architects+|+architectural+office,+Lausanne</t>
  </si>
  <si>
    <t>Café 12</t>
  </si>
  <si>
    <t xml:space="preserve">Rue Neuve 1, 1450 Sainte-Croix -  </t>
  </si>
  <si>
    <t>https://www.google.fr/maps/search/Café+12</t>
  </si>
  <si>
    <t>Ristorante U Trappitu</t>
  </si>
  <si>
    <t xml:space="preserve">Via del Mare, 51, 84040 Acquavena SA, Italy -  </t>
  </si>
  <si>
    <t>https://www.google.fr/maps/search/Ristorante+U+Trappitu</t>
  </si>
  <si>
    <t>La Diligence</t>
  </si>
  <si>
    <t xml:space="preserve">Avenue de Genève, 74160 Saint-Julien-en-Genevois, France -  </t>
  </si>
  <si>
    <t>https://www.google.fr/maps/search/La+Diligence</t>
  </si>
  <si>
    <t>Post Office</t>
  </si>
  <si>
    <t xml:space="preserve">3 Place de la Libération, 74160 Saint-Julien-en-Genevois, France -  </t>
  </si>
  <si>
    <t>https://www.google.fr/maps/search/Post+Office</t>
  </si>
  <si>
    <t>Dufaud Assureur Conseil Dac Sa</t>
  </si>
  <si>
    <t xml:space="preserve">Chemin de la Tour-Grise 6, 1007 Lausanne -  </t>
  </si>
  <si>
    <t>https://www.google.fr/maps/search/Dufaud+Assureur+Conseil+Dac+Sa</t>
  </si>
  <si>
    <t>4you conseils</t>
  </si>
  <si>
    <t xml:space="preserve">Chemin de Chantemerle 14, 1010 Lausanne -  </t>
  </si>
  <si>
    <t>https://www.google.fr/maps/search/4you+conseils</t>
  </si>
  <si>
    <t>Optima Budgets Sàrl</t>
  </si>
  <si>
    <t xml:space="preserve">Route de Cossonay 78, 1008 Prilly -  </t>
  </si>
  <si>
    <t>https://www.google.fr/maps/search/Optima+Budgets+Sàrl</t>
  </si>
  <si>
    <t>Delor</t>
  </si>
  <si>
    <t xml:space="preserve">Rue des Terreaux 29, 1003 Lausanne -  </t>
  </si>
  <si>
    <t>https://www.google.fr/maps/search/Delor</t>
  </si>
  <si>
    <t>Méca-shop.com</t>
  </si>
  <si>
    <t xml:space="preserve">17 Rue de Comboire Espace Comboire, 38130 Échirolles, France -  </t>
  </si>
  <si>
    <t>https://www.google.fr/maps/search/Méca-shop.com</t>
  </si>
  <si>
    <t>Meveha</t>
  </si>
  <si>
    <t xml:space="preserve">Avenue de France 48, 1004 Lausanne -  </t>
  </si>
  <si>
    <t>https://www.google.fr/maps/search/Meveha</t>
  </si>
  <si>
    <t>Bourbon Immobilier Sotheby's International Realty</t>
  </si>
  <si>
    <t xml:space="preserve">10 Place de l'Hôtel de ville, 03000 Moulins, France -  </t>
  </si>
  <si>
    <t>https://www.google.fr/maps/search/Bourbon+Immobilier+Sotheby's+International+Realty</t>
  </si>
  <si>
    <t>Victoria Immobilier</t>
  </si>
  <si>
    <t xml:space="preserve">2 Avenue Victoria, 03200 Vichy, France -  </t>
  </si>
  <si>
    <t>https://www.google.fr/maps/search/Victoria+Immobilier</t>
  </si>
  <si>
    <t>Shopping Roche (Sodiroche SA)</t>
  </si>
  <si>
    <t xml:space="preserve">Chemin Vers le Stand, 1852 Roche -  </t>
  </si>
  <si>
    <t>https://www.google.fr/maps/search/Shopping+Roche+(Sodiroche+SA)</t>
  </si>
  <si>
    <t>Le Relais Restaurant</t>
  </si>
  <si>
    <t xml:space="preserve">163, Avenue de Morges, 1004 Lausanne -  </t>
  </si>
  <si>
    <t>https://www.google.fr/maps/search/Le+Relais+Restaurant</t>
  </si>
  <si>
    <t>Opticien Point2Vue Lausanne - Clin d Oeil S.A.</t>
  </si>
  <si>
    <t xml:space="preserve">Avenue Bergières 50, 1004 Lausanne -  </t>
  </si>
  <si>
    <t>https://www.google.fr/maps/search/Opticien+Point2Vue+Lausanne+-+Clin+d+Oeil+S.A.</t>
  </si>
  <si>
    <t>maylan voyance</t>
  </si>
  <si>
    <t>https://www.google.fr/maps/search/maylan+voyance</t>
  </si>
  <si>
    <t>Magnétiseur</t>
  </si>
  <si>
    <t>https://www.google.fr/maps/search/Magnétiseur</t>
  </si>
  <si>
    <t>Il ghiotto</t>
  </si>
  <si>
    <t xml:space="preserve">Rue Cité-Devant 6, 1005 Lausanne -  </t>
  </si>
  <si>
    <t>https://www.google.fr/maps/search/Il+ghiotto</t>
  </si>
  <si>
    <t>Nadia Stella</t>
  </si>
  <si>
    <t>SAS Le Diamant Bleu</t>
  </si>
  <si>
    <t xml:space="preserve">145 Rue de la Pompe, 75016 Paris, France -  </t>
  </si>
  <si>
    <t>https://www.google.fr/maps/search/SAS+Le+Diamant+Bleu</t>
  </si>
  <si>
    <t>Evasion Coiffure</t>
  </si>
  <si>
    <t xml:space="preserve">Avenue de France 40, 1004 Lausanne -  </t>
  </si>
  <si>
    <t>https://www.google.fr/maps/search/Evasion+Coiffure</t>
  </si>
  <si>
    <t>Shine Coiffure Genève</t>
  </si>
  <si>
    <t xml:space="preserve">Rue de Montbrillant 84, 1202 Genève -  </t>
  </si>
  <si>
    <t>https://www.google.fr/maps/search/Shine+Coiffure+Genève</t>
  </si>
  <si>
    <t>AD Rénovation</t>
  </si>
  <si>
    <t xml:space="preserve">Rue du Simplon 13, 1006 Lausanne -  </t>
  </si>
  <si>
    <t>https://www.google.fr/maps/search/AD+Rénovation</t>
  </si>
  <si>
    <t>SPORT ADDICT</t>
  </si>
  <si>
    <t xml:space="preserve">Route de l'Etraz 25, 1267 Vich -  </t>
  </si>
  <si>
    <t>https://www.google.fr/maps/search/SPORT+ADDICT</t>
  </si>
  <si>
    <t>Docteur Londner Jonathan</t>
  </si>
  <si>
    <t xml:space="preserve">14 Boulevard du Dr Rodocanachi, 13008 Marseille, France -  </t>
  </si>
  <si>
    <t>https://www.google.fr/maps/search/Docteur+Londner+Jonathan</t>
  </si>
  <si>
    <t>Dentiste - Dr Philippe Zbili</t>
  </si>
  <si>
    <t xml:space="preserve">17 Avenue Emmanuel Allard, 13011 Marseille, France -  </t>
  </si>
  <si>
    <t>https://www.google.fr/maps/search/Dentiste+-+Dr+Philippe+Zbili</t>
  </si>
  <si>
    <t>Y-voile</t>
  </si>
  <si>
    <t xml:space="preserve">Rue du Parc, 1400 Yverdon-les-Bains -  </t>
  </si>
  <si>
    <t>https://www.google.fr/maps/search/Y-voile</t>
  </si>
  <si>
    <t>Google Zürich</t>
  </si>
  <si>
    <t xml:space="preserve">Brandschenkestrasse 110, 8002 Zürich -  </t>
  </si>
  <si>
    <t>https://www.google.fr/maps/search/Google+Zürich</t>
  </si>
  <si>
    <t>L'oréal</t>
  </si>
  <si>
    <t xml:space="preserve">14 Rue Royale, 75008 Paris, France -  </t>
  </si>
  <si>
    <t>https://www.google.fr/maps/search/L'oréal</t>
  </si>
  <si>
    <t>CHUV Centre hospitalier universitaire vaudois</t>
  </si>
  <si>
    <t xml:space="preserve">Rue du Bugnon 46, 1011 Lausanne -  </t>
  </si>
  <si>
    <t>https://www.google.fr/maps/search/CHUV+Centre+hospitalier+universitaire+vaudois</t>
  </si>
  <si>
    <t>Dr. med. dent. E. Stevanovic AG</t>
  </si>
  <si>
    <t xml:space="preserve">Bahnhofstrasse 12, 5605 Dottikon -  </t>
  </si>
  <si>
    <t>https://www.google.fr/maps/search/Dr.+med.+dent.+E.+Stevanovic+AG</t>
  </si>
  <si>
    <t>Il Casale Del Gusto</t>
  </si>
  <si>
    <t xml:space="preserve">Discesa Madonna delle Grazie, 84060 Roccagloriosa SA, Italy -  </t>
  </si>
  <si>
    <t>https://www.google.fr/maps/search/Il+Casale+Del+Gusto</t>
  </si>
  <si>
    <t>Mecatechnic</t>
  </si>
  <si>
    <t xml:space="preserve">4-6 Allée Saint-Eloi, 59118 Wambrechies, France -  </t>
  </si>
  <si>
    <t>https://www.google.fr/maps/search/Mecatechnic</t>
  </si>
  <si>
    <t>Akiko</t>
  </si>
  <si>
    <t xml:space="preserve">Rue du Petit-Chêne 11, 1003 Lausanne -  </t>
  </si>
  <si>
    <t>https://www.google.fr/maps/search/Akiko</t>
  </si>
  <si>
    <t>Swisscom</t>
  </si>
  <si>
    <t xml:space="preserve">Rue Haldimand 18, 1003 Lausanne -  </t>
  </si>
  <si>
    <t>https://www.google.fr/maps/search/Swisscom</t>
  </si>
  <si>
    <t>Mrs. Sonia Giardiello</t>
  </si>
  <si>
    <t xml:space="preserve">Route Aloys-Fauquez 38, 1018 Lausanne -  </t>
  </si>
  <si>
    <t>https://www.google.fr/maps/search/Mrs.+Sonia+Giardiello</t>
  </si>
  <si>
    <t>Métamorphose Coiffure</t>
  </si>
  <si>
    <t xml:space="preserve">Avenue du Théâtre 7, 1005 Lausanne -  </t>
  </si>
  <si>
    <t>https://www.google.fr/maps/search/Métamorphose+Coiffure</t>
  </si>
  <si>
    <t>Le Carré Coiffure</t>
  </si>
  <si>
    <t xml:space="preserve">Place du Bourg-de-Four 9, 1204 Genève -  </t>
  </si>
  <si>
    <t>https://www.google.fr/maps/search/Le+Carré+Coiffure</t>
  </si>
  <si>
    <t>Salon de Coiffure Yann Thoma's Hair &amp; Beauty Lounge</t>
  </si>
  <si>
    <t xml:space="preserve">Uni Dufour, Rue du Conseil-Général 6, 1205 Genf -  </t>
  </si>
  <si>
    <t>https://www.google.fr/maps/search/Salon+de+Coiffure+Yann+Thoma's+Hair+&amp;+Beauty+Lounge</t>
  </si>
  <si>
    <t xml:space="preserve">Rue François-Versonnex 19, 1207 Genève -  </t>
  </si>
  <si>
    <t>Le Ticino</t>
  </si>
  <si>
    <t xml:space="preserve">Place de la Gare 12, 1003 Lausanne -  </t>
  </si>
  <si>
    <t>https://www.google.fr/maps/search/Le+Ticino</t>
  </si>
  <si>
    <t>Benoit Paris</t>
  </si>
  <si>
    <t xml:space="preserve">20 Rue Saint-Martin, 75001 Paris, France -  </t>
  </si>
  <si>
    <t>https://www.google.fr/maps/search/Benoit+Paris</t>
  </si>
  <si>
    <t>Driving School Marterey</t>
  </si>
  <si>
    <t xml:space="preserve">Rue Sainte-Beuve 1, 1005 Lausanne -  </t>
  </si>
  <si>
    <t>https://www.google.fr/maps/search/Driving+School+Marterey</t>
  </si>
  <si>
    <t>Garage VW Albert Bonelli</t>
  </si>
  <si>
    <t xml:space="preserve">Rue du Lac 4-6, 1207 Genève -  </t>
  </si>
  <si>
    <t>https://www.google.fr/maps/search/Garage+VW+Albert+Bonelli</t>
  </si>
  <si>
    <t>22 grand'rue</t>
  </si>
  <si>
    <t xml:space="preserve">Grand-Rue 22, 1204 Genève -  </t>
  </si>
  <si>
    <t>https://www.google.fr/maps/search/22+grand'rue</t>
  </si>
  <si>
    <t>CAMION TRANSPORT SA Léman</t>
  </si>
  <si>
    <t xml:space="preserve">Zone Industrielle La Plaine Chemin de Vimoulin, 1302 Vufflens-la-Ville -  </t>
  </si>
  <si>
    <t>https://www.google.fr/maps/search/CAMION+TRANSPORT+SA+Léman</t>
  </si>
  <si>
    <t>The Lacustre</t>
  </si>
  <si>
    <t xml:space="preserve">Quai Jean-Pascal Delamuraz 1, 1006 Lausanne -  </t>
  </si>
  <si>
    <t>https://www.google.fr/maps/search/The+Lacustre</t>
  </si>
  <si>
    <t>Frédéric Fontaine Life Coaching Relooking Coiffure Conseils en image</t>
  </si>
  <si>
    <t xml:space="preserve">Rue de Bourg 19, 1003 Lausanne -  </t>
  </si>
  <si>
    <t>https://www.google.fr/maps/search/Frédéric+Fontaine+Life+Coaching+Relooking+Coiffure+Conseils+en+image</t>
  </si>
  <si>
    <t xml:space="preserve">Rue du Mont-Blanc 20, 1201 Genève -  </t>
  </si>
  <si>
    <t>VIVID hair</t>
  </si>
  <si>
    <t xml:space="preserve">Aeschengraben 14, 4051 Basel -  </t>
  </si>
  <si>
    <t>https://www.google.fr/maps/search/VIVID+hair</t>
  </si>
  <si>
    <t>Nessell Sa</t>
  </si>
  <si>
    <t xml:space="preserve">Rue Peillonnex 37, 1225 Chêne-Bourg - Genève -  </t>
  </si>
  <si>
    <t>https://www.google.fr/maps/search/Nessell+Sa</t>
  </si>
  <si>
    <t>BCV Coppet</t>
  </si>
  <si>
    <t xml:space="preserve">Rue Froide 1, 1296 Coppet -  </t>
  </si>
  <si>
    <t>https://www.google.fr/maps/search/BCV+Coppet</t>
  </si>
  <si>
    <t>GARAGE JM SA</t>
  </si>
  <si>
    <t xml:space="preserve">Rue de Lyon 27BIS, 1201 Genève -  </t>
  </si>
  <si>
    <t>https://www.google.fr/maps/search/GARAGE+JM+SA</t>
  </si>
  <si>
    <t>Point Repare - Genève</t>
  </si>
  <si>
    <t xml:space="preserve">Rue Neuve-du-Molard 8, 1204 Genève -  </t>
  </si>
  <si>
    <t>https://www.google.fr/maps/search/Point+Repare+-+Genève</t>
  </si>
  <si>
    <t>Cheveux-Naturels.com</t>
  </si>
  <si>
    <t xml:space="preserve">Avenue du Premier-Mars 6, 2000 Neuchâtel -  </t>
  </si>
  <si>
    <t>https://www.google.fr/maps/search/Cheveux-Naturels.com</t>
  </si>
  <si>
    <t>DANI RENOVATION, Peinture, Plâtrerie, Carrelages, Entreprise de</t>
  </si>
  <si>
    <t xml:space="preserve">Rue de Neuchâtel 16, 1201 Genève -  </t>
  </si>
  <si>
    <t>https://www.google.fr/maps/search/DANI+RENOVATION,+Peinture,+Plâtrerie,+Carrelages,+Entreprise+de</t>
  </si>
  <si>
    <t>Docteur Klairy KARRA - Chirurgien Esthetique Marseille</t>
  </si>
  <si>
    <t xml:space="preserve">13 Rue Roux de Brignoles, 13006 Marseille, France -  </t>
  </si>
  <si>
    <t>https://www.google.fr/maps/search/Docteur+Klairy+KARRA+-+Chirurgien+Esthetique+Marseille</t>
  </si>
  <si>
    <t>Chirurgien esthétique Marseille, Maurice Félix</t>
  </si>
  <si>
    <t xml:space="preserve">300 Boulevard Michelet, 13008 Marseille, France -  </t>
  </si>
  <si>
    <t>https://www.google.fr/maps/search/Chirurgien+esthétique+Marseille,+Maurice+Félix</t>
  </si>
  <si>
    <t>Junod horlogers joailliers Lausanne</t>
  </si>
  <si>
    <t xml:space="preserve">Place Saint-François 8, 1003 Lausanne -  </t>
  </si>
  <si>
    <t>https://www.google.fr/maps/search/Junod+horlogers+joailliers+Lausanne</t>
  </si>
  <si>
    <t>Brummell Night Club S.A.</t>
  </si>
  <si>
    <t xml:space="preserve">Rue du Grand-Chêne 7, 1003 Lausanne -  </t>
  </si>
  <si>
    <t>https://www.google.fr/maps/search/Brummell+Night+Club+S.A.</t>
  </si>
  <si>
    <t>FastRent SA</t>
  </si>
  <si>
    <t xml:space="preserve">Route de Peney 147, 1214 Vernier -  </t>
  </si>
  <si>
    <t>https://www.google.fr/maps/search/FastRent+SA</t>
  </si>
  <si>
    <t>Edward's Cafe &amp; Caterer</t>
  </si>
  <si>
    <t xml:space="preserve">115 E Main St, Northville, MI 48167, USA -  </t>
  </si>
  <si>
    <t>https://www.google.fr/maps/search/Edward's+Cafe+&amp;+Caterer</t>
  </si>
  <si>
    <t>Maje Corner Globus Genève</t>
  </si>
  <si>
    <t xml:space="preserve">Rue du Rhône 48, 1024 Genève -  </t>
  </si>
  <si>
    <t>https://www.google.fr/maps/search/Maje+Corner+Globus+Genève</t>
  </si>
  <si>
    <t>Boutique Butterfly</t>
  </si>
  <si>
    <t xml:space="preserve">Rue du Vieux-Collège 4, 1204 Genève -  </t>
  </si>
  <si>
    <t>https://www.google.fr/maps/search/Boutique+Butterfly</t>
  </si>
  <si>
    <t>Michèle Bontemps Institut</t>
  </si>
  <si>
    <t xml:space="preserve">Route de Frontenex 88, 1207 Genève -  </t>
  </si>
  <si>
    <t>https://www.google.fr/maps/search/Michèle+Bontemps+Institut</t>
  </si>
  <si>
    <t>Château de Coppet</t>
  </si>
  <si>
    <t xml:space="preserve">Rue de la Gare 2, 1296 Coppet -  </t>
  </si>
  <si>
    <t>https://www.google.fr/maps/search/Château+de+Coppet</t>
  </si>
  <si>
    <t>APRIL Suisse</t>
  </si>
  <si>
    <t xml:space="preserve">Grand Rue,40 Case postale 1016, 1820 Montreux -  </t>
  </si>
  <si>
    <t>https://www.google.fr/maps/search/APRIL+Suisse</t>
  </si>
  <si>
    <t>SoSexy.ch</t>
  </si>
  <si>
    <t xml:space="preserve">Rue du Marché-Neuf 48, 2503 Bienne -  </t>
  </si>
  <si>
    <t>https://www.google.fr/maps/search/SoSexy.ch</t>
  </si>
  <si>
    <t>JET EVENT</t>
  </si>
  <si>
    <t xml:space="preserve">1 rue des moulins, 1290 Versoix, 1290 Versoix -  </t>
  </si>
  <si>
    <t>https://www.google.fr/maps/search/JET+EVENT</t>
  </si>
  <si>
    <t>Axxys Construction Inc.</t>
  </si>
  <si>
    <t xml:space="preserve">9680 St Laurent Blvd, Montreal, QC H2N 1N3, Canada -  </t>
  </si>
  <si>
    <t>https://www.google.fr/maps/search/Axxys+Construction+Inc.</t>
  </si>
  <si>
    <t>Cafe-Restaurant, Founex Sport Center</t>
  </si>
  <si>
    <t xml:space="preserve">Route de Chataigneriaz, 1297 Founex -  </t>
  </si>
  <si>
    <t>https://www.google.fr/maps/search/Cafe-Restaurant,+Founex+Sport+Center</t>
  </si>
  <si>
    <t>Café de Paris - Chez Boubier</t>
  </si>
  <si>
    <t xml:space="preserve">Rue du Mont-Blanc 26, 1201 Genève -  </t>
  </si>
  <si>
    <t>https://www.google.fr/maps/search/Café+de+Paris+-+Chez+Boubier</t>
  </si>
  <si>
    <t>Le GARAGE</t>
  </si>
  <si>
    <t xml:space="preserve">Rue de Rive 67, 1260 Nyon -  </t>
  </si>
  <si>
    <t>https://www.google.fr/maps/search/Le+GARAGE</t>
  </si>
  <si>
    <t>K's Fashion Studio</t>
  </si>
  <si>
    <t xml:space="preserve">Rue de la Gare 6, 1030 Bussigny -  </t>
  </si>
  <si>
    <t>https://www.google.fr/maps/search/K's+Fashion+Studio</t>
  </si>
  <si>
    <t>Magic Vision Coiffure Création S.A.</t>
  </si>
  <si>
    <t xml:space="preserve">Rue des Fossés 4, 1110 Morges -  </t>
  </si>
  <si>
    <t>https://www.google.fr/maps/search/Magic+Vision+Coiffure+Création+S.A.</t>
  </si>
  <si>
    <t>Coiffure 13</t>
  </si>
  <si>
    <t xml:space="preserve">Rue des Deux-Marchés 8, 1800 Vevey -  </t>
  </si>
  <si>
    <t>https://www.google.fr/maps/search/Coiffure+13</t>
  </si>
  <si>
    <t>Acquabelle Haute coiffure</t>
  </si>
  <si>
    <t xml:space="preserve">Avenue des Alpes 49, 1820 Montreux -  </t>
  </si>
  <si>
    <t>https://www.google.fr/maps/search/Acquabelle+Haute+coiffure</t>
  </si>
  <si>
    <t>Pont Sàrl, Menuiserie &amp; Ebénisterie</t>
  </si>
  <si>
    <t xml:space="preserve">Chemin Cavussin 5, 1225 Chêne-Bourg -  </t>
  </si>
  <si>
    <t>https://www.google.fr/maps/search/Pont+Sàrl,+Menuiserie+&amp;+Ebénisterie</t>
  </si>
  <si>
    <t>Rolle Déménagements</t>
  </si>
  <si>
    <t xml:space="preserve">Route Mon-Repos, 1700 Fribourg -  </t>
  </si>
  <si>
    <t>https://www.google.fr/maps/search/Rolle+Déménagements</t>
  </si>
  <si>
    <t>Coiffure Lausanne Red Room</t>
  </si>
  <si>
    <t xml:space="preserve">Rue de Bourg 29, 1003 Lausanne -  </t>
  </si>
  <si>
    <t>https://www.google.fr/maps/search/Coiffure+Lausanne+Red+Room</t>
  </si>
  <si>
    <t>GIDOR Coiffure Yverdon</t>
  </si>
  <si>
    <t xml:space="preserve">Centre commercial Belair, Rue d'Orbe 1, 1400 Yverdon-les-Bains -  </t>
  </si>
  <si>
    <t>https://www.google.fr/maps/search/GIDOR+Coiffure+Yverdon</t>
  </si>
  <si>
    <t>SES Déménagement et Transports à Genève, Lausanne, Morges, Yverdon</t>
  </si>
  <si>
    <t>https://www.google.fr/maps/search/SES+Déménagement+et+Transports+à+Genève,+Lausanne,+Morges,+Yverdon</t>
  </si>
  <si>
    <t>Ami Ongle, Extension de cheveux naturels</t>
  </si>
  <si>
    <t xml:space="preserve">Rue des Creusets 25, 1950 Sion -  </t>
  </si>
  <si>
    <t>https://www.google.fr/maps/search/Ami+Ongle,+Extension+de+cheveux+naturels</t>
  </si>
  <si>
    <t>Kamys hair - Extension cheveux</t>
  </si>
  <si>
    <t xml:space="preserve">Rue Dr César-Roux 16, 1005 Lausanne -  </t>
  </si>
  <si>
    <t>https://www.google.fr/maps/search/Kamys+hair+-+Extension+cheveux</t>
  </si>
  <si>
    <t>Coiffure à deux</t>
  </si>
  <si>
    <t xml:space="preserve">Rue du Collège 14, 1400 Yverdon-les-Bains -  </t>
  </si>
  <si>
    <t>https://www.google.fr/maps/search/Coiffure+à+deux</t>
  </si>
  <si>
    <t>Chez Sami</t>
  </si>
  <si>
    <t xml:space="preserve">Rue de Fribourg 11, 1201 Genève -  </t>
  </si>
  <si>
    <t>https://www.google.fr/maps/search/Chez+Sami</t>
  </si>
  <si>
    <t>BHI Coiffure</t>
  </si>
  <si>
    <t xml:space="preserve">1003, Avenue Georgette 8, 1003 Lausanne -  </t>
  </si>
  <si>
    <t>https://www.google.fr/maps/search/BHI+Coiffure</t>
  </si>
  <si>
    <t>Moto Furia Exclusive Agent for Suzuki</t>
  </si>
  <si>
    <t xml:space="preserve">Rue de la Borde 12, 1018 Lausanne -  </t>
  </si>
  <si>
    <t>https://www.google.fr/maps/search/Moto+Furia+Exclusive+Agent+for+Suzuki</t>
  </si>
  <si>
    <t>garage Lovats</t>
  </si>
  <si>
    <t xml:space="preserve">Le Bey 21, 1400 Yverdon-les-Bains -  </t>
  </si>
  <si>
    <t>https://www.google.fr/maps/search/garage+Lovats</t>
  </si>
  <si>
    <t>Save - Réparation / achat smartphones Annemasse</t>
  </si>
  <si>
    <t xml:space="preserve">14 Rue de la Résistance, 74100 Annemasse, France -  </t>
  </si>
  <si>
    <t>https://www.google.fr/maps/search/Save+-+Réparation+/+achat+smartphones+Annemasse</t>
  </si>
  <si>
    <t>Vali Nettoyage Renovation Sàrl c/o Valdet Delijaj</t>
  </si>
  <si>
    <t xml:space="preserve">Avenue Virgile-Rossel 11, 1012 Lausanne -  </t>
  </si>
  <si>
    <t>https://www.google.fr/maps/search/Vali+Nettoyage+Renovation+Sàrl+c/o+Valdet+Delijaj</t>
  </si>
  <si>
    <t>Mr. Dr. Thierry Bessard Médecin généraliste</t>
  </si>
  <si>
    <t xml:space="preserve">Chemin des Bossons 1, 1018 Lausanne -  </t>
  </si>
  <si>
    <t>https://www.google.fr/maps/search/Mr.+Dr.+Thierry+Bessard+Médecin+généraliste</t>
  </si>
  <si>
    <t>PONIATOWSKI GARAGE PARIS 12</t>
  </si>
  <si>
    <t xml:space="preserve">57 Boulevard Poniatowski, 75012 Paris, France -  </t>
  </si>
  <si>
    <t>https://www.google.fr/maps/search/PONIATOWSKI+GARAGE+PARIS+12</t>
  </si>
  <si>
    <t>Mak Karaté Paris</t>
  </si>
  <si>
    <t xml:space="preserve">65 Quai d'Orsay, 75007 Paris, France -  </t>
  </si>
  <si>
    <t>https://www.google.fr/maps/search/Mak+Karaté+Paris</t>
  </si>
  <si>
    <t>MMA Paris Auteuil Parc des Princes</t>
  </si>
  <si>
    <t xml:space="preserve">170 Avenue de Versailles, 75016 Paris, France -  </t>
  </si>
  <si>
    <t>https://www.google.fr/maps/search/MMA+Paris+Auteuil+Parc+des+Princes</t>
  </si>
  <si>
    <t>AXA Assurance Zadok &amp; Zadok</t>
  </si>
  <si>
    <t xml:space="preserve">14 Rue des Sablons, 75116 Paris, France -  </t>
  </si>
  <si>
    <t>https://www.google.fr/maps/search/AXA+Assurance+Zadok+&amp;+Zadok</t>
  </si>
  <si>
    <t>Huîtres et Saumons de Passy</t>
  </si>
  <si>
    <t xml:space="preserve">17 Rue de l'Annonciation, 75016 Paris, France -  </t>
  </si>
  <si>
    <t>https://www.google.fr/maps/search/Huîtres+et+Saumons+de+Passy</t>
  </si>
  <si>
    <t>L'Enclos de la Croix restaurant</t>
  </si>
  <si>
    <t xml:space="preserve">18 Boulevard Exelmans, 75016 Paris, France -  </t>
  </si>
  <si>
    <t>https://www.google.fr/maps/search/L'Enclos+de+la+Croix+restaurant</t>
  </si>
  <si>
    <t>Tchip coiffure Lyon Charité</t>
  </si>
  <si>
    <t xml:space="preserve">72 Rue de la Charité, 69002 Lyon, France -  </t>
  </si>
  <si>
    <t>https://www.google.fr/maps/search/Tchip+coiffure+Lyon+Charité</t>
  </si>
  <si>
    <t>Denise Axelle</t>
  </si>
  <si>
    <t>Valessio - Coiffeur Paris 11</t>
  </si>
  <si>
    <t xml:space="preserve">Coiffeur Paris 11, 152 Rue de Charonne, 75011 Paris, France -  </t>
  </si>
  <si>
    <t>https://www.google.fr/maps/search/Valessio+-+Coiffeur+Paris+11</t>
  </si>
  <si>
    <t>Le First</t>
  </si>
  <si>
    <t xml:space="preserve">234 Rue de Rivoli, 75001 Paris, France -  </t>
  </si>
  <si>
    <t>https://www.google.fr/maps/search/Le+First</t>
  </si>
  <si>
    <t>So glam</t>
  </si>
  <si>
    <t xml:space="preserve">Rue Cordey 6, 1400 Yverdon-les-Bains -  </t>
  </si>
  <si>
    <t>https://www.google.fr/maps/search/So+glam</t>
  </si>
  <si>
    <t>Ristretti</t>
  </si>
  <si>
    <t>https://www.google.fr/maps/search/Ristretti</t>
  </si>
  <si>
    <t>Immo-Lausanne SA</t>
  </si>
  <si>
    <t xml:space="preserve">Avenue de Rhodanie 2, 1007 Lausanne -  </t>
  </si>
  <si>
    <t>https://www.google.fr/maps/search/Immo-Lausanne+SA</t>
  </si>
  <si>
    <t>de Rham SA</t>
  </si>
  <si>
    <t xml:space="preserve">Avenue Mon-Repos 14, 1005 Lausanne -  </t>
  </si>
  <si>
    <t>https://www.google.fr/maps/search/de+Rham+SA</t>
  </si>
  <si>
    <t xml:space="preserve">Rue de l'Oze, 21150 Venarey-les-Laumes, France -  </t>
  </si>
  <si>
    <t>Dimab Lausanne, Agence officielle BMW</t>
  </si>
  <si>
    <t xml:space="preserve">Avenue du Léman 2, 1005 Lausanne -  </t>
  </si>
  <si>
    <t>https://www.google.fr/maps/search/Dimab+Lausanne,+Agence+officielle+BMW</t>
  </si>
  <si>
    <t>Forever Laser Institut Sa</t>
  </si>
  <si>
    <t xml:space="preserve">Rue du Rhône 56, 1204 Genève -  </t>
  </si>
  <si>
    <t>https://www.google.fr/maps/search/Forever+Laser+Institut+Sa</t>
  </si>
  <si>
    <t>VETEMENTS EXCELSIOR</t>
  </si>
  <si>
    <t xml:space="preserve">Place Bel-Air 2, 1003 Lausanne -  </t>
  </si>
  <si>
    <t>https://www.google.fr/maps/search/VETEMENTS+EXCELSIOR</t>
  </si>
  <si>
    <t>Clinique Medico Geneve Aesthetic Medicine Botox - Peeling - Laser Epilation - Hifu</t>
  </si>
  <si>
    <t xml:space="preserve">Quai du Seujet 30, 1201 Genève -  </t>
  </si>
  <si>
    <t>https://www.google.fr/maps/search/Clinique+Medico+Geneve+Aesthetic+Medicine+Botox+-+Peeling+-+Laser+Epilation+-+Hifu</t>
  </si>
  <si>
    <t>Moulin Rouge</t>
  </si>
  <si>
    <t xml:space="preserve">82 Boulevard de Clichy, 75018 Paris, France -  </t>
  </si>
  <si>
    <t>https://www.google.fr/maps/search/Moulin+Rouge</t>
  </si>
  <si>
    <t>Garage De Rose Andrea</t>
  </si>
  <si>
    <t xml:space="preserve">Avenue Édouard Dapples 54, 1006 Lausanne -  </t>
  </si>
  <si>
    <t>https://www.google.fr/maps/search/Garage+De+Rose+Andrea</t>
  </si>
  <si>
    <t>Satory Coiffure</t>
  </si>
  <si>
    <t xml:space="preserve">Centre Commercial de Satory, Rue des Docks, 78000 Versailles, France -  </t>
  </si>
  <si>
    <t>https://www.google.fr/maps/search/Satory+Coiffure</t>
  </si>
  <si>
    <t>Stéphanie Hosch</t>
  </si>
  <si>
    <t>Leila Coiffure París</t>
  </si>
  <si>
    <t xml:space="preserve">53 Rue du Père Corentin, 75014 Paris, France -  </t>
  </si>
  <si>
    <t>https://www.google.fr/maps/search/Leila+Coiffure+París</t>
  </si>
  <si>
    <t>Jeune Coiffure</t>
  </si>
  <si>
    <t xml:space="preserve">18 Rue Linné, 75005 Paris, France -  </t>
  </si>
  <si>
    <t>https://www.google.fr/maps/search/Jeune+Coiffure</t>
  </si>
  <si>
    <t>YUSHI 16</t>
  </si>
  <si>
    <t xml:space="preserve">70 Rue de Longchamp, 75116 Paris, France -  </t>
  </si>
  <si>
    <t>https://www.google.fr/maps/search/YUSHI+16</t>
  </si>
  <si>
    <t>Salon de coiffure Bilitis</t>
  </si>
  <si>
    <t xml:space="preserve">Route de Suisse 47, 1290 Versoix -  </t>
  </si>
  <si>
    <t>https://www.google.fr/maps/search/Salon+de+coiffure+Bilitis</t>
  </si>
  <si>
    <t>Sandra Lys</t>
  </si>
  <si>
    <t>RSI - Sécurité Sociale Indépendants Professions Libérales</t>
  </si>
  <si>
    <t xml:space="preserve">44 Boulevard de la Bastille, 75012 Paris, France -  </t>
  </si>
  <si>
    <t>https://www.google.fr/maps/search/RSI+-+Sécurité+Sociale+Indépendants+Professions+Libérales</t>
  </si>
  <si>
    <t>Sven de Paris</t>
  </si>
  <si>
    <t>Garage Maine</t>
  </si>
  <si>
    <t xml:space="preserve">21 Avenue du Maine, 75015 Paris, France -  </t>
  </si>
  <si>
    <t>https://www.google.fr/maps/search/Garage+Maine</t>
  </si>
  <si>
    <t>Chez René</t>
  </si>
  <si>
    <t xml:space="preserve">14 Boulevard Saint-Germain, 75005 Paris, France -  </t>
  </si>
  <si>
    <t>https://www.google.fr/maps/search/Chez+René</t>
  </si>
  <si>
    <t>Don Camillo</t>
  </si>
  <si>
    <t xml:space="preserve">Rue du Pré 10, 1400 Yverdon-les-Bains -  </t>
  </si>
  <si>
    <t>https://www.google.fr/maps/search/Don+Camillo</t>
  </si>
  <si>
    <t>Oxte</t>
  </si>
  <si>
    <t xml:space="preserve">5 Rue Troyon, 75017 Paris, France -  </t>
  </si>
  <si>
    <t>https://www.google.fr/maps/search/Oxte</t>
  </si>
  <si>
    <t>School Aesthetics And Cosmetology Vio Malherbe</t>
  </si>
  <si>
    <t xml:space="preserve">Rue de Bourg 11, 1003 Lausanne -  </t>
  </si>
  <si>
    <t>https://www.google.fr/maps/search/School+Aesthetics+And+Cosmetology+Vio+Malherbe</t>
  </si>
  <si>
    <t>Au canard pekinois</t>
  </si>
  <si>
    <t xml:space="preserve">Place Chauderon 16, 1003 Lausanne -  </t>
  </si>
  <si>
    <t>https://www.google.fr/maps/search/Au+canard+pekinois</t>
  </si>
  <si>
    <t>Aux Mille et Une Beautés</t>
  </si>
  <si>
    <t xml:space="preserve">Chemin de Corjon 19, 1042 Assens -  </t>
  </si>
  <si>
    <t>https://www.google.fr/maps/search/Aux+Mille+et+Une+Beautés</t>
  </si>
  <si>
    <t>Clinic Lémanic</t>
  </si>
  <si>
    <t xml:space="preserve">Avenue de la Gare 2, 1003 Lausanne -  </t>
  </si>
  <si>
    <t>https://www.google.fr/maps/search/Clinic+Lémanic</t>
  </si>
  <si>
    <t>Société d'Exploitation des Abattoirs de Moudon SEAM SA</t>
  </si>
  <si>
    <t xml:space="preserve">Route de Siviriez 12, 1510 Moudon -  </t>
  </si>
  <si>
    <t>https://www.google.fr/maps/search/Société+d'Exploitation+des+Abattoirs+de+Moudon+SEAM+SA</t>
  </si>
  <si>
    <t>Abattage Pontissalienne</t>
  </si>
  <si>
    <t xml:space="preserve">Roc Georges Pompidou 14, 25300 Pontarlier, France -  </t>
  </si>
  <si>
    <t>https://www.google.fr/maps/search/Abattage+Pontissalienne</t>
  </si>
  <si>
    <t>DOBI-INTER AG</t>
  </si>
  <si>
    <t xml:space="preserve">Route de l'Industrie 10a, 1163 Etoy VD -  </t>
  </si>
  <si>
    <t>https://www.google.fr/maps/search/DOBI-INTER+AG</t>
  </si>
  <si>
    <t>Dessange Paris</t>
  </si>
  <si>
    <t xml:space="preserve">Grand-Rue 35, 1110 Morges -  </t>
  </si>
  <si>
    <t>https://www.google.fr/maps/search/Dessange+Paris</t>
  </si>
  <si>
    <t>Ardentis Clinique Dentaire Lausanne Chauderon</t>
  </si>
  <si>
    <t>https://www.google.fr/maps/search/Ardentis+Clinique+Dentaire+Lausanne+Chauderon</t>
  </si>
  <si>
    <t>HairStyle</t>
  </si>
  <si>
    <t xml:space="preserve">Place Saint-François 12B, 1003 Lausanne -  </t>
  </si>
  <si>
    <t>https://www.google.fr/maps/search/HairStyle</t>
  </si>
  <si>
    <t>Valentino Coiffure Luca</t>
  </si>
  <si>
    <t xml:space="preserve">Galeries Benjamin-Constant 1, 1000 Lausanne -  </t>
  </si>
  <si>
    <t>https://www.google.fr/maps/search/Valentino+Coiffure+Luca</t>
  </si>
  <si>
    <t>Coiffure Cathy</t>
  </si>
  <si>
    <t xml:space="preserve">Chemin de Bethléem 7, 1700 Fribourg -  </t>
  </si>
  <si>
    <t>https://www.google.fr/maps/search/Coiffure+Cathy</t>
  </si>
  <si>
    <t>Salon de coiffure à Genève - Coiffeur DS Diffusion Charmilles</t>
  </si>
  <si>
    <t xml:space="preserve">Rue Daubin 29, 1203 Genève -  </t>
  </si>
  <si>
    <t>https://www.google.fr/maps/search/Salon+de+coiffure+à+Genève+-+Coiffeur+DS+Diffusion+Charmilles</t>
  </si>
  <si>
    <t>Image Coiffure Sàrl</t>
  </si>
  <si>
    <t xml:space="preserve">Rue de la Sionge 40, 1630 Bulle -  </t>
  </si>
  <si>
    <t>https://www.google.fr/maps/search/Image+Coiffure+Sàrl</t>
  </si>
  <si>
    <t>Hairdresser Nations</t>
  </si>
  <si>
    <t xml:space="preserve">Rue de Lausanne 55, 1202 Genève -  </t>
  </si>
  <si>
    <t>https://www.google.fr/maps/search/Hairdresser+Nations</t>
  </si>
  <si>
    <t>Garage du Stand Sàrl</t>
  </si>
  <si>
    <t xml:space="preserve">Route du Stand 41, 1260 Nyon -  </t>
  </si>
  <si>
    <t>https://www.google.fr/maps/search/Garage+du+Stand+Sàrl</t>
  </si>
  <si>
    <t>La Fourchette Berbère</t>
  </si>
  <si>
    <t xml:space="preserve">124 Rue Damrémont, 75018 Paris, France -  </t>
  </si>
  <si>
    <t>https://www.google.fr/maps/search/La+Fourchette+Berbère</t>
  </si>
  <si>
    <t>Sebastien Halimi</t>
  </si>
  <si>
    <t>Jean Louis David - Coiffeur Paris</t>
  </si>
  <si>
    <t xml:space="preserve">80 Rue du Commerce, 75015 Paris, France -  </t>
  </si>
  <si>
    <t>https://www.google.fr/maps/search/Jean+Louis+David+-+Coiffeur+Paris</t>
  </si>
  <si>
    <t>Le Gabriel</t>
  </si>
  <si>
    <t xml:space="preserve">42 Avenue Gabriel, 75008 Paris, France -  </t>
  </si>
  <si>
    <t>https://www.google.fr/maps/search/Le+Gabriel</t>
  </si>
  <si>
    <t>Les Ombres</t>
  </si>
  <si>
    <t xml:space="preserve">27 Quai Branly, 75007 Paris, France -  </t>
  </si>
  <si>
    <t>https://www.google.fr/maps/search/Les+Ombres</t>
  </si>
  <si>
    <t>Bernard Nicod</t>
  </si>
  <si>
    <t xml:space="preserve">Rue de la Plaine 39, 1400 Yverdon-les-Bains -  </t>
  </si>
  <si>
    <t>https://www.google.fr/maps/search/Bernard+Nicod</t>
  </si>
  <si>
    <t>Jean Louis David</t>
  </si>
  <si>
    <t xml:space="preserve">60 Avenue de Flandre, 75019 Paris, France -  </t>
  </si>
  <si>
    <t>https://www.google.fr/maps/search/Jean+Louis+David</t>
  </si>
  <si>
    <t>Adriane M - Fleuriste Paris</t>
  </si>
  <si>
    <t xml:space="preserve">4 Rue Saint-Dominique, 75007 Paris, France -  </t>
  </si>
  <si>
    <t>https://www.google.fr/maps/search/Adriane+M+-+Fleuriste+Paris</t>
  </si>
  <si>
    <t>GP SPORTS</t>
  </si>
  <si>
    <t xml:space="preserve">Salle des Arts Martiaux Mixtes, Avenue du Levant, 13140 Miramas, France -  </t>
  </si>
  <si>
    <t>https://www.google.fr/maps/search/GP+SPORTS</t>
  </si>
  <si>
    <t>Jeunesse Coiffure "l'esprit en plus"</t>
  </si>
  <si>
    <t xml:space="preserve">Avenue de la Gare 6, 1630 Bulle -  </t>
  </si>
  <si>
    <t>https://www.google.fr/maps/search/Jeunesse+Coiffure+"l'esprit+en+plus"</t>
  </si>
  <si>
    <t>Abilis Tattoo</t>
  </si>
  <si>
    <t>https://www.google.fr/maps/search/Abilis+Tattoo</t>
  </si>
  <si>
    <t>Elyfleur</t>
  </si>
  <si>
    <t xml:space="preserve">82 Avenue de Wagram, 75017 Paris, France -  </t>
  </si>
  <si>
    <t>https://www.google.fr/maps/search/Elyfleur</t>
  </si>
  <si>
    <t>Aki Boulanger</t>
  </si>
  <si>
    <t xml:space="preserve">16 Rue Sainte-Anne, 75001 Paris, France -  </t>
  </si>
  <si>
    <t>https://www.google.fr/maps/search/Aki+Boulanger</t>
  </si>
  <si>
    <t>L'Escale Gourmande</t>
  </si>
  <si>
    <t xml:space="preserve">Rue du Simplon 4, 1020 Renens -  </t>
  </si>
  <si>
    <t>https://www.google.fr/maps/search/L'Escale+Gourmande</t>
  </si>
  <si>
    <t>Pizzeria Ristorante Molino, Montreux</t>
  </si>
  <si>
    <t xml:space="preserve">Place du Marché 6B, 1820 Montreux -  </t>
  </si>
  <si>
    <t>https://www.google.fr/maps/search/Pizzeria+Ristorante+Molino,+Montreux</t>
  </si>
  <si>
    <t>Kiki Pneus SA</t>
  </si>
  <si>
    <t xml:space="preserve">Rue d'Orbe 36, 1400 Yverdon-les-Bains -  </t>
  </si>
  <si>
    <t>https://www.google.fr/maps/search/Kiki+Pneus+SA</t>
  </si>
  <si>
    <t>Artea Studio</t>
  </si>
  <si>
    <t xml:space="preserve">Avenue de Lavaux 54, 1009 Pully -  </t>
  </si>
  <si>
    <t>https://www.google.fr/maps/search/Artea+Studio</t>
  </si>
  <si>
    <t>Ebénisterie Jean-Louis Christinat Sàrl</t>
  </si>
  <si>
    <t xml:space="preserve">Avenue Menthon 12, 1005 Lausanne -  </t>
  </si>
  <si>
    <t>https://www.google.fr/maps/search/Ebénisterie+Jean-Louis+Christinat+Sàrl</t>
  </si>
  <si>
    <t>CGN SA</t>
  </si>
  <si>
    <t>https://www.google.fr/maps/search/CGN+SA</t>
  </si>
  <si>
    <t>Rebellion Motors SA</t>
  </si>
  <si>
    <t>https://www.google.fr/maps/search/Rebellion+Motors+SA</t>
  </si>
  <si>
    <t>Hôtel Mirabeau</t>
  </si>
  <si>
    <t xml:space="preserve">Avenue de la Gare 31, 1003 Lausanne -  </t>
  </si>
  <si>
    <t>https://www.google.fr/maps/search/Hôtel+Mirabeau</t>
  </si>
  <si>
    <t>TEK Cuisines</t>
  </si>
  <si>
    <t xml:space="preserve">Route du Bois-Genoud 1B, 1023 Crissier -  </t>
  </si>
  <si>
    <t>https://www.google.fr/maps/search/TEK+Cuisines</t>
  </si>
  <si>
    <t>Inter-hôtel Restaurant Beauregard</t>
  </si>
  <si>
    <t xml:space="preserve">691 Route d'Albertville, 74320 Sévrier, France -  </t>
  </si>
  <si>
    <t>https://www.google.fr/maps/search/Inter-hôtel+Restaurant+Beauregard</t>
  </si>
  <si>
    <t>Tyseo</t>
  </si>
  <si>
    <t xml:space="preserve">1 Place du 18 Juin, 74940 Annecy, France -  </t>
  </si>
  <si>
    <t>https://www.google.fr/maps/search/Tyseo</t>
  </si>
  <si>
    <t>Chez Léon</t>
  </si>
  <si>
    <t xml:space="preserve">20 Rue des Godrans, 21000 Dijon, France -  </t>
  </si>
  <si>
    <t>https://www.google.fr/maps/search/Chez+Léon</t>
  </si>
  <si>
    <t>Le Charlemagne</t>
  </si>
  <si>
    <t xml:space="preserve">1 Rue des Vergelesses, 21420 Pernand-Vergelesses, France -  </t>
  </si>
  <si>
    <t>https://www.google.fr/maps/search/Le+Charlemagne</t>
  </si>
  <si>
    <t>FDC 21 - Fédération Départementale des Chasseurs de la Côte-d'Or</t>
  </si>
  <si>
    <t xml:space="preserve">D 105, Lieu-dit "Les Essarts", CS 10030, 21490 Norges-la-Ville, France -  </t>
  </si>
  <si>
    <t>https://www.google.fr/maps/search/FDC+21+-+Fédération+Départementale+des+Chasseurs+de+la+Côte-d'Or</t>
  </si>
  <si>
    <t>L'Echalotte</t>
  </si>
  <si>
    <t xml:space="preserve">Rue des Rois 17, 1204 Genève -  </t>
  </si>
  <si>
    <t>https://www.google.fr/maps/search/L'Echalotte</t>
  </si>
  <si>
    <t>Restaurant du Château</t>
  </si>
  <si>
    <t xml:space="preserve">Place Pestalozzi 13, 1400 Yverdon-les-Bains -  </t>
  </si>
  <si>
    <t>https://www.google.fr/maps/search/Restaurant+du+Château</t>
  </si>
  <si>
    <t>Beau-Rivage Neuchâtel SA</t>
  </si>
  <si>
    <t xml:space="preserve">Espl. du Mont-Blanc 1, 2000 Neuchâtel -  </t>
  </si>
  <si>
    <t>https://www.google.fr/maps/search/Beau-Rivage+Neuchâtel+SA</t>
  </si>
  <si>
    <t>BMS SERVICE Ltd.</t>
  </si>
  <si>
    <t xml:space="preserve">Route du Canada 41, 1214 Vernier -  </t>
  </si>
  <si>
    <t>https://www.google.fr/maps/search/BMS+SERVICE+Ltd.</t>
  </si>
  <si>
    <t>EDILSYSTEM chauffagiste plombier Genève</t>
  </si>
  <si>
    <t xml:space="preserve">Rue de Lyon 110, 1203 Genève -  </t>
  </si>
  <si>
    <t>https://www.google.fr/maps/search/EDILSYSTEM+chauffagiste+plombier+Genève</t>
  </si>
  <si>
    <t>Angie's coiffure, Salon Métroshopping</t>
  </si>
  <si>
    <t xml:space="preserve">Rue du Mont-Blanc 30, 1201 Genève -  </t>
  </si>
  <si>
    <t>https://www.google.fr/maps/search/Angie's+coiffure,+Salon+Métroshopping</t>
  </si>
  <si>
    <t>Zio by Prestige Gourmand Perly</t>
  </si>
  <si>
    <t xml:space="preserve">Route de Saint-Julien 285, 1258 Perly-Certoux -  </t>
  </si>
  <si>
    <t>https://www.google.fr/maps/search/Zio+by+Prestige+Gourmand+Perly</t>
  </si>
  <si>
    <t>UPSILON CONSEIL - Courtier crédits Genève</t>
  </si>
  <si>
    <t xml:space="preserve">Avenue de Champel 8C, 1206 Genève -  </t>
  </si>
  <si>
    <t>https://www.google.fr/maps/search/UPSILON+CONSEIL+-+Courtier+crédits+Genève</t>
  </si>
  <si>
    <t>Manpower</t>
  </si>
  <si>
    <t xml:space="preserve">Rue Arnold Winkelried 4, 1201 Genève -  </t>
  </si>
  <si>
    <t>https://www.google.fr/maps/search/Manpower</t>
  </si>
  <si>
    <t>L'Empreinte</t>
  </si>
  <si>
    <t xml:space="preserve">Rue de Genève 127A, 1226 Thônex -  </t>
  </si>
  <si>
    <t>https://www.google.fr/maps/search/L'Empreinte</t>
  </si>
  <si>
    <t>Le Vieux Lausanne</t>
  </si>
  <si>
    <t xml:space="preserve">Rue Pierre-Viret 6, 1003 Lausanne -  </t>
  </si>
  <si>
    <t>https://www.google.fr/maps/search/Le+Vieux+Lausanne</t>
  </si>
  <si>
    <t>Michel</t>
  </si>
  <si>
    <t xml:space="preserve">Au Village 13, 1731 Épendes -  </t>
  </si>
  <si>
    <t>https://www.google.fr/maps/search/Michel</t>
  </si>
  <si>
    <t>Brigitte ELBAZE</t>
  </si>
  <si>
    <t xml:space="preserve">7 Boulevard Saint-Germain, 75005 Paris, France -  </t>
  </si>
  <si>
    <t>https://www.google.fr/maps/search/Brigitte+ELBAZE</t>
  </si>
  <si>
    <t>Léman Débarras - Genève et Lausanne</t>
  </si>
  <si>
    <t xml:space="preserve">Avenue de Feuillasse 19, 1217 Meyrin -  </t>
  </si>
  <si>
    <t>https://www.google.fr/maps/search/Léman+Débarras+-+Genève+et+Lausanne</t>
  </si>
  <si>
    <t>Irene Bonvin</t>
  </si>
  <si>
    <t xml:space="preserve">Chemin de Closalet 7, 1023 Crissier -  </t>
  </si>
  <si>
    <t>Jean-Pierre Maitre</t>
  </si>
  <si>
    <t>Restaurant Le Chalet Suisse</t>
  </si>
  <si>
    <t xml:space="preserve">Route du Signal 40, 1018 Lausanne -  </t>
  </si>
  <si>
    <t>https://www.google.fr/maps/search/Restaurant+Le+Chalet+Suisse</t>
  </si>
  <si>
    <t>nicolas Nicolas</t>
  </si>
  <si>
    <t>Alexandre Henry</t>
  </si>
  <si>
    <t xml:space="preserve">56 Rue Corvisart, 75013 Paris, France -  </t>
  </si>
  <si>
    <t>https://www.google.fr/maps/search/Alexandre+Henry</t>
  </si>
  <si>
    <t>Maxi-Coiffure Salon de Coiffure</t>
  </si>
  <si>
    <t xml:space="preserve">Rue de la Gare 24, 1110 Morges -  </t>
  </si>
  <si>
    <t>https://www.google.fr/maps/search/Maxi-Coiffure+Salon+de+Coiffure</t>
  </si>
  <si>
    <t>BCV Prilly</t>
  </si>
  <si>
    <t xml:space="preserve">Route de Cossonay 21, 1008 Prilly -  </t>
  </si>
  <si>
    <t>https://www.google.fr/maps/search/BCV+Prilly</t>
  </si>
  <si>
    <t>Le Cygne Brasserie Lausanne</t>
  </si>
  <si>
    <t xml:space="preserve">Rue du Maupas 2, 1004 Lausanne -  </t>
  </si>
  <si>
    <t>https://www.google.fr/maps/search/Le+Cygne+Brasserie+Lausanne</t>
  </si>
  <si>
    <t>PLUS SA planification financière</t>
  </si>
  <si>
    <t xml:space="preserve">Avenue du Théâtre 1, 1005 Lausanne -  </t>
  </si>
  <si>
    <t>https://www.google.fr/maps/search/PLUS+SA+planification+financière</t>
  </si>
  <si>
    <t>Jalis</t>
  </si>
  <si>
    <t xml:space="preserve">160 Rue Albert Einstein, 13013 Marseille, France -  </t>
  </si>
  <si>
    <t>https://www.google.fr/maps/search/Jalis</t>
  </si>
  <si>
    <t>Au Ramonage d'Antan</t>
  </si>
  <si>
    <t xml:space="preserve">129 Rue de Javel, 75015 Paris, France -  </t>
  </si>
  <si>
    <t>https://www.google.fr/maps/search/Au+Ramonage+d'Antan</t>
  </si>
  <si>
    <t>Restaurant Le Mayol</t>
  </si>
  <si>
    <t xml:space="preserve">24 Grande Rue, 69360 Ternay, France -  </t>
  </si>
  <si>
    <t>https://www.google.fr/maps/search/Restaurant+Le+Mayol</t>
  </si>
  <si>
    <t>Loanne Poizat</t>
  </si>
  <si>
    <t>JUMFIL</t>
  </si>
  <si>
    <t xml:space="preserve">200 Route de Lyon, 69390 Vernaison, France -  </t>
  </si>
  <si>
    <t>https://www.google.fr/maps/search/JUMFIL</t>
  </si>
  <si>
    <t>Line's Coiffure</t>
  </si>
  <si>
    <t xml:space="preserve">11 Bis Boulevard de L' Europe, 69600 Oullins, France -  </t>
  </si>
  <si>
    <t>https://www.google.fr/maps/search/Line's+Coiffure</t>
  </si>
  <si>
    <t>DHD Shop</t>
  </si>
  <si>
    <t xml:space="preserve">107bis Rue Lafayette, 38200 Vienne, France -  </t>
  </si>
  <si>
    <t>https://www.google.fr/maps/search/DHD+Shop</t>
  </si>
  <si>
    <t>Physio, ostéo &amp; ergothérapie Clinique Bois-Cerf</t>
  </si>
  <si>
    <t xml:space="preserve">Avenue d'Ouchy 31, 1006 Lausanne -  </t>
  </si>
  <si>
    <t>https://www.google.fr/maps/search/Physio,+ostéo+&amp;+ergothérapie+Clinique+Bois-Cerf</t>
  </si>
  <si>
    <t>Lice Clinics of Switzerland - Clinique anti-poux</t>
  </si>
  <si>
    <t xml:space="preserve">Rue de Lausanne 49G, 1020 Renens -  </t>
  </si>
  <si>
    <t>https://www.google.fr/maps/search/Lice+Clinics+of+Switzerland+-+Clinique+anti-poux</t>
  </si>
  <si>
    <t>Restaurant du Théâtre</t>
  </si>
  <si>
    <t xml:space="preserve">Avenue du Théâtre 12, 1005 Lausanne -  </t>
  </si>
  <si>
    <t>https://www.google.fr/maps/search/Restaurant+du+Théâtre</t>
  </si>
  <si>
    <t>Fight Zone</t>
  </si>
  <si>
    <t xml:space="preserve">Rue Saint-Roch 6, 1004 Lausanne -  </t>
  </si>
  <si>
    <t>https://www.google.fr/maps/search/Fight+Zone</t>
  </si>
  <si>
    <t>Facchinetti Automobiles - Agence officielle BMW Genève-Meyrin</t>
  </si>
  <si>
    <t xml:space="preserve">Route de Meyrin 214, 1217 Meyrin -  </t>
  </si>
  <si>
    <t>https://www.google.fr/maps/search/Facchinetti+Automobiles+-+Agence+officielle+BMW+Genève-Meyrin</t>
  </si>
  <si>
    <t>Asya barber shop</t>
  </si>
  <si>
    <t xml:space="preserve">Rue Centrale 21, 1003 Lausanne -  </t>
  </si>
  <si>
    <t>https://www.google.fr/maps/search/Asya+barber+shop</t>
  </si>
  <si>
    <t>Coffee Shop At Moon's</t>
  </si>
  <si>
    <t xml:space="preserve">Rue du Maupas 16, 1004 Lausanne -  </t>
  </si>
  <si>
    <t>https://www.google.fr/maps/search/Coffee+Shop+At+Moon's</t>
  </si>
  <si>
    <t>Réparation Smartphone Mobisafe Estavayer</t>
  </si>
  <si>
    <t xml:space="preserve">Grand-Rue 19, 1470 Estavayer-le-Lac -  </t>
  </si>
  <si>
    <t>https://www.google.fr/maps/search/Réparation+Smartphone+Mobisafe+Estavayer</t>
  </si>
  <si>
    <t>Kalis</t>
  </si>
  <si>
    <t xml:space="preserve">Rue du Vieux-Collège 10 bis, 1204 Genève -  </t>
  </si>
  <si>
    <t>https://www.google.fr/maps/search/Kalis</t>
  </si>
  <si>
    <t>Le Petit Prince de Paris</t>
  </si>
  <si>
    <t xml:space="preserve">12 Rue de Lanneau, 75005 Paris, France -  </t>
  </si>
  <si>
    <t>https://www.google.fr/maps/search/Le+Petit+Prince+de+Paris</t>
  </si>
  <si>
    <t>AMF Menuiserie</t>
  </si>
  <si>
    <t xml:space="preserve">3 bis Rue Louis Braille, 75012 Paris, France -  </t>
  </si>
  <si>
    <t>https://www.google.fr/maps/search/AMF+Menuiserie</t>
  </si>
  <si>
    <t>Oclaire Sanitaire Débouchage SA</t>
  </si>
  <si>
    <t xml:space="preserve">Route de Lausanne 39, 1040 Echallens -  </t>
  </si>
  <si>
    <t>https://www.google.fr/maps/search/Oclaire+Sanitaire+Débouchage+SA</t>
  </si>
  <si>
    <t>Salomon de Jong photographie</t>
  </si>
  <si>
    <t xml:space="preserve">Avenue Tissot 17, 1006 Lausanne -  </t>
  </si>
  <si>
    <t>https://www.google.fr/maps/search/Salomon+de+Jong+photographie</t>
  </si>
  <si>
    <t>Atelier Benoît</t>
  </si>
  <si>
    <t xml:space="preserve">Rue du Valentin 45, 1004 Lausanne -  </t>
  </si>
  <si>
    <t>https://www.google.fr/maps/search/Atelier+Benoît</t>
  </si>
  <si>
    <t>le Milan</t>
  </si>
  <si>
    <t xml:space="preserve">Boulevard de Grancy 54, 1006 Lausanne -  </t>
  </si>
  <si>
    <t>https://www.google.fr/maps/search/le+Milan</t>
  </si>
  <si>
    <t>Masculin Center Lausanne</t>
  </si>
  <si>
    <t xml:space="preserve">Rue Enning 1, 1003 Lausanne -  </t>
  </si>
  <si>
    <t>https://www.google.fr/maps/search/Masculin+Center+Lausanne</t>
  </si>
  <si>
    <t>Pascal Debruyère</t>
  </si>
  <si>
    <t>Leghima Patrick</t>
  </si>
  <si>
    <t xml:space="preserve">24 Rue d'Armaillé, 75017 Paris, France -  </t>
  </si>
  <si>
    <t>https://www.google.fr/maps/search/Leghima+Patrick</t>
  </si>
  <si>
    <t>W. Schmid AG</t>
  </si>
  <si>
    <t xml:space="preserve">Rohrstrasse 36, 8152 Opfikon -  </t>
  </si>
  <si>
    <t>https://www.google.fr/maps/search/W.+Schmid+AG</t>
  </si>
  <si>
    <t>Crédit privé</t>
  </si>
  <si>
    <t xml:space="preserve">Rue de Chantepoulet 1, 1201 Genève -  </t>
  </si>
  <si>
    <t>https://www.google.fr/maps/search/Crédit+privé</t>
  </si>
  <si>
    <t>Garage Saint Antoine - BMW MINI Specialist</t>
  </si>
  <si>
    <t xml:space="preserve">295 Rue du Faubourg Saint-Antoine, 75011 Paris, France -  </t>
  </si>
  <si>
    <t>https://www.google.fr/maps/search/Garage+Saint+Antoine+-+BMW+MINI+Specialist</t>
  </si>
  <si>
    <t>Agence Web4</t>
  </si>
  <si>
    <t xml:space="preserve">Rue des Bains 35, 1205 Genève -  </t>
  </si>
  <si>
    <t>https://www.google.fr/maps/search/Agence+Web4</t>
  </si>
  <si>
    <t>F. Saggio &amp; Fils Sàrl</t>
  </si>
  <si>
    <t xml:space="preserve">Rue de Genève 91, 1004 Lausanne -  </t>
  </si>
  <si>
    <t>https://www.google.fr/maps/search/F.+Saggio+&amp;+Fils+Sàrl</t>
  </si>
  <si>
    <t>Geneve Credit &amp; Leasing SA</t>
  </si>
  <si>
    <t xml:space="preserve">Rue des Battoirs 7, 1205 Genève -  </t>
  </si>
  <si>
    <t>https://www.google.fr/maps/search/Geneve+Credit+&amp;+Leasing+SA</t>
  </si>
  <si>
    <t>Fabelec Sàrl</t>
  </si>
  <si>
    <t xml:space="preserve">Route de Troinex 31, 1234 Vessy -  </t>
  </si>
  <si>
    <t>https://www.google.fr/maps/search/Fabelec+Sàrl</t>
  </si>
  <si>
    <t>Procab Studio SA - Web Agency, Digital Marketing et SEO Services in Geneva Switzerland</t>
  </si>
  <si>
    <t xml:space="preserve">Rue du Clos 5, 1207 Genève -  </t>
  </si>
  <si>
    <t>https://www.google.fr/maps/search/Procab+Studio+SA+-+Web+Agency,+Digital+Marketing+et+SEO+Services+in+Geneva+Switzerland</t>
  </si>
  <si>
    <t>Mövenpick Hotel &amp; Casino Geneva</t>
  </si>
  <si>
    <t xml:space="preserve">Route de Pré-Bois 20, 1215 Geneva -  </t>
  </si>
  <si>
    <t>https://www.google.fr/maps/search/Mövenpick+Hotel+&amp;+Casino+Geneva</t>
  </si>
  <si>
    <t>Sandrine Bat</t>
  </si>
  <si>
    <t>Sunshine Coiffure et esthétique</t>
  </si>
  <si>
    <t xml:space="preserve">3, Rlle du Vuagnard, 1820 Montreux -  </t>
  </si>
  <si>
    <t>https://www.google.fr/maps/search/Sunshine+Coiffure+et+esthétique</t>
  </si>
  <si>
    <t>Grancy Coiffure</t>
  </si>
  <si>
    <t xml:space="preserve">Rue du Simplon 3, 1006 Lausanne -  </t>
  </si>
  <si>
    <t>https://www.google.fr/maps/search/Grancy+Coiffure</t>
  </si>
  <si>
    <t>Jayland Gland - Leisure Center</t>
  </si>
  <si>
    <t xml:space="preserve">Route Suisse 41, 1196 Gland -  </t>
  </si>
  <si>
    <t>https://www.google.fr/maps/search/Jayland+Gland+-+Leisure+Center</t>
  </si>
  <si>
    <t>Barbier " Style Coiffure " Renens</t>
  </si>
  <si>
    <t xml:space="preserve">Rue de Lausanne 17, 1020 Renens -  </t>
  </si>
  <si>
    <t>https://www.google.fr/maps/search/Barbier+"+Style+Coiffure+"+Renens</t>
  </si>
  <si>
    <t>Passe-Ton-Permis.ch</t>
  </si>
  <si>
    <t xml:space="preserve">Froideville -  </t>
  </si>
  <si>
    <t>https://www.google.fr/maps/search/Passe-Ton-Permis.ch</t>
  </si>
  <si>
    <t>Boulevard des Caprices</t>
  </si>
  <si>
    <t xml:space="preserve">Chemin de Geffry 7, 1073 Savigny -  </t>
  </si>
  <si>
    <t>https://www.google.fr/maps/search/Boulevard+des+Caprices</t>
  </si>
  <si>
    <t>Sexshop BonbonRose</t>
  </si>
  <si>
    <t xml:space="preserve">Avenue de Tivoli 19bis, 1007 Lausanne -  </t>
  </si>
  <si>
    <t>https://www.google.fr/maps/search/Sexshop+BonbonRose</t>
  </si>
  <si>
    <t>QoQa.ch</t>
  </si>
  <si>
    <t xml:space="preserve">Rue de l'Arc-en-Ciel 14, 1030 Bussigny -  </t>
  </si>
  <si>
    <t>https://www.google.fr/maps/search/QoQa.ch</t>
  </si>
  <si>
    <t>Matonet S.à r.l.</t>
  </si>
  <si>
    <t xml:space="preserve">Chemin du Trésy 1, 1031 Mex -  </t>
  </si>
  <si>
    <t>https://www.google.fr/maps/search/Matonet+S.à+r.l.</t>
  </si>
  <si>
    <t>Restaurant de l'Hôtel des Vignes</t>
  </si>
  <si>
    <t xml:space="preserve">Rue du Pont 9, 1958 Sion -  </t>
  </si>
  <si>
    <t>https://www.google.fr/maps/search/Restaurant+de+l'Hôtel+des+Vignes</t>
  </si>
  <si>
    <t>Restaurant Pizzeria Salentina</t>
  </si>
  <si>
    <t xml:space="preserve">Rue du Bourg 55, 3960 Sierre -  </t>
  </si>
  <si>
    <t>https://www.google.fr/maps/search/Restaurant+Pizzeria+Salentina</t>
  </si>
  <si>
    <t>Pizzeria Passaparola</t>
  </si>
  <si>
    <t xml:space="preserve">Avenue du Général Guisan 30, 3960 Sierre -  </t>
  </si>
  <si>
    <t>https://www.google.fr/maps/search/Pizzeria+Passaparola</t>
  </si>
  <si>
    <t>LMT exploitation SA</t>
  </si>
  <si>
    <t>https://www.google.fr/maps/search/LMT+exploitation+SA</t>
  </si>
  <si>
    <t>Avni Orllati immobilier</t>
  </si>
  <si>
    <t xml:space="preserve">Route de Bettens, 1042 Bioley-Orjulaz -  </t>
  </si>
  <si>
    <t>https://www.google.fr/maps/search/Avni+Orllati+immobilier</t>
  </si>
  <si>
    <t xml:space="preserve">Avenue de la Gare 26, 1003 Lausanne -  </t>
  </si>
  <si>
    <t>Garage Zénith SA</t>
  </si>
  <si>
    <t xml:space="preserve">Chemin du Vallon 1, 1095 Lutry -  </t>
  </si>
  <si>
    <t>https://www.google.fr/maps/search/Garage+Zénith+SA</t>
  </si>
  <si>
    <t>McDonald’s</t>
  </si>
  <si>
    <t xml:space="preserve">Place de la Gare 4, 1003 Lausanne -  </t>
  </si>
  <si>
    <t>https://www.google.fr/maps/search/McDonald’s</t>
  </si>
  <si>
    <t>Museum nest Vevey</t>
  </si>
  <si>
    <t xml:space="preserve">Chaussée de la Guinguette 10, 1800 Vevey -  </t>
  </si>
  <si>
    <t>https://www.google.fr/maps/search/Museum+nest+Vevey</t>
  </si>
  <si>
    <t>Vevey</t>
  </si>
  <si>
    <t xml:space="preserve">1800 Vevey -  </t>
  </si>
  <si>
    <t>https://www.google.fr/maps/search/Vevey</t>
  </si>
  <si>
    <t>DPD (Suisse) Sa</t>
  </si>
  <si>
    <t xml:space="preserve">Rue du Levant 170, 1920 Martigny -  </t>
  </si>
  <si>
    <t>https://www.google.fr/maps/search/DPD+(Suisse)+Sa</t>
  </si>
  <si>
    <t>Registre du commerce du Valais Central</t>
  </si>
  <si>
    <t xml:space="preserve">Place du Midi 30, 1950 Sion -  </t>
  </si>
  <si>
    <t>https://www.google.fr/maps/search/Registre+du+commerce+du+Valais+Central</t>
  </si>
  <si>
    <t>Toys"R"Us</t>
  </si>
  <si>
    <t xml:space="preserve">Chemin du Croset 7, 1024 Ecublens -  </t>
  </si>
  <si>
    <t>https://www.google.fr/maps/search/Toys"R"Us</t>
  </si>
  <si>
    <t>Salon Extasis Sexy Maison | Massages Erotiques Lausanne</t>
  </si>
  <si>
    <t xml:space="preserve">Bis 2, Place du Vallon, 1005 Lausanne -  </t>
  </si>
  <si>
    <t>https://www.google.fr/maps/search/Salon+Extasis+Sexy+Maison+|+Massages+Erotiques+Lausanne</t>
  </si>
  <si>
    <t>Coop Supermarché Renens Centre</t>
  </si>
  <si>
    <t xml:space="preserve">Place du Marché 1, 1020 Renens -  </t>
  </si>
  <si>
    <t>https://www.google.fr/maps/search/Coop+Supermarché+Renens+Centre</t>
  </si>
  <si>
    <t>ALDI</t>
  </si>
  <si>
    <t xml:space="preserve">Avenue de Longemalle 1, 1020 Renens -  </t>
  </si>
  <si>
    <t>https://www.google.fr/maps/search/ALDI</t>
  </si>
  <si>
    <t>La Petite Belgique</t>
  </si>
  <si>
    <t xml:space="preserve">45 Route nationale, 59152 Chéreng, France -  </t>
  </si>
  <si>
    <t>https://www.google.fr/maps/search/La+Petite+Belgique</t>
  </si>
  <si>
    <t>hertigfleurs.ch</t>
  </si>
  <si>
    <t xml:space="preserve">Rue du Pont-Muré 24, 1700 Freiburg -  </t>
  </si>
  <si>
    <t>https://www.google.fr/maps/search/hertigfleurs.ch</t>
  </si>
  <si>
    <t>Garage Olympic AUDI Paul Antille Martigny SA</t>
  </si>
  <si>
    <t xml:space="preserve">Rue du Levant 149, 1920 Martigny -  </t>
  </si>
  <si>
    <t>https://www.google.fr/maps/search/Garage+Olympic+AUDI+Paul+Antille+Martigny+SA</t>
  </si>
  <si>
    <t>Bar Pizzeria Milord</t>
  </si>
  <si>
    <t xml:space="preserve">Place de Gottefrey 1, 1907 Saxon -  </t>
  </si>
  <si>
    <t>https://www.google.fr/maps/search/Bar+Pizzeria+Milord</t>
  </si>
  <si>
    <t>Garage Le Parc D'Andrès SA</t>
  </si>
  <si>
    <t xml:space="preserve">Route du Simplon 22, 3960 Sierre -  </t>
  </si>
  <si>
    <t>https://www.google.fr/maps/search/Garage+Le+Parc+D'Andrès+SA</t>
  </si>
  <si>
    <t>Garage Zénith SA - Sion</t>
  </si>
  <si>
    <t xml:space="preserve">Rue de Lausanne 140, 1950 Sion -  </t>
  </si>
  <si>
    <t>https://www.google.fr/maps/search/Garage+Zénith+SA+-+Sion</t>
  </si>
  <si>
    <t>Centre Automobile Hediger et D'Andrès</t>
  </si>
  <si>
    <t xml:space="preserve">Route d'Italie 37, 1951 Sion -  </t>
  </si>
  <si>
    <t>https://www.google.fr/maps/search/Centre+Automobile+Hediger+et+D'Andrès</t>
  </si>
  <si>
    <t>Loulou Food - Amanos</t>
  </si>
  <si>
    <t xml:space="preserve">Place de la Pierre-à-Voir 6, 1907 Saxon -  </t>
  </si>
  <si>
    <t>https://www.google.fr/maps/search/Loulou+Food+-+Amanos</t>
  </si>
  <si>
    <t>Conforama Bussigny</t>
  </si>
  <si>
    <t xml:space="preserve">Route de Genève 5, 1030 Bussigny -  </t>
  </si>
  <si>
    <t>https://www.google.fr/maps/search/Conforama+Bussigny</t>
  </si>
  <si>
    <t>PLOMBERIE BARANES</t>
  </si>
  <si>
    <t xml:space="preserve">11 Rue Léon Frot, 75011 Paris, France -  </t>
  </si>
  <si>
    <t>https://www.google.fr/maps/search/PLOMBERIE+BARANES</t>
  </si>
  <si>
    <t>CA Électricien Genève</t>
  </si>
  <si>
    <t xml:space="preserve">Rue Goetz-Monin 18, 1205 Genève -  </t>
  </si>
  <si>
    <t>https://www.google.fr/maps/search/CA+Électricien+Genève</t>
  </si>
  <si>
    <t>Base Bar</t>
  </si>
  <si>
    <t xml:space="preserve">Avenue de Sévelin 46, 1004 Lausanne -  </t>
  </si>
  <si>
    <t>https://www.google.fr/maps/search/Base+Bar</t>
  </si>
  <si>
    <t>Bâtiment des Forces Motrices</t>
  </si>
  <si>
    <t xml:space="preserve">Place des Volontaires 2, 1204 Genève -  </t>
  </si>
  <si>
    <t>https://www.google.fr/maps/search/Bâtiment+des+Forces+Motrices</t>
  </si>
  <si>
    <t>Garage électrauto-moto de Chailly</t>
  </si>
  <si>
    <t xml:space="preserve">Avenue de la Vallonnette 6, 1012 Lausanne -  </t>
  </si>
  <si>
    <t>https://www.google.fr/maps/search/Garage+électrauto-moto+de+Chailly</t>
  </si>
  <si>
    <t>Vet Bobo Sàrl</t>
  </si>
  <si>
    <t xml:space="preserve">Chemin de Pierraz-Portay 18, 1009 Pully -  </t>
  </si>
  <si>
    <t>https://www.google.fr/maps/search/Vet+Bobo+Sàrl</t>
  </si>
  <si>
    <t>Librairie de la Louve</t>
  </si>
  <si>
    <t xml:space="preserve">Place de la Louve 3, 1003 Lausanne -  </t>
  </si>
  <si>
    <t>https://www.google.fr/maps/search/Librairie+de+la+Louve</t>
  </si>
  <si>
    <t>Mosaics Tattoo</t>
  </si>
  <si>
    <t xml:space="preserve">Chemin du Calvaire 7, 1005 Lausanne -  </t>
  </si>
  <si>
    <t>https://www.google.fr/maps/search/Mosaics+Tattoo</t>
  </si>
  <si>
    <t>Garage Repcar Sa</t>
  </si>
  <si>
    <t xml:space="preserve">Route Aloys-Fauquez 91, 1018 Lausanne -  </t>
  </si>
  <si>
    <t>https://www.google.fr/maps/search/Garage+Repcar+Sa</t>
  </si>
  <si>
    <t>Pizzeria Napoli</t>
  </si>
  <si>
    <t xml:space="preserve">Route du Châtelard 56, 1018 Lausanne -  </t>
  </si>
  <si>
    <t>https://www.google.fr/maps/search/Pizzeria+Napoli</t>
  </si>
  <si>
    <t>VITRISSIMO</t>
  </si>
  <si>
    <t xml:space="preserve">28 Rue de Liège, 75008 Paris, France -  </t>
  </si>
  <si>
    <t>https://www.google.fr/maps/search/VITRISSIMO</t>
  </si>
  <si>
    <t>Michelle Genevoise</t>
  </si>
  <si>
    <t>Dermolaser Aesthetic Centre</t>
  </si>
  <si>
    <t xml:space="preserve">Rue des Alpes 15, 1201 Genève -  </t>
  </si>
  <si>
    <t>https://www.google.fr/maps/search/Dermolaser+Aesthetic+Centre</t>
  </si>
  <si>
    <t>Rampini &amp; Cie SA</t>
  </si>
  <si>
    <t xml:space="preserve">Route du Nant-d'Avril 59, 1214 Vernier -  </t>
  </si>
  <si>
    <t>https://www.google.fr/maps/search/Rampini+&amp;+Cie+SA</t>
  </si>
  <si>
    <t>Plâtrerie - Peinture Krivaqa</t>
  </si>
  <si>
    <t xml:space="preserve">Avenue du 24-Janvier 3, 1020 Renens -  </t>
  </si>
  <si>
    <t>https://www.google.fr/maps/search/Plâtrerie+-+Peinture+Krivaqa</t>
  </si>
  <si>
    <t>World-Connect Services Sarl</t>
  </si>
  <si>
    <t xml:space="preserve">Route Cantonale, 1015 Lausanne -  </t>
  </si>
  <si>
    <t>https://www.google.fr/maps/search/World-Connect+Services+Sarl</t>
  </si>
  <si>
    <t>MDR</t>
  </si>
  <si>
    <t xml:space="preserve">8 Avenue de Villars, 75007 Paris, France -  </t>
  </si>
  <si>
    <t>https://www.google.fr/maps/search/MDR</t>
  </si>
  <si>
    <t>U Bar</t>
  </si>
  <si>
    <t xml:space="preserve">Rue de la Vigie 5, 1003 Lausanne -  </t>
  </si>
  <si>
    <t>https://www.google.fr/maps/search/U+Bar</t>
  </si>
  <si>
    <t>Christian Boveda</t>
  </si>
  <si>
    <t>Armony Coiffure</t>
  </si>
  <si>
    <t xml:space="preserve">Rue de la Madeleine 33, 1800 Vevey -  </t>
  </si>
  <si>
    <t>https://www.google.fr/maps/search/Armony+Coiffure</t>
  </si>
  <si>
    <t>Ambition Center</t>
  </si>
  <si>
    <t xml:space="preserve">7, Route de la Vallée, 1180 Rolle -  </t>
  </si>
  <si>
    <t>https://www.google.fr/maps/search/Ambition+Center</t>
  </si>
  <si>
    <t>Walk2Talk</t>
  </si>
  <si>
    <t xml:space="preserve">Route de Taillepied 32, 1095 Lutry -  </t>
  </si>
  <si>
    <t>https://www.google.fr/maps/search/Walk2Talk</t>
  </si>
  <si>
    <t>CLAUDE BOCHERENS FERBLANTERIE COUVERTURE</t>
  </si>
  <si>
    <t xml:space="preserve">Chemin du Bosquet 38, 1030 Bussigny -  </t>
  </si>
  <si>
    <t>https://www.google.fr/maps/search/CLAUDE+BOCHERENS+FERBLANTERIE+COUVERTURE</t>
  </si>
  <si>
    <t>ScenicView</t>
  </si>
  <si>
    <t xml:space="preserve">Chemin des Champs Courbes 1, 1024 Ecublens -  </t>
  </si>
  <si>
    <t>https://www.google.fr/maps/search/ScenicView</t>
  </si>
  <si>
    <t>Iannalfo &amp; Sgariglia Lausanne</t>
  </si>
  <si>
    <t xml:space="preserve">Rue Saint-François 4, 1003 Lausanne -  </t>
  </si>
  <si>
    <t>https://www.google.fr/maps/search/Iannalfo+&amp;+Sgariglia+Lausanne</t>
  </si>
  <si>
    <t>Log3 Fitness_Spa</t>
  </si>
  <si>
    <t xml:space="preserve">Rue du Panorama 12, 1800 Vevey -  </t>
  </si>
  <si>
    <t>https://www.google.fr/maps/search/Log3+Fitness_Spa</t>
  </si>
  <si>
    <t>Phone Solutions Balexert Genève</t>
  </si>
  <si>
    <t xml:space="preserve">Centre Balexert, Avenue Louis-Casaï 27, 1211 Geneva -  </t>
  </si>
  <si>
    <t>https://www.google.fr/maps/search/Phone+Solutions+Balexert+Genève</t>
  </si>
  <si>
    <t>Odental</t>
  </si>
  <si>
    <t xml:space="preserve">Chemin de la Prairie 5C, 1007 Lausanne -  </t>
  </si>
  <si>
    <t>https://www.google.fr/maps/search/Odental</t>
  </si>
  <si>
    <t>Blonay Streetball Day</t>
  </si>
  <si>
    <t xml:space="preserve">Chemin de Bahyse 24, 1807 Blonay -  </t>
  </si>
  <si>
    <t>https://www.google.fr/maps/search/Blonay+Streetball+Day</t>
  </si>
  <si>
    <t>Swissecoshop</t>
  </si>
  <si>
    <t xml:space="preserve">Rue Centrale 29, 1880 Bex -  </t>
  </si>
  <si>
    <t>https://www.google.fr/maps/search/Swissecoshop</t>
  </si>
  <si>
    <t>Flower24</t>
  </si>
  <si>
    <t xml:space="preserve">Chemin de la Vaux 7, 1303 Penthaz -  </t>
  </si>
  <si>
    <t>https://www.google.fr/maps/search/Flower24</t>
  </si>
  <si>
    <t>Orchestra</t>
  </si>
  <si>
    <t xml:space="preserve">Rue Saint-Martin 3, 1003 Lausanne -  </t>
  </si>
  <si>
    <t>https://www.google.fr/maps/search/Orchestra</t>
  </si>
  <si>
    <t>Bernard Martin</t>
  </si>
  <si>
    <t>Création GC Sàrl</t>
  </si>
  <si>
    <t xml:space="preserve">Rue Saint-Pierre 8, 1700 Fribourg -  </t>
  </si>
  <si>
    <t>https://www.google.fr/maps/search/Création+GC+Sàrl</t>
  </si>
  <si>
    <t>Ristorante Pizzeria San Marco</t>
  </si>
  <si>
    <t xml:space="preserve">Bd. de Pérolles 18, 1700 Fribourg -  </t>
  </si>
  <si>
    <t>https://www.google.fr/maps/search/Ristorante+Pizzeria+San+Marco</t>
  </si>
  <si>
    <t>Chez ma Cousine</t>
  </si>
  <si>
    <t xml:space="preserve">Chemin du Petit-Saconnex 2, 1209 Genève -  </t>
  </si>
  <si>
    <t>https://www.google.fr/maps/search/Chez+ma+Cousine</t>
  </si>
  <si>
    <t>Genève Aéroport</t>
  </si>
  <si>
    <t xml:space="preserve">Route de l'Aéroport 21, 1215 Le Grand-Saconnex -  </t>
  </si>
  <si>
    <t>https://www.google.fr/maps/search/Genève+Aéroport</t>
  </si>
  <si>
    <t>Artea Bubble Tea Shop</t>
  </si>
  <si>
    <t xml:space="preserve">Avenue du Tribunal-Fédéral 2, 1005 Lausanne -  </t>
  </si>
  <si>
    <t>https://www.google.fr/maps/search/Artea+Bubble+Tea+Shop</t>
  </si>
  <si>
    <t>Cinéma Odéon</t>
  </si>
  <si>
    <t xml:space="preserve">Place Dufour 4, 1110 Morges -  </t>
  </si>
  <si>
    <t>https://www.google.fr/maps/search/Cinéma+Odéon</t>
  </si>
  <si>
    <t>MAD Club</t>
  </si>
  <si>
    <t xml:space="preserve">Rue de Genève 23, 1003 Lausanne -  </t>
  </si>
  <si>
    <t>https://www.google.fr/maps/search/MAD+Club</t>
  </si>
  <si>
    <t>Kony Bubble Tea</t>
  </si>
  <si>
    <t xml:space="preserve">Avenue de Beaulieu 1, 1004 Lausanne -  </t>
  </si>
  <si>
    <t>https://www.google.fr/maps/search/Kony+Bubble+Tea</t>
  </si>
  <si>
    <t>Metro Boutique - Lausanne</t>
  </si>
  <si>
    <t xml:space="preserve">Rue de l'Ale 31, 1003 Lausanne -  </t>
  </si>
  <si>
    <t>https://www.google.fr/maps/search/Metro+Boutique+-+Lausanne</t>
  </si>
  <si>
    <t>Gare CFF</t>
  </si>
  <si>
    <t xml:space="preserve">1026 Denges -  </t>
  </si>
  <si>
    <t>https://www.google.fr/maps/search/Gare+CFF</t>
  </si>
  <si>
    <t>Fribourg, Place de la Gare</t>
  </si>
  <si>
    <t xml:space="preserve">1700 Freiburg -  </t>
  </si>
  <si>
    <t>https://www.google.fr/maps/search/Fribourg,+Place+de+la+Gare</t>
  </si>
  <si>
    <t>Pizza Zone</t>
  </si>
  <si>
    <t xml:space="preserve">Route du Stadtberg 1, 1700 Fribourg -  </t>
  </si>
  <si>
    <t>https://www.google.fr/maps/search/Pizza+Zone</t>
  </si>
  <si>
    <t>LE TRES OR Horlogerie Bijouterie Casilda Zosso</t>
  </si>
  <si>
    <t xml:space="preserve">Boulevard de Pérolles 22, 1700 Fribourg -  </t>
  </si>
  <si>
    <t>https://www.google.fr/maps/search/LE+TRES+OR+Horlogerie+Bijouterie+Casilda+Zosso</t>
  </si>
  <si>
    <t>Pizzeria Fleur-de-Lys</t>
  </si>
  <si>
    <t xml:space="preserve">Rue du Bassin 10, 2000 Neuchâtel -  </t>
  </si>
  <si>
    <t>https://www.google.fr/maps/search/Pizzeria+Fleur-de-Lys</t>
  </si>
  <si>
    <t>Porsche Centre Geneva</t>
  </si>
  <si>
    <t xml:space="preserve">Impasse Colombelle 2, 1218 Le Grand-Saconnex -  </t>
  </si>
  <si>
    <t>https://www.google.fr/maps/search/Porsche+Centre+Geneva</t>
  </si>
  <si>
    <t>Beau-Rivage Palace</t>
  </si>
  <si>
    <t xml:space="preserve">Chemin de Beau-Rivage 21, 1006 Lausanne -  </t>
  </si>
  <si>
    <t>https://www.google.fr/maps/search/Beau-Rivage+Palace</t>
  </si>
  <si>
    <t>Isamarie Voyance</t>
  </si>
  <si>
    <t xml:space="preserve">Chambésy -  </t>
  </si>
  <si>
    <t>https://www.google.fr/maps/search/Isamarie+Voyance</t>
  </si>
  <si>
    <t>Visilab Genève - Planète Charmilles</t>
  </si>
  <si>
    <t xml:space="preserve">Prom. de l'Europe 9-11, 1203 Genève -  </t>
  </si>
  <si>
    <t>https://www.google.fr/maps/search/Visilab+Genève+-+Planète+Charmilles</t>
  </si>
  <si>
    <t>Jo Pizza</t>
  </si>
  <si>
    <t xml:space="preserve">Avenue de la Gare 18, 1964 Conthey -  </t>
  </si>
  <si>
    <t>https://www.google.fr/maps/search/Jo+Pizza</t>
  </si>
  <si>
    <t>Sandwich Factory</t>
  </si>
  <si>
    <t xml:space="preserve">Rue des Caroubiers 19, 1227 Carouge -  </t>
  </si>
  <si>
    <t>https://www.google.fr/maps/search/Sandwich+Factory</t>
  </si>
  <si>
    <t>Steak House Martigny</t>
  </si>
  <si>
    <t xml:space="preserve">Place Centrale 10, 1920 Martigny -  </t>
  </si>
  <si>
    <t>https://www.google.fr/maps/search/Steak+House+Martigny</t>
  </si>
  <si>
    <t>Café du Centre</t>
  </si>
  <si>
    <t xml:space="preserve">Place du Molard 5, 1204 Genève -  </t>
  </si>
  <si>
    <t>https://www.google.fr/maps/search/Café+du+Centre</t>
  </si>
  <si>
    <t>Orokawa Bay</t>
  </si>
  <si>
    <t xml:space="preserve">New Zealand -  </t>
  </si>
  <si>
    <t>https://www.google.fr/maps/search/Orokawa+Bay</t>
  </si>
  <si>
    <t>Etude Primault Tièche</t>
  </si>
  <si>
    <t>https://www.google.fr/maps/search/Etude+Primault+Tièche</t>
  </si>
  <si>
    <t>Restaurant La Baie d'Ha Long</t>
  </si>
  <si>
    <t xml:space="preserve">Rue Mauverney 14, 1196 Gland VD -  </t>
  </si>
  <si>
    <t>https://www.google.fr/maps/search/Restaurant+La+Baie+d'Ha+Long</t>
  </si>
  <si>
    <t>NEO Pro conseils SA</t>
  </si>
  <si>
    <t xml:space="preserve">Rue Camille-Martin 5, 1203 Genève -  </t>
  </si>
  <si>
    <t>https://www.google.fr/maps/search/NEO+Pro+conseils+SA</t>
  </si>
  <si>
    <t>Kura Tawhiti / Castle Hill Conservation Area</t>
  </si>
  <si>
    <t xml:space="preserve">Castle Hill 7580, New Zealand -  </t>
  </si>
  <si>
    <t>https://www.google.fr/maps/search/Kura+Tawhiti+/+Castle+Hill+Conservation+Area</t>
  </si>
  <si>
    <t>La Braceria Fratelli Scalea</t>
  </si>
  <si>
    <t xml:space="preserve">Chemin de la Vendée 28, 1213 Petit-Lancy -  </t>
  </si>
  <si>
    <t>https://www.google.fr/maps/search/La+Braceria+Fratelli+Scalea</t>
  </si>
  <si>
    <t>Hôtel Alexandra Lyon</t>
  </si>
  <si>
    <t xml:space="preserve">49 Rue Victor Hugo, 69002 Lyon, France -  </t>
  </si>
  <si>
    <t>https://www.google.fr/maps/search/Hôtel+Alexandra+Lyon</t>
  </si>
  <si>
    <t>La Charrue</t>
  </si>
  <si>
    <t xml:space="preserve">1261 Le Vaud -  </t>
  </si>
  <si>
    <t>https://www.google.fr/maps/search/La+Charrue</t>
  </si>
  <si>
    <t>Euromaster Petit-Lancy</t>
  </si>
  <si>
    <t xml:space="preserve">Chemin Gérard-De-Ternier 6, 1213 Petit-Lancy -  </t>
  </si>
  <si>
    <t>https://www.google.fr/maps/search/Euromaster+Petit-Lancy</t>
  </si>
  <si>
    <t>Luigia</t>
  </si>
  <si>
    <t xml:space="preserve">Chemin de la Tourelle 2, 1209 Genève -  </t>
  </si>
  <si>
    <t>https://www.google.fr/maps/search/Luigia</t>
  </si>
  <si>
    <t>Innergsteig</t>
  </si>
  <si>
    <t xml:space="preserve">3785 Gsteig -  </t>
  </si>
  <si>
    <t>https://www.google.fr/maps/search/Innergsteig</t>
  </si>
  <si>
    <t>House of Mark</t>
  </si>
  <si>
    <t xml:space="preserve">Glenesk, Angus DD9 7YZ, United Kingdom -  </t>
  </si>
  <si>
    <t>https://www.google.fr/maps/search/House+of+Mark</t>
  </si>
  <si>
    <t>Maule Monument</t>
  </si>
  <si>
    <t xml:space="preserve">Brechin DD9 7YY, UK -  </t>
  </si>
  <si>
    <t>https://www.google.fr/maps/search/Maule+Monument</t>
  </si>
  <si>
    <t>Café de la Limite</t>
  </si>
  <si>
    <t xml:space="preserve">Rue des Charmilles 11, 1203 Genève -  </t>
  </si>
  <si>
    <t>https://www.google.fr/maps/search/Café+de+la+Limite</t>
  </si>
  <si>
    <t>Gertsch motos</t>
  </si>
  <si>
    <t>https://www.google.fr/maps/search/Gertsch+motos</t>
  </si>
  <si>
    <t>Garage Burnier</t>
  </si>
  <si>
    <t xml:space="preserve">Route de Préverenges 12, 1026 Denges -  </t>
  </si>
  <si>
    <t>https://www.google.fr/maps/search/Garage+Burnier</t>
  </si>
  <si>
    <t>Le Marché Des Corbeaux Sàrl</t>
  </si>
  <si>
    <t xml:space="preserve">23, Rue du Grand Pré, 1299 Crans-près-Céligny -  </t>
  </si>
  <si>
    <t>https://www.google.fr/maps/search/Le+Marché+Des+Corbeaux+Sàrl</t>
  </si>
  <si>
    <t>Centre Commercial Val Thoiry</t>
  </si>
  <si>
    <t xml:space="preserve">1401 Rue de la Gare, 01710 Thoiry, France -  </t>
  </si>
  <si>
    <t>https://www.google.fr/maps/search/Centre+Commercial+Val+Thoiry</t>
  </si>
  <si>
    <t>Pneus Claude SA</t>
  </si>
  <si>
    <t xml:space="preserve">Route du Bois-de-Bay 71, 1242 Satigny -  </t>
  </si>
  <si>
    <t>https://www.google.fr/maps/search/Pneus+Claude+SA</t>
  </si>
  <si>
    <t>Sud Hôtel</t>
  </si>
  <si>
    <t xml:space="preserve">490 Avenue de la Libération, 20600 Bastia, France -  </t>
  </si>
  <si>
    <t>https://www.google.fr/maps/search/Sud+Hôtel</t>
  </si>
  <si>
    <t>Camping Forêt des Mélèzes &amp; Village Sioux</t>
  </si>
  <si>
    <t xml:space="preserve">Bonatchiesse, Route de Mauvoisin 450, 1948 Fionnay -  </t>
  </si>
  <si>
    <t>https://www.google.fr/maps/search/Camping+Forêt+des+Mélèzes+&amp;+Village+Sioux</t>
  </si>
  <si>
    <t>Restaurant du Club Nautique</t>
  </si>
  <si>
    <t xml:space="preserve">Place de la Navigation 1, 1110 Morges -  </t>
  </si>
  <si>
    <t>https://www.google.fr/maps/search/Restaurant+du+Club+Nautique</t>
  </si>
  <si>
    <t>Chalet des apprentis</t>
  </si>
  <si>
    <t xml:space="preserve">1275 Chéserex -  </t>
  </si>
  <si>
    <t>https://www.google.fr/maps/search/Chalet+des+apprentis</t>
  </si>
  <si>
    <t>STAR Pizza-Kebab</t>
  </si>
  <si>
    <t xml:space="preserve">Rue du Borgeaud 14, 1196 Gland -  </t>
  </si>
  <si>
    <t>https://www.google.fr/maps/search/STAR+Pizza-Kebab</t>
  </si>
  <si>
    <t>La Terrazza</t>
  </si>
  <si>
    <t xml:space="preserve">Avenue Edmond-Vaucher 1, 1219 Vernier -  </t>
  </si>
  <si>
    <t>https://www.google.fr/maps/search/La+Terrazza</t>
  </si>
  <si>
    <t>Blackbird House</t>
  </si>
  <si>
    <t xml:space="preserve">Grand-Rue 71, 1180 Rolle -  </t>
  </si>
  <si>
    <t>https://www.google.fr/maps/search/Blackbird+House</t>
  </si>
  <si>
    <t>Hotel Restaurant Tenne</t>
  </si>
  <si>
    <t xml:space="preserve">Bielmattstrasse 30, 3906 Saas-Fee -  </t>
  </si>
  <si>
    <t>https://www.google.fr/maps/search/Hotel+Restaurant+Tenne</t>
  </si>
  <si>
    <t>Myrtoon</t>
  </si>
  <si>
    <t xml:space="preserve">Prov. Road Leonidiou-Peletas, Leonidio 223 00, Greece -  </t>
  </si>
  <si>
    <t>https://www.google.fr/maps/search/Myrtoon</t>
  </si>
  <si>
    <t>Restaurant La Barillette D. Gasser &amp; O. Imhof, SNC</t>
  </si>
  <si>
    <t xml:space="preserve">route de la Barillette, 1276 Gingins -  </t>
  </si>
  <si>
    <t>https://www.google.fr/maps/search/Restaurant+La+Barillette+D.+Gasser+&amp;+O.+Imhof,+SNC</t>
  </si>
  <si>
    <t>La Garenne</t>
  </si>
  <si>
    <t xml:space="preserve">Route du Bois Laurent 3, 1261 Le Vaud -  </t>
  </si>
  <si>
    <t>https://www.google.fr/maps/search/La+Garenne</t>
  </si>
  <si>
    <t>Room in Tower</t>
  </si>
  <si>
    <t xml:space="preserve">Via Stai, 1, Leonídion 223 00, Greece -  </t>
  </si>
  <si>
    <t>https://www.google.fr/maps/search/Room+in+Tower</t>
  </si>
  <si>
    <t>Panjika Cooperative</t>
  </si>
  <si>
    <t xml:space="preserve">Leonidio 223 00, Greece -  </t>
  </si>
  <si>
    <t>https://www.google.fr/maps/search/Panjika+Cooperative</t>
  </si>
  <si>
    <t>Ψητοπωλείο "Το Στέκι"</t>
  </si>
  <si>
    <t>https://www.google.fr/maps/search/Ψητοπωλείο+"Το+Στέκι"</t>
  </si>
  <si>
    <t>Thiopafto Beach</t>
  </si>
  <si>
    <t>https://www.google.fr/maps/search/Thiopafto+Beach</t>
  </si>
  <si>
    <t>HORNBACH Etoy</t>
  </si>
  <si>
    <t xml:space="preserve">Route de l'Industrie 6, 1163 Etoy -  </t>
  </si>
  <si>
    <t>https://www.google.fr/maps/search/HORNBACH+Etoy</t>
  </si>
  <si>
    <t>L'Accolade</t>
  </si>
  <si>
    <t xml:space="preserve">Rue de Veyrier 25, 1227 Carouge -  </t>
  </si>
  <si>
    <t>https://www.google.fr/maps/search/L'Accolade</t>
  </si>
  <si>
    <t>Carrosserie Mastrullo</t>
  </si>
  <si>
    <t xml:space="preserve">Rue du Cardinal-Journet 5, 1217 Meyrin -  </t>
  </si>
  <si>
    <t>https://www.google.fr/maps/search/Carrosserie+Mastrullo</t>
  </si>
  <si>
    <t>1000 ordi SA</t>
  </si>
  <si>
    <t xml:space="preserve">Rue Jacques-Grosselin 13, 1227 Carouge -  </t>
  </si>
  <si>
    <t>https://www.google.fr/maps/search/1000+ordi+SA</t>
  </si>
  <si>
    <t>Da Renato</t>
  </si>
  <si>
    <t xml:space="preserve">Rue Jacques-Dalphin 14, 1227 Carouge -  </t>
  </si>
  <si>
    <t>https://www.google.fr/maps/search/Da+Renato</t>
  </si>
  <si>
    <t>TOTEM Escalade | Bar</t>
  </si>
  <si>
    <t xml:space="preserve">Avenue du Mont-Blanc 38, 1196 Gland -  </t>
  </si>
  <si>
    <t>https://www.google.fr/maps/search/TOTEM+Escalade+|+Bar</t>
  </si>
  <si>
    <t>zhegra kebab</t>
  </si>
  <si>
    <t xml:space="preserve">Rue Caroline 6, 1227 Genève -  </t>
  </si>
  <si>
    <t>https://www.google.fr/maps/search/zhegra+kebab</t>
  </si>
  <si>
    <t>Chateau de Nyon</t>
  </si>
  <si>
    <t xml:space="preserve">Place du Château 5, 1260 Nyon -  </t>
  </si>
  <si>
    <t>https://www.google.fr/maps/search/Chateau+de+Nyon</t>
  </si>
  <si>
    <t>Wasabi Sushi Malbuisson</t>
  </si>
  <si>
    <t xml:space="preserve">Rue du Marché 5, 1204 Genève -  </t>
  </si>
  <si>
    <t>https://www.google.fr/maps/search/Wasabi+Sushi+Malbuisson</t>
  </si>
  <si>
    <t>Boulangerie Patisserie Tea Room Ehinger</t>
  </si>
  <si>
    <t xml:space="preserve">Chemin Charles Georg 2, 1209 Genève -  </t>
  </si>
  <si>
    <t>https://www.google.fr/maps/search/Boulangerie+Patisserie+Tea+Room+Ehinger</t>
  </si>
  <si>
    <t>Taco Rico Plainpalais</t>
  </si>
  <si>
    <t xml:space="preserve">Rue de l'Université 3, 1205 Genève -  </t>
  </si>
  <si>
    <t>https://www.google.fr/maps/search/Taco+Rico+Plainpalais</t>
  </si>
  <si>
    <t>Cotton Pub</t>
  </si>
  <si>
    <t xml:space="preserve">Rue Louis-Duchosal 4, 1207 Genève -  </t>
  </si>
  <si>
    <t>https://www.google.fr/maps/search/Cotton+Pub</t>
  </si>
  <si>
    <t>FAC technologies SA</t>
  </si>
  <si>
    <t xml:space="preserve">Route de Vernier 135, 1219 Châtelaine -  </t>
  </si>
  <si>
    <t>https://www.google.fr/maps/search/FAC+technologies+SA</t>
  </si>
  <si>
    <t xml:space="preserve">Chemin de la Tourelle 2-4, 1209 Genève -  </t>
  </si>
  <si>
    <t>Île de la Harpe</t>
  </si>
  <si>
    <t xml:space="preserve">Rolle -  </t>
  </si>
  <si>
    <t>https://www.google.fr/maps/search/Île+de+la+Harpe</t>
  </si>
  <si>
    <t>GDK Motos Sàrl</t>
  </si>
  <si>
    <t xml:space="preserve">Rue de Riant-Coteau 17, 1196 Gland -  </t>
  </si>
  <si>
    <t>https://www.google.fr/maps/search/GDK+Motos+Sàrl</t>
  </si>
  <si>
    <t xml:space="preserve">Route de l'Industrie 10B, 1163 Etoy -  </t>
  </si>
  <si>
    <t>Silver Kebab SA</t>
  </si>
  <si>
    <t xml:space="preserve">Rue de Lyon 73, 1203 Genève -  </t>
  </si>
  <si>
    <t>https://www.google.fr/maps/search/Silver+Kebab+SA</t>
  </si>
  <si>
    <t>Albergo Ristorante Centovalli</t>
  </si>
  <si>
    <t xml:space="preserve">Ponte Brolla, 6652 Tegna -  </t>
  </si>
  <si>
    <t>https://www.google.fr/maps/search/Albergo+Ristorante+Centovalli</t>
  </si>
  <si>
    <t>Albergo Casa Berno</t>
  </si>
  <si>
    <t xml:space="preserve">Via Gottardo Madonna 15, 6612 Ascona -  </t>
  </si>
  <si>
    <t>https://www.google.fr/maps/search/Albergo+Casa+Berno</t>
  </si>
  <si>
    <t>Hotel Breithorn</t>
  </si>
  <si>
    <t xml:space="preserve">Neuer Weg 1, 3919 Blatten -  </t>
  </si>
  <si>
    <t>https://www.google.fr/maps/search/Hotel+Breithorn</t>
  </si>
  <si>
    <t>DAFY MOTO ARCHAMPS</t>
  </si>
  <si>
    <t xml:space="preserve">360 Route de Collonges, 74160 Archamps, France -  </t>
  </si>
  <si>
    <t>https://www.google.fr/maps/search/DAFY+MOTO+ARCHAMPS</t>
  </si>
  <si>
    <t>Garage de la Marbrerie - Mercedes-Benz, AMG, smart, Van Pro Center - Groupe Chevalley</t>
  </si>
  <si>
    <t xml:space="preserve">Chemin de la Marbrerie 1, 1227 Carouge -  </t>
  </si>
  <si>
    <t>https://www.google.fr/maps/search/Garage+de+la+Marbrerie+-+Mercedes-Benz,+AMG,+smart,+Van+Pro+Center+-+Groupe+Chevalley</t>
  </si>
  <si>
    <t xml:space="preserve">Route de l'Industrie 14, 1163 Etoy -  </t>
  </si>
  <si>
    <t>Balexert</t>
  </si>
  <si>
    <t xml:space="preserve">Avenue Louis-Casai 27, 1211 Genève -  </t>
  </si>
  <si>
    <t>https://www.google.fr/maps/search/Balexert</t>
  </si>
  <si>
    <t>Aire de repos St-Prex</t>
  </si>
  <si>
    <t xml:space="preserve">1163 Etoy VD -  </t>
  </si>
  <si>
    <t>https://www.google.fr/maps/search/Aire+de+repos+St-Prex</t>
  </si>
  <si>
    <t>La Ferme du Chateau</t>
  </si>
  <si>
    <t xml:space="preserve">186 route d’Orcier, Hameau de Maugny, 74550 Draillant, France -  </t>
  </si>
  <si>
    <t>https://www.google.fr/maps/search/La+Ferme+du+Chateau</t>
  </si>
  <si>
    <t>Centre Commercial Signy</t>
  </si>
  <si>
    <t xml:space="preserve">En Fléchère 7A, 1274 Signy-Avenex -  </t>
  </si>
  <si>
    <t>https://www.google.fr/maps/search/Centre+Commercial+Signy</t>
  </si>
  <si>
    <t>Parc Jura vaudois</t>
  </si>
  <si>
    <t xml:space="preserve">Suisse -  </t>
  </si>
  <si>
    <t>https://www.google.fr/maps/search/Parc+Jura+vaudois</t>
  </si>
  <si>
    <t>Mr. Norbert Prélaz Boucherie</t>
  </si>
  <si>
    <t xml:space="preserve">Chemin Derrière-l'Eglise, 1272 Genolier -  </t>
  </si>
  <si>
    <t>https://www.google.fr/maps/search/Mr.+Norbert+Prélaz+Boucherie</t>
  </si>
  <si>
    <t>Carrefour Market</t>
  </si>
  <si>
    <t xml:space="preserve">RN 5, 39220 Les Rousses, France -  </t>
  </si>
  <si>
    <t>https://www.google.fr/maps/search/Carrefour+Market</t>
  </si>
  <si>
    <t>Lago di Sassolo</t>
  </si>
  <si>
    <t xml:space="preserve">6696 Lavizzara -  </t>
  </si>
  <si>
    <t>https://www.google.fr/maps/search/Lago+di+Sassolo</t>
  </si>
  <si>
    <t>Hotel Gotthard</t>
  </si>
  <si>
    <t xml:space="preserve">Gotthardstrasse 25, 6487 Göschenen -  </t>
  </si>
  <si>
    <t>https://www.google.fr/maps/search/Hotel+Gotthard</t>
  </si>
  <si>
    <t>S. Carlo (Bavona) Funivia</t>
  </si>
  <si>
    <t xml:space="preserve">6690 Cevio -  </t>
  </si>
  <si>
    <t>https://www.google.fr/maps/search/S.+Carlo+(Bavona)+Funivia</t>
  </si>
  <si>
    <t>Pizzo del Lago Scuro</t>
  </si>
  <si>
    <t>https://www.google.fr/maps/search/Pizzo+del+Lago+Scuro</t>
  </si>
  <si>
    <t>Lago del Narèt</t>
  </si>
  <si>
    <t>https://www.google.fr/maps/search/Lago+del+Narèt</t>
  </si>
  <si>
    <t>Restaurant LE RAJPOUTE - Restaurant Indien Pays de Gex</t>
  </si>
  <si>
    <t xml:space="preserve">1553 Rue de Genève, 01210 Ornex, France -  </t>
  </si>
  <si>
    <t>https://www.google.fr/maps/search/Restaurant+LE+RAJPOUTE+-+Restaurant+Indien+Pays+de+Gex</t>
  </si>
  <si>
    <t>Garnì Ca' Stella</t>
  </si>
  <si>
    <t xml:space="preserve">Via alla Motta 2, 6676 Bignasco -  </t>
  </si>
  <si>
    <t>https://www.google.fr/maps/search/Garnì+Ca'+Stella</t>
  </si>
  <si>
    <t>Locanda Turisti</t>
  </si>
  <si>
    <t xml:space="preserve">15, Via ai Mulini, 6676 Bignasco -  </t>
  </si>
  <si>
    <t>https://www.google.fr/maps/search/Locanda+Turisti</t>
  </si>
  <si>
    <t>Restaurant Le Cap Breton</t>
  </si>
  <si>
    <t xml:space="preserve">Grand-Rue 104, 1180 Rolle -  </t>
  </si>
  <si>
    <t>https://www.google.fr/maps/search/Restaurant+Le+Cap+Breton</t>
  </si>
  <si>
    <t>Jeu de l'Arc</t>
  </si>
  <si>
    <t xml:space="preserve">Avenue de Frontenex 5, 1207 Genève -  </t>
  </si>
  <si>
    <t>https://www.google.fr/maps/search/Jeu+de+l'Arc</t>
  </si>
  <si>
    <t>Brasserie Arcoop</t>
  </si>
  <si>
    <t xml:space="preserve">Rue des Noirettes 32, 1227 Carouge -  </t>
  </si>
  <si>
    <t>https://www.google.fr/maps/search/Brasserie+Arcoop</t>
  </si>
  <si>
    <t>Col de Jaman</t>
  </si>
  <si>
    <t xml:space="preserve">1824 Montreux -  </t>
  </si>
  <si>
    <t>https://www.google.fr/maps/search/Col+de+Jaman</t>
  </si>
  <si>
    <t>ADN Concept Sàrl</t>
  </si>
  <si>
    <t xml:space="preserve">1242, Rue du Pré-de-la-Fontaine 13, 1217 Satigny -  </t>
  </si>
  <si>
    <t>https://www.google.fr/maps/search/ADN+Concept+Sàrl</t>
  </si>
  <si>
    <t>Restaurant Breithorn</t>
  </si>
  <si>
    <t xml:space="preserve">Neue Str. 1, 3919 Blatten -  </t>
  </si>
  <si>
    <t>https://www.google.fr/maps/search/Restaurant+Breithorn</t>
  </si>
  <si>
    <t>Hôtel Restaurant La Croix Verte</t>
  </si>
  <si>
    <t xml:space="preserve">Grand'Rue 1, 1267 Vich -  </t>
  </si>
  <si>
    <t>https://www.google.fr/maps/search/Hôtel+Restaurant+La+Croix+Verte</t>
  </si>
  <si>
    <t>Hotel Restaurant Le Gardon</t>
  </si>
  <si>
    <t xml:space="preserve">9 Campchesteve, 30210 Collias, France -  </t>
  </si>
  <si>
    <t>https://www.google.fr/maps/search/Hotel+Restaurant+Le+Gardon</t>
  </si>
  <si>
    <t>Ristorante Grotto Broggini</t>
  </si>
  <si>
    <t xml:space="preserve">Via S. Materno 18, 6616 Losone -  </t>
  </si>
  <si>
    <t>https://www.google.fr/maps/search/Ristorante+Grotto+Broggini</t>
  </si>
  <si>
    <t>Simplonpass</t>
  </si>
  <si>
    <t xml:space="preserve">3907 Simplon -  </t>
  </si>
  <si>
    <t>https://www.google.fr/maps/search/Simplonpass</t>
  </si>
  <si>
    <t>Cascata Di Foroglio</t>
  </si>
  <si>
    <t xml:space="preserve">Fiume Calnegia,, 6690 Cevio -  </t>
  </si>
  <si>
    <t>https://www.google.fr/maps/search/Cascata+Di+Foroglio</t>
  </si>
  <si>
    <t>Restaurant Giardino Romano</t>
  </si>
  <si>
    <t xml:space="preserve">Rue de Saint-Jean 30, 1203 Genève -  </t>
  </si>
  <si>
    <t>https://www.google.fr/maps/search/Restaurant+Giardino+Romano</t>
  </si>
  <si>
    <t>Polo</t>
  </si>
  <si>
    <t xml:space="preserve">Route de Buchillon 2a, 1163 Etoy -  </t>
  </si>
  <si>
    <t>https://www.google.fr/maps/search/Polo</t>
  </si>
  <si>
    <t>Terrasse Des Epices</t>
  </si>
  <si>
    <t xml:space="preserve">Sidi Abdel Aziz، 15 souk cherifia، Marrakech 40000, Morocco -  </t>
  </si>
  <si>
    <t>https://www.google.fr/maps/search/Terrasse+Des+Epices</t>
  </si>
  <si>
    <t>Garage de Nyon - Mercedes, AMG, smart - Groupe Chevalley</t>
  </si>
  <si>
    <t xml:space="preserve">Route de Saint-Cergue 295, 1260 Nyon -  </t>
  </si>
  <si>
    <t>https://www.google.fr/maps/search/Garage+de+Nyon+-+Mercedes,+AMG,+smart+-+Groupe+Chevalley</t>
  </si>
  <si>
    <t>CrazyPrices</t>
  </si>
  <si>
    <t xml:space="preserve">Route du Villars d’Avry 2, 1645 Pont-en-Ogoz -  </t>
  </si>
  <si>
    <t>https://www.google.fr/maps/search/CrazyPrices</t>
  </si>
  <si>
    <t>Auberge de la Poste</t>
  </si>
  <si>
    <t xml:space="preserve">Route de Chéserex 10, 1276 Gingins -  </t>
  </si>
  <si>
    <t>https://www.google.fr/maps/search/Auberge+de+la+Poste</t>
  </si>
  <si>
    <t>Vez Toitures SA</t>
  </si>
  <si>
    <t xml:space="preserve">Chemin de la Caisserie 1, 1272 Genolier -  </t>
  </si>
  <si>
    <t>https://www.google.fr/maps/search/Vez+Toitures+SA</t>
  </si>
  <si>
    <t>Pool Chéserex</t>
  </si>
  <si>
    <t xml:space="preserve">Chemin des Grands Vignes 9, 1275 Chéserex -  </t>
  </si>
  <si>
    <t>https://www.google.fr/maps/search/Pool+Chéserex</t>
  </si>
  <si>
    <t>Gandhi Indian Restaurant</t>
  </si>
  <si>
    <t xml:space="preserve">Pósthússtræti 17, 101 Reykjavík, Iceland -  </t>
  </si>
  <si>
    <t>https://www.google.fr/maps/search/Gandhi+Indian+Restaurant</t>
  </si>
  <si>
    <t>Ísafold Restaurant</t>
  </si>
  <si>
    <t xml:space="preserve">Þingholtsstræti 5, 101 Reykjavík, Iceland -  </t>
  </si>
  <si>
    <t>https://www.google.fr/maps/search/Ísafold+Restaurant</t>
  </si>
  <si>
    <t>Reykjavik Sightseeing</t>
  </si>
  <si>
    <t xml:space="preserve">Skógarhlíð 10, 105 Reykjavík, Iceland -  </t>
  </si>
  <si>
    <t>https://www.google.fr/maps/search/Reykjavik+Sightseeing</t>
  </si>
  <si>
    <t>Hveragerdi - Stone and Mineral Museum</t>
  </si>
  <si>
    <t xml:space="preserve">Ingólfshvoli, 816 Ölfus, Iceland -  </t>
  </si>
  <si>
    <t>https://www.google.fr/maps/search/Hveragerdi+-+Stone+and+Mineral+Museum</t>
  </si>
  <si>
    <t>Restaurant Kanslarinn</t>
  </si>
  <si>
    <t xml:space="preserve">Dynskálar, Hella, Iceland -  </t>
  </si>
  <si>
    <t>https://www.google.fr/maps/search/Restaurant+Kanslarinn</t>
  </si>
  <si>
    <t>Guesthouse Drangshlid</t>
  </si>
  <si>
    <t xml:space="preserve">Drangshlíð, Iceland -  </t>
  </si>
  <si>
    <t>https://www.google.fr/maps/search/Guesthouse+Drangshlid</t>
  </si>
  <si>
    <t>Cabinet dentaire Schmitt</t>
  </si>
  <si>
    <t xml:space="preserve">Avenue Reverdil 2, 1260 Nyon -  </t>
  </si>
  <si>
    <t>https://www.google.fr/maps/search/Cabinet+dentaire+Schmitt</t>
  </si>
  <si>
    <t>Platform Industrial Mail Isère-Savoie</t>
  </si>
  <si>
    <t xml:space="preserve">14 Rue François Blumet, 38360 Sassenage, France -  </t>
  </si>
  <si>
    <t>https://www.google.fr/maps/search/Platform+Industrial+Mail+Isère-Savoie</t>
  </si>
  <si>
    <t>Pierre &amp; Vacances Village Club Sainte-Anne</t>
  </si>
  <si>
    <t xml:space="preserve">Séo Pointe de Helleux, Sainte Anne 97180, Guadeloupe -  </t>
  </si>
  <si>
    <t>https://www.google.fr/maps/search/Pierre+&amp;+Vacances+Village+Club+Sainte-Anne</t>
  </si>
  <si>
    <t>LA BOUCHERIE</t>
  </si>
  <si>
    <t xml:space="preserve">Centre Commercial Destreland, Baie Mahault 97122, Guadeloupe -  </t>
  </si>
  <si>
    <t>https://www.google.fr/maps/search/LA+BOUCHERIE</t>
  </si>
  <si>
    <t>Tabac-presse le Cerf</t>
  </si>
  <si>
    <t xml:space="preserve">Route nationale 90, 931 Chemin du Cerf, 38330 Saint-Nazaire-les-Eymes, France -  </t>
  </si>
  <si>
    <t>https://www.google.fr/maps/search/Tabac-presse+le+Cerf</t>
  </si>
  <si>
    <t>Grand Frais</t>
  </si>
  <si>
    <t xml:space="preserve">Zone Commerciale, 13 Avenue Grugliasco, 38130 Échirolles, France -  </t>
  </si>
  <si>
    <t>https://www.google.fr/maps/search/Grand+Frais</t>
  </si>
  <si>
    <t>Casino Shop</t>
  </si>
  <si>
    <t xml:space="preserve">Rue de Belledonne, 38190 Crolles, France -  </t>
  </si>
  <si>
    <t>https://www.google.fr/maps/search/Casino+Shop</t>
  </si>
  <si>
    <t>Dr Beau Agnès</t>
  </si>
  <si>
    <t xml:space="preserve">52 Boulevard Maréchal Foch, 38000 Grenoble, France -  </t>
  </si>
  <si>
    <t>https://www.google.fr/maps/search/Dr+Beau+Agnès</t>
  </si>
  <si>
    <t>Sugar Mama</t>
  </si>
  <si>
    <t xml:space="preserve">2 Place Jean Achard, 38000 Grenoble, France -  </t>
  </si>
  <si>
    <t>https://www.google.fr/maps/search/Sugar+Mama</t>
  </si>
  <si>
    <t>Bella Express</t>
  </si>
  <si>
    <t xml:space="preserve">10 Boulevard Agutte Sembat, 38000 Grenoble, France -  </t>
  </si>
  <si>
    <t>https://www.google.fr/maps/search/Bella+Express</t>
  </si>
  <si>
    <t>Comptoir France Italy (COFI)</t>
  </si>
  <si>
    <t xml:space="preserve">8 Rue du Bourgamon, 38400 Saint-Martin-d'Hères, France -  </t>
  </si>
  <si>
    <t>https://www.google.fr/maps/search/Comptoir+France+Italy+(COFI)</t>
  </si>
  <si>
    <t>Crédit Agricole Eybens</t>
  </si>
  <si>
    <t xml:space="preserve">108 Avenue Jean Jaurès, 38320 Eybens, France -  </t>
  </si>
  <si>
    <t>https://www.google.fr/maps/search/Crédit+Agricole+Eybens</t>
  </si>
  <si>
    <t>Beautybar One</t>
  </si>
  <si>
    <t xml:space="preserve">55 CENTRE COMMERCIAL GRAND PLACE, Grand Place, 38100 Grenoble, France -  </t>
  </si>
  <si>
    <t>https://www.google.fr/maps/search/Beautybar+One</t>
  </si>
  <si>
    <t>Au Clown de Paris</t>
  </si>
  <si>
    <t xml:space="preserve">160 Avenue Ledru-Rollin, 75011 Paris, France -  </t>
  </si>
  <si>
    <t>https://www.google.fr/maps/search/Au+Clown+de+Paris</t>
  </si>
  <si>
    <t>La Fée Verte</t>
  </si>
  <si>
    <t xml:space="preserve">108 Rue de la Roquette, 75011 Paris, France -  </t>
  </si>
  <si>
    <t>https://www.google.fr/maps/search/La+Fée+Verte</t>
  </si>
  <si>
    <t>La Générale Nord-Est</t>
  </si>
  <si>
    <t xml:space="preserve">14 Avenue Parmentier, 75011 Paris, France -  </t>
  </si>
  <si>
    <t>https://www.google.fr/maps/search/La+Générale+Nord-Est</t>
  </si>
  <si>
    <t xml:space="preserve">7 Avenue Parmentier, 75011 Paris, France -  </t>
  </si>
  <si>
    <t>So Foot</t>
  </si>
  <si>
    <t xml:space="preserve">7-9 Rue de la Croix Faubin, 75011 Paris, France -  </t>
  </si>
  <si>
    <t>https://www.google.fr/maps/search/So+Foot</t>
  </si>
  <si>
    <t>Office DEPOT</t>
  </si>
  <si>
    <t xml:space="preserve">190 Boulevard Voltaire, 75011 Paris, France -  </t>
  </si>
  <si>
    <t>https://www.google.fr/maps/search/Office+DEPOT</t>
  </si>
  <si>
    <t>Les 5 Dalles de la Guillotine</t>
  </si>
  <si>
    <t xml:space="preserve">13-15 Rue de la Croix Faubin, 75011 Paris, France -  </t>
  </si>
  <si>
    <t>https://www.google.fr/maps/search/Les+5+Dalles+de+la+Guillotine</t>
  </si>
  <si>
    <t>LA POSTE</t>
  </si>
  <si>
    <t xml:space="preserve">80 Rue Léon Frot, 75011 Paris, France -  </t>
  </si>
  <si>
    <t>https://www.google.fr/maps/search/LA+POSTE</t>
  </si>
  <si>
    <t>Le Géant des Beaux Arts Paris 11</t>
  </si>
  <si>
    <t xml:space="preserve">166 Rue de la Roquette, 75011 Paris, France -  </t>
  </si>
  <si>
    <t>https://www.google.fr/maps/search/Le+Géant+des+Beaux+Arts+Paris+11</t>
  </si>
  <si>
    <t>Le Musée du Fumeur - CBD et Vaporisateur ... l'exposition</t>
  </si>
  <si>
    <t xml:space="preserve">7 Rue Pache, 75011 Paris, France -  </t>
  </si>
  <si>
    <t>https://www.google.fr/maps/search/Le+Musée+du+Fumeur+-+CBD+et+Vaporisateur+...+l'exposition</t>
  </si>
  <si>
    <t>Kiabi Store Paris Voltaire</t>
  </si>
  <si>
    <t xml:space="preserve">4 rue Camille Desmoulins, Place Léon Blum, 75011 Paris, France -  </t>
  </si>
  <si>
    <t>https://www.google.fr/maps/search/Kiabi+Store+Paris+Voltaire</t>
  </si>
  <si>
    <t>Mairie du 11e Arrondissement</t>
  </si>
  <si>
    <t xml:space="preserve">12 Place Léon Blum, 75011 Paris, France -  </t>
  </si>
  <si>
    <t>https://www.google.fr/maps/search/Mairie+du+11e+Arrondissement</t>
  </si>
  <si>
    <t>McDonald's</t>
  </si>
  <si>
    <t xml:space="preserve">Place Léon Blum, 130 Boulevard Voltaire, 75011 Paris, France -  </t>
  </si>
  <si>
    <t>https://www.google.fr/maps/search/McDonald's</t>
  </si>
  <si>
    <t>Franprix</t>
  </si>
  <si>
    <t xml:space="preserve">142 Rue de la Roquette, 75011 Paris, France -  </t>
  </si>
  <si>
    <t>https://www.google.fr/maps/search/Franprix</t>
  </si>
  <si>
    <t>Maison Landemaine Roquette</t>
  </si>
  <si>
    <t xml:space="preserve">136 Rue de la Roquette, 75011 Paris, France -  </t>
  </si>
  <si>
    <t>https://www.google.fr/maps/search/Maison+Landemaine+Roquette</t>
  </si>
  <si>
    <t>Maison Georges</t>
  </si>
  <si>
    <t xml:space="preserve">138 Rue de la Roquette, 75011 Paris, France -  </t>
  </si>
  <si>
    <t>https://www.google.fr/maps/search/Maison+Georges</t>
  </si>
  <si>
    <t>Auchan SUPERMARCHE VOLTAIRE - PARIS</t>
  </si>
  <si>
    <t xml:space="preserve">8 Place Léon Blum, 75011 Paris, France -  </t>
  </si>
  <si>
    <t>https://www.google.fr/maps/search/Auchan+SUPERMARCHE+VOLTAIRE+-+PARIS</t>
  </si>
  <si>
    <t>Voltaire</t>
  </si>
  <si>
    <t xml:space="preserve">Place Léon Blum, 75011 Paris, France -  </t>
  </si>
  <si>
    <t>https://www.google.fr/maps/search/Voltaire</t>
  </si>
  <si>
    <t>Voltaire - Léon Blum</t>
  </si>
  <si>
    <t xml:space="preserve">75011 Paris, France -  </t>
  </si>
  <si>
    <t>https://www.google.fr/maps/search/Voltaire+-+Léon+Blum</t>
  </si>
  <si>
    <t>Extensohair</t>
  </si>
  <si>
    <t xml:space="preserve">4 Place Léon Blum, 75011 Paris, France -  </t>
  </si>
  <si>
    <t>https://www.google.fr/maps/search/Extensohair</t>
  </si>
  <si>
    <t>Saint Algue - Coiffeur Paris</t>
  </si>
  <si>
    <t>https://www.google.fr/maps/search/Saint+Algue+-+Coiffeur+Paris</t>
  </si>
  <si>
    <t>Michelle27</t>
  </si>
  <si>
    <t xml:space="preserve">1 Place de Clichy, 75009 Paris, France -  </t>
  </si>
  <si>
    <t>https://www.google.fr/maps/search/Michelle27</t>
  </si>
  <si>
    <t>Olympia London</t>
  </si>
  <si>
    <t xml:space="preserve">Hammersmith Rd, Hammersmith, London W14 8UX, UK -  </t>
  </si>
  <si>
    <t>https://www.google.fr/maps/search/Olympia+London</t>
  </si>
  <si>
    <t>Univhair</t>
  </si>
  <si>
    <t xml:space="preserve">106 Rue Jean Jaurès, 94800 Villejuif, France -  </t>
  </si>
  <si>
    <t>https://www.google.fr/maps/search/Univhair</t>
  </si>
  <si>
    <t>Inn Hotel Jamarat</t>
  </si>
  <si>
    <t xml:space="preserve">Sidqi St, Al Aziziyah, Makkah 24243, Saudi Arabia -  </t>
  </si>
  <si>
    <t>https://www.google.fr/maps/search/Inn+Hotel+Jamarat</t>
  </si>
  <si>
    <t>Al-Baik Restaurant</t>
  </si>
  <si>
    <t xml:space="preserve">Al Masjid Al Haram Rd, Makkah 24243, Saudi Arabia -  </t>
  </si>
  <si>
    <t>https://www.google.fr/maps/search/Al-Baik+Restaurant</t>
  </si>
  <si>
    <t>Elaf Taiba</t>
  </si>
  <si>
    <t xml:space="preserve">سعد بن معاذ، Badaah, Medina 42311, Saudi Arabia -  </t>
  </si>
  <si>
    <t>https://www.google.fr/maps/search/Elaf+Taiba</t>
  </si>
  <si>
    <t>Public Finance Center</t>
  </si>
  <si>
    <t xml:space="preserve">Rue du Béarn, 94600 Choisy-le-Roi, France -  </t>
  </si>
  <si>
    <t>https://www.google.fr/maps/search/Public+Finance+Center</t>
  </si>
  <si>
    <t>PECUNIA courtage - Agence Montmartre</t>
  </si>
  <si>
    <t xml:space="preserve">53 Rue du Ruisseau, 75018 Paris, France -  </t>
  </si>
  <si>
    <t>https://www.google.fr/maps/search/PECUNIA+courtage+-+Agence+Montmartre</t>
  </si>
  <si>
    <t>Albergo Ristorante Svizzero</t>
  </si>
  <si>
    <t xml:space="preserve">Via Famiglia Avvocato Scacchi 13, 6825 Capolago -  </t>
  </si>
  <si>
    <t>https://www.google.fr/maps/search/Albergo+Ristorante+Svizzero</t>
  </si>
  <si>
    <t>Hôtel Lyon Métropole</t>
  </si>
  <si>
    <t xml:space="preserve">85 Quai Joseph Gillet, 69004 Lyon, France -  </t>
  </si>
  <si>
    <t>https://www.google.fr/maps/search/Hôtel+Lyon+Métropole</t>
  </si>
  <si>
    <t>Léon de B - Lyon</t>
  </si>
  <si>
    <t xml:space="preserve">41 Rue Mercière, 69002 Lyon, France -  </t>
  </si>
  <si>
    <t>https://www.google.fr/maps/search/Léon+de+B+-+Lyon</t>
  </si>
  <si>
    <t>ALDI Châtillens</t>
  </si>
  <si>
    <t xml:space="preserve">Route de Lausanne 1, 1610 Châtillens -  </t>
  </si>
  <si>
    <t>https://www.google.fr/maps/search/ALDI+Châtillens</t>
  </si>
  <si>
    <t>McDonald’s Restaurant</t>
  </si>
  <si>
    <t xml:space="preserve">Rue de Morges 23, 1023 Crissier -  </t>
  </si>
  <si>
    <t>https://www.google.fr/maps/search/McDonald’s+Restaurant</t>
  </si>
  <si>
    <t>Coop Supermarché Savigny</t>
  </si>
  <si>
    <t xml:space="preserve">Route des Miguettes 2, 1073 Savigny -  </t>
  </si>
  <si>
    <t>https://www.google.fr/maps/search/Coop+Supermarché+Savigny</t>
  </si>
  <si>
    <t>Coccaro Beach Club</t>
  </si>
  <si>
    <t xml:space="preserve">Contrada Pantanelli, 72, 70043 Capitolo BA, Italy -  </t>
  </si>
  <si>
    <t>https://www.google.fr/maps/search/Coccaro+Beach+Club</t>
  </si>
  <si>
    <t>Cathedral of Saint Mary of the Assumption</t>
  </si>
  <si>
    <t xml:space="preserve">Via Porta Antica, 3, 70014 Conversano BA, Italy -  </t>
  </si>
  <si>
    <t>https://www.google.fr/maps/search/Cathedral+of+Saint+Mary+of+the+Assumption</t>
  </si>
  <si>
    <t>Masseria Montepaolo Charming house</t>
  </si>
  <si>
    <t xml:space="preserve">Viale Montepaolo, 70014 Conversano BA, Italy -  </t>
  </si>
  <si>
    <t>https://www.google.fr/maps/search/Masseria+Montepaolo+Charming+house</t>
  </si>
  <si>
    <t>Il Balconcino Nel Vicolo</t>
  </si>
  <si>
    <t xml:space="preserve">Via Penna della Galera, 10, 70044 Polignano A Mare BA, Italy -  </t>
  </si>
  <si>
    <t>https://www.google.fr/maps/search/Il+Balconcino+Nel+Vicolo</t>
  </si>
  <si>
    <t>Grotta Ardito</t>
  </si>
  <si>
    <t xml:space="preserve">Largo Grotta Ardito, 11, 70044 Polignano A Mare BA, Italy -  </t>
  </si>
  <si>
    <t>https://www.google.fr/maps/search/Grotta+Ardito</t>
  </si>
  <si>
    <t>Zoosafari</t>
  </si>
  <si>
    <t xml:space="preserve">Via dello ZooSafari, 72015 Fasano BR, Italy -  </t>
  </si>
  <si>
    <t>https://www.google.fr/maps/search/Zoosafari</t>
  </si>
  <si>
    <t>Tomarito</t>
  </si>
  <si>
    <t xml:space="preserve">Via Roma, 29, 70044 Polignano A Mare BA, Italy -  </t>
  </si>
  <si>
    <t>https://www.google.fr/maps/search/Tomarito</t>
  </si>
  <si>
    <t>Lido Millennium</t>
  </si>
  <si>
    <t xml:space="preserve">Monopoli, SP212, 70043 Capitolo BA, Italy -  </t>
  </si>
  <si>
    <t>https://www.google.fr/maps/search/Lido+Millennium</t>
  </si>
  <si>
    <t>Gardaland Adventure Hotel</t>
  </si>
  <si>
    <t xml:space="preserve">Via Palù, 1/A, 37014 Castelnuovo del Garda VR, Italy -  </t>
  </si>
  <si>
    <t>https://www.google.fr/maps/search/Gardaland+Adventure+Hotel</t>
  </si>
  <si>
    <t>Labyrinthe Aventure</t>
  </si>
  <si>
    <t xml:space="preserve">Route des Iles Vieilles 30, 1902 Evionnaz -  </t>
  </si>
  <si>
    <t>https://www.google.fr/maps/search/Labyrinthe+Aventure</t>
  </si>
  <si>
    <t>Migros Partner</t>
  </si>
  <si>
    <t xml:space="preserve">Chemin de Publoz 11, 1070 Puidoux -  </t>
  </si>
  <si>
    <t>https://www.google.fr/maps/search/Migros+Partner</t>
  </si>
  <si>
    <t xml:space="preserve">Chemin de Saugy 1, 1023 Crissier -  </t>
  </si>
  <si>
    <t>Camping des Cases</t>
  </si>
  <si>
    <t xml:space="preserve">2, Chemin des Cases, 1072 Forel (Lavaux) -  </t>
  </si>
  <si>
    <t>https://www.google.fr/maps/search/Camping+des+Cases</t>
  </si>
  <si>
    <t>Camping des Cases à Forel Lavaux</t>
  </si>
  <si>
    <t xml:space="preserve">1072 Forel -  </t>
  </si>
  <si>
    <t>https://www.google.fr/maps/search/Camping+des+Cases+à+Forel+Lavaux</t>
  </si>
  <si>
    <t>Coop Supermarché Oron-La-Ville</t>
  </si>
  <si>
    <t xml:space="preserve">Route de Lausanne 31, 1610 Oron-la-Ville -  </t>
  </si>
  <si>
    <t>https://www.google.fr/maps/search/Coop+Supermarché+Oron-La-Ville</t>
  </si>
  <si>
    <t xml:space="preserve">Route de Lausanne 2, 1610 Oron-la-Ville -  </t>
  </si>
  <si>
    <t>Musée de zoologie - Lausanne</t>
  </si>
  <si>
    <t xml:space="preserve">Palais de Rumine, Place de la Riponne 6, 1005 Lausanne -  </t>
  </si>
  <si>
    <t>https://www.google.fr/maps/search/Musée+de+zoologie+-+Lausanne</t>
  </si>
  <si>
    <t>Opel Crissier - Milliet SA</t>
  </si>
  <si>
    <t xml:space="preserve">Ch. Esparcette 6, 1023 Crissier -  </t>
  </si>
  <si>
    <t>https://www.google.fr/maps/search/Opel+Crissier+-+Milliet+SA</t>
  </si>
  <si>
    <t>Garage de la Corniche S.A.</t>
  </si>
  <si>
    <t xml:space="preserve">Place du N 3, 1071 Chexbres -  </t>
  </si>
  <si>
    <t>https://www.google.fr/maps/search/Garage+de+la+Corniche+S.A.</t>
  </si>
  <si>
    <t>Communauté d'Emmaüs-Vaud</t>
  </si>
  <si>
    <t xml:space="preserve">Rue de la Combe 39, 1037 Etagnières -  </t>
  </si>
  <si>
    <t>https://www.google.fr/maps/search/Communauté+d'Emmaüs-Vaud</t>
  </si>
  <si>
    <t>LE CUBE Escalade &amp; Bar</t>
  </si>
  <si>
    <t>https://www.google.fr/maps/search/LE+CUBE+Escalade+&amp;+Bar</t>
  </si>
  <si>
    <t>Café de Grancy</t>
  </si>
  <si>
    <t xml:space="preserve">Avenue du Rond-Point 1, 1006 Lausanne -  </t>
  </si>
  <si>
    <t>https://www.google.fr/maps/search/Café+de+Grancy</t>
  </si>
  <si>
    <t>Fondation de l'Hermitage</t>
  </si>
  <si>
    <t xml:space="preserve">Route du Signal 2, 1018 Lausanne -  </t>
  </si>
  <si>
    <t>https://www.google.fr/maps/search/Fondation+de+l'Hermitage</t>
  </si>
  <si>
    <t>CWN café-restaurant la Claie-aux-Moines Sàrl</t>
  </si>
  <si>
    <t xml:space="preserve">Route de Claie-aux-Moines 21, 1073 Savigny -  </t>
  </si>
  <si>
    <t>https://www.google.fr/maps/search/CWN+café-restaurant+la+Claie-aux-Moines+Sàrl</t>
  </si>
  <si>
    <t>Château Saint-Maire</t>
  </si>
  <si>
    <t xml:space="preserve">Place du Château, 1002 Lausanne -  </t>
  </si>
  <si>
    <t>https://www.google.fr/maps/search/Château+Saint-Maire</t>
  </si>
  <si>
    <t>Restaurant du Lac de Bret</t>
  </si>
  <si>
    <t xml:space="preserve">Chemin du Lac-de-Brêt 7, 1070 Puidoux -  </t>
  </si>
  <si>
    <t>https://www.google.fr/maps/search/Restaurant+du+Lac+de+Bret</t>
  </si>
  <si>
    <t>Musée d'Estavayer-le-Lac et ses grenouilles</t>
  </si>
  <si>
    <t xml:space="preserve">Rue du Musée 13, 1470 Estavayer-le-Lac -  </t>
  </si>
  <si>
    <t>https://www.google.fr/maps/search/Musée+d'Estavayer-le-Lac+et+ses+grenouilles</t>
  </si>
  <si>
    <t>Restaurant La Bruschetta</t>
  </si>
  <si>
    <t xml:space="preserve">Avenue de la Gare 20, 1003 Lausanne -  </t>
  </si>
  <si>
    <t>https://www.google.fr/maps/search/Restaurant+La+Bruschetta</t>
  </si>
  <si>
    <t xml:space="preserve">9 Rue de la Touvière, 74500 Évian-les-Bains, France -  </t>
  </si>
  <si>
    <t>Saveurs D'Origine Sàrl</t>
  </si>
  <si>
    <t xml:space="preserve">Route de Palézieux 3, 1610 Oron-la-Ville -  </t>
  </si>
  <si>
    <t>https://www.google.fr/maps/search/Saveurs+D'Origine+Sàrl</t>
  </si>
  <si>
    <t>Maxi Bazar</t>
  </si>
  <si>
    <t xml:space="preserve">Chemin de Saugy 13, 1023 Crissier -  </t>
  </si>
  <si>
    <t>https://www.google.fr/maps/search/Maxi+Bazar</t>
  </si>
  <si>
    <t>Pizzeria La Torre</t>
  </si>
  <si>
    <t xml:space="preserve">Rue de l'Ale 44, 1003 Lausanne -  </t>
  </si>
  <si>
    <t>https://www.google.fr/maps/search/Pizzeria+La+Torre</t>
  </si>
  <si>
    <t>Restaurant Pizzeria Campano</t>
  </si>
  <si>
    <t xml:space="preserve">La Croix du péage 1 Centre New Adoc Rez Chaussée, 1029 Villars-Sainte-Croix -  </t>
  </si>
  <si>
    <t>https://www.google.fr/maps/search/Restaurant+Pizzeria+Campano</t>
  </si>
  <si>
    <t>Animal Farm</t>
  </si>
  <si>
    <t xml:space="preserve">221 Domaine du Bois des Harcholins, 57790 Hattigny, France -  </t>
  </si>
  <si>
    <t>https://www.google.fr/maps/search/Animal+Farm</t>
  </si>
  <si>
    <t>Servion Zoo</t>
  </si>
  <si>
    <t xml:space="preserve">Chemin du Zoo 1, 1077 Servion -  </t>
  </si>
  <si>
    <t>https://www.google.fr/maps/search/Servion+Zoo</t>
  </si>
  <si>
    <t>FunPlanet Bulle</t>
  </si>
  <si>
    <t xml:space="preserve">Route de la Pâla 126, 1630 Bulle -  </t>
  </si>
  <si>
    <t>https://www.google.fr/maps/search/FunPlanet+Bulle</t>
  </si>
  <si>
    <t>La Branche</t>
  </si>
  <si>
    <t xml:space="preserve">Chemin de la Branche 28, 1073 Savigny -  </t>
  </si>
  <si>
    <t>https://www.google.fr/maps/search/La+Branche</t>
  </si>
  <si>
    <t>Ristorante Le Fontanelle</t>
  </si>
  <si>
    <t xml:space="preserve">Via Vallera 6, 6852 Genestrerio -  </t>
  </si>
  <si>
    <t>https://www.google.fr/maps/search/Ristorante+Le+Fontanelle</t>
  </si>
  <si>
    <t>Krebs Vétérinaires SA</t>
  </si>
  <si>
    <t xml:space="preserve">Ferme La Tuilière 1, 1073 Savigny -  </t>
  </si>
  <si>
    <t>https://www.google.fr/maps/search/Krebs+Vétérinaires+SA</t>
  </si>
  <si>
    <t>Coiffure les Sources</t>
  </si>
  <si>
    <t xml:space="preserve">Chemin de la Verne 3, 1073 Savigny -  </t>
  </si>
  <si>
    <t>https://www.google.fr/maps/search/Coiffure+les+Sources</t>
  </si>
  <si>
    <t>Romanel Centre</t>
  </si>
  <si>
    <t xml:space="preserve">Chemin du Marais 8, 1032 Romanel-sur-Lausanne -  </t>
  </si>
  <si>
    <t>https://www.google.fr/maps/search/Romanel+Centre</t>
  </si>
  <si>
    <t>Centre Commercial Oron Arc-en-Ciel</t>
  </si>
  <si>
    <t xml:space="preserve">Route de Lausanne 27, 1610 Oron-la-Ville -  </t>
  </si>
  <si>
    <t>https://www.google.fr/maps/search/Centre+Commercial+Oron+Arc-en-Ciel</t>
  </si>
  <si>
    <t>The Gruyère Baths</t>
  </si>
  <si>
    <t xml:space="preserve">Gros-Plan 30, 1637 Val-de-Charmey -  </t>
  </si>
  <si>
    <t>https://www.google.fr/maps/search/The+Gruyère+Baths</t>
  </si>
  <si>
    <t>Chillon Castle</t>
  </si>
  <si>
    <t xml:space="preserve">Avenue de Chillon 21, 1820 Veytaux -  </t>
  </si>
  <si>
    <t>https://www.google.fr/maps/search/Chillon+Castle</t>
  </si>
  <si>
    <t>Magbio</t>
  </si>
  <si>
    <t xml:space="preserve">Route de Neuchâtel 2, 1032 Lausanne -  </t>
  </si>
  <si>
    <t>https://www.google.fr/maps/search/Magbio</t>
  </si>
  <si>
    <t xml:space="preserve">Route de Genève 9B, 1033 Cheseaux-sur-Lausanne -  </t>
  </si>
  <si>
    <t>Pathé Flon</t>
  </si>
  <si>
    <t xml:space="preserve">Rue du Port-Franc 16, 1003 Lausanne -  </t>
  </si>
  <si>
    <t>https://www.google.fr/maps/search/Pathé+Flon</t>
  </si>
  <si>
    <t>Bar Restaurant Le Chasseur José Neves</t>
  </si>
  <si>
    <t xml:space="preserve">Route des Cullayes 2, 1073 Savigny -  </t>
  </si>
  <si>
    <t>https://www.google.fr/maps/search/Bar+Restaurant+Le+Chasseur+José+Neves</t>
  </si>
  <si>
    <t>Café-Restaurant UME, Mme Chen Rong</t>
  </si>
  <si>
    <t xml:space="preserve">Rue du Cotterd 2, 1071 Chexbres -  </t>
  </si>
  <si>
    <t>https://www.google.fr/maps/search/Café-Restaurant+UME,+Mme+Chen+Rong</t>
  </si>
  <si>
    <t>Garage Jean-Luc Turin</t>
  </si>
  <si>
    <t xml:space="preserve">Route d'Echallens 5, 1376 Goumoens-la-Ville -  </t>
  </si>
  <si>
    <t>https://www.google.fr/maps/search/Garage+Jean-Luc+Turin</t>
  </si>
  <si>
    <t>Rinderberg Swiss Alpine Lodge</t>
  </si>
  <si>
    <t xml:space="preserve">26, Rinderbergstrasse, 3770 Zweisimmen -  </t>
  </si>
  <si>
    <t>https://www.google.fr/maps/search/Rinderberg+Swiss+Alpine+Lodge</t>
  </si>
  <si>
    <t>Bantam - Wankmüller SA, B &amp; W Sports and Leisure</t>
  </si>
  <si>
    <t xml:space="preserve">Route en Rambuz 1, 1037 Etagnières -  </t>
  </si>
  <si>
    <t>https://www.google.fr/maps/search/Bantam+-+Wankmüller+SA,+B+&amp;+W+Sports+and+Leisure</t>
  </si>
  <si>
    <t>Bambula</t>
  </si>
  <si>
    <t xml:space="preserve">Av. de Ultramar, 3, 03738 Xàbia, Alacant, Spain -  </t>
  </si>
  <si>
    <t>https://www.google.fr/maps/search/Bambula</t>
  </si>
  <si>
    <t>Carnaval Javea</t>
  </si>
  <si>
    <t xml:space="preserve">Carrer del Tenista David Ferrer, 13, 03730 Xàbia, Alicante, Spain -  </t>
  </si>
  <si>
    <t>https://www.google.fr/maps/search/Carnaval+Javea</t>
  </si>
  <si>
    <t>Platja de la Granadella</t>
  </si>
  <si>
    <t xml:space="preserve">Av. del Tio Catala, 39, 03738 Xàbia, Alacant, Spain -  </t>
  </si>
  <si>
    <t>https://www.google.fr/maps/search/Platja+de+la+Granadella</t>
  </si>
  <si>
    <t>Restaurante Posidonia en Jávea</t>
  </si>
  <si>
    <t xml:space="preserve">Platja de l'arenal, Paseo Amanecer, bloque 2, local 3, 03730 Xàbia, Alicante, Spain -  </t>
  </si>
  <si>
    <t>https://www.google.fr/maps/search/Restaurante+Posidonia+en+Jávea</t>
  </si>
  <si>
    <t>Restaurante Atalaya Jávea</t>
  </si>
  <si>
    <t xml:space="preserve">Playa del Arenal,, Avenida Ultramar, 2, 03738 Xàbia, Alicante, Spain -  </t>
  </si>
  <si>
    <t>https://www.google.fr/maps/search/Restaurante+Atalaya+Jávea</t>
  </si>
  <si>
    <t>Relays and Camping of Sarvaz</t>
  </si>
  <si>
    <t xml:space="preserve">Route de Fully 100, 1913 Saillon -  </t>
  </si>
  <si>
    <t>https://www.google.fr/maps/search/Relays+and+Camping+of+Sarvaz</t>
  </si>
  <si>
    <t>Landi Assens</t>
  </si>
  <si>
    <t xml:space="preserve">Route d'Yverdon 4, 1042 Assens -  </t>
  </si>
  <si>
    <t>https://www.google.fr/maps/search/Landi+Assens</t>
  </si>
  <si>
    <t>Coop</t>
  </si>
  <si>
    <t>https://www.google.fr/maps/search/Coop</t>
  </si>
  <si>
    <t>Tacos Planet Yverdon</t>
  </si>
  <si>
    <t xml:space="preserve">Rue du Milieu 42, 1400 Yverdon-les-Bains -  </t>
  </si>
  <si>
    <t>https://www.google.fr/maps/search/Tacos+Planet+Yverdon</t>
  </si>
  <si>
    <t>Fnac Lausanne</t>
  </si>
  <si>
    <t xml:space="preserve">Rue de Genève 6, 1003 Lausanne -  </t>
  </si>
  <si>
    <t>https://www.google.fr/maps/search/Fnac+Lausanne</t>
  </si>
  <si>
    <t>Lidl</t>
  </si>
  <si>
    <t xml:space="preserve">Route de Lausanne 4, 1400 Yverdon-les-Bains -  </t>
  </si>
  <si>
    <t>https://www.google.fr/maps/search/Lidl</t>
  </si>
  <si>
    <t xml:space="preserve">Route de Praz Palud 2, 1040 Echallens -  </t>
  </si>
  <si>
    <t>Salon Habitat-Jardin │Beaulieu Lausanne</t>
  </si>
  <si>
    <t xml:space="preserve">Avenue Bergières 10, 1004 Lausanne -  </t>
  </si>
  <si>
    <t>https://www.google.fr/maps/search/Salon+Habitat-Jardin+│Beaulieu+Lausanne</t>
  </si>
  <si>
    <t>restaurant St Roch</t>
  </si>
  <si>
    <t xml:space="preserve">Rue des Pêcheurs 8A, 1400 Yverdon-les-Bains -  </t>
  </si>
  <si>
    <t>https://www.google.fr/maps/search/restaurant+St+Roch</t>
  </si>
  <si>
    <t>Andréfleurs Assens S.A.</t>
  </si>
  <si>
    <t>https://www.google.fr/maps/search/Andréfleurs+Assens+S.A.</t>
  </si>
  <si>
    <t>Le Port d'Attache</t>
  </si>
  <si>
    <t xml:space="preserve">860 Rue Arthur, Roberval, QC G8H 2M1, Canada -  </t>
  </si>
  <si>
    <t>https://www.google.fr/maps/search/Le+Port+d'Attache</t>
  </si>
  <si>
    <t>Centre Commercial-Carrefour De</t>
  </si>
  <si>
    <t xml:space="preserve">4520 Boulevard des Récollets, Trois-Rivières, QC G9A 4N2, Canada -  </t>
  </si>
  <si>
    <t>https://www.google.fr/maps/search/Centre+Commercial-Carrefour+De</t>
  </si>
  <si>
    <t>Camping Au Plateau 5 Étoiles Inc</t>
  </si>
  <si>
    <t xml:space="preserve">1770 Côte de Terrebonne, Terrebonne, QC J6Y 1E2, Canada -  </t>
  </si>
  <si>
    <t>https://www.google.fr/maps/search/Camping+Au+Plateau+5+Étoiles+Inc</t>
  </si>
  <si>
    <t>Parc des Chutes de Sainte-Ursule</t>
  </si>
  <si>
    <t xml:space="preserve">2575 Rang des Chutes, Sainte-Ursule, QC J0K 3M0, Canada -  </t>
  </si>
  <si>
    <t>https://www.google.fr/maps/search/Parc+des+Chutes+de+Sainte-Ursule</t>
  </si>
  <si>
    <t>IKEA</t>
  </si>
  <si>
    <t xml:space="preserve">Pré-Neuf, 1170 Aubonne -  </t>
  </si>
  <si>
    <t>https://www.google.fr/maps/search/IKEA</t>
  </si>
  <si>
    <t>Domaine des dunes</t>
  </si>
  <si>
    <t xml:space="preserve">585 Chemin de la Rivière-du-Moulin-à-Baude, Tadoussac, QC G0T 2A0, Canada -  </t>
  </si>
  <si>
    <t>https://www.google.fr/maps/search/Domaine+des+dunes</t>
  </si>
  <si>
    <t>Manoir Montmorency</t>
  </si>
  <si>
    <t xml:space="preserve">2490 Ave Royale, Québec, QC G1C 1S1, Canada -  </t>
  </si>
  <si>
    <t>https://www.google.fr/maps/search/Manoir+Montmorency</t>
  </si>
  <si>
    <t>Travelodge by Wyndham Montreal Centre</t>
  </si>
  <si>
    <t xml:space="preserve">50 René-Lévesque Blvd W, Montreal, QC H2Z 1A2, Canada -  </t>
  </si>
  <si>
    <t>https://www.google.fr/maps/search/Travelodge+by+Wyndham+Montreal+Centre</t>
  </si>
  <si>
    <t>Montmorency Falls</t>
  </si>
  <si>
    <t xml:space="preserve">5300 Boulevard Sainte-Anne, Quebec City, QC G1C 1S1, Canada -  </t>
  </si>
  <si>
    <t>https://www.google.fr/maps/search/Montmorency+Falls</t>
  </si>
  <si>
    <t>Starhotels Business Palace</t>
  </si>
  <si>
    <t xml:space="preserve">Via Privata Pietro Gaggia, 3, 20139 Milano MI, Italy -  </t>
  </si>
  <si>
    <t>https://www.google.fr/maps/search/Starhotels+Business+Palace</t>
  </si>
  <si>
    <t>Coop Supermarché Thierrens</t>
  </si>
  <si>
    <t xml:space="preserve">Rue de la Poste 1, 1410 Thierrens -  </t>
  </si>
  <si>
    <t>https://www.google.fr/maps/search/Coop+Supermarché+Thierrens</t>
  </si>
  <si>
    <t>Takayama Sushi Bar</t>
  </si>
  <si>
    <t xml:space="preserve">Avenue d'Ouchy 58, 1006 Lausanne -  </t>
  </si>
  <si>
    <t>https://www.google.fr/maps/search/Takayama+Sushi+Bar</t>
  </si>
  <si>
    <t>Discovery Hotel</t>
  </si>
  <si>
    <t xml:space="preserve">Chemin des Lentillières 24, 1023 Crissier -  </t>
  </si>
  <si>
    <t>https://www.google.fr/maps/search/Discovery+Hotel</t>
  </si>
  <si>
    <t xml:space="preserve">En Fezelin, 1032 Romanel-sur-Lausanne -  </t>
  </si>
  <si>
    <t>Pinte du Lac de Sauvabelin</t>
  </si>
  <si>
    <t xml:space="preserve">Chemin des Celtes 1, 1018 Lausanne -  </t>
  </si>
  <si>
    <t>https://www.google.fr/maps/search/Pinte+du+Lac+de+Sauvabelin</t>
  </si>
  <si>
    <t>Café Mood</t>
  </si>
  <si>
    <t xml:space="preserve">Rue Beau-Séjour 15, 1003 Lausanne -  </t>
  </si>
  <si>
    <t>https://www.google.fr/maps/search/Café+Mood</t>
  </si>
  <si>
    <t>Léman Centre Crissier</t>
  </si>
  <si>
    <t>https://www.google.fr/maps/search/Léman+Centre+Crissier</t>
  </si>
  <si>
    <t>Restaurant L'Antica Trattoria</t>
  </si>
  <si>
    <t xml:space="preserve">Rue Marterey 9, 1005 Lausanne -  </t>
  </si>
  <si>
    <t>https://www.google.fr/maps/search/Restaurant+L'Antica+Trattoria</t>
  </si>
  <si>
    <t>Post CH AG, Filiale</t>
  </si>
  <si>
    <t xml:space="preserve">Rue du Château-Dessus 1, 1376 Goumoens-la-Ville -  </t>
  </si>
  <si>
    <t>https://www.google.fr/maps/search/Post+CH+AG,+Filiale</t>
  </si>
  <si>
    <t>MediaMarkt Crissier</t>
  </si>
  <si>
    <t xml:space="preserve">Rue de Morges 13, 1023 Crissier -  </t>
  </si>
  <si>
    <t>https://www.google.fr/maps/search/MediaMarkt+Crissier</t>
  </si>
  <si>
    <t>Centre Commercial Migros Crissier</t>
  </si>
  <si>
    <t>https://www.google.fr/maps/search/Centre+Commercial+Migros+Crissier</t>
  </si>
  <si>
    <t>Coop Supermarché Echallens</t>
  </si>
  <si>
    <t xml:space="preserve">Route d'Orbe 4, 1040 Echallens -  </t>
  </si>
  <si>
    <t>https://www.google.fr/maps/search/Coop+Supermarché+Echallens</t>
  </si>
  <si>
    <t>Military Megastore Crissier</t>
  </si>
  <si>
    <t xml:space="preserve">Rue de Morges 2, 1023 Crissier -  </t>
  </si>
  <si>
    <t>https://www.google.fr/maps/search/Military+Megastore+Crissier</t>
  </si>
  <si>
    <t>Holy Cow! Villeneuve</t>
  </si>
  <si>
    <t xml:space="preserve">Route du Simplon 37, 1845 Noville -  </t>
  </si>
  <si>
    <t>https://www.google.fr/maps/search/Holy+Cow!+Villeneuve</t>
  </si>
  <si>
    <t>Helimodel</t>
  </si>
  <si>
    <t xml:space="preserve">Rue du Jura 6, 1431 Vugelles-La Mothe -  </t>
  </si>
  <si>
    <t>https://www.google.fr/maps/search/Helimodel</t>
  </si>
  <si>
    <t>Lou Pebre</t>
  </si>
  <si>
    <t xml:space="preserve">Les commerces du Parc, Av. de Saint-Raphael, 83240 Cavalaire-sur-Mer, France -  </t>
  </si>
  <si>
    <t>https://www.google.fr/maps/search/Lou+Pebre</t>
  </si>
  <si>
    <t>Hôtel du Rivage</t>
  </si>
  <si>
    <t xml:space="preserve">1 Quai de Nice, 45500 Gien, France -  </t>
  </si>
  <si>
    <t>https://www.google.fr/maps/search/Hôtel+du+Rivage</t>
  </si>
  <si>
    <t>Pizzeria Amico</t>
  </si>
  <si>
    <t xml:space="preserve">21 Avenue Maréchal Leclerc, 45500 Gien, France -  </t>
  </si>
  <si>
    <t>https://www.google.fr/maps/search/Pizzeria+Amico</t>
  </si>
  <si>
    <t>Restaurant La Crémaillère</t>
  </si>
  <si>
    <t xml:space="preserve">23-25 Avenue de la Combattante, 14470 Courseulles-sur-Mer, France -  </t>
  </si>
  <si>
    <t>https://www.google.fr/maps/search/Restaurant+La+Crémaillère</t>
  </si>
  <si>
    <t>Athyr Formation</t>
  </si>
  <si>
    <t xml:space="preserve">Saint-Ouen, France -  </t>
  </si>
  <si>
    <t>https://www.google.fr/maps/search/Athyr+Formation</t>
  </si>
  <si>
    <t>Castle Voltaire</t>
  </si>
  <si>
    <t xml:space="preserve">Allée du Château, 01210 Ferney-Voltaire, France -  </t>
  </si>
  <si>
    <t>https://www.google.fr/maps/search/Castle+Voltaire</t>
  </si>
  <si>
    <t>La nouvelle étoile</t>
  </si>
  <si>
    <t xml:space="preserve">271 Rue des Pyrénées, 75020 Paris, France -  </t>
  </si>
  <si>
    <t>https://www.google.fr/maps/search/La+nouvelle+étoile</t>
  </si>
  <si>
    <t>Aux Ours</t>
  </si>
  <si>
    <t xml:space="preserve">236 Rue des Pyrénées, 75020 Paris, France -  </t>
  </si>
  <si>
    <t>https://www.google.fr/maps/search/Aux+Ours</t>
  </si>
  <si>
    <t>Thermal Centre at Yverdon-les-Bains</t>
  </si>
  <si>
    <t xml:space="preserve">Avenue des Bains 22, 1400 Yverdon-les-Bains -  </t>
  </si>
  <si>
    <t>https://www.google.fr/maps/search/Thermal+Centre+at+Yverdon-les-Bains</t>
  </si>
  <si>
    <t>Coop Supermarché Prilly Centre</t>
  </si>
  <si>
    <t xml:space="preserve">Route de Cossonay 28, 1008 Prilly -  </t>
  </si>
  <si>
    <t>https://www.google.fr/maps/search/Coop+Supermarché+Prilly+Centre</t>
  </si>
  <si>
    <t>Centre Métropole Lausanne - Centre Commercial</t>
  </si>
  <si>
    <t xml:space="preserve">25, Rue des Terreaux, 1003 Lausanne -  </t>
  </si>
  <si>
    <t>https://www.google.fr/maps/search/Centre+Métropole+Lausanne+-+Centre+Commercial</t>
  </si>
  <si>
    <t>Burger King Lausanne</t>
  </si>
  <si>
    <t xml:space="preserve">Rue du Grand-Pont 10, 1003 Lausanne -  </t>
  </si>
  <si>
    <t>https://www.google.fr/maps/search/Burger+King+Lausanne</t>
  </si>
  <si>
    <t>Le Rectiligne</t>
  </si>
  <si>
    <t xml:space="preserve">2981 Rue Tour du Lac, 01220 Divonne-les-Bains, France -  </t>
  </si>
  <si>
    <t>https://www.google.fr/maps/search/Le+Rectiligne</t>
  </si>
  <si>
    <t>Controle Technique Divonne</t>
  </si>
  <si>
    <t xml:space="preserve">Rue du Galet de Gargantua, 01220 Divonne-les-Bains, France -  </t>
  </si>
  <si>
    <t>https://www.google.fr/maps/search/Controle+Technique+Divonne</t>
  </si>
  <si>
    <t>Le Lingot D'Orge GEX</t>
  </si>
  <si>
    <t xml:space="preserve">23 Avenue de la Gare, 01170 Gex, France -  </t>
  </si>
  <si>
    <t>https://www.google.fr/maps/search/Le+Lingot+D'Orge+GEX</t>
  </si>
  <si>
    <t>Day Of Humanity</t>
  </si>
  <si>
    <t xml:space="preserve">Parc départemental Georges-Valbon, 93120 La Courneuve, France -  </t>
  </si>
  <si>
    <t>https://www.google.fr/maps/search/Day+Of+Humanity</t>
  </si>
  <si>
    <t>Esplanade du Lac</t>
  </si>
  <si>
    <t xml:space="preserve">181 Avenue de la Plage, 01220 Divonne-les-Bains, France -  </t>
  </si>
  <si>
    <t>https://www.google.fr/maps/search/Esplanade+du+Lac</t>
  </si>
  <si>
    <t>Centre Manor Chavannes</t>
  </si>
  <si>
    <t xml:space="preserve">Chemin Industriel 1, 1279 Chavannes-de-Bogis -  </t>
  </si>
  <si>
    <t>https://www.google.fr/maps/search/Centre+Manor+Chavannes</t>
  </si>
  <si>
    <t>Logis Hôtel la Terrasse Fleurie</t>
  </si>
  <si>
    <t xml:space="preserve">315 Rue Fontaine, 01220 Divonne-les-Bains, France -  </t>
  </si>
  <si>
    <t>https://www.google.fr/maps/search/Logis+Hôtel+la+Terrasse+Fleurie</t>
  </si>
  <si>
    <t>Elephant Bleu</t>
  </si>
  <si>
    <t xml:space="preserve">100 Rue des Châlets, 01630 Saint-Genis-Pouilly, France -  </t>
  </si>
  <si>
    <t>https://www.google.fr/maps/search/Elephant+Bleu</t>
  </si>
  <si>
    <t>Charly's Pub</t>
  </si>
  <si>
    <t xml:space="preserve">167 Avenue de Genève, 01220 Divonne-les-Bains, France -  </t>
  </si>
  <si>
    <t>https://www.google.fr/maps/search/Charly's+Pub</t>
  </si>
  <si>
    <t>Le Comptoir du Chocolat</t>
  </si>
  <si>
    <t xml:space="preserve">283 Grande Rue, 01220 Divonne-les-Bains, France -  </t>
  </si>
  <si>
    <t>https://www.google.fr/maps/search/Le+Comptoir+du+Chocolat</t>
  </si>
  <si>
    <t>Coiffure Espace Tendance</t>
  </si>
  <si>
    <t xml:space="preserve">80 Rue de Lausanne, 01220 Divonne-les-Bains, France -  </t>
  </si>
  <si>
    <t>https://www.google.fr/maps/search/Coiffure+Espace+Tendance</t>
  </si>
  <si>
    <t>Divvine Bar à vins</t>
  </si>
  <si>
    <t xml:space="preserve">HALLE PERDTEMPS, 209 Place Perdtemps, 01220 Divonne-les-Bains, France -  </t>
  </si>
  <si>
    <t>https://www.google.fr/maps/search/Divvine+Bar+à+vins</t>
  </si>
  <si>
    <t>Valvital - Thermes de Divonne-les-Bains</t>
  </si>
  <si>
    <t xml:space="preserve">235 Avenue des Thermes, 01220 Divonne-les-Bains, France -  </t>
  </si>
  <si>
    <t>https://www.google.fr/maps/search/Valvital+-+Thermes+de+Divonne-les-Bains</t>
  </si>
  <si>
    <t>Cabinet d'Ostéopathie Biomécanique Coline LAIDET</t>
  </si>
  <si>
    <t xml:space="preserve">38 rue du Temple Léman 1, D1, 01220 Divonne-les-Bains, France -  </t>
  </si>
  <si>
    <t>https://www.google.fr/maps/search/Cabinet+d'Ostéopathie+Biomécanique+Coline+LAIDET</t>
  </si>
  <si>
    <t>Physionetic – Stéphane Beirnaert – Centre de physiothérapie</t>
  </si>
  <si>
    <t xml:space="preserve">Route de Divonne 44, 1260 Nyon -  </t>
  </si>
  <si>
    <t>https://www.google.fr/maps/search/Physionetic+–+Stéphane+Beirnaert+–+Centre+de+physiothérapie</t>
  </si>
  <si>
    <t>Dr Baux Lucile</t>
  </si>
  <si>
    <t xml:space="preserve">408 Rue de la Mairie, 01170 Cessy, France -  </t>
  </si>
  <si>
    <t>https://www.google.fr/maps/search/Dr+Baux+Lucile</t>
  </si>
  <si>
    <t>Restaurant Chez Mademoiselle</t>
  </si>
  <si>
    <t xml:space="preserve">331 Grande Rue, 01220 Divonne-les-Bains, France -  </t>
  </si>
  <si>
    <t>https://www.google.fr/maps/search/Restaurant+Chez+Mademoiselle</t>
  </si>
  <si>
    <t>Nusbaumer Chanial Christine</t>
  </si>
  <si>
    <t xml:space="preserve">12 Avenue du Mont Blanc, 01220 Divonne-les-Bains, France -  </t>
  </si>
  <si>
    <t>https://www.google.fr/maps/search/Nusbaumer+Chanial+Christine</t>
  </si>
  <si>
    <t>Flower Camping La Plage</t>
  </si>
  <si>
    <t xml:space="preserve">LAC DES, Les Bariousses, 19260 Treignac, France -  </t>
  </si>
  <si>
    <t>https://www.google.fr/maps/search/Flower+Camping+La+Plage</t>
  </si>
  <si>
    <t>Yelloh village Camping Panorama du Pyla</t>
  </si>
  <si>
    <t xml:space="preserve">Avenue de Biscarrosse, 33115 La Teste-de-Buch, France -  </t>
  </si>
  <si>
    <t>https://www.google.fr/maps/search/Yelloh+village+Camping+Panorama+du+Pyla</t>
  </si>
  <si>
    <t>Camping de la Plage</t>
  </si>
  <si>
    <t xml:space="preserve">9 Boulevard de l'Atlantique, 40200 Mimizan, France -  </t>
  </si>
  <si>
    <t>https://www.google.fr/maps/search/Camping+de+la+Plage</t>
  </si>
  <si>
    <t>Camping Curtelet</t>
  </si>
  <si>
    <t xml:space="preserve">Lieu-dit Le Curtelet, 73610 Lépin-le-Lac, France -  </t>
  </si>
  <si>
    <t>https://www.google.fr/maps/search/Camping+Curtelet</t>
  </si>
  <si>
    <t>Plage robinson</t>
  </si>
  <si>
    <t xml:space="preserve">33260 La Teste-de-Buch, France -  </t>
  </si>
  <si>
    <t>https://www.google.fr/maps/search/Plage+robinson</t>
  </si>
  <si>
    <t>UNIVERS HARMONIE®, Roger Scheuermann</t>
  </si>
  <si>
    <t xml:space="preserve">Rue du Simplon 3C, 1006 Lausanne -  </t>
  </si>
  <si>
    <t>https://www.google.fr/maps/search/UNIVERS+HARMONIE®,+Roger+Scheuermann</t>
  </si>
  <si>
    <t>Bruxelles Café</t>
  </si>
  <si>
    <t xml:space="preserve">Place de la Riponne 1, 1005 Lausanne -  </t>
  </si>
  <si>
    <t>https://www.google.fr/maps/search/Bruxelles+Café</t>
  </si>
  <si>
    <t>The Fifth Food Avenue</t>
  </si>
  <si>
    <t xml:space="preserve">444 , 5th Floor , Zone A , Tokyu side, Phayathai Rd., Pathum Wan, Khet Pathum Wan, Krung Thep Maha Nakhon 10330, Thailand -  </t>
  </si>
  <si>
    <t>https://www.google.fr/maps/search/The+Fifth+Food+Avenue</t>
  </si>
  <si>
    <t>Lanta Nice Beach Resort</t>
  </si>
  <si>
    <t xml:space="preserve">137 หมู่ที่ 6 Tambon Ko Lanta Yai, Amphoe Ko Lanta, Chang Wat Krabi 81150, Thailand -  </t>
  </si>
  <si>
    <t>https://www.google.fr/maps/search/Lanta+Nice+Beach+Resort</t>
  </si>
  <si>
    <t>Andalay Boutique Resort</t>
  </si>
  <si>
    <t xml:space="preserve">290 Klong Nin Beach Moo6 Koh Lanta Yai, Tambon Ko Lanta Yai, Amphoe Ko Lanta, Chang Wat Krabi 81150, Thailand -  </t>
  </si>
  <si>
    <t>https://www.google.fr/maps/search/Andalay+Boutique+Resort</t>
  </si>
  <si>
    <t>Zoe in Yellow Bar &amp; Night Club</t>
  </si>
  <si>
    <t xml:space="preserve">Ratvithi Rd, Tambon Si Phum, Amphoe Mueang Chiang Mai, Chang Wat Chiang Mai 50200, Thailand -  </t>
  </si>
  <si>
    <t>https://www.google.fr/maps/search/Zoe+in+Yellow+Bar+&amp;+Night+Club</t>
  </si>
  <si>
    <t>Madame Yoohoo</t>
  </si>
  <si>
    <t xml:space="preserve">Tambon Ko Tarutao, Amphoe Mueang Satun, Chang Wat Satun 91000, Thailand -  </t>
  </si>
  <si>
    <t>https://www.google.fr/maps/search/Madame+Yoohoo</t>
  </si>
  <si>
    <t>Tokyu Department Store</t>
  </si>
  <si>
    <t xml:space="preserve">444 Phayathai Rd, Khwaeng Wang Mai, Khet Pathum Wan, Krung Thep Maha Nakhon 10330, Thailand -  </t>
  </si>
  <si>
    <t>https://www.google.fr/maps/search/Tokyu+Department+Store</t>
  </si>
  <si>
    <t>Tanawit Hotel &amp; Spa</t>
  </si>
  <si>
    <t xml:space="preserve">Amnuaysin, Tambon Hua Hin, Amphoe Hua Hin, Chang Wat Prachuap Khiri Khan 77110, Thailand -  </t>
  </si>
  <si>
    <t>https://www.google.fr/maps/search/Tanawit+Hotel+&amp;+Spa</t>
  </si>
  <si>
    <t>White Sand Massage &amp; Spa</t>
  </si>
  <si>
    <t xml:space="preserve">邮政 编码 Tambon Hua Hin, Amphoe Hua Hin, Chang Wat Prachuap Khiri Khan 77110, Thailand -  </t>
  </si>
  <si>
    <t>https://www.google.fr/maps/search/White+Sand+Massage+&amp;+Spa</t>
  </si>
  <si>
    <t>Baan Hua Muhm</t>
  </si>
  <si>
    <t xml:space="preserve">ซอย Hua Hin 74, Tambon Hua Hin, Amphoe Hua Hin, Chang Wat Prachuap Khiri Khan 77110, Thailand -  </t>
  </si>
  <si>
    <t>https://www.google.fr/maps/search/Baan+Hua+Muhm</t>
  </si>
  <si>
    <t>Hua Hin Night Market</t>
  </si>
  <si>
    <t xml:space="preserve">ซ หัวหิน 72, Tambon Hua Hin, Amphoe Hua Hin, Chang Wat Prachuap Khiri Khan 77110, Thailand -  </t>
  </si>
  <si>
    <t>https://www.google.fr/maps/search/Hua+Hin+Night+Market</t>
  </si>
  <si>
    <t>Saladan Pier</t>
  </si>
  <si>
    <t xml:space="preserve">Tambon Sala Dan, Amphoe Ko Lanta, Chang Wat Krabi 81150, Thailand -  </t>
  </si>
  <si>
    <t>https://www.google.fr/maps/search/Saladan+Pier</t>
  </si>
  <si>
    <t>Hua Hin Pier</t>
  </si>
  <si>
    <t xml:space="preserve">Highway 4206, Ko Klang, Koh Lanta, Krabi, Tambon Ko Klang, Amphoe Ko Lanta, Chang Wat Krabi 81120, Thailand -  </t>
  </si>
  <si>
    <t>https://www.google.fr/maps/search/Hua+Hin+Pier</t>
  </si>
  <si>
    <t>ตลาดประตูเชียงใหม่</t>
  </si>
  <si>
    <t xml:space="preserve">Bumrung Buri Rd, Tambon Phra Sing, Amphoe Mueang Chiang Mai, Chang Wat Chiang Mai 50200, Thailand -  </t>
  </si>
  <si>
    <t>https://www.google.fr/maps/search/ตลาดประตูเชียงใหม่</t>
  </si>
  <si>
    <t>La Paillote</t>
  </si>
  <si>
    <t xml:space="preserve">174/1 Hua Hin 65, Tambon Hua Hin, Amphoe Hua Hin, Chang Wat Prachuap Khiri Khan 77110, Thailand -  </t>
  </si>
  <si>
    <t>https://www.google.fr/maps/search/La+Paillote</t>
  </si>
  <si>
    <t>Choeng Doi Massage &amp; Spa</t>
  </si>
  <si>
    <t xml:space="preserve">69 Tambon Su Thep, Amphoe Mueang Chiang Mai, Chang Wat Chiang Mai 50200, Thailand -  </t>
  </si>
  <si>
    <t>https://www.google.fr/maps/search/Choeng+Doi+Massage+&amp;+Spa</t>
  </si>
  <si>
    <t>centralwOrld</t>
  </si>
  <si>
    <t xml:space="preserve">999/9 Rama I Rd, Khwaeng Pathum Wan, Khet Pathum Wan, Krung Thep Maha Nakhon 10330, Thailand -  </t>
  </si>
  <si>
    <t>https://www.google.fr/maps/search/centralwOrld</t>
  </si>
  <si>
    <t>Siam Paragon</t>
  </si>
  <si>
    <t xml:space="preserve">991 Rama I Rd, Khwaeng Pathum Wan, Khet Pathum Wan, Krung Thep Maha Nakhon 10330, Thailand -  </t>
  </si>
  <si>
    <t>https://www.google.fr/maps/search/Siam+Paragon</t>
  </si>
  <si>
    <t>Thewet Market</t>
  </si>
  <si>
    <t xml:space="preserve">90, 15 Thanon Si Ayutthaya, Khwaeng Wachira Phayaban, Khet Dusit, Krung Thep Maha Nakhon 10300, Thailand -  </t>
  </si>
  <si>
    <t>https://www.google.fr/maps/search/Thewet+Market</t>
  </si>
  <si>
    <t>L'Argentine</t>
  </si>
  <si>
    <t xml:space="preserve">1882 Bex -  </t>
  </si>
  <si>
    <t>https://www.google.fr/maps/search/L'Argentine</t>
  </si>
  <si>
    <t>Ko Lipe</t>
  </si>
  <si>
    <t xml:space="preserve">Satun, Thailand -  </t>
  </si>
  <si>
    <t>https://www.google.fr/maps/search/Ko+Lipe</t>
  </si>
  <si>
    <t>S&amp;P at Siam Paragon</t>
  </si>
  <si>
    <t xml:space="preserve">991/1 สยามพารากอน Rama I Rd, Khwaeng Pathum Wan, Khet Pathum Wan, Krung Thep Maha Nakhon 10330, Thailand -  </t>
  </si>
  <si>
    <t>https://www.google.fr/maps/search/S&amp;P+at+Siam+Paragon</t>
  </si>
  <si>
    <t>Innisfree</t>
  </si>
  <si>
    <t xml:space="preserve">Siam Square Soi 3, Khwaeng Pathum Wan, Khet Pathum Wan, Krung Thep Maha Nakhon 10330, Thailand -  </t>
  </si>
  <si>
    <t>https://www.google.fr/maps/search/Innisfree</t>
  </si>
  <si>
    <t>Pully indoor pool</t>
  </si>
  <si>
    <t xml:space="preserve">-F.-Ramuz, Avenue Charles Ferdinand Ramuz 27, 1009 Pully -  </t>
  </si>
  <si>
    <t>https://www.google.fr/maps/search/Pully+indoor+pool</t>
  </si>
  <si>
    <t>Hotel Europark</t>
  </si>
  <si>
    <t xml:space="preserve">Carrer d'Aragó, 323-325, 08009 Barcelona, Spain -  </t>
  </si>
  <si>
    <t>https://www.google.fr/maps/search/Hotel+Europark</t>
  </si>
  <si>
    <t>STAY Hotel Bangkok</t>
  </si>
  <si>
    <t xml:space="preserve">45 Soi Ratchadaphisek 17, Khwaeng Din Daeng, Khet Din Daeng, Krung Thep Maha Nakhon 10400, Thailand -  </t>
  </si>
  <si>
    <t>https://www.google.fr/maps/search/STAY+Hotel+Bangkok</t>
  </si>
  <si>
    <t>Terminal 21 Bangkok</t>
  </si>
  <si>
    <t xml:space="preserve">88 Soi Sukhumvit 19, Khwaeng Khlong Toei Nuea, Khet Watthana, Krung Thep Maha Nakhon 10110, Thailand -  </t>
  </si>
  <si>
    <t>https://www.google.fr/maps/search/Terminal+21+Bangkok</t>
  </si>
  <si>
    <t>MBK Center</t>
  </si>
  <si>
    <t>https://www.google.fr/maps/search/MBK+Center</t>
  </si>
  <si>
    <t>Central Chidlom เซ็นทรัลชิดลม</t>
  </si>
  <si>
    <t xml:space="preserve">1027 Phloen Chit Rd, Khwaeng Lumphini, Khet Pathum Wan, Krung Thep Maha Nakhon 10330, Thailand -  </t>
  </si>
  <si>
    <t>https://www.google.fr/maps/search/Central+Chidlom+เซ็นทรัลชิดลม</t>
  </si>
  <si>
    <t>Log Home Boutique</t>
  </si>
  <si>
    <t xml:space="preserve">124 128 Ratchapakhinai Rd, Phra Sing, Amphoe Mueang Chiang Mai, Chang Wat Chiang Mai 50200, Thailand -  </t>
  </si>
  <si>
    <t>https://www.google.fr/maps/search/Log+Home+Boutique</t>
  </si>
  <si>
    <t>Montien house</t>
  </si>
  <si>
    <t xml:space="preserve">12 ซอย 8 ถนนพระปกเกล้า ต.พระสิงห์ อ.เมือง เชียงใหม่ Amphoe Mueang Chiang Mai, Chang Wat Chiang Mai 50200, Thailand -  </t>
  </si>
  <si>
    <t>https://www.google.fr/maps/search/Montien+house</t>
  </si>
  <si>
    <t>Majestic Bar</t>
  </si>
  <si>
    <t xml:space="preserve">Tambon Ko Lanta Yai, Amphoe Ko Lanta, Chang Wat Krabi 81150, Thailand -  </t>
  </si>
  <si>
    <t>https://www.google.fr/maps/search/Majestic+Bar</t>
  </si>
  <si>
    <t>Holiday Inn Express Bangkok Sukhumvit 11</t>
  </si>
  <si>
    <t xml:space="preserve">30 Soi Sukhumvit 11, Khwaeng Khlong Toei Nuea, Khet Watthana, Krung Thep Maha Nakhon 10110, Thailand -  </t>
  </si>
  <si>
    <t>https://www.google.fr/maps/search/Holiday+Inn+Express+Bangkok+Sukhumvit+11</t>
  </si>
  <si>
    <t>Andaman Resort</t>
  </si>
  <si>
    <t xml:space="preserve">36 Moo 7, Sunrise Beach Koh Lipe, Tambon Ko Tarutao, Amphoe Mueang Satun, Chang Wat Satun 91000, Thailand -  </t>
  </si>
  <si>
    <t>https://www.google.fr/maps/search/Andaman+Resort</t>
  </si>
  <si>
    <t>Château de Gruyères</t>
  </si>
  <si>
    <t xml:space="preserve">Rue du Château 8, 1663 Gruyères -  </t>
  </si>
  <si>
    <t>https://www.google.fr/maps/search/Château+de+Gruyères</t>
  </si>
  <si>
    <t>La Maison du Gruyère</t>
  </si>
  <si>
    <t xml:space="preserve">Place de la Gare 3, 1663 Pringy-Gruyères -  </t>
  </si>
  <si>
    <t>https://www.google.fr/maps/search/La+Maison+du+Gruyère</t>
  </si>
  <si>
    <t>Coop Supermarché City Lausanne Au Centre Food</t>
  </si>
  <si>
    <t xml:space="preserve">Rue Saint-Laurent 24-30, 1003 Lausanne -  </t>
  </si>
  <si>
    <t>https://www.google.fr/maps/search/Coop+Supermarché+City+Lausanne+Au+Centre+Food</t>
  </si>
  <si>
    <t>Castel Camping Château de l'Epervière</t>
  </si>
  <si>
    <t xml:space="preserve">6 Rue du Château, 71240 Gigny-sur-Saône, France -  </t>
  </si>
  <si>
    <t>https://www.google.fr/maps/search/Castel+Camping+Château+de+l'Epervière</t>
  </si>
  <si>
    <t>Divonne Immobilier</t>
  </si>
  <si>
    <t xml:space="preserve">1 Grande Rue, 01220 Divonne-les-Bains, France -  </t>
  </si>
  <si>
    <t>https://www.google.fr/maps/search/Divonne+Immobilier</t>
  </si>
  <si>
    <t>Grand Hotel Uriage Isère</t>
  </si>
  <si>
    <t xml:space="preserve">60 Place Déesse Hygie, 38410 Saint-Martin-d'Uriage, France -  </t>
  </si>
  <si>
    <t>https://www.google.fr/maps/search/Grand+Hotel+Uriage+Isère</t>
  </si>
  <si>
    <t>Cité de l'Automobile</t>
  </si>
  <si>
    <t xml:space="preserve">15 Rue de l'Épée, 68100 Mulhouse, France -  </t>
  </si>
  <si>
    <t>https://www.google.fr/maps/search/Cité+de+l'Automobile</t>
  </si>
  <si>
    <t>Société coopérative agricole de la région d'Oron</t>
  </si>
  <si>
    <t xml:space="preserve">Route de Lausanne, 1610 Oron-la-Ville -  </t>
  </si>
  <si>
    <t>https://www.google.fr/maps/search/Société+coopérative+agricole+de+la+région+d'Oron</t>
  </si>
  <si>
    <t>Domaine De L'Epervière</t>
  </si>
  <si>
    <t>https://www.google.fr/maps/search/Domaine+De+L'Epervière</t>
  </si>
  <si>
    <t>Les Délices du Roy</t>
  </si>
  <si>
    <t xml:space="preserve">1 Rue de la Porte Bouqueyre, 33330 Saint-Émilion, France -  </t>
  </si>
  <si>
    <t>https://www.google.fr/maps/search/Les+Délices+du+Roy</t>
  </si>
  <si>
    <t>Beach</t>
  </si>
  <si>
    <t xml:space="preserve">Avenue des Sports 13, 1400 Yverdon-les-Bains -  </t>
  </si>
  <si>
    <t>https://www.google.fr/maps/search/Beach</t>
  </si>
  <si>
    <t>Schlegel Simone</t>
  </si>
  <si>
    <t xml:space="preserve">Rue du Pont 4, 1003 Lausanne -  </t>
  </si>
  <si>
    <t>https://www.google.fr/maps/search/Schlegel+Simone</t>
  </si>
  <si>
    <t>Grand Rue 13</t>
  </si>
  <si>
    <t xml:space="preserve">Grand-Rue 13, 1095 Lutry -  </t>
  </si>
  <si>
    <t>https://www.google.fr/maps/search/Grand+Rue+13</t>
  </si>
  <si>
    <t>Les Bains de Saillon</t>
  </si>
  <si>
    <t xml:space="preserve">Route du Ctre Thermal 16, 1913 Saillon -  </t>
  </si>
  <si>
    <t>https://www.google.fr/maps/search/Les+Bains+de+Saillon</t>
  </si>
  <si>
    <t>Route 66 - Restaurant Américain</t>
  </si>
  <si>
    <t xml:space="preserve">26, Route de l'Industrie, 1072 Forel (Lavaux) -  </t>
  </si>
  <si>
    <t>https://www.google.fr/maps/search/Route+66+-+Restaurant+Américain</t>
  </si>
  <si>
    <t>Payot Lausanne</t>
  </si>
  <si>
    <t xml:space="preserve">Place Pépinet 4, 1003 Lausanne -  </t>
  </si>
  <si>
    <t>https://www.google.fr/maps/search/Payot+Lausanne</t>
  </si>
  <si>
    <t>Europa-Park</t>
  </si>
  <si>
    <t xml:space="preserve">Europa-Park-Straße 2, 77977 Rust, Germany -  </t>
  </si>
  <si>
    <t>https://www.google.fr/maps/search/Europa-Park</t>
  </si>
  <si>
    <t>Vincent</t>
  </si>
  <si>
    <t xml:space="preserve">Grand-Rue 22, 1095 Lutry -  </t>
  </si>
  <si>
    <t>https://www.google.fr/maps/search/Vincent</t>
  </si>
  <si>
    <t>Uchitomi</t>
  </si>
  <si>
    <t xml:space="preserve">Rue Grand-Saint-Jean 4, 1003 Lausanne -  </t>
  </si>
  <si>
    <t>https://www.google.fr/maps/search/Uchitomi</t>
  </si>
  <si>
    <t>Sucré Salé</t>
  </si>
  <si>
    <t xml:space="preserve">Avenue Samson-Reymondin 11, 1009 Pully -  </t>
  </si>
  <si>
    <t>https://www.google.fr/maps/search/Sucré+Salé</t>
  </si>
  <si>
    <t>Boulangerie Gama</t>
  </si>
  <si>
    <t xml:space="preserve">Route des Monts-de-Lavaux 324C, 1090 Lutry -  </t>
  </si>
  <si>
    <t>https://www.google.fr/maps/search/Boulangerie+Gama</t>
  </si>
  <si>
    <t>Emery Francois</t>
  </si>
  <si>
    <t xml:space="preserve">152 Grande Rue, 01220 Divonne-les-Bains, France -  </t>
  </si>
  <si>
    <t>https://www.google.fr/maps/search/Emery+Francois</t>
  </si>
  <si>
    <t>Cabinet d'Ostéopathie - Delphine COLLET</t>
  </si>
  <si>
    <t xml:space="preserve">3 Avenue d'Oberwesel, 89800 Chablis, France -  </t>
  </si>
  <si>
    <t>https://www.google.fr/maps/search/Cabinet+d'Ostéopathie+-+Delphine+COLLET</t>
  </si>
  <si>
    <t>Art Music</t>
  </si>
  <si>
    <t xml:space="preserve">Rue du Conseil 17, 1800 Vevey -  </t>
  </si>
  <si>
    <t>https://www.google.fr/maps/search/Art+Music</t>
  </si>
  <si>
    <t>Sol Sol</t>
  </si>
  <si>
    <t xml:space="preserve">7 Traverse Valette, 13009 Marseille, France -  </t>
  </si>
  <si>
    <t>https://www.google.fr/maps/search/Sol+Sol</t>
  </si>
  <si>
    <t>Matiuta Dominique</t>
  </si>
  <si>
    <t xml:space="preserve">242 Grande Rue, 01220 Divonne-les-Bains, France -  </t>
  </si>
  <si>
    <t>https://www.google.fr/maps/search/Matiuta+Dominique</t>
  </si>
  <si>
    <t>vervelle</t>
  </si>
  <si>
    <t xml:space="preserve">51 Rue des Bains, 01220 Divonne-les-Bains, France -  </t>
  </si>
  <si>
    <t>https://www.google.fr/maps/search/vervelle</t>
  </si>
  <si>
    <t>Vila Park Bujari Ksamil</t>
  </si>
  <si>
    <t xml:space="preserve">Rruga Riviera, Ksamil, Albania -  </t>
  </si>
  <si>
    <t>https://www.google.fr/maps/search/Vila+Park+Bujari+Ksamil</t>
  </si>
  <si>
    <t>MAISON de la LITERIE</t>
  </si>
  <si>
    <t xml:space="preserve">500 Avenue du Ctre, 74330 Epagny, France -  </t>
  </si>
  <si>
    <t>https://www.google.fr/maps/search/MAISON+de+la+LITERIE</t>
  </si>
  <si>
    <t>Location villa vacances ile Maurice Villa-vie</t>
  </si>
  <si>
    <t xml:space="preserve">Grand Baie, Mauritius -  </t>
  </si>
  <si>
    <t>https://www.google.fr/maps/search/Location+villa+vacances+ile+Maurice+Villa-vie</t>
  </si>
  <si>
    <t>Gastronomia La Felicia</t>
  </si>
  <si>
    <t xml:space="preserve">Route de Morges 8, 1162 Saint-Prex -  </t>
  </si>
  <si>
    <t>https://www.google.fr/maps/search/Gastronomia+La+Felicia</t>
  </si>
  <si>
    <t>Hong Kong Disneyland</t>
  </si>
  <si>
    <t xml:space="preserve">Lantau Island, Hong Kong -  </t>
  </si>
  <si>
    <t>https://www.google.fr/maps/search/Hong+Kong+Disneyland</t>
  </si>
  <si>
    <t>Ruins of St. Paul's</t>
  </si>
  <si>
    <t xml:space="preserve">Macau -  </t>
  </si>
  <si>
    <t>https://www.google.fr/maps/search/Ruins+of+St.+Paul's</t>
  </si>
  <si>
    <t>Hong Kong Science Museum</t>
  </si>
  <si>
    <t xml:space="preserve">Science Museum Rd, Tsim Sha Tsui, Hong Kong -  </t>
  </si>
  <si>
    <t>https://www.google.fr/maps/search/Hong+Kong+Science+Museum</t>
  </si>
  <si>
    <t>Peak Tower</t>
  </si>
  <si>
    <t xml:space="preserve">128 Peak Rd, The Peak, Hong Kong -  </t>
  </si>
  <si>
    <t>https://www.google.fr/maps/search/Peak+Tower</t>
  </si>
  <si>
    <t>Anna House</t>
  </si>
  <si>
    <t xml:space="preserve">Tung Lee Industrial Building, RM.611,6/F, 9 Lai Yip St, Kowloon Tong, Hong Kong -  </t>
  </si>
  <si>
    <t>https://www.google.fr/maps/search/Anna+House</t>
  </si>
  <si>
    <t>Toronto Holidays</t>
  </si>
  <si>
    <t xml:space="preserve">h New Lucky House, 13-15 Jordan Rd, Hong Kong -  </t>
  </si>
  <si>
    <t>https://www.google.fr/maps/search/Toronto+Holidays</t>
  </si>
  <si>
    <t>Conservatoire et Jardin Botanique</t>
  </si>
  <si>
    <t xml:space="preserve">Chemin de L'Imperatrice 1, 1292 Pregny-Chambésy -  </t>
  </si>
  <si>
    <t>https://www.google.fr/maps/search/Conservatoire+et+Jardin+Botanique</t>
  </si>
  <si>
    <t>Molino</t>
  </si>
  <si>
    <t xml:space="preserve">Rue du Simplon 45, 1800 Vevey -  </t>
  </si>
  <si>
    <t>https://www.google.fr/maps/search/Molino</t>
  </si>
  <si>
    <t>Pancs</t>
  </si>
  <si>
    <t xml:space="preserve">Rue des Terreaux 4, 1003 Lausanne -  </t>
  </si>
  <si>
    <t>https://www.google.fr/maps/search/Pancs</t>
  </si>
  <si>
    <t>Crêperie la Chandeleur</t>
  </si>
  <si>
    <t xml:space="preserve">Rue Mercerie 9, 1003 Lausanne -  </t>
  </si>
  <si>
    <t>https://www.google.fr/maps/search/Crêperie+la+Chandeleur</t>
  </si>
  <si>
    <t>Théâtre Sévelin 36</t>
  </si>
  <si>
    <t xml:space="preserve">Avenue de Sévelin 36, 1004 Lausanne -  </t>
  </si>
  <si>
    <t>https://www.google.fr/maps/search/Théâtre+Sévelin+36</t>
  </si>
  <si>
    <t>Churrascaria Brazilian Beef Grill</t>
  </si>
  <si>
    <t xml:space="preserve">Rue du Caudray 2, 1020 Renens -  </t>
  </si>
  <si>
    <t>https://www.google.fr/maps/search/Churrascaria+Brazilian+Beef+Grill</t>
  </si>
  <si>
    <t>Garage Jaquemet SA</t>
  </si>
  <si>
    <t xml:space="preserve">Route de la Chaux 3, 1030 Bussigny -  </t>
  </si>
  <si>
    <t>https://www.google.fr/maps/search/Garage+Jaquemet+SA</t>
  </si>
  <si>
    <t>Angelic Pretty Paris</t>
  </si>
  <si>
    <t xml:space="preserve">3 Rue Saint-Roch, 75001 Paris, France -  </t>
  </si>
  <si>
    <t>https://www.google.fr/maps/search/Angelic+Pretty+Paris</t>
  </si>
  <si>
    <t>Paris Berlin</t>
  </si>
  <si>
    <t xml:space="preserve">56 Boulevard Richard Lenoir, 75011 Paris, France -  </t>
  </si>
  <si>
    <t>https://www.google.fr/maps/search/Paris+Berlin</t>
  </si>
  <si>
    <t>Herr Ralf-Martin Kaukewitsch</t>
  </si>
  <si>
    <t xml:space="preserve">Gewerbegasse 2, 83395 Freilassing, Germany -  </t>
  </si>
  <si>
    <t>https://www.google.fr/maps/search/Herr+Ralf-Martin+Kaukewitsch</t>
  </si>
  <si>
    <t>Wissegiggl Restaurant</t>
  </si>
  <si>
    <t xml:space="preserve">Wiesenstraße 3, 65606 Villmar, Germany -  </t>
  </si>
  <si>
    <t>https://www.google.fr/maps/search/Wissegiggl+Restaurant</t>
  </si>
  <si>
    <t>Ten O'Clock</t>
  </si>
  <si>
    <t xml:space="preserve">Urbanizacion San Eugenio, 17, Local 5, 6, 38660 Costa Adeje, Santa Cruz de Tenerife, Spain -  </t>
  </si>
  <si>
    <t>https://www.google.fr/maps/search/Ten+O'Clock</t>
  </si>
  <si>
    <t>Feuerstake-Druck Jutta</t>
  </si>
  <si>
    <t xml:space="preserve">Wilhelm-Geis-Straße 8, 65604 Elz, Germany -  </t>
  </si>
  <si>
    <t>https://www.google.fr/maps/search/Feuerstake-Druck+Jutta</t>
  </si>
  <si>
    <t>Kaufmann Immobilien</t>
  </si>
  <si>
    <t xml:space="preserve">Mühlbergstraße 10, 69242 Mühlhausen, Germany -  </t>
  </si>
  <si>
    <t>https://www.google.fr/maps/search/Kaufmann+Immobilien</t>
  </si>
  <si>
    <t>Animal Hospital Hofheim GbR</t>
  </si>
  <si>
    <t xml:space="preserve">Katharina-Kemmler-Straße 7, 65719 Hofheim am Taunus, Germany -  </t>
  </si>
  <si>
    <t>https://www.google.fr/maps/search/Animal+Hospital+Hofheim+GbR</t>
  </si>
  <si>
    <t>VAPIANO</t>
  </si>
  <si>
    <t xml:space="preserve">Wilhelmstraße 52 e-f, 65183 Wiesbaden, Germany -  </t>
  </si>
  <si>
    <t>https://www.google.fr/maps/search/VAPIANO</t>
  </si>
  <si>
    <t>Kurhaus Wiesbaden GmbH</t>
  </si>
  <si>
    <t xml:space="preserve">Kurhauspl. 1, 65189 Wiesbaden, Germany -  </t>
  </si>
  <si>
    <t>https://www.google.fr/maps/search/Kurhaus+Wiesbaden+GmbH</t>
  </si>
  <si>
    <t>Novum Hotel Wiesbaden City</t>
  </si>
  <si>
    <t xml:space="preserve">Georg-August-Zinn-Straße 2, 65183 Wiesbaden, Germany -  </t>
  </si>
  <si>
    <t>https://www.google.fr/maps/search/Novum+Hotel+Wiesbaden+City</t>
  </si>
  <si>
    <t>Ringhotel Nassau-Oranien</t>
  </si>
  <si>
    <t xml:space="preserve">Am Elbbachufer 12, 65589 Hadamar, Germany -  </t>
  </si>
  <si>
    <t>https://www.google.fr/maps/search/Ringhotel+Nassau-Oranien</t>
  </si>
  <si>
    <t>HundeNetzwerk Nordhessen e.V.</t>
  </si>
  <si>
    <t xml:space="preserve">Druseltalstraße 25, 34131 Kassel, Germany -  </t>
  </si>
  <si>
    <t>https://www.google.fr/maps/search/HundeNetzwerk+Nordhessen+e.V.</t>
  </si>
  <si>
    <t>Landhaus Schaaf</t>
  </si>
  <si>
    <t xml:space="preserve">Oberstraße 15, 65594 Runkel, Germany -  </t>
  </si>
  <si>
    <t>https://www.google.fr/maps/search/Landhaus+Schaaf</t>
  </si>
  <si>
    <t>Karstadt Frankfurt Zeil</t>
  </si>
  <si>
    <t xml:space="preserve">Zeil 90, 60313 Frankfurt am Main, Germany -  </t>
  </si>
  <si>
    <t>https://www.google.fr/maps/search/Karstadt+Frankfurt+Zeil</t>
  </si>
  <si>
    <t>Wackers Kaffeerösterei GmbH</t>
  </si>
  <si>
    <t xml:space="preserve">Salzschlirfer Str. 14, 60386 Frankfurt am Main, Germany -  </t>
  </si>
  <si>
    <t>https://www.google.fr/maps/search/Wackers+Kaffeerösterei+GmbH</t>
  </si>
  <si>
    <t>Peek &amp; Cloppenburg</t>
  </si>
  <si>
    <t xml:space="preserve">Zeil 71-75, 60313 Frankfurt am Main, Germany -  </t>
  </si>
  <si>
    <t>https://www.google.fr/maps/search/Peek+&amp;+Cloppenburg</t>
  </si>
  <si>
    <t>Saks Off 5th</t>
  </si>
  <si>
    <t xml:space="preserve">An der Hauptwache 1, 60313 Frankfurt am Main, Germany -  </t>
  </si>
  <si>
    <t>https://www.google.fr/maps/search/Saks+Off+5th</t>
  </si>
  <si>
    <t>Limburger Kaffeerösterei Fare Tredici</t>
  </si>
  <si>
    <t xml:space="preserve">Barfüsserstrasse 1-3, Altstadt, 65549 Limburg an der Lahn, Germany -  </t>
  </si>
  <si>
    <t>https://www.google.fr/maps/search/Limburger+Kaffeerösterei+Fare+Tredici</t>
  </si>
  <si>
    <t>Klinik Elisabethenbad</t>
  </si>
  <si>
    <t xml:space="preserve">Badstraße 18, 88339 Bad Waldsee, Germany -  </t>
  </si>
  <si>
    <t>https://www.google.fr/maps/search/Klinik+Elisabethenbad</t>
  </si>
  <si>
    <t>Hospital GmbH, Loreley-Klinik St. Goar</t>
  </si>
  <si>
    <t xml:space="preserve">Gründelbach 38, 56329 St. Goar, Germany -  </t>
  </si>
  <si>
    <t>https://www.google.fr/maps/search/Hospital+GmbH,+Loreley-Klinik+St.+Goar</t>
  </si>
  <si>
    <t>Maha Pizza</t>
  </si>
  <si>
    <t xml:space="preserve">Diezer Str. 61a, 65549 Limburg an der Lahn, Germany -  </t>
  </si>
  <si>
    <t>https://www.google.fr/maps/search/Maha+Pizza</t>
  </si>
  <si>
    <t>Olea</t>
  </si>
  <si>
    <t xml:space="preserve">Am Fashion Outlet, 56410 Montabaur, Germany -  </t>
  </si>
  <si>
    <t>https://www.google.fr/maps/search/Olea</t>
  </si>
  <si>
    <t>Taxi Limburg</t>
  </si>
  <si>
    <t xml:space="preserve">Marienbader Ring 1, 65549 Limburg an der Lahn, Germany -  </t>
  </si>
  <si>
    <t>https://www.google.fr/maps/search/Taxi+Limburg</t>
  </si>
  <si>
    <t>Dr. Jochen Langel</t>
  </si>
  <si>
    <t xml:space="preserve">Mainzer Landstraße 68, 65589 Hadamar, Germany -  </t>
  </si>
  <si>
    <t>https://www.google.fr/maps/search/Dr.+Jochen+Langel</t>
  </si>
  <si>
    <t>Brasseur des Grottes</t>
  </si>
  <si>
    <t xml:space="preserve">Rue de la Servette 6, 1201 Genève -  </t>
  </si>
  <si>
    <t>https://www.google.fr/maps/search/Brasseur+des+Grottes</t>
  </si>
  <si>
    <t>Burger King Cornavin</t>
  </si>
  <si>
    <t xml:space="preserve">Place de Cornavin 3, 1211 Genève -  </t>
  </si>
  <si>
    <t>https://www.google.fr/maps/search/Burger+King+Cornavin</t>
  </si>
  <si>
    <t>Denner</t>
  </si>
  <si>
    <t xml:space="preserve">Route Suisse 35, 1196 Gland -  </t>
  </si>
  <si>
    <t>https://www.google.fr/maps/search/Denner</t>
  </si>
  <si>
    <t>Burger King Nyon</t>
  </si>
  <si>
    <t xml:space="preserve">Place de la Gare 9, 1260 Nyon -  </t>
  </si>
  <si>
    <t>https://www.google.fr/maps/search/Burger+King+Nyon</t>
  </si>
  <si>
    <t>Petit palace</t>
  </si>
  <si>
    <t xml:space="preserve">Rue de la Tour-de-Boël 6, 1204 Genève -  </t>
  </si>
  <si>
    <t>https://www.google.fr/maps/search/Petit+palace</t>
  </si>
  <si>
    <t>Cologny Spot La Capite</t>
  </si>
  <si>
    <t xml:space="preserve">Chemin Byron 30, 1223 Cologny -  </t>
  </si>
  <si>
    <t>https://www.google.fr/maps/search/Cologny+Spot+La+Capite</t>
  </si>
  <si>
    <t>Centre Culturel islamique Albanais</t>
  </si>
  <si>
    <t xml:space="preserve">Route de Saint-Julien 163, 1228 Plan-les-Ouates -  </t>
  </si>
  <si>
    <t>https://www.google.fr/maps/search/Centre+Culturel+islamique+Albanais</t>
  </si>
  <si>
    <t>Restaurant Hollywood</t>
  </si>
  <si>
    <t xml:space="preserve">Skopje 1045, Macedonia (FYROM) -  </t>
  </si>
  <si>
    <t>https://www.google.fr/maps/search/Restaurant+Hollywood</t>
  </si>
  <si>
    <t>HIB Petrol</t>
  </si>
  <si>
    <t xml:space="preserve">M9, Fushë Kosovë -  </t>
  </si>
  <si>
    <t>https://www.google.fr/maps/search/HIB+Petrol</t>
  </si>
  <si>
    <t>Le Petit Moulin</t>
  </si>
  <si>
    <t xml:space="preserve">5 Route Blanche, 1274 Grens -  </t>
  </si>
  <si>
    <t>https://www.google.fr/maps/search/Le+Petit+Moulin</t>
  </si>
  <si>
    <t>Restaurant Elegant</t>
  </si>
  <si>
    <t xml:space="preserve">Опае, Општина Липково, Macedonia (FYROM) -  </t>
  </si>
  <si>
    <t>https://www.google.fr/maps/search/Restaurant+Elegant</t>
  </si>
  <si>
    <t>Restaurant Arcus</t>
  </si>
  <si>
    <t xml:space="preserve">Kumanovo, Macedonia (FYROM) -  </t>
  </si>
  <si>
    <t>https://www.google.fr/maps/search/Restaurant+Arcus</t>
  </si>
  <si>
    <t>Kärcher Center Genève</t>
  </si>
  <si>
    <t xml:space="preserve">Route du Bois-de-Bay 63, 1242 Satigny -  </t>
  </si>
  <si>
    <t>https://www.google.fr/maps/search/Kärcher+Center+Genève</t>
  </si>
  <si>
    <t>Ramstore Market (City Mall)</t>
  </si>
  <si>
    <t xml:space="preserve">Skopje 1000, Macedonia (FYROM) -  </t>
  </si>
  <si>
    <t>https://www.google.fr/maps/search/Ramstore+Market+(City+Mall)</t>
  </si>
  <si>
    <t>Aqua Park Skopje</t>
  </si>
  <si>
    <t>https://www.google.fr/maps/search/Aqua+Park+Skopje</t>
  </si>
  <si>
    <t>Bash Pelivan</t>
  </si>
  <si>
    <t>https://www.google.fr/maps/search/Bash+Pelivan</t>
  </si>
  <si>
    <t>Aire de repos La Gruyère</t>
  </si>
  <si>
    <t xml:space="preserve">1644 Pont-en-Ogoz -  </t>
  </si>
  <si>
    <t>https://www.google.fr/maps/search/Aire+de+repos+La+Gruyère</t>
  </si>
  <si>
    <t>Buffalo Grill Geneve - Archamps</t>
  </si>
  <si>
    <t xml:space="preserve">80 Route de la Muraz, 74160 Archamps, France -  </t>
  </si>
  <si>
    <t>https://www.google.fr/maps/search/Buffalo+Grill+Geneve+-+Archamps</t>
  </si>
  <si>
    <t>Evening Village</t>
  </si>
  <si>
    <t xml:space="preserve">Route des Jeunes 24, 1227 Carouge -  </t>
  </si>
  <si>
    <t>https://www.google.fr/maps/search/Evening+Village</t>
  </si>
  <si>
    <t>Interio</t>
  </si>
  <si>
    <t xml:space="preserve">Route de Meyrin 171, 1214 Vernier -  </t>
  </si>
  <si>
    <t>https://www.google.fr/maps/search/Interio</t>
  </si>
  <si>
    <t>Parc de la Grange</t>
  </si>
  <si>
    <t xml:space="preserve">Quai Gustave-Ador, 1207 Genève -  </t>
  </si>
  <si>
    <t>https://www.google.fr/maps/search/Parc+de+la+Grange</t>
  </si>
  <si>
    <t>Coop Restaurant Collombey</t>
  </si>
  <si>
    <t xml:space="preserve">Z.A. Pre Jacquet 1, 1868 Collombey-Muraz -  </t>
  </si>
  <si>
    <t>https://www.google.fr/maps/search/Coop+Restaurant+Collombey</t>
  </si>
  <si>
    <t>Centre commercial La Combe</t>
  </si>
  <si>
    <t xml:space="preserve">Rue de la Morâche 6, 1260 Nyon -  </t>
  </si>
  <si>
    <t>https://www.google.fr/maps/search/Centre+commercial+La+Combe</t>
  </si>
  <si>
    <t>playground of the park Gourgas</t>
  </si>
  <si>
    <t xml:space="preserve">Rue Gourgas 1205, 1205 Genève -  </t>
  </si>
  <si>
    <t>https://www.google.fr/maps/search/playground+of+the+park+Gourgas</t>
  </si>
  <si>
    <t>La Bricole</t>
  </si>
  <si>
    <t xml:space="preserve">76, Route de Chancy 76, 1213 Onex -  </t>
  </si>
  <si>
    <t>https://www.google.fr/maps/search/La+Bricole</t>
  </si>
  <si>
    <t>Charly O’Neills Irish Pub</t>
  </si>
  <si>
    <t xml:space="preserve">Rue Hoffmann 18, 1202 Genève -  </t>
  </si>
  <si>
    <t>https://www.google.fr/maps/search/Charly+O’Neills+Irish+Pub</t>
  </si>
  <si>
    <t>La Praille, Centre Commercial et de Loisirs</t>
  </si>
  <si>
    <t xml:space="preserve">Route des Jeunes 10, 1227 Carouge -  </t>
  </si>
  <si>
    <t>https://www.google.fr/maps/search/La+Praille,+Centre+Commercial+et+de+Loisirs</t>
  </si>
  <si>
    <t>Forum des Alpes</t>
  </si>
  <si>
    <t xml:space="preserve">Route des Rottes 15, 1964 Conthey -  </t>
  </si>
  <si>
    <t>https://www.google.fr/maps/search/Forum+des+Alpes</t>
  </si>
  <si>
    <t>Hôtel la Coudre</t>
  </si>
  <si>
    <t xml:space="preserve">Route des Coudres 200, 1298 Céligny -  </t>
  </si>
  <si>
    <t>https://www.google.fr/maps/search/Hôtel+la+Coudre</t>
  </si>
  <si>
    <t>Empire St. Martin</t>
  </si>
  <si>
    <t xml:space="preserve">Allersdorf 20, 4113 Sankt Martin/Mühlkreis, Austria -  </t>
  </si>
  <si>
    <t>https://www.google.fr/maps/search/Empire+St.+Martin</t>
  </si>
  <si>
    <t>Medusa Lounge</t>
  </si>
  <si>
    <t xml:space="preserve">Landstraße 53, 4020 Linz, Austria -  </t>
  </si>
  <si>
    <t>https://www.google.fr/maps/search/Medusa+Lounge</t>
  </si>
  <si>
    <t>Restorant Shaqa</t>
  </si>
  <si>
    <t xml:space="preserve">Idriz Seferi, Gjilane -  </t>
  </si>
  <si>
    <t>https://www.google.fr/maps/search/Restorant+Shaqa</t>
  </si>
  <si>
    <t>IKEA Vernier</t>
  </si>
  <si>
    <t xml:space="preserve">Route de Vernier 156, 1214 Vernier -  </t>
  </si>
  <si>
    <t>https://www.google.fr/maps/search/IKEA+Vernier</t>
  </si>
  <si>
    <t>parking mairie</t>
  </si>
  <si>
    <t xml:space="preserve">3 Place de la Mairie, 74160 Archamps, France -  </t>
  </si>
  <si>
    <t>https://www.google.fr/maps/search/parking+mairie</t>
  </si>
  <si>
    <t xml:space="preserve">Route de Gland 36, 1267 Vich -  </t>
  </si>
  <si>
    <t>Café, Restaurant, Pizzeria La frontière</t>
  </si>
  <si>
    <t xml:space="preserve">Route de Thonon 340, 1247 Anières -  </t>
  </si>
  <si>
    <t>https://www.google.fr/maps/search/Café,+Restaurant,+Pizzeria+La+frontière</t>
  </si>
  <si>
    <t>Bourg-de-Four Square</t>
  </si>
  <si>
    <t xml:space="preserve">Place du Bourg-de-Four, 1204 Genève -  </t>
  </si>
  <si>
    <t>https://www.google.fr/maps/search/Bourg-de-Four+Square</t>
  </si>
  <si>
    <t xml:space="preserve">Cours de Rive 3, 1204 Genève -  </t>
  </si>
  <si>
    <t>OMV</t>
  </si>
  <si>
    <t xml:space="preserve">Autoput Beograd - Šid, Sremska Mitrovica 22000, Serbia -  </t>
  </si>
  <si>
    <t>https://www.google.fr/maps/search/OMV</t>
  </si>
  <si>
    <t>Ultra Caffe</t>
  </si>
  <si>
    <t>https://www.google.fr/maps/search/Ultra+Caffe</t>
  </si>
  <si>
    <t>Les Brasseurs</t>
  </si>
  <si>
    <t xml:space="preserve">Square of Cornavin 20, 1201 Genf -  </t>
  </si>
  <si>
    <t>https://www.google.fr/maps/search/Les+Brasseurs</t>
  </si>
  <si>
    <t xml:space="preserve">Rue du Marché 9-11 Passage Malbuisson, 1204 Genf -  </t>
  </si>
  <si>
    <t>Victoria</t>
  </si>
  <si>
    <t xml:space="preserve">Niederholzstrasse 6, 8951 Fahrweid -  </t>
  </si>
  <si>
    <t>https://www.google.fr/maps/search/Victoria</t>
  </si>
  <si>
    <t>Shopping rest Würenlos</t>
  </si>
  <si>
    <t xml:space="preserve">Shopping-Raststätte A1, 5436 Würenlos -  </t>
  </si>
  <si>
    <t>https://www.google.fr/maps/search/Shopping+rest+Würenlos</t>
  </si>
  <si>
    <t xml:space="preserve">Rue du Mont-Blanc 22, 1201 Genève -  </t>
  </si>
  <si>
    <t>Starbucks</t>
  </si>
  <si>
    <t>https://www.google.fr/maps/search/Starbucks</t>
  </si>
  <si>
    <t>KFC</t>
  </si>
  <si>
    <t xml:space="preserve">64 Route de Thonon, 74100 Annemasse, France -  </t>
  </si>
  <si>
    <t>https://www.google.fr/maps/search/KFC</t>
  </si>
  <si>
    <t xml:space="preserve">Chemin de la Gradelle 10, 1224 Chêne-Bougeries -  </t>
  </si>
  <si>
    <t>Bains d'Ovronnaz</t>
  </si>
  <si>
    <t xml:space="preserve">Chemin Mayen Blanc 20, 1911 Leytron -  </t>
  </si>
  <si>
    <t>https://www.google.fr/maps/search/Bains+d'Ovronnaz</t>
  </si>
  <si>
    <t>Centre Commercial Planète Charmilles</t>
  </si>
  <si>
    <t xml:space="preserve">Prom. de l'Europe 11, 1203 Genève -  </t>
  </si>
  <si>
    <t>https://www.google.fr/maps/search/Centre+Commercial+Planète+Charmilles</t>
  </si>
  <si>
    <t>Netto</t>
  </si>
  <si>
    <t xml:space="preserve">Chemin de Pré de Planche, 01280 Prévessin-Moëns, France -  </t>
  </si>
  <si>
    <t>https://www.google.fr/maps/search/Netto</t>
  </si>
  <si>
    <t>Domino's Pizza Servette</t>
  </si>
  <si>
    <t xml:space="preserve">Avenue Wendt 1, 1203 Genève -  </t>
  </si>
  <si>
    <t>https://www.google.fr/maps/search/Domino's+Pizza+Servette</t>
  </si>
  <si>
    <t>Centre Commercial Eaux-Vives</t>
  </si>
  <si>
    <t xml:space="preserve">Rue de Jargonnant, 1207 Genève -  </t>
  </si>
  <si>
    <t>https://www.google.fr/maps/search/Centre+Commercial+Eaux-Vives</t>
  </si>
  <si>
    <t>Les Bains de Cressy</t>
  </si>
  <si>
    <t xml:space="preserve">Route de Loëx 99, 1232 Confignon -  </t>
  </si>
  <si>
    <t>https://www.google.fr/maps/search/Les+Bains+de+Cressy</t>
  </si>
  <si>
    <t>Макпетрол</t>
  </si>
  <si>
    <t xml:space="preserve">Аавтопат-Куманово/Скопје, 1300 Куманово, Kumanovo 1300, Macedonia (FYROM) -  </t>
  </si>
  <si>
    <t>https://www.google.fr/maps/search/Макпетрол</t>
  </si>
  <si>
    <t xml:space="preserve">Rue de la Gare, 01710 Thoiry, France -  </t>
  </si>
  <si>
    <t>Pompë Karburanti Lukoil</t>
  </si>
  <si>
    <t xml:space="preserve">E851, Vladimir 85360, Montenegro -  </t>
  </si>
  <si>
    <t>https://www.google.fr/maps/search/Pompë+Karburanti+Lukoil</t>
  </si>
  <si>
    <t>AMAG Petit-Lancy</t>
  </si>
  <si>
    <t xml:space="preserve">Route du Pont Butin 14, 1213 Lancy -  </t>
  </si>
  <si>
    <t>https://www.google.fr/maps/search/AMAG+Petit-Lancy</t>
  </si>
  <si>
    <t>MediaMarkt Meyrin</t>
  </si>
  <si>
    <t xml:space="preserve">Chemin de Riantbosson 15-21, 1217 Meyrin -  </t>
  </si>
  <si>
    <t>https://www.google.fr/maps/search/MediaMarkt+Meyrin</t>
  </si>
  <si>
    <t xml:space="preserve">E-75 BB, Velika Plana 11320, Serbia -  </t>
  </si>
  <si>
    <t>Restaurant Panorama</t>
  </si>
  <si>
    <t xml:space="preserve">Macedonia (FYROM) -  </t>
  </si>
  <si>
    <t>https://www.google.fr/maps/search/Restaurant+Panorama</t>
  </si>
  <si>
    <t>Bwz Design</t>
  </si>
  <si>
    <t xml:space="preserve">17 Rue de Versoix, 01210 Ferney-Voltaire, France -  </t>
  </si>
  <si>
    <t>https://www.google.fr/maps/search/Bwz+Design</t>
  </si>
  <si>
    <t>OUTLET AUBONNE</t>
  </si>
  <si>
    <t xml:space="preserve">Chemin, Le Pré Neuf 14, 1170 Aubonne -  </t>
  </si>
  <si>
    <t>https://www.google.fr/maps/search/OUTLET+AUBONNE</t>
  </si>
  <si>
    <t>Centre commercial de Carouge</t>
  </si>
  <si>
    <t xml:space="preserve">Ave Cardinal-Mermillod 36, 1227 Carouge -  </t>
  </si>
  <si>
    <t>https://www.google.fr/maps/search/Centre+commercial+de+Carouge</t>
  </si>
  <si>
    <t>InterContinental Geneva - World Class Luxury Hotel Geneva</t>
  </si>
  <si>
    <t xml:space="preserve">Chemin du Petit-Saconnex 7-9, 1209 Genève -  </t>
  </si>
  <si>
    <t>https://www.google.fr/maps/search/InterContinental+Geneva+-+World+Class+Luxury+Hotel+Geneva</t>
  </si>
  <si>
    <t>Tamoil</t>
  </si>
  <si>
    <t xml:space="preserve">Chemin du Petit-Saconnex 2, 1209 Genf -  </t>
  </si>
  <si>
    <t>https://www.google.fr/maps/search/Tamoil</t>
  </si>
  <si>
    <t>hotelF1 Aix en Provence</t>
  </si>
  <si>
    <t xml:space="preserve">RN7 - Lieu-dit le Canet Meyreuil, 13590 Meyreuil, France -  </t>
  </si>
  <si>
    <t>https://www.google.fr/maps/search/hotelF1+Aix+en+Provence</t>
  </si>
  <si>
    <t>Eni</t>
  </si>
  <si>
    <t xml:space="preserve">Aire de Cambarette Nord, sarlrostov@gmx.fr, A8, 83170 Brignoles, France -  </t>
  </si>
  <si>
    <t>https://www.google.fr/maps/search/Eni</t>
  </si>
  <si>
    <t>Circle farmers</t>
  </si>
  <si>
    <t xml:space="preserve">Rue des Sablières 15, 1242 Satigny -  </t>
  </si>
  <si>
    <t>https://www.google.fr/maps/search/Circle+farmers</t>
  </si>
  <si>
    <t>Tina Coiffure</t>
  </si>
  <si>
    <t xml:space="preserve">Boulevard Carl-Vogt 47, 1205 Genève -  </t>
  </si>
  <si>
    <t>https://www.google.fr/maps/search/Tina+Coiffure</t>
  </si>
  <si>
    <t xml:space="preserve">ZA du bois Candice, Route de Meyrin, 01210 Ferney-Voltaire, France -  </t>
  </si>
  <si>
    <t>The Geneva Water Fountain</t>
  </si>
  <si>
    <t>https://www.google.fr/maps/search/The+Geneva+Water+Fountain</t>
  </si>
  <si>
    <t>Flexbox Genève Centre SÀRL</t>
  </si>
  <si>
    <t xml:space="preserve">Route du Nant-d'Avril 40, 1214 Vernier -  </t>
  </si>
  <si>
    <t>https://www.google.fr/maps/search/Flexbox+Genève+Centre+SÀRL</t>
  </si>
  <si>
    <t>MANOR Vesenaz</t>
  </si>
  <si>
    <t xml:space="preserve">Route de Thonon 40, 1222 Vesenaz -  </t>
  </si>
  <si>
    <t>https://www.google.fr/maps/search/MANOR+Vesenaz</t>
  </si>
  <si>
    <t>Rive</t>
  </si>
  <si>
    <t xml:space="preserve">1204 Genève -  </t>
  </si>
  <si>
    <t>https://www.google.fr/maps/search/Rive</t>
  </si>
  <si>
    <t>Industrial Services of Geneva</t>
  </si>
  <si>
    <t xml:space="preserve">Chemin du Château-Bloch 2, 1219 Le Lignon -  </t>
  </si>
  <si>
    <t>https://www.google.fr/maps/search/Industrial+Services+of+Geneva</t>
  </si>
  <si>
    <t>Total</t>
  </si>
  <si>
    <t xml:space="preserve">Voie Descend Rn 205, Route Blanche, 74310 Les Houches, France -  </t>
  </si>
  <si>
    <t>https://www.google.fr/maps/search/Total</t>
  </si>
  <si>
    <t>Schneider Transports Sa</t>
  </si>
  <si>
    <t xml:space="preserve">Zone Industrielle du Moulin du Choc B, 1122 Romanel-sur-Morges -  </t>
  </si>
  <si>
    <t>https://www.google.fr/maps/search/Schneider+Transports+Sa</t>
  </si>
  <si>
    <t>Brasserie du Lignon</t>
  </si>
  <si>
    <t xml:space="preserve">Place du Lignon 10, 1219 Le Lignon -  </t>
  </si>
  <si>
    <t>https://www.google.fr/maps/search/Brasserie+du+Lignon</t>
  </si>
  <si>
    <t>E.Leclerc Ferneydis</t>
  </si>
  <si>
    <t xml:space="preserve">Route de Meyrin, 01210 Ferney-Voltaire, France -  </t>
  </si>
  <si>
    <t>https://www.google.fr/maps/search/E.Leclerc+Ferneydis</t>
  </si>
  <si>
    <t>Meyrin Center</t>
  </si>
  <si>
    <t xml:space="preserve">Avenue de Feuillasse 24, 1217 Meyrin -  </t>
  </si>
  <si>
    <t>https://www.google.fr/maps/search/Meyrin+Center</t>
  </si>
  <si>
    <t>Raststätte Grauholz</t>
  </si>
  <si>
    <t xml:space="preserve">Wolfackerweg 18, 3063 Ittigen -  </t>
  </si>
  <si>
    <t>https://www.google.fr/maps/search/Raststätte+Grauholz</t>
  </si>
  <si>
    <t>Raffles Makkah Palace</t>
  </si>
  <si>
    <t xml:space="preserve">Near Masjid Al Haram،، Al Hajlah, Royal Tower، Ibrahim Al Khalil Rd، Makkah 24231, Saudi Arabia -  </t>
  </si>
  <si>
    <t>https://www.google.fr/maps/search/Raffles+Makkah+Palace</t>
  </si>
  <si>
    <t>Restaurant Chinois Le Paradis, Miao Jing</t>
  </si>
  <si>
    <t xml:space="preserve">Chemin du Ruttet 5, 1196 Gland -  </t>
  </si>
  <si>
    <t>https://www.google.fr/maps/search/Restaurant+Chinois+Le+Paradis,+Miao+Jing</t>
  </si>
  <si>
    <t>Christophe Moret Confiserie</t>
  </si>
  <si>
    <t xml:space="preserve">Rue du Temple 5, 1180 Rolle -  </t>
  </si>
  <si>
    <t>https://www.google.fr/maps/search/Christophe+Moret+Confiserie</t>
  </si>
  <si>
    <t>ANIMALEMENT VÔTRE</t>
  </si>
  <si>
    <t xml:space="preserve">Grand-Rue 3, 1196 Gland -  </t>
  </si>
  <si>
    <t>https://www.google.fr/maps/search/ANIMALEMENT+VÔTRE</t>
  </si>
  <si>
    <t>Burger King Bursins</t>
  </si>
  <si>
    <t xml:space="preserve">Restoroute Relais de la Cote, A1, 1183 Bursins -  </t>
  </si>
  <si>
    <t>https://www.google.fr/maps/search/Burger+King+Bursins</t>
  </si>
  <si>
    <t>Yvoire</t>
  </si>
  <si>
    <t xml:space="preserve">Place du Thay, 74140 Yvoire, France -  </t>
  </si>
  <si>
    <t>https://www.google.fr/maps/search/Yvoire</t>
  </si>
  <si>
    <t>Armée du Salut brocante.ch</t>
  </si>
  <si>
    <t>https://www.google.fr/maps/search/Armée+du+Salut+brocante.ch</t>
  </si>
  <si>
    <t>Bulls Pub Sàrl</t>
  </si>
  <si>
    <t xml:space="preserve">Route de Begnins 1, 1196 Gland -  </t>
  </si>
  <si>
    <t>https://www.google.fr/maps/search/Bulls+Pub+Sàrl</t>
  </si>
  <si>
    <t xml:space="preserve">Route Suisse 26, 1163 Etoy -  </t>
  </si>
  <si>
    <t>Maxi Zoo</t>
  </si>
  <si>
    <t xml:space="preserve">Route de Buchillon 2, 1163 Etoy -  </t>
  </si>
  <si>
    <t>https://www.google.fr/maps/search/Maxi+Zoo</t>
  </si>
  <si>
    <t>Landi La Côte SA</t>
  </si>
  <si>
    <t xml:space="preserve">Route de Crassier 27, 1262 Eysins -  </t>
  </si>
  <si>
    <t>https://www.google.fr/maps/search/Landi+La+Côte+SA</t>
  </si>
  <si>
    <t>Centre Commercial E.Leclerc Ferney-Voltaire</t>
  </si>
  <si>
    <t xml:space="preserve">10 Chemin du Bois Candide, 01210 Ferney-Voltaire, France -  </t>
  </si>
  <si>
    <t>https://www.google.fr/maps/search/Centre+Commercial+E.Leclerc+Ferney-Voltaire</t>
  </si>
  <si>
    <t>Pool Colovray</t>
  </si>
  <si>
    <t xml:space="preserve">Chemin de la Piscine 12, 1260 Nyon -  </t>
  </si>
  <si>
    <t>https://www.google.fr/maps/search/Pool+Colovray</t>
  </si>
  <si>
    <t>Picard</t>
  </si>
  <si>
    <t xml:space="preserve">Route de l'Industrie 12, 1163 Etoy -  </t>
  </si>
  <si>
    <t>https://www.google.fr/maps/search/Picard</t>
  </si>
  <si>
    <t>Pizzeria Cinecitta</t>
  </si>
  <si>
    <t xml:space="preserve">Route de la Chenalette, 1163 Etoy -  </t>
  </si>
  <si>
    <t>https://www.google.fr/maps/search/Pizzeria+Cinecitta</t>
  </si>
  <si>
    <t>Coop Supermarché Allaman Littoral Centre</t>
  </si>
  <si>
    <t xml:space="preserve">Route de la Gare 10, 1165 Allaman -  </t>
  </si>
  <si>
    <t>https://www.google.fr/maps/search/Coop+Supermarché+Allaman+Littoral+Centre</t>
  </si>
  <si>
    <t>Thalie Fleurs</t>
  </si>
  <si>
    <t xml:space="preserve">Grand-Rue 58, 1180 Rolle -  </t>
  </si>
  <si>
    <t>https://www.google.fr/maps/search/Thalie+Fleurs</t>
  </si>
  <si>
    <t xml:space="preserve">Chemin de la Fontaine 1, 1260 Nyon -  </t>
  </si>
  <si>
    <t>Littoral Centre</t>
  </si>
  <si>
    <t>https://www.google.fr/maps/search/Littoral+Centre</t>
  </si>
  <si>
    <t>Coop Supermarché Gland Eikenott</t>
  </si>
  <si>
    <t xml:space="preserve">Allée du Communet 20, 1196 Gland -  </t>
  </si>
  <si>
    <t>https://www.google.fr/maps/search/Coop+Supermarché+Gland+Eikenott</t>
  </si>
  <si>
    <t>TaxiStar Rolle</t>
  </si>
  <si>
    <t>https://www.google.fr/maps/search/TaxiStar+Rolle</t>
  </si>
  <si>
    <t>Coop Pronto</t>
  </si>
  <si>
    <t xml:space="preserve">Relais Côte aire Lac, 1183 Bursins -  </t>
  </si>
  <si>
    <t>https://www.google.fr/maps/search/Coop+Pronto</t>
  </si>
  <si>
    <t>Le Relais de la Chevrette</t>
  </si>
  <si>
    <t xml:space="preserve">74500 Bernex, France -  </t>
  </si>
  <si>
    <t>https://www.google.fr/maps/search/Le+Relais+de+la+Chevrette</t>
  </si>
  <si>
    <t>Super U et drive</t>
  </si>
  <si>
    <t xml:space="preserve">267 Route de Vers les Granges, 74500 Vinzier, France -  </t>
  </si>
  <si>
    <t>https://www.google.fr/maps/search/Super+U+et+drive</t>
  </si>
  <si>
    <t xml:space="preserve">Rue de Mauverney 22, 1196 Gland -  </t>
  </si>
  <si>
    <t>l'Envie Morges</t>
  </si>
  <si>
    <t xml:space="preserve">Grand-Rue 18, 1110 Morges -  </t>
  </si>
  <si>
    <t>https://www.google.fr/maps/search/l'Envie+Morges</t>
  </si>
  <si>
    <t>Auberge de Luins</t>
  </si>
  <si>
    <t xml:space="preserve">Route du Village 21, 1184 Gland -  </t>
  </si>
  <si>
    <t>https://www.google.fr/maps/search/Auberge+de+Luins</t>
  </si>
  <si>
    <t>Le Milieu</t>
  </si>
  <si>
    <t xml:space="preserve">Grand'Rue 8, 1268 Begnins -  </t>
  </si>
  <si>
    <t>https://www.google.fr/maps/search/Le+Milieu</t>
  </si>
  <si>
    <t>Marché La Côte Lac</t>
  </si>
  <si>
    <t xml:space="preserve">Relais de la Côte, 1183 Bursins -  </t>
  </si>
  <si>
    <t>https://www.google.fr/maps/search/Marché+La+Côte+Lac</t>
  </si>
  <si>
    <t xml:space="preserve">Route Suisse 24, 1163 Etoy -  </t>
  </si>
  <si>
    <t>MANOR Chavannes</t>
  </si>
  <si>
    <t xml:space="preserve">Chemin Industriel, 1279 Chavannes-de-Bogis -  </t>
  </si>
  <si>
    <t>https://www.google.fr/maps/search/MANOR+Chavannes</t>
  </si>
  <si>
    <t>O Bom Gosto (Gland)</t>
  </si>
  <si>
    <t>https://www.google.fr/maps/search/O+Bom+Gosto+(Gland)</t>
  </si>
  <si>
    <t>Café Agnès</t>
  </si>
  <si>
    <t xml:space="preserve">Route Suisse 40, 1196 Gland -  </t>
  </si>
  <si>
    <t>https://www.google.fr/maps/search/Café+Agnès</t>
  </si>
  <si>
    <t>Association l'Escale St-Prex</t>
  </si>
  <si>
    <t xml:space="preserve">Chemin du Glapin 8, 1162 Saint-Prex -  </t>
  </si>
  <si>
    <t>https://www.google.fr/maps/search/Association+l'Escale+St-Prex</t>
  </si>
  <si>
    <t xml:space="preserve">Route de Noyer-Girod 2, 1163 Etoy -  </t>
  </si>
  <si>
    <t>Landi</t>
  </si>
  <si>
    <t xml:space="preserve">Avenue de la Gare 1, 1166 Perroy -  </t>
  </si>
  <si>
    <t>https://www.google.fr/maps/search/Landi</t>
  </si>
  <si>
    <t>Salle Communale Luins</t>
  </si>
  <si>
    <t xml:space="preserve">Route de l'Etraz, 1184 Luins -  </t>
  </si>
  <si>
    <t>https://www.google.fr/maps/search/Salle+Communale+Luins</t>
  </si>
  <si>
    <t>Garden Centre Schilliger SA</t>
  </si>
  <si>
    <t>https://www.google.fr/maps/search/Garden+Centre+Schilliger+SA</t>
  </si>
  <si>
    <t>Boccard Rolle</t>
  </si>
  <si>
    <t xml:space="preserve">Grand-Rue 43, 1180 Rolle -  </t>
  </si>
  <si>
    <t>https://www.google.fr/maps/search/Boccard+Rolle</t>
  </si>
  <si>
    <t>AQUATIS Aquarium-Vivarium</t>
  </si>
  <si>
    <t xml:space="preserve">Route de Berne 144, 1010 Lausanne -  </t>
  </si>
  <si>
    <t>https://www.google.fr/maps/search/AQUATIS+Aquarium-Vivarium</t>
  </si>
  <si>
    <t>Restaurant les Glycines</t>
  </si>
  <si>
    <t xml:space="preserve">Chemin des Plantaz 56, 1260 Nyon -  </t>
  </si>
  <si>
    <t>https://www.google.fr/maps/search/Restaurant+les+Glycines</t>
  </si>
  <si>
    <t>Restaurant Pizzeria Les Fontaines</t>
  </si>
  <si>
    <t xml:space="preserve">Chemin d'Eysins 45A, 1260 Nyon -  </t>
  </si>
  <si>
    <t>https://www.google.fr/maps/search/Restaurant+Pizzeria+Les+Fontaines</t>
  </si>
  <si>
    <t>Boulangerie Christian Fayet</t>
  </si>
  <si>
    <t xml:space="preserve">Place du Soleil 3, 1183 Bursins -  </t>
  </si>
  <si>
    <t>https://www.google.fr/maps/search/Boulangerie+Christian+Fayet</t>
  </si>
  <si>
    <t>Tea-room Monica #piadina</t>
  </si>
  <si>
    <t xml:space="preserve">Rue de Malagny 14, 1198 Gland -  </t>
  </si>
  <si>
    <t>https://www.google.fr/maps/search/Tea-room+Monica+#piadina</t>
  </si>
  <si>
    <t>Au Coeur des Saveurs</t>
  </si>
  <si>
    <t xml:space="preserve">Rue de la Paix 1, 1196 Gland -  </t>
  </si>
  <si>
    <t>https://www.google.fr/maps/search/Au+Coeur+des+Saveurs</t>
  </si>
  <si>
    <t>Lidl Suisse</t>
  </si>
  <si>
    <t xml:space="preserve">Avenue du Mont-Blanc 35, 1196 Gland VD -  </t>
  </si>
  <si>
    <t>https://www.google.fr/maps/search/Lidl+Suisse</t>
  </si>
  <si>
    <t>MétéoSuisse</t>
  </si>
  <si>
    <t xml:space="preserve">Avenue de la Paix 7 BIS, 1202 Genève -  </t>
  </si>
  <si>
    <t>https://www.google.fr/maps/search/MétéoSuisse</t>
  </si>
  <si>
    <t>Landing Amphion-les-Bains CGN</t>
  </si>
  <si>
    <t xml:space="preserve">HLM de la Rive, France -  </t>
  </si>
  <si>
    <t>https://www.google.fr/maps/search/Landing+Amphion-les-Bains+CGN</t>
  </si>
  <si>
    <t>Coop Supermarché Saint-Prex</t>
  </si>
  <si>
    <t xml:space="preserve">Rue de la Gare 1, 1162 Saint-Prex -  </t>
  </si>
  <si>
    <t>https://www.google.fr/maps/search/Coop+Supermarché+Saint-Prex</t>
  </si>
  <si>
    <t>Long Sheng</t>
  </si>
  <si>
    <t xml:space="preserve">Rue Mauverney 16B, 1196 Gland -  </t>
  </si>
  <si>
    <t>https://www.google.fr/maps/search/Long+Sheng</t>
  </si>
  <si>
    <t>Tartines &amp; Co Nyon</t>
  </si>
  <si>
    <t xml:space="preserve">Route de Signy 39, 1260 Nyon -  </t>
  </si>
  <si>
    <t>https://www.google.fr/maps/search/Tartines+&amp;+Co+Nyon</t>
  </si>
  <si>
    <t xml:space="preserve">Avenue de la Gare 17, 1180 Rolle -  </t>
  </si>
  <si>
    <t>Coop Supermarché Vich</t>
  </si>
  <si>
    <t xml:space="preserve">Chemin de la Bichette 4, 1267 Vich -  </t>
  </si>
  <si>
    <t>https://www.google.fr/maps/search/Coop+Supermarché+Vich</t>
  </si>
  <si>
    <t>Buvette de la Dent de Vaulion</t>
  </si>
  <si>
    <t xml:space="preserve">Rue de la dent de Vaulion 8, 1325 Vaulion -  </t>
  </si>
  <si>
    <t>https://www.google.fr/maps/search/Buvette+de+la+Dent+de+Vaulion</t>
  </si>
  <si>
    <t>Tennis Club Gland</t>
  </si>
  <si>
    <t xml:space="preserve">Centre Sportif En Bord, 1196 Gland VD -  </t>
  </si>
  <si>
    <t>https://www.google.fr/maps/search/Tennis+Club+Gland</t>
  </si>
  <si>
    <t xml:space="preserve">Rue Jules Gachet 2, 1260 Nyon -  </t>
  </si>
  <si>
    <t>Parlement Européen</t>
  </si>
  <si>
    <t xml:space="preserve">67000 Strasbourg, France -  </t>
  </si>
  <si>
    <t>https://www.google.fr/maps/search/Parlement+Européen</t>
  </si>
  <si>
    <t>École Nationale d'Administration</t>
  </si>
  <si>
    <t xml:space="preserve">1 Rue Sainte-Marguerite, 67080 Strasbourg, France -  </t>
  </si>
  <si>
    <t>https://www.google.fr/maps/search/École+Nationale+d'Administration</t>
  </si>
  <si>
    <t>Edmond de Rothschild (Suisse) S.A.</t>
  </si>
  <si>
    <t xml:space="preserve">Rue de Hesse 18, 1204 Genève -  </t>
  </si>
  <si>
    <t>https://www.google.fr/maps/search/Edmond+de+Rothschild+(Suisse)+S.A.</t>
  </si>
  <si>
    <t>K Kiosk</t>
  </si>
  <si>
    <t>https://www.google.fr/maps/search/K+Kiosk</t>
  </si>
  <si>
    <t>Discount Bike Rental Amsterdam</t>
  </si>
  <si>
    <t xml:space="preserve">Nieuwe Nieuwstraat 19D, 1012 NG Amsterdam, Netherlands -  </t>
  </si>
  <si>
    <t>https://www.google.fr/maps/search/Discount+Bike+Rental+Amsterdam</t>
  </si>
  <si>
    <t>Municipal government of Saint-Prex</t>
  </si>
  <si>
    <t xml:space="preserve">Chemin de Penguey 1A, 1162 Saint-Prex -  </t>
  </si>
  <si>
    <t>https://www.google.fr/maps/search/Municipal+government+of+Saint-Prex</t>
  </si>
  <si>
    <t>Déchetterie Communale Saint-Prex</t>
  </si>
  <si>
    <t xml:space="preserve">Chemin du Glapin 20, 1162 Saint-Prex -  </t>
  </si>
  <si>
    <t>https://www.google.fr/maps/search/Déchetterie+Communale+Saint-Prex</t>
  </si>
  <si>
    <t>Salt Store</t>
  </si>
  <si>
    <t xml:space="preserve">Escaliers du Grand-Pont 7, 1003 Lausanne -  </t>
  </si>
  <si>
    <t>https://www.google.fr/maps/search/Salt+Store</t>
  </si>
  <si>
    <t>Restaurant Aéroport</t>
  </si>
  <si>
    <t xml:space="preserve">Route de l'Aéroport 60, 1950 Sion -  </t>
  </si>
  <si>
    <t>https://www.google.fr/maps/search/Restaurant+Aéroport</t>
  </si>
  <si>
    <t>Simulpro</t>
  </si>
  <si>
    <t xml:space="preserve">Chemin du Tennis 4, 1026 Echandens -  </t>
  </si>
  <si>
    <t>https://www.google.fr/maps/search/Simulpro</t>
  </si>
  <si>
    <t>Police Région Morges</t>
  </si>
  <si>
    <t xml:space="preserve">Avenue des Pâquis 31, 1110 Morges -  </t>
  </si>
  <si>
    <t>https://www.google.fr/maps/search/Police+Région+Morges</t>
  </si>
  <si>
    <t>ClubCity GmbH</t>
  </si>
  <si>
    <t xml:space="preserve">Dörflistrasse 10, 8057 Zürich -  </t>
  </si>
  <si>
    <t>https://www.google.fr/maps/search/ClubCity+GmbH</t>
  </si>
  <si>
    <t>Giga Tacos Coop</t>
  </si>
  <si>
    <t xml:space="preserve">Rue des Fossés 6, 1110 Morges -  </t>
  </si>
  <si>
    <t>https://www.google.fr/maps/search/Giga+Tacos+Coop</t>
  </si>
  <si>
    <t>Sant Bartomeu</t>
  </si>
  <si>
    <t xml:space="preserve">Carrer de Sants, 124, 08028 Barcelona, Spain -  </t>
  </si>
  <si>
    <t>https://www.google.fr/maps/search/Sant+Bartomeu</t>
  </si>
  <si>
    <t>Adrenaline Motos</t>
  </si>
  <si>
    <t xml:space="preserve">Avenue de Riond-Bosson 10, 1110 Morges -  </t>
  </si>
  <si>
    <t>https://www.google.fr/maps/search/Adrenaline+Motos</t>
  </si>
  <si>
    <t>Restaurant of the White Cross - Mouret</t>
  </si>
  <si>
    <t xml:space="preserve">Route de la Gruyère 3, 1724 Le Mouret -  </t>
  </si>
  <si>
    <t>https://www.google.fr/maps/search/Restaurant+of+the+White+Cross+-+Mouret</t>
  </si>
  <si>
    <t>King Kustom Bike</t>
  </si>
  <si>
    <t xml:space="preserve">1, Ctre du Village, 2043 Boudevilliers -  </t>
  </si>
  <si>
    <t>https://www.google.fr/maps/search/King+Kustom+Bike</t>
  </si>
  <si>
    <t>Entre Homard&amp;Côte</t>
  </si>
  <si>
    <t xml:space="preserve">Rue de Zurich 6, 1201 Genève -  </t>
  </si>
  <si>
    <t>https://www.google.fr/maps/search/Entre+Homard&amp;Côte</t>
  </si>
  <si>
    <t>Hôtel Tigmiza Marrakech</t>
  </si>
  <si>
    <t xml:space="preserve">Douar Laghribate, Bab Atlas, 40000، 40000, Morocco -  </t>
  </si>
  <si>
    <t>https://www.google.fr/maps/search/Hôtel+Tigmiza+Marrakech</t>
  </si>
  <si>
    <t>Association Père pour Toujours Genève</t>
  </si>
  <si>
    <t>https://www.google.fr/maps/search/Association+Père+pour+Toujours+Genève</t>
  </si>
  <si>
    <t>Vida Loca Café</t>
  </si>
  <si>
    <t xml:space="preserve">Montevaux 1, 1880 Bex -  </t>
  </si>
  <si>
    <t>https://www.google.fr/maps/search/Vida+Loca+Café</t>
  </si>
  <si>
    <t>Hotel ibis Mulhouse Ile Napoléon</t>
  </si>
  <si>
    <t xml:space="preserve">Rue des Cevennes, Ile Napoléon, 68390 Sausheim, France -  </t>
  </si>
  <si>
    <t>https://www.google.fr/maps/search/Hotel+ibis+Mulhouse+Ile+Napoléon</t>
  </si>
  <si>
    <t>Opéra national de Lorraine</t>
  </si>
  <si>
    <t xml:space="preserve">1 Rue Sainte-Catherine, 54000 Nancy, France -  </t>
  </si>
  <si>
    <t>https://www.google.fr/maps/search/Opéra+national+de+Lorraine</t>
  </si>
  <si>
    <t>Pâtisserie Recouvreur</t>
  </si>
  <si>
    <t xml:space="preserve">11 Rue de la Faïencerie, 54000 Nancy, France -  </t>
  </si>
  <si>
    <t>https://www.google.fr/maps/search/Pâtisserie+Recouvreur</t>
  </si>
  <si>
    <t>Riverside restaurants Sàrl</t>
  </si>
  <si>
    <t xml:space="preserve">Rue de Rive 34, 1260 Nyon -  </t>
  </si>
  <si>
    <t>https://www.google.fr/maps/search/Riverside+restaurants+Sàrl</t>
  </si>
  <si>
    <t>L'ATTIQUE NYON (ex Antipasti)</t>
  </si>
  <si>
    <t>https://www.google.fr/maps/search/L'ATTIQUE+NYON+(ex+Antipasti)</t>
  </si>
  <si>
    <t>Foui-Shop</t>
  </si>
  <si>
    <t xml:space="preserve">Grand'Rue 9, 1432 Belmont-sur-Yverdon -  </t>
  </si>
  <si>
    <t>https://www.google.fr/maps/search/Foui-Shop</t>
  </si>
  <si>
    <t>Trimoto</t>
  </si>
  <si>
    <t xml:space="preserve">Chemin des Echelles 3, 2016 Cortaillod -  </t>
  </si>
  <si>
    <t>https://www.google.fr/maps/search/Trimoto</t>
  </si>
  <si>
    <t>Articom</t>
  </si>
  <si>
    <t>https://www.google.fr/maps/search/Articom</t>
  </si>
  <si>
    <t>Pfister Meubles</t>
  </si>
  <si>
    <t xml:space="preserve">Centre de l'Habitat, Route de l'Industrie 10, 1163 Etoy -  </t>
  </si>
  <si>
    <t>https://www.google.fr/maps/search/Pfister+Meubles</t>
  </si>
  <si>
    <t>Moto Cross Club Les Meyrinos</t>
  </si>
  <si>
    <t xml:space="preserve">Route de Sézegnin 1285, 1285 Avusy -  </t>
  </si>
  <si>
    <t>https://www.google.fr/maps/search/Moto+Cross+Club+Les+Meyrinos</t>
  </si>
  <si>
    <t>La Ferme d'Augustin Hôtel 4 étoiles</t>
  </si>
  <si>
    <t xml:space="preserve">Route de Tahiti, 83350 Ramatuelle, France -  </t>
  </si>
  <si>
    <t>https://www.google.fr/maps/search/La+Ferme+d'Augustin+Hôtel+4+étoiles</t>
  </si>
  <si>
    <t>Canal du Nivernais</t>
  </si>
  <si>
    <t xml:space="preserve">58800, France -  </t>
  </si>
  <si>
    <t>https://www.google.fr/maps/search/Canal+du+Nivernais</t>
  </si>
  <si>
    <t>O Resto</t>
  </si>
  <si>
    <t xml:space="preserve">Rue du Cardinal-Journet 4, 1217 Meyrin -  </t>
  </si>
  <si>
    <t>https://www.google.fr/maps/search/O+Resto</t>
  </si>
  <si>
    <t>Vida Loca Choppers</t>
  </si>
  <si>
    <t xml:space="preserve">Route de Montevaux 1, 1880 Bex -  </t>
  </si>
  <si>
    <t>https://www.google.fr/maps/search/Vida+Loca+Choppers</t>
  </si>
  <si>
    <t>Garage de l'Athénée - Mercedes-Benz, AMG, smart - Groupe Chevalley</t>
  </si>
  <si>
    <t xml:space="preserve">Route de Meyrin 122, 1216 Vernier -  </t>
  </si>
  <si>
    <t>https://www.google.fr/maps/search/Garage+de+l'Athénée+-+Mercedes-Benz,+AMG,+smart+-+Groupe+Chevalley</t>
  </si>
  <si>
    <t>Cave St Louis</t>
  </si>
  <si>
    <t xml:space="preserve">38 Rue des Forges, 58800 Corbigny, France -  </t>
  </si>
  <si>
    <t>https://www.google.fr/maps/search/Cave+St+Louis</t>
  </si>
  <si>
    <t>Hotel de la Truite</t>
  </si>
  <si>
    <t xml:space="preserve">Rue de la Poste 4, 1342 L'Abbaye -  </t>
  </si>
  <si>
    <t>https://www.google.fr/maps/search/Hotel+de+la+Truite</t>
  </si>
  <si>
    <t>MyColorPhone - Nyon</t>
  </si>
  <si>
    <t xml:space="preserve">Route du Stand 19, 1260 Nyon -  </t>
  </si>
  <si>
    <t>https://www.google.fr/maps/search/MyColorPhone+-+Nyon</t>
  </si>
  <si>
    <t>Le Petit Bouchon plage de Promenthoux</t>
  </si>
  <si>
    <t xml:space="preserve">Route de Promenthoux 100, 1197 Prangins -  </t>
  </si>
  <si>
    <t>https://www.google.fr/maps/search/Le+Petit+Bouchon+plage+de+Promenthoux</t>
  </si>
  <si>
    <t>Lodge Le Chasse Montagne</t>
  </si>
  <si>
    <t xml:space="preserve">2296 Route des Chavannes, 74260 Les Gets, France -  </t>
  </si>
  <si>
    <t>https://www.google.fr/maps/search/Lodge+Le+Chasse+Montagne</t>
  </si>
  <si>
    <t>Pro Motos</t>
  </si>
  <si>
    <t xml:space="preserve">Rte de Corbaroche 32, 1723 Marly FR -  </t>
  </si>
  <si>
    <t>https://www.google.fr/maps/search/Pro+Motos</t>
  </si>
  <si>
    <t>Harley Davidson Buell Grenoble</t>
  </si>
  <si>
    <t xml:space="preserve">ZI Les Vouillands, 17 Boulevard Paul Langevin, 38600 Fontaine, France -  </t>
  </si>
  <si>
    <t>https://www.google.fr/maps/search/Harley+Davidson+Buell+Grenoble</t>
  </si>
  <si>
    <t>La Mer EGEE</t>
  </si>
  <si>
    <t xml:space="preserve">11 Place Saint-Epvre, 54000 Nancy, France -  </t>
  </si>
  <si>
    <t>https://www.google.fr/maps/search/La+Mer+EGEE</t>
  </si>
  <si>
    <t>La Cantina</t>
  </si>
  <si>
    <t xml:space="preserve">18 Grande Rue, 54000 Nancy, France -  </t>
  </si>
  <si>
    <t>https://www.google.fr/maps/search/La+Cantina</t>
  </si>
  <si>
    <t>Grand Hotel De La Reine</t>
  </si>
  <si>
    <t xml:space="preserve">2 Place Stanislas, 54000 Nancy, France -  </t>
  </si>
  <si>
    <t>https://www.google.fr/maps/search/Grand+Hotel+De+La+Reine</t>
  </si>
  <si>
    <t>Restaurant Le Vivier</t>
  </si>
  <si>
    <t xml:space="preserve">13 Rue des Maréchaux, 54000 Nancy, France -  </t>
  </si>
  <si>
    <t>https://www.google.fr/maps/search/Restaurant+Le+Vivier</t>
  </si>
  <si>
    <t>Harley-Davidson Mulhouse</t>
  </si>
  <si>
    <t xml:space="preserve">8 Rue Alcide de Gasperi, 68390 Sausheim, France -  </t>
  </si>
  <si>
    <t>https://www.google.fr/maps/search/Harley-Davidson+Mulhouse</t>
  </si>
  <si>
    <t>L'Olivier de Provence</t>
  </si>
  <si>
    <t xml:space="preserve">Rue Jacques-Dalphin 13, 1227 Carouge -  </t>
  </si>
  <si>
    <t>https://www.google.fr/maps/search/L'Olivier+de+Provence</t>
  </si>
  <si>
    <t>Restaurant le Vinci</t>
  </si>
  <si>
    <t xml:space="preserve">71 Grand Rue, 68390 Sausheim, France -  </t>
  </si>
  <si>
    <t>https://www.google.fr/maps/search/Restaurant+le+Vinci</t>
  </si>
  <si>
    <t>Mont Gelé Verbier</t>
  </si>
  <si>
    <t xml:space="preserve">Rue de Médran 51, 1936 Bagnes -  </t>
  </si>
  <si>
    <t>https://www.google.fr/maps/search/Mont+Gelé+Verbier</t>
  </si>
  <si>
    <t>Spirit Of Eagle exclusive dealer Harley-Davidson</t>
  </si>
  <si>
    <t xml:space="preserve">168 Avenue d'Aix-les-Bains, 74600 Annecy, France -  </t>
  </si>
  <si>
    <t>https://www.google.fr/maps/search/Spirit+Of+Eagle+exclusive+dealer+Harley-Davidson</t>
  </si>
  <si>
    <t>POTERIE DU PETIT-MASSÉ</t>
  </si>
  <si>
    <t xml:space="preserve">Tamnay-en-Bazois, France -  </t>
  </si>
  <si>
    <t>https://www.google.fr/maps/search/POTERIE+DU+PETIT-MASSÉ</t>
  </si>
  <si>
    <t>Groupe Vétérinaire de Corbigny</t>
  </si>
  <si>
    <t xml:space="preserve">2 Rue des Essais, 58800 Corbigny, France -  </t>
  </si>
  <si>
    <t>https://www.google.fr/maps/search/Groupe+Vétérinaire+de+Corbigny</t>
  </si>
  <si>
    <t>Circuit Automobile Paul Ricard</t>
  </si>
  <si>
    <t xml:space="preserve">2760 Route des Hauts du Camp, RDN8, 83330 Le Castellet, France -  </t>
  </si>
  <si>
    <t>https://www.google.fr/maps/search/Circuit+Automobile+Paul+Ricard</t>
  </si>
  <si>
    <t>Spirit Of Bike</t>
  </si>
  <si>
    <t xml:space="preserve">48 Bis Rue du Moulin du Président, 89000 Auxerre, France -  </t>
  </si>
  <si>
    <t>https://www.google.fr/maps/search/Spirit+Of+Bike</t>
  </si>
  <si>
    <t>Restaurant Tahiti Beach</t>
  </si>
  <si>
    <t xml:space="preserve">83350 Ramatuelle, France -  </t>
  </si>
  <si>
    <t>https://www.google.fr/maps/search/Restaurant+Tahiti+Beach</t>
  </si>
  <si>
    <t>L'Opéra - Saint-Tropez</t>
  </si>
  <si>
    <t xml:space="preserve">Résidence du Port, 83990 Saint-Tropez, France -  </t>
  </si>
  <si>
    <t>https://www.google.fr/maps/search/L'Opéra+-+Saint-Tropez</t>
  </si>
  <si>
    <t>Hong-Sheng Chen Sàrl</t>
  </si>
  <si>
    <t xml:space="preserve">Route de Clémenty 64, 1260 Nyon -  </t>
  </si>
  <si>
    <t>https://www.google.fr/maps/search/Hong-Sheng+Chen+Sàrl</t>
  </si>
  <si>
    <t>Ao Phrao</t>
  </si>
  <si>
    <t xml:space="preserve">Tambon Phe, Amphoe Mueang Rayong, Chang Wat Rayong 21160, Thailand -  </t>
  </si>
  <si>
    <t>https://www.google.fr/maps/search/Ao+Phrao</t>
  </si>
  <si>
    <t>Baan Noppawong</t>
  </si>
  <si>
    <t xml:space="preserve">114 Soi Damnoen Klang Tai, Khwaeng Wat Bowon Niwet, Khet Phra Nakhon, Krung Thep Maha Nakhon 10200, Thailand -  </t>
  </si>
  <si>
    <t>https://www.google.fr/maps/search/Baan+Noppawong</t>
  </si>
  <si>
    <t>Harley Davidson "Official Dealer" Geneva</t>
  </si>
  <si>
    <t xml:space="preserve">Chemin du Champ-des-Filles 36, 1228 Plan-les-Ouates -  </t>
  </si>
  <si>
    <t>https://www.google.fr/maps/search/Harley+Davidson+"Official+Dealer"+Geneva</t>
  </si>
  <si>
    <t>Baan Dinso 2 บ้านดินสอ 2</t>
  </si>
  <si>
    <t xml:space="preserve">78 Ratchadamnoen Klang Rd, Khwaeng Wat Bowon Niwet, Khet Phra Nakhon, Krung Thep Maha Nakhon 10200, Thailand -  </t>
  </si>
  <si>
    <t>https://www.google.fr/maps/search/Baan+Dinso+2+บ้านดินสอ+2</t>
  </si>
  <si>
    <t>Lima Bar</t>
  </si>
  <si>
    <t xml:space="preserve">95 M.4 Lima Bar Saikeaw Beach, Koh Samed, Phe, Muang, Rayong 21160, Thailand -  </t>
  </si>
  <si>
    <t>https://www.google.fr/maps/search/Lima+Bar</t>
  </si>
  <si>
    <t>Ko Samet</t>
  </si>
  <si>
    <t xml:space="preserve">Phe, Mueang Rayong District, Rayong, Thailand -  </t>
  </si>
  <si>
    <t>https://www.google.fr/maps/search/Ko+Samet</t>
  </si>
  <si>
    <t>Pathumwan Princess Hotel</t>
  </si>
  <si>
    <t>https://www.google.fr/maps/search/Pathumwan+Princess+Hotel</t>
  </si>
  <si>
    <t>Larissa Samed resort</t>
  </si>
  <si>
    <t xml:space="preserve">8/1 Moo 4, Samed Island, Tambon Phe, Koh Samet, Chang Wat Rayong 21160, Thailand -  </t>
  </si>
  <si>
    <t>https://www.google.fr/maps/search/Larissa+Samed+resort</t>
  </si>
  <si>
    <t>ร้อยเอ็ดไฮเปอร์มาร์ท</t>
  </si>
  <si>
    <t xml:space="preserve">Tambon Nuea Mueang, Amphoe Mueang Roi Et, Chang Wat Roi Et 45000, Thailand -  </t>
  </si>
  <si>
    <t>https://www.google.fr/maps/search/ร้อยเอ็ดไฮเปอร์มาร์ท</t>
  </si>
  <si>
    <t>Suki Lao Restaurant</t>
  </si>
  <si>
    <t>https://www.google.fr/maps/search/Suki+Lao+Restaurant</t>
  </si>
  <si>
    <t>La Corte</t>
  </si>
  <si>
    <t>https://www.google.fr/maps/search/La+Corte</t>
  </si>
  <si>
    <t>Euromaster Peney</t>
  </si>
  <si>
    <t xml:space="preserve">Route du Bois-de-Bay 95, 1242 Satigny -  </t>
  </si>
  <si>
    <t>https://www.google.fr/maps/search/Euromaster+Peney</t>
  </si>
  <si>
    <t>ZZ-Racing, équipements &amp; accessoires motos</t>
  </si>
  <si>
    <t xml:space="preserve">Chemin des Maladières 20, 2022 Bevaix -  </t>
  </si>
  <si>
    <t>https://www.google.fr/maps/search/ZZ-Racing,+équipements+&amp;+accessoires+motos</t>
  </si>
  <si>
    <t>Gétaz-Miauton SA - exposition</t>
  </si>
  <si>
    <t xml:space="preserve">Littoral Parc Etoy, Route de la Tuilière 10, 1163 Etoy -  </t>
  </si>
  <si>
    <t>https://www.google.fr/maps/search/Gétaz-Miauton+SA+-+exposition</t>
  </si>
  <si>
    <t>Domaine de Divonne - Hôtel, Golf &amp; Casino</t>
  </si>
  <si>
    <t xml:space="preserve">Avenue des Thermes, 01220 Divonne-les-Bains, France -  </t>
  </si>
  <si>
    <t>https://www.google.fr/maps/search/Domaine+de+Divonne+-+Hôtel,+Golf+&amp;+Casino</t>
  </si>
  <si>
    <t>RB Structures, sciage béton</t>
  </si>
  <si>
    <t xml:space="preserve">Confignon -  </t>
  </si>
  <si>
    <t>https://www.google.fr/maps/search/RB+Structures,+sciage+béton</t>
  </si>
  <si>
    <t>Centre Articom, Route de Divonne 48 1260 Nyon</t>
  </si>
  <si>
    <t xml:space="preserve">Route de Divonne 46, 1260 Nyon -  </t>
  </si>
  <si>
    <t>https://www.google.fr/maps/search/Centre+Articom,+Route+de+Divonne+48+1260+Nyon</t>
  </si>
  <si>
    <t>E.Leclerc Chalon Sur Saone Sud Lux</t>
  </si>
  <si>
    <t xml:space="preserve">Route de Lyon, 71100 Lux, France -  </t>
  </si>
  <si>
    <t>https://www.google.fr/maps/search/E.Leclerc+Chalon+Sur+Saone+Sud+Lux</t>
  </si>
  <si>
    <t>Pizza Pizzi sacha</t>
  </si>
  <si>
    <t xml:space="preserve">225 Rue des Glières, 74800 Saint-Pierre-en-Faucigny, France -  </t>
  </si>
  <si>
    <t>https://www.google.fr/maps/search/Pizza+Pizzi+sacha</t>
  </si>
  <si>
    <t>migrolino-Shop</t>
  </si>
  <si>
    <t xml:space="preserve">Impasse Champ-Colin 12, 1260 Nyon -  </t>
  </si>
  <si>
    <t>https://www.google.fr/maps/search/migrolino-Shop</t>
  </si>
  <si>
    <t>7-Eleven</t>
  </si>
  <si>
    <t>https://www.google.fr/maps/search/7-Eleven</t>
  </si>
  <si>
    <t>โรงแรมเพชรรัชต์การ์เด้นท์</t>
  </si>
  <si>
    <t xml:space="preserve">404 หมู่ 17 ถนน คชพลายุกต์ Tambon Nuea Mueang, Amphoe Mueang Roi Et, Chang Wat Roi Et 45000, Thailand -  </t>
  </si>
  <si>
    <t>https://www.google.fr/maps/search/โรงแรมเพชรรัชต์การ์เด้นท์</t>
  </si>
  <si>
    <t>Restaurant Chez Zhao</t>
  </si>
  <si>
    <t xml:space="preserve">2 Avenue de la Gare, 01220 Divonne-les-Bains, France -  </t>
  </si>
  <si>
    <t>https://www.google.fr/maps/search/Restaurant+Chez+Zhao</t>
  </si>
  <si>
    <t>Amt Custom</t>
  </si>
  <si>
    <t xml:space="preserve">D6113, 30230 Bouillargues, France -  </t>
  </si>
  <si>
    <t>https://www.google.fr/maps/search/Amt+Custom</t>
  </si>
  <si>
    <t>Agip</t>
  </si>
  <si>
    <t xml:space="preserve">A43 - Aire du Guiers, Route du Vorget, 38480 Romagnieu, France -  </t>
  </si>
  <si>
    <t>https://www.google.fr/maps/search/Agip</t>
  </si>
  <si>
    <t>Vins De Nos Pères</t>
  </si>
  <si>
    <t xml:space="preserve">354 Avenue du Cambourin, 30132 Caissargues, France -  </t>
  </si>
  <si>
    <t>https://www.google.fr/maps/search/Vins+De+Nos+Pères</t>
  </si>
  <si>
    <t>Léman Pneus SA</t>
  </si>
  <si>
    <t xml:space="preserve">Route de Champ-Colin 2, 1260 Nyon -  </t>
  </si>
  <si>
    <t>https://www.google.fr/maps/search/Léman+Pneus+SA</t>
  </si>
  <si>
    <t>Chaika Restaurant</t>
  </si>
  <si>
    <t>https://www.google.fr/maps/search/Chaika+Restaurant</t>
  </si>
  <si>
    <t>Saveurs d'Asie</t>
  </si>
  <si>
    <t xml:space="preserve">12 Route de Lyon, 71100 Lux, France -  </t>
  </si>
  <si>
    <t>https://www.google.fr/maps/search/Saveurs+d'Asie</t>
  </si>
  <si>
    <t>Best Western Plus Clos Syrah</t>
  </si>
  <si>
    <t xml:space="preserve">Boulevard Pierre Tezier, 26000 Valence, France -  </t>
  </si>
  <si>
    <t>https://www.google.fr/maps/search/Best+Western+Plus+Clos+Syrah</t>
  </si>
  <si>
    <t>ESSO Porte de la Drôme</t>
  </si>
  <si>
    <t xml:space="preserve">A49 - Aire de la Porte de la, 26730 La Baume-d'Hostun, France -  </t>
  </si>
  <si>
    <t>https://www.google.fr/maps/search/ESSO+Porte+de+la+Drôme</t>
  </si>
  <si>
    <t>Total Petrol Station Access</t>
  </si>
  <si>
    <t xml:space="preserve">15 Avenue de la République, 71400 Autun, France -  </t>
  </si>
  <si>
    <t>https://www.google.fr/maps/search/Total+Petrol+Station+Access</t>
  </si>
  <si>
    <t>Vone-Racing</t>
  </si>
  <si>
    <t xml:space="preserve">Impasse Charles Garnier, Z.A. la Grue, 26120 Chabeuil, France -  </t>
  </si>
  <si>
    <t>https://www.google.fr/maps/search/Vone-Racing</t>
  </si>
  <si>
    <t>Poivre Noir SA</t>
  </si>
  <si>
    <t xml:space="preserve">Route de Champ-Colin 2A, 1260 Nyon -  </t>
  </si>
  <si>
    <t>https://www.google.fr/maps/search/Poivre+Noir+SA</t>
  </si>
  <si>
    <t>Parc Naturel Régional de la Haute Vallée de Chevreuse</t>
  </si>
  <si>
    <t xml:space="preserve">78460 Chevreuse, France -  </t>
  </si>
  <si>
    <t>https://www.google.fr/maps/search/Parc+Naturel+Régional+de+la+Haute+Vallée+de+Chevreuse</t>
  </si>
  <si>
    <t>Golf du Tremblay on Mauldre</t>
  </si>
  <si>
    <t xml:space="preserve">14 Bis Rue du Général de Gaulle, 78490 Le Tremblay-sur-Mauldre, France -  </t>
  </si>
  <si>
    <t>https://www.google.fr/maps/search/Golf+du+Tremblay+on+Mauldre</t>
  </si>
  <si>
    <t>Coop Pronto avec station-service</t>
  </si>
  <si>
    <t xml:space="preserve">Route de Champ-Colin 7, 1260 Nyon -  </t>
  </si>
  <si>
    <t>https://www.google.fr/maps/search/Coop+Pronto+avec+station-service</t>
  </si>
  <si>
    <t>Il Pulcinella</t>
  </si>
  <si>
    <t xml:space="preserve">Route de Lausanne 27, 1180 Rolle -  </t>
  </si>
  <si>
    <t>https://www.google.fr/maps/search/Il+Pulcinella</t>
  </si>
  <si>
    <t>Alexandre Fraysse</t>
  </si>
  <si>
    <t xml:space="preserve">10 Rue Mignard, 75116 Paris, France -  </t>
  </si>
  <si>
    <t>https://www.google.fr/maps/search/Alexandre+Fraysse</t>
  </si>
  <si>
    <t>Martino Fleurs</t>
  </si>
  <si>
    <t xml:space="preserve">75116 Paris, France -  </t>
  </si>
  <si>
    <t>https://www.google.fr/maps/search/Martino+Fleurs</t>
  </si>
  <si>
    <t xml:space="preserve">116 Rue de la Tour, 75016 Paris, France -  </t>
  </si>
  <si>
    <t>ATS Harley Davidson Paris Etoile</t>
  </si>
  <si>
    <t xml:space="preserve">30 Avenue de la Grande-Armée, 75017 Paris, France -  </t>
  </si>
  <si>
    <t>https://www.google.fr/maps/search/ATS+Harley+Davidson+Paris+Etoile</t>
  </si>
  <si>
    <t>INDIAN Motorcycle Paris</t>
  </si>
  <si>
    <t xml:space="preserve">22 Avenue de la Grande-Armée, 75017 Paris, France -  </t>
  </si>
  <si>
    <t>https://www.google.fr/maps/search/INDIAN+Motorcycle+Paris</t>
  </si>
  <si>
    <t>L'avant Comptoir De La Mer</t>
  </si>
  <si>
    <t xml:space="preserve">3 Carrefour de l'Odéon, 75006 Paris, France -  </t>
  </si>
  <si>
    <t>https://www.google.fr/maps/search/L'avant+Comptoir+De+La+Mer</t>
  </si>
  <si>
    <t>DUCATI PARIS</t>
  </si>
  <si>
    <t>https://www.google.fr/maps/search/DUCATI+PARIS</t>
  </si>
  <si>
    <t>Gruparsa Digital SL</t>
  </si>
  <si>
    <t xml:space="preserve">Calle de las Utopías, 18, 11130 Chiclana de la Frontera, Cádiz, Spain -  </t>
  </si>
  <si>
    <t>https://www.google.fr/maps/search/Gruparsa+Digital+SL</t>
  </si>
  <si>
    <t>Lazareth Auto-Moto</t>
  </si>
  <si>
    <t xml:space="preserve">5 Impasse des Prairies, 74940 Annecy-le-Vieux, France -  </t>
  </si>
  <si>
    <t>https://www.google.fr/maps/search/Lazareth+Auto-Moto</t>
  </si>
  <si>
    <t>Coutellerie Brossard</t>
  </si>
  <si>
    <t xml:space="preserve">65-67 Passage de l'Argue, 69002 Lyon, France -  </t>
  </si>
  <si>
    <t>https://www.google.fr/maps/search/Coutellerie+Brossard</t>
  </si>
  <si>
    <t>G.S.F Renovauto</t>
  </si>
  <si>
    <t xml:space="preserve">158 Rue des Roseaux, 01220 Divonne-les-Bains, France -  </t>
  </si>
  <si>
    <t>https://www.google.fr/maps/search/G.S.F+Renovauto</t>
  </si>
  <si>
    <t>RD Tec Sàrl</t>
  </si>
  <si>
    <t xml:space="preserve">Route de Champ-Colin 20, 1260 Nyon -  </t>
  </si>
  <si>
    <t>https://www.google.fr/maps/search/RD+Tec+Sàrl</t>
  </si>
  <si>
    <t>Karishma</t>
  </si>
  <si>
    <t xml:space="preserve">76 Grande Rue, 01220 Divonne-les-Bains, France -  </t>
  </si>
  <si>
    <t>https://www.google.fr/maps/search/Karishma</t>
  </si>
  <si>
    <t>Restaurant Sultan</t>
  </si>
  <si>
    <t xml:space="preserve">Rue de Rive 22, 1260 Nyon -  </t>
  </si>
  <si>
    <t>https://www.google.fr/maps/search/Restaurant+Sultan</t>
  </si>
  <si>
    <t>Vicolungo The Style Outlets</t>
  </si>
  <si>
    <t xml:space="preserve">Piazza Santa Caterina, 1, 28060 Vicolungo NO, Italy -  </t>
  </si>
  <si>
    <t>https://www.google.fr/maps/search/Vicolungo+The+Style+Outlets</t>
  </si>
  <si>
    <t>Ladurée Geneva Cours de Rive</t>
  </si>
  <si>
    <t xml:space="preserve">Cours de Rive 7, 1204 Genève -  </t>
  </si>
  <si>
    <t>https://www.google.fr/maps/search/Ladurée+Geneva+Cours+de+Rive</t>
  </si>
  <si>
    <t>Jovoy Paris</t>
  </si>
  <si>
    <t xml:space="preserve">4 Rue de Castiglione, 75001 Paris, France -  </t>
  </si>
  <si>
    <t>https://www.google.fr/maps/search/Jovoy+Paris</t>
  </si>
  <si>
    <t>Arc de Triomphe</t>
  </si>
  <si>
    <t xml:space="preserve">Place Charles de Gaulle, 75008 Paris, France -  </t>
  </si>
  <si>
    <t>https://www.google.fr/maps/search/Arc+de+Triomphe</t>
  </si>
  <si>
    <t>Le Jules Verne</t>
  </si>
  <si>
    <t xml:space="preserve">Avenue Gustave Eiffel, 75007 Paris, France -  </t>
  </si>
  <si>
    <t>https://www.google.fr/maps/search/Le+Jules+Verne</t>
  </si>
  <si>
    <t>Chez Michou</t>
  </si>
  <si>
    <t xml:space="preserve">80 Rue des Martyrs, 75018 Paris, France -  </t>
  </si>
  <si>
    <t>https://www.google.fr/maps/search/Chez+Michou</t>
  </si>
  <si>
    <t>Restaurant Chez Michel</t>
  </si>
  <si>
    <t xml:space="preserve">6 Rue des Catalans, 13007 Marseille, France -  </t>
  </si>
  <si>
    <t>https://www.google.fr/maps/search/Restaurant+Chez+Michel</t>
  </si>
  <si>
    <t>The Royal Racer</t>
  </si>
  <si>
    <t xml:space="preserve">48 Rue Mercière, 69002 Lyon, France -  </t>
  </si>
  <si>
    <t>https://www.google.fr/maps/search/The+Royal+Racer</t>
  </si>
  <si>
    <t>Rando Burger Restaurant</t>
  </si>
  <si>
    <t xml:space="preserve">Route d'Arzier 12, 1264 Saint-Cergue -  </t>
  </si>
  <si>
    <t>https://www.google.fr/maps/search/Rando+Burger+Restaurant</t>
  </si>
  <si>
    <t>Audemars Piguet, Le Brassus</t>
  </si>
  <si>
    <t xml:space="preserve">Route de France 16, 1348 Le Chenit -  </t>
  </si>
  <si>
    <t>https://www.google.fr/maps/search/Audemars+Piguet,+Le+Brassus</t>
  </si>
  <si>
    <t>Azur Fleurs</t>
  </si>
  <si>
    <t xml:space="preserve">29 Rue Voltaire, 01220 Divonne-les-Bains, France -  </t>
  </si>
  <si>
    <t>https://www.google.fr/maps/search/Azur+Fleurs</t>
  </si>
  <si>
    <t>Parking de Rive</t>
  </si>
  <si>
    <t xml:space="preserve">46°23'01. 6°14'40., 6 5, 2555 Brügg -  </t>
  </si>
  <si>
    <t>https://www.google.fr/maps/search/Parking+de+Rive</t>
  </si>
  <si>
    <t>PEUGEOT BYmyCAR GLAND</t>
  </si>
  <si>
    <t xml:space="preserve">Route Suisse 39 CP 529, 1196 Gland VD -  </t>
  </si>
  <si>
    <t>https://www.google.fr/maps/search/PEUGEOT+BYmyCAR+GLAND</t>
  </si>
  <si>
    <t>O' Les Terrasses du Lac</t>
  </si>
  <si>
    <t xml:space="preserve">Rue de Rive 13, 1260 Nyon -  </t>
  </si>
  <si>
    <t>https://www.google.fr/maps/search/O'+Les+Terrasses+du+Lac</t>
  </si>
  <si>
    <t>Pumpkin Sàrl  Premium Service Provider</t>
  </si>
  <si>
    <t xml:space="preserve">Avenue Perdtemps 9, 1260 Nyon -  </t>
  </si>
  <si>
    <t>https://www.google.fr/maps/search/Pumpkin+Sàrl++Premium+Service+Provider</t>
  </si>
  <si>
    <t>L Agence Immobilière Nyon Jean Righetti Sàrl</t>
  </si>
  <si>
    <t xml:space="preserve">Rue Saint-Jean 28, 1260 Nyon -  </t>
  </si>
  <si>
    <t>https://www.google.fr/maps/search/L+Agence+Immobilière+Nyon+Jean+Righetti+Sàrl</t>
  </si>
  <si>
    <t>La Parenthèse</t>
  </si>
  <si>
    <t xml:space="preserve">Grand-Rue 22 Bis, 1260 Nyon -  </t>
  </si>
  <si>
    <t>https://www.google.fr/maps/search/La+Parenthèse</t>
  </si>
  <si>
    <t>Mumbai Bar</t>
  </si>
  <si>
    <t xml:space="preserve">Place du Marché 1, 1260 Nyon -  </t>
  </si>
  <si>
    <t>https://www.google.fr/maps/search/Mumbai+Bar</t>
  </si>
  <si>
    <t>Beach Versoix</t>
  </si>
  <si>
    <t xml:space="preserve">Chemin des Graviers 35, 1290 Versoix -  </t>
  </si>
  <si>
    <t>https://www.google.fr/maps/search/Beach+Versoix</t>
  </si>
  <si>
    <t>Sport 137</t>
  </si>
  <si>
    <t xml:space="preserve">Route de Suisse 135, 1290 Versoix -  </t>
  </si>
  <si>
    <t>https://www.google.fr/maps/search/Sport+137</t>
  </si>
  <si>
    <t>La Buvette du Port Choiseul, Suzanne Rüfenacht</t>
  </si>
  <si>
    <t xml:space="preserve">Chemin du Vieux-Port 20, 1290 Versoix -  </t>
  </si>
  <si>
    <t>https://www.google.fr/maps/search/La+Buvette+du+Port+Choiseul,+Suzanne+Rüfenacht</t>
  </si>
  <si>
    <t>Shell Switzerland Station Service</t>
  </si>
  <si>
    <t xml:space="preserve">Route de Divonne 2, 1279 Chavannes-de-Bogis -  </t>
  </si>
  <si>
    <t>https://www.google.fr/maps/search/Shell+Switzerland+Station+Service</t>
  </si>
  <si>
    <t>FONCIA Transaction Ferney-Voltaire</t>
  </si>
  <si>
    <t xml:space="preserve">55 avenue Voltaire, Centre d'Aumard, 01210 Ferney-Voltaire, France -  </t>
  </si>
  <si>
    <t>https://www.google.fr/maps/search/FONCIA+Transaction+Ferney-Voltaire</t>
  </si>
  <si>
    <t>FONCIA Debois Immobilier</t>
  </si>
  <si>
    <t xml:space="preserve">309 Grande Rue, 01220 Divonne-les-Bains, France -  </t>
  </si>
  <si>
    <t>https://www.google.fr/maps/search/FONCIA+Debois+Immobilier</t>
  </si>
  <si>
    <t>Le Div Café</t>
  </si>
  <si>
    <t xml:space="preserve">114 Rue Fontaine, 01220 Divonne-les-Bains, France -  </t>
  </si>
  <si>
    <t>https://www.google.fr/maps/search/Le+Div+Café</t>
  </si>
  <si>
    <t>Service des Automobiles et de la Navigation (SAN)</t>
  </si>
  <si>
    <t xml:space="preserve">Chemin du Bochet 8, 1260 Nyon -  </t>
  </si>
  <si>
    <t>https://www.google.fr/maps/search/Service+des+Automobiles+et+de+la+Navigation+(SAN)</t>
  </si>
  <si>
    <t>Rochat</t>
  </si>
  <si>
    <t>https://www.google.fr/maps/search/Rochat</t>
  </si>
  <si>
    <t>Egokiefer - Masterfenêtres</t>
  </si>
  <si>
    <t>https://www.google.fr/maps/search/Egokiefer+-+Masterfenêtres</t>
  </si>
  <si>
    <t>SVS Serrurerie de Versoix S.A. , succursale de Nyon - entreprise de construction métallique</t>
  </si>
  <si>
    <t xml:space="preserve">Route de Champ-Colin 2B, 1260 Nyon -  </t>
  </si>
  <si>
    <t>https://www.google.fr/maps/search/SVS+Serrurerie+de+Versoix+S.A.+,+succursale+de+Nyon+-+entreprise+de+construction+métallique</t>
  </si>
  <si>
    <t>Gunnebo (Suisse) SA</t>
  </si>
  <si>
    <t>https://www.google.fr/maps/search/Gunnebo+(Suisse)+SA</t>
  </si>
  <si>
    <t>Keller Treppenbau AG</t>
  </si>
  <si>
    <t>https://www.google.fr/maps/search/Keller+Treppenbau+AG</t>
  </si>
  <si>
    <t>Repérage Enseignes Publicitaires Nyon</t>
  </si>
  <si>
    <t>https://www.google.fr/maps/search/Repérage+Enseignes+Publicitaires+Nyon</t>
  </si>
  <si>
    <t>Cartier</t>
  </si>
  <si>
    <t xml:space="preserve">Rue du Rhône 35, 1204 Genève -  </t>
  </si>
  <si>
    <t>https://www.google.fr/maps/search/Cartier</t>
  </si>
  <si>
    <t>Bains des Pâquis</t>
  </si>
  <si>
    <t xml:space="preserve">Quai du Mont-Blanc 30, 1201 Genève -  </t>
  </si>
  <si>
    <t>https://www.google.fr/maps/search/Bains+des+Pâquis</t>
  </si>
  <si>
    <t>Apple Rue de Rive</t>
  </si>
  <si>
    <t xml:space="preserve">Rue de Rive 4, 1204 Genève -  </t>
  </si>
  <si>
    <t>https://www.google.fr/maps/search/Apple+Rue+de+Rive</t>
  </si>
  <si>
    <t>Gstaad Palace</t>
  </si>
  <si>
    <t xml:space="preserve">Palacestrasse 28, 3780 Gstaad -  </t>
  </si>
  <si>
    <t>https://www.google.fr/maps/search/Gstaad+Palace</t>
  </si>
  <si>
    <t>Le relais du Morvan</t>
  </si>
  <si>
    <t xml:space="preserve">1 Route d'Autun, 58120 Château-Chinon(Ville), France -  </t>
  </si>
  <si>
    <t>https://www.google.fr/maps/search/Le+relais+du+Morvan</t>
  </si>
  <si>
    <t>L'Opéra</t>
  </si>
  <si>
    <t xml:space="preserve">1 Place Jacques Rouché, 75009 Paris, France -  </t>
  </si>
  <si>
    <t>https://www.google.fr/maps/search/L'Opéra</t>
  </si>
  <si>
    <t>Police Nyon Région</t>
  </si>
  <si>
    <t xml:space="preserve">Place du Château 10, 1260 Nyon -  </t>
  </si>
  <si>
    <t>https://www.google.fr/maps/search/Police+Nyon+Région</t>
  </si>
  <si>
    <t>AMAG Nyon</t>
  </si>
  <si>
    <t xml:space="preserve">Route de Lausanne 114, 1197 Prangins -  </t>
  </si>
  <si>
    <t>https://www.google.fr/maps/search/AMAG+Nyon</t>
  </si>
  <si>
    <t>n'joy home &amp; car multimedia, Internicola Christian</t>
  </si>
  <si>
    <t xml:space="preserve">Route de Trélex 10, 1266 Duillier -  </t>
  </si>
  <si>
    <t>https://www.google.fr/maps/search/n'joy+home+&amp;+car+multimedia,+Internicola+Christian</t>
  </si>
  <si>
    <t>The Kitchen</t>
  </si>
  <si>
    <t xml:space="preserve">Route de Crassier 11, 1262 Eysins -  </t>
  </si>
  <si>
    <t>https://www.google.fr/maps/search/The+Kitchen</t>
  </si>
  <si>
    <t>Kamiko Gastronomie Japonaise et Sushi bar</t>
  </si>
  <si>
    <t xml:space="preserve">269 Avenue de Genève, 01220 Divonne-les-Bains, France -  </t>
  </si>
  <si>
    <t>https://www.google.fr/maps/search/Kamiko+Gastronomie+Japonaise+et+Sushi+bar</t>
  </si>
  <si>
    <t>L'Auberge du Château</t>
  </si>
  <si>
    <t xml:space="preserve">Place du Château 8, 1260 Nyon -  </t>
  </si>
  <si>
    <t>https://www.google.fr/maps/search/L'Auberge+du+Château</t>
  </si>
  <si>
    <t>Castel Bowling</t>
  </si>
  <si>
    <t>https://www.google.fr/maps/search/Castel+Bowling</t>
  </si>
  <si>
    <t>Garage de Vincy</t>
  </si>
  <si>
    <t xml:space="preserve">25 Route de la Léchère, 74330 La Balme-de-Sillingy, France -  </t>
  </si>
  <si>
    <t>https://www.google.fr/maps/search/Garage+de+Vincy</t>
  </si>
  <si>
    <t xml:space="preserve">Route de Divonne, Route de Champ-Colin 50A, 1260 Nyon -  </t>
  </si>
  <si>
    <t>Hôtel Le Rive</t>
  </si>
  <si>
    <t xml:space="preserve">Rue de Rive 15, 1260 Nyon -  </t>
  </si>
  <si>
    <t>https://www.google.fr/maps/search/Hôtel+Le+Rive</t>
  </si>
  <si>
    <t>Spécial Auto</t>
  </si>
  <si>
    <t xml:space="preserve">260 Boulevard du Havre, 95220 Herblay, France -  </t>
  </si>
  <si>
    <t>https://www.google.fr/maps/search/Spécial+Auto</t>
  </si>
  <si>
    <t>Restaurant Quai 23</t>
  </si>
  <si>
    <t xml:space="preserve">Rue de Rive 23, 1260 Nyon -  </t>
  </si>
  <si>
    <t>https://www.google.fr/maps/search/Restaurant+Quai+23</t>
  </si>
  <si>
    <t>Lerch Audiovisuel SA</t>
  </si>
  <si>
    <t>https://www.google.fr/maps/search/Lerch+Audiovisuel+SA</t>
  </si>
  <si>
    <t>Garbis Devar</t>
  </si>
  <si>
    <t xml:space="preserve">4 Rue Gaspard André, 69002 Lyon, France -  </t>
  </si>
  <si>
    <t>https://www.google.fr/maps/search/Garbis+Devar</t>
  </si>
  <si>
    <t>Vone Racing Montpellier</t>
  </si>
  <si>
    <t xml:space="preserve">200 Rue Alexander Fleming, 34430 Saint-Jean-de-Védas, France -  </t>
  </si>
  <si>
    <t>https://www.google.fr/maps/search/Vone+Racing+Montpellier</t>
  </si>
  <si>
    <t>Frequence TV</t>
  </si>
  <si>
    <t>https://www.google.fr/maps/search/Frequence+TV</t>
  </si>
  <si>
    <t>Egelec Services Sa</t>
  </si>
  <si>
    <t xml:space="preserve">Rlle du Midi 10, 1207 Genève -  </t>
  </si>
  <si>
    <t>https://www.google.fr/maps/search/Egelec+Services+Sa</t>
  </si>
  <si>
    <t>Tea Room de l'Athénée</t>
  </si>
  <si>
    <t xml:space="preserve">Rue de l'Athénée 37, 1206 Genf -  </t>
  </si>
  <si>
    <t>https://www.google.fr/maps/search/Tea+Room+de+l'Athénée</t>
  </si>
  <si>
    <t>Lemongrass House Genève</t>
  </si>
  <si>
    <t xml:space="preserve">Avenue Pictet-de-Rochemont 20, 1207 Genève -  </t>
  </si>
  <si>
    <t>https://www.google.fr/maps/search/Lemongrass+House+Genève</t>
  </si>
  <si>
    <t>La Plancha</t>
  </si>
  <si>
    <t xml:space="preserve">Place des Eaux-Vives 2, 1207 Genève -  </t>
  </si>
  <si>
    <t>https://www.google.fr/maps/search/La+Plancha</t>
  </si>
  <si>
    <t>Colibri Guesthouse</t>
  </si>
  <si>
    <t xml:space="preserve">Pointe Cabris, Baie Ste Anne, Seychelles -  </t>
  </si>
  <si>
    <t>https://www.google.fr/maps/search/Colibri+Guesthouse</t>
  </si>
  <si>
    <t>Parisserie Genève</t>
  </si>
  <si>
    <t xml:space="preserve">Rue Rousseau 1, 1201 Genève -  </t>
  </si>
  <si>
    <t>https://www.google.fr/maps/search/Parisserie+Genève</t>
  </si>
  <si>
    <t>Galata Tower</t>
  </si>
  <si>
    <t xml:space="preserve">Bereketzade Mahallesi, Galata Kulesi Sk., 34421 Beyoğlu/İstanbul, Turkey -  </t>
  </si>
  <si>
    <t>https://www.google.fr/maps/search/Galata+Tower</t>
  </si>
  <si>
    <t>Clinique du Lis - Cabinet acupuncture et médecine chinoise</t>
  </si>
  <si>
    <t xml:space="preserve">Genève, Galerie Jean-Malbuisson, 邮政编码: 1204 -  </t>
  </si>
  <si>
    <t>https://www.google.fr/maps/search/Clinique+du+Lis+-+Cabinet+acupuncture+et+médecine+chinoise</t>
  </si>
  <si>
    <t>Mu-Food</t>
  </si>
  <si>
    <t xml:space="preserve">Rue de Lausanne 59, 1201 Genève -  </t>
  </si>
  <si>
    <t>https://www.google.fr/maps/search/Mu-Food</t>
  </si>
  <si>
    <t>Chat Noir Club</t>
  </si>
  <si>
    <t xml:space="preserve">Rue Vautier 13, 1227 Carouge -  </t>
  </si>
  <si>
    <t>https://www.google.fr/maps/search/Chat+Noir+Club</t>
  </si>
  <si>
    <t>Parc de La Perle du Lac</t>
  </si>
  <si>
    <t xml:space="preserve">Rue de Lausanne, 1202 Genève -  </t>
  </si>
  <si>
    <t>https://www.google.fr/maps/search/Parc+de+La+Perle+du+Lac</t>
  </si>
  <si>
    <t>Mon Repos Park</t>
  </si>
  <si>
    <t>https://www.google.fr/maps/search/Mon+Repos+Park</t>
  </si>
  <si>
    <t>Ladurée Geneva, Quai des Bergues</t>
  </si>
  <si>
    <t xml:space="preserve">Quai des Bergues 33, 1201 Genève -  </t>
  </si>
  <si>
    <t>https://www.google.fr/maps/search/Ladurée+Geneva,+Quai+des+Bergues</t>
  </si>
  <si>
    <t>Cala Mondragó</t>
  </si>
  <si>
    <t xml:space="preserve">07691 Cala Mondragó, Illes Balears, Spain -  </t>
  </si>
  <si>
    <t>https://www.google.fr/maps/search/Cala+Mondragó</t>
  </si>
  <si>
    <t>Ta Cave Genève</t>
  </si>
  <si>
    <t xml:space="preserve">Boulevard Georges-Favon 10, 1204 Genève -  </t>
  </si>
  <si>
    <t>https://www.google.fr/maps/search/Ta+Cave+Genève</t>
  </si>
  <si>
    <t>Côté Square</t>
  </si>
  <si>
    <t xml:space="preserve">Rue du Mont-Blanc 10, 1201 Genève -  </t>
  </si>
  <si>
    <t>https://www.google.fr/maps/search/Côté+Square</t>
  </si>
  <si>
    <t>MP Hair &amp; Beauty Salon by Aveda</t>
  </si>
  <si>
    <t xml:space="preserve">Rue du Puits-Saint-Pierre 2, 1204 Genève -  </t>
  </si>
  <si>
    <t>https://www.google.fr/maps/search/MP+Hair+&amp;+Beauty+Salon+by+Aveda</t>
  </si>
  <si>
    <t>Payot Genève Rive Gauche</t>
  </si>
  <si>
    <t xml:space="preserve">Rue de la Confédération 7, 1204 Genève -  </t>
  </si>
  <si>
    <t>https://www.google.fr/maps/search/Payot+Genève+Rive+Gauche</t>
  </si>
  <si>
    <t>HC Bureau Comptable</t>
  </si>
  <si>
    <t xml:space="preserve">Parc Dinu-Lipatti 5, 1225 Chêne-Bourg -  </t>
  </si>
  <si>
    <t>https://www.google.fr/maps/search/HC+Bureau+Comptable</t>
  </si>
  <si>
    <t>Bilfinger Real Estate SA</t>
  </si>
  <si>
    <t xml:space="preserve">56, Rue du Grand-Pré 54, 1202 Genève -  </t>
  </si>
  <si>
    <t>https://www.google.fr/maps/search/Bilfinger+Real+Estate+SA</t>
  </si>
  <si>
    <t>Naef Immobilier Genève SA (Siège &amp; Location)</t>
  </si>
  <si>
    <t xml:space="preserve">Avenue Eugène-Pittard 16, 1211 Genève -  </t>
  </si>
  <si>
    <t>https://www.google.fr/maps/search/Naef+Immobilier+Genève+SA+(Siège+&amp;+Location)</t>
  </si>
  <si>
    <t>BuyClub.ch</t>
  </si>
  <si>
    <t xml:space="preserve">25, Chemin des Fins, 1218 Geneva -  </t>
  </si>
  <si>
    <t>https://www.google.fr/maps/search/BuyClub.ch</t>
  </si>
  <si>
    <t>Factotum</t>
  </si>
  <si>
    <t xml:space="preserve">Rue Philippe-Plantamour 43, 1201 Genève -  </t>
  </si>
  <si>
    <t>https://www.google.fr/maps/search/Factotum</t>
  </si>
  <si>
    <t>Infinity Tactics By Mikko Leinonen</t>
  </si>
  <si>
    <t xml:space="preserve">Route d'Annecy 124, 1256 Troinex -  </t>
  </si>
  <si>
    <t>https://www.google.fr/maps/search/Infinity+Tactics+By+Mikko+Leinonen</t>
  </si>
  <si>
    <t>Chez Lopez</t>
  </si>
  <si>
    <t xml:space="preserve">Rue des Eaux-Vives 114, 1207 Genève -  </t>
  </si>
  <si>
    <t>https://www.google.fr/maps/search/Chez+Lopez</t>
  </si>
  <si>
    <t>Le Fix</t>
  </si>
  <si>
    <t xml:space="preserve">Avenue de France 17, 1202 Genève -  </t>
  </si>
  <si>
    <t>https://www.google.fr/maps/search/Le+Fix</t>
  </si>
  <si>
    <t>Bagel House Café</t>
  </si>
  <si>
    <t xml:space="preserve">Rue du Marché 3, 1204 Genève -  </t>
  </si>
  <si>
    <t>https://www.google.fr/maps/search/Bagel+House+Café</t>
  </si>
  <si>
    <t>Voisins – Coworking Café</t>
  </si>
  <si>
    <t xml:space="preserve">Rue des Voisins 8, 1205 Genève -  </t>
  </si>
  <si>
    <t>https://www.google.fr/maps/search/Voisins+–+Coworking+Café</t>
  </si>
  <si>
    <t>Ciné 17</t>
  </si>
  <si>
    <t xml:space="preserve">Rue de la Corraterie 17, 1204 Genève -  </t>
  </si>
  <si>
    <t>https://www.google.fr/maps/search/Ciné+17</t>
  </si>
  <si>
    <t>Cuppin's Teahouse &amp; Cupcakes</t>
  </si>
  <si>
    <t xml:space="preserve">Rue de la Terrassière 13, 1207 Genève -  </t>
  </si>
  <si>
    <t>https://www.google.fr/maps/search/Cuppin's+Teahouse+&amp;+Cupcakes</t>
  </si>
  <si>
    <t>La Romantica</t>
  </si>
  <si>
    <t xml:space="preserve">Rue de la Rôtisserie 2, 1204 Genève -  </t>
  </si>
  <si>
    <t>https://www.google.fr/maps/search/La+Romantica</t>
  </si>
  <si>
    <t>La Terrasse</t>
  </si>
  <si>
    <t xml:space="preserve">Quai Wilson 31a, 1201 Genève -  </t>
  </si>
  <si>
    <t>https://www.google.fr/maps/search/La+Terrasse</t>
  </si>
  <si>
    <t>Riverside Café</t>
  </si>
  <si>
    <t xml:space="preserve">Rue du Rhône 19, 1204 Genève -  </t>
  </si>
  <si>
    <t>https://www.google.fr/maps/search/Riverside+Café</t>
  </si>
  <si>
    <t>Bain-Bleu Hammam &amp; Spa</t>
  </si>
  <si>
    <t xml:space="preserve">Quai de Cologny 5, 1223 Cologny -  </t>
  </si>
  <si>
    <t>https://www.google.fr/maps/search/Bain-Bleu+Hammam+&amp;+Spa</t>
  </si>
  <si>
    <t>Boréal Coffee Shop Stand (GE)</t>
  </si>
  <si>
    <t xml:space="preserve">Rue du Stand 60, 1204 Genève -  </t>
  </si>
  <si>
    <t>https://www.google.fr/maps/search/Boréal+Coffee+Shop+Stand+(GE)</t>
  </si>
  <si>
    <t>Café Art's</t>
  </si>
  <si>
    <t xml:space="preserve">Rue des Pâquis 17, 1201 Genève -  </t>
  </si>
  <si>
    <t>https://www.google.fr/maps/search/Café+Art's</t>
  </si>
  <si>
    <t>El Catrín Botanas &amp; Cocktails</t>
  </si>
  <si>
    <t xml:space="preserve">Rue de Richemont 7, 1202 Genève -  </t>
  </si>
  <si>
    <t>https://www.google.fr/maps/search/"El+Catrín"+Botanas+&amp;+Cocktails</t>
  </si>
  <si>
    <t>ACTIV FITNESS Genève Rhône</t>
  </si>
  <si>
    <t xml:space="preserve">Rue du Rhône 42, 1204 Genf -  </t>
  </si>
  <si>
    <t>https://www.google.fr/maps/search/ACTIV+FITNESS+Genève+Rhône</t>
  </si>
  <si>
    <t>Restaurant Le Jardin | Le Richemond, Hôtel 5 étoiles</t>
  </si>
  <si>
    <t xml:space="preserve">Rue Adhémar-Fabri 8-10, 1201 Genève -  </t>
  </si>
  <si>
    <t>https://www.google.fr/maps/search/Restaurant+Le+Jardin+|+Le+Richemond,+Hôtel+5+étoiles</t>
  </si>
  <si>
    <t>Les Gorges du Pont du Diable</t>
  </si>
  <si>
    <t xml:space="preserve">Le Jotty, 74200 La Vernaz, France -  </t>
  </si>
  <si>
    <t>https://www.google.fr/maps/search/Les+Gorges+du+Pont+du+Diable</t>
  </si>
  <si>
    <t>Wine &amp; Beef Fusterie</t>
  </si>
  <si>
    <t xml:space="preserve">Place de la Fusterie 5, 1204 Genève -  </t>
  </si>
  <si>
    <t>https://www.google.fr/maps/search/Wine+&amp;+Beef+Fusterie</t>
  </si>
  <si>
    <t>Thomas Varrin</t>
  </si>
  <si>
    <t xml:space="preserve">Rue de Lausanne 44, 1201 Genève -  </t>
  </si>
  <si>
    <t>https://www.google.fr/maps/search/Thomas+Varrin</t>
  </si>
  <si>
    <t>Anne Rieder - Gestadmin</t>
  </si>
  <si>
    <t xml:space="preserve">57 route d Epeisses, 1237 Avully -  </t>
  </si>
  <si>
    <t>https://www.google.fr/maps/search/Anne+Rieder+-+Gestadmin</t>
  </si>
  <si>
    <t>Grand Hôtel Kempinski Genève</t>
  </si>
  <si>
    <t xml:space="preserve">Quai du Mont-Blanc 19, 1201 Genève -  </t>
  </si>
  <si>
    <t>https://www.google.fr/maps/search/Grand+Hôtel+Kempinski+Genève</t>
  </si>
  <si>
    <t>Mr. Pickwick Pub Genève</t>
  </si>
  <si>
    <t xml:space="preserve">Rue de Lausanne 80, 1202 Genève -  </t>
  </si>
  <si>
    <t>https://www.google.fr/maps/search/Mr.+Pickwick+Pub+Genève</t>
  </si>
  <si>
    <t>ZePressing</t>
  </si>
  <si>
    <t xml:space="preserve">Rue du Pré-Salomon 18, 1242 Satigny, Genève, 1242 Geneva -  </t>
  </si>
  <si>
    <t>https://www.google.fr/maps/search/ZePressing</t>
  </si>
  <si>
    <t>LA MAISON DE LA PLAGE Beachfront Guest house</t>
  </si>
  <si>
    <t xml:space="preserve">28, Avenue St Géran, Albion, Mauritius -  </t>
  </si>
  <si>
    <t>https://www.google.fr/maps/search/LA+MAISON+DE+LA+PLAGE+Beachfront+Guest+house</t>
  </si>
  <si>
    <t>La Trélasse</t>
  </si>
  <si>
    <t xml:space="preserve">1264 Saint-Cergue -  </t>
  </si>
  <si>
    <t>https://www.google.fr/maps/search/La+Trélasse</t>
  </si>
  <si>
    <t>Eatzer</t>
  </si>
  <si>
    <t xml:space="preserve">Rue des Charmilles 1, 1203 Genève -  </t>
  </si>
  <si>
    <t>https://www.google.fr/maps/search/Eatzer</t>
  </si>
  <si>
    <t>Nomades</t>
  </si>
  <si>
    <t xml:space="preserve">Rue des Grottes 18, 1201 Genève -  </t>
  </si>
  <si>
    <t>https://www.google.fr/maps/search/Nomades</t>
  </si>
  <si>
    <t>Pastéis de Belém</t>
  </si>
  <si>
    <t xml:space="preserve">R. de Belém 84-92, 1300-085 Lisboa, Portugal -  </t>
  </si>
  <si>
    <t>https://www.google.fr/maps/search/Pastéis+de+Belém</t>
  </si>
  <si>
    <t>Globus</t>
  </si>
  <si>
    <t xml:space="preserve">Rue du Pont 5, 1003 Lausanne -  </t>
  </si>
  <si>
    <t>https://www.google.fr/maps/search/Globus</t>
  </si>
  <si>
    <t>Medi-Vet SA</t>
  </si>
  <si>
    <t xml:space="preserve">Avenue de Montoie 47, 1007 Lausanne -  </t>
  </si>
  <si>
    <t>https://www.google.fr/maps/search/Medi-Vet+SA</t>
  </si>
  <si>
    <t>La Table d'Edgard</t>
  </si>
  <si>
    <t xml:space="preserve">Rue du Grand Chêne 7-9, 1003 Lausanne -  </t>
  </si>
  <si>
    <t>https://www.google.fr/maps/search/La+Table+d'Edgard</t>
  </si>
  <si>
    <t>Belém Tower</t>
  </si>
  <si>
    <t xml:space="preserve">Av. Brasília, 1400-038 Lisboa, Portugal -  </t>
  </si>
  <si>
    <t>https://www.google.fr/maps/search/Belém+Tower</t>
  </si>
  <si>
    <t>Sallès Hotel Ciutat del Prat</t>
  </si>
  <si>
    <t xml:space="preserve">Avinguda del Remolar, 46, 08820 El Prat de Llobregat, Barcelona, Spain -  </t>
  </si>
  <si>
    <t>https://www.google.fr/maps/search/Sallès+Hotel+Ciutat+del+Prat</t>
  </si>
  <si>
    <t>El Torreon</t>
  </si>
  <si>
    <t xml:space="preserve">Calle Miguel Labordeta, 31, 50017 Zaragoza, Spain -  </t>
  </si>
  <si>
    <t>https://www.google.fr/maps/search/El+Torreon</t>
  </si>
  <si>
    <t>Restaurant Bar The Boat</t>
  </si>
  <si>
    <t xml:space="preserve">Largo da Praia, 8400-517 Carvoeiro, Portugal -  </t>
  </si>
  <si>
    <t>https://www.google.fr/maps/search/Restaurant+Bar+The+Boat</t>
  </si>
  <si>
    <t>Strega</t>
  </si>
  <si>
    <t xml:space="preserve">Piazza del Viminale, 27/31, 00184 Roma RM, Italy -  </t>
  </si>
  <si>
    <t>https://www.google.fr/maps/search/Strega</t>
  </si>
  <si>
    <t>Caffè Washington dal 1939</t>
  </si>
  <si>
    <t xml:space="preserve">Via del Viminale, 4, 00184 Roma RM, Italy -  </t>
  </si>
  <si>
    <t>https://www.google.fr/maps/search/Caffè+Washington+dal+1939</t>
  </si>
  <si>
    <t>Pedra Alta</t>
  </si>
  <si>
    <t xml:space="preserve">R. da Agudela 1035, 4455-020 Lavra, Portugal -  </t>
  </si>
  <si>
    <t>https://www.google.fr/maps/search/Pedra+Alta</t>
  </si>
  <si>
    <t>Restaurante Farol Póvoa de Varzim</t>
  </si>
  <si>
    <t xml:space="preserve">Av. dos Banhos 1158, 4490-407 Póvoa de Varzim, Portugal -  </t>
  </si>
  <si>
    <t>https://www.google.fr/maps/search/Restaurante+Farol+Póvoa+de+Varzim</t>
  </si>
  <si>
    <t>Hôtel de Ville restaurant-brasserie</t>
  </si>
  <si>
    <t xml:space="preserve">Rue de l'Hôtel-de-Ville 1, 2300 La Chaux-de-Fonds -  </t>
  </si>
  <si>
    <t>https://www.google.fr/maps/search/Hôtel+de+Ville+restaurant-brasserie</t>
  </si>
  <si>
    <t xml:space="preserve">Route de Lausanne 10, 1400 Yverdon-les-Bains -  </t>
  </si>
  <si>
    <t>Maison Cailler</t>
  </si>
  <si>
    <t xml:space="preserve">Rue Jules Bellet 7, 1636 Broc -  </t>
  </si>
  <si>
    <t>https://www.google.fr/maps/search/Maison+Cailler</t>
  </si>
  <si>
    <t>JR Tubage Sàrl</t>
  </si>
  <si>
    <t xml:space="preserve">Rue des Tunnels 45, 2000 Neuchâtel -  </t>
  </si>
  <si>
    <t>https://www.google.fr/maps/search/JR+Tubage+Sàrl</t>
  </si>
  <si>
    <t>Contact Opto</t>
  </si>
  <si>
    <t xml:space="preserve">16 Avenue Gambetta, 57255 Sainte-Marie-aux-Chênes, France -  </t>
  </si>
  <si>
    <t>https://www.google.fr/maps/search/Contact+Opto</t>
  </si>
  <si>
    <t>OREA Coiffure</t>
  </si>
  <si>
    <t xml:space="preserve">14 Rue Poincaré, 68100 Mulhouse, France -  </t>
  </si>
  <si>
    <t>https://www.google.fr/maps/search/OREA+Coiffure</t>
  </si>
  <si>
    <t>Theodors Stuba Zermatt 1896</t>
  </si>
  <si>
    <t xml:space="preserve">Bahnhofstrasse 30, 3920 Zermatt -  </t>
  </si>
  <si>
    <t>https://www.google.fr/maps/search/Theodors+Stuba+Zermatt+1896</t>
  </si>
  <si>
    <t>Lenkerhof gourmet spa resort - Relais &amp; Châteaux</t>
  </si>
  <si>
    <t xml:space="preserve">Badstrasse 20, 3775 Lenk -  </t>
  </si>
  <si>
    <t>https://www.google.fr/maps/search/Lenkerhof+gourmet+spa+resort+-+Relais+&amp;+Châteaux</t>
  </si>
  <si>
    <t>Le Thaï au Lac</t>
  </si>
  <si>
    <t xml:space="preserve">Avenue Emile-Henri-Jaques-Dalcroze 9, 1007 Lausanne -  </t>
  </si>
  <si>
    <t>https://www.google.fr/maps/search/Le+Thaï+au+Lac</t>
  </si>
  <si>
    <t>ACTIV FITNESS Lausanne Gare</t>
  </si>
  <si>
    <t xml:space="preserve">Place de la Gare 2, 1001 Lausanne -  </t>
  </si>
  <si>
    <t>https://www.google.fr/maps/search/ACTIV+FITNESS+Lausanne+Gare</t>
  </si>
  <si>
    <t>MANOR Lausanne</t>
  </si>
  <si>
    <t xml:space="preserve">Rue Pichard 3, 1003 Lausanne -  </t>
  </si>
  <si>
    <t>https://www.google.fr/maps/search/MANOR+Lausanne</t>
  </si>
  <si>
    <t>YES Wedding Creation</t>
  </si>
  <si>
    <t xml:space="preserve">15 Place Jean de Lattre de Tassigny, 68000 Colmar, France -  </t>
  </si>
  <si>
    <t>https://www.google.fr/maps/search/YES+Wedding+Creation</t>
  </si>
  <si>
    <t>Mr. Christian Rossel</t>
  </si>
  <si>
    <t xml:space="preserve">Chemin des Carrières 1, 2068 Hauterive -  </t>
  </si>
  <si>
    <t>https://www.google.fr/maps/search/Mr.+Christian+Rossel</t>
  </si>
  <si>
    <t>Restaurant La Trinquette</t>
  </si>
  <si>
    <t xml:space="preserve">Chemin du Moulin 3, 2022 Bevaix -  </t>
  </si>
  <si>
    <t>https://www.google.fr/maps/search/Restaurant+La+Trinquette</t>
  </si>
  <si>
    <t>Restaurant le Silex</t>
  </si>
  <si>
    <t xml:space="preserve">Chemin du Port 2, 2068 Hauterive -  </t>
  </si>
  <si>
    <t>https://www.google.fr/maps/search/Restaurant+le+Silex</t>
  </si>
  <si>
    <t>Ò Peperino e Milano</t>
  </si>
  <si>
    <t xml:space="preserve">Via Crispi, 2, 20154 Milano MI, Italy -  </t>
  </si>
  <si>
    <t>https://www.google.fr/maps/search/Ò+Peperino+e+Milano</t>
  </si>
  <si>
    <t>Gooshter Beach Club</t>
  </si>
  <si>
    <t xml:space="preserve">Grljevačka ul. 2a, 21312, Podstrana, Croatia -  </t>
  </si>
  <si>
    <t>https://www.google.fr/maps/search/Gooshter+Beach+Club</t>
  </si>
  <si>
    <t>Perlica</t>
  </si>
  <si>
    <t xml:space="preserve">Trg Grlo 1, 21231, Klis, Croatia -  </t>
  </si>
  <si>
    <t>https://www.google.fr/maps/search/Perlica</t>
  </si>
  <si>
    <t>Blue Cave</t>
  </si>
  <si>
    <t xml:space="preserve">D117, 21485, Biševo, Croatia -  </t>
  </si>
  <si>
    <t>https://www.google.fr/maps/search/Blue+Cave</t>
  </si>
  <si>
    <t>Fabrique Pub</t>
  </si>
  <si>
    <t xml:space="preserve">Trg Franje Tuđmana 3, 21000, Split, Croatia -  </t>
  </si>
  <si>
    <t>https://www.google.fr/maps/search/Fabrique+Pub</t>
  </si>
  <si>
    <t>Radisson Blu Resort &amp; Spa, Split</t>
  </si>
  <si>
    <t xml:space="preserve">Put Trstenika 19, 21000, Split, Croatia -  </t>
  </si>
  <si>
    <t>https://www.google.fr/maps/search/Radisson+Blu+Resort+&amp;+Spa,+Split</t>
  </si>
  <si>
    <t>Oyster and Sushi Bar Bota Split</t>
  </si>
  <si>
    <t xml:space="preserve">Morpurgova poljana, 21000, Split, Croatia -  </t>
  </si>
  <si>
    <t>https://www.google.fr/maps/search/Oyster+and+Sushi+Bar+Bota+Split</t>
  </si>
  <si>
    <t>Étoile Blanche</t>
  </si>
  <si>
    <t xml:space="preserve">Place Benjamin-Constant, 1005 Lausanne -  </t>
  </si>
  <si>
    <t>https://www.google.fr/maps/search/Étoile+Blanche</t>
  </si>
  <si>
    <t>Bar Club ABC</t>
  </si>
  <si>
    <t xml:space="preserve">Passerelle du Grand Pont, Passerelle du Flon, 1003 Lausanne -  </t>
  </si>
  <si>
    <t>https://www.google.fr/maps/search/Bar+Club+ABC</t>
  </si>
  <si>
    <t>Zooburger</t>
  </si>
  <si>
    <t xml:space="preserve">Avenue Mon-Loisir 16, 1006 Lausanne -  </t>
  </si>
  <si>
    <t>https://www.google.fr/maps/search/Zooburger</t>
  </si>
  <si>
    <t>Laiterie de Gruyère</t>
  </si>
  <si>
    <t xml:space="preserve">Grand' Rue 52, 1820 Montreux -  </t>
  </si>
  <si>
    <t>https://www.google.fr/maps/search/Laiterie+de+Gruyère</t>
  </si>
  <si>
    <t>Grand Hotel Zermatterhof</t>
  </si>
  <si>
    <t xml:space="preserve">Bahnhofstrasse 55, 3920 Zermatt -  </t>
  </si>
  <si>
    <t>https://www.google.fr/maps/search/Grand+Hotel+Zermatterhof</t>
  </si>
  <si>
    <t>Harry`s Ski Bar</t>
  </si>
  <si>
    <t xml:space="preserve">Hinterdorfstrasse 53, 3920 Zermatt -  </t>
  </si>
  <si>
    <t>https://www.google.fr/maps/search/Harry`s+Ski+Bar</t>
  </si>
  <si>
    <t>Hotel Alpenhof</t>
  </si>
  <si>
    <t xml:space="preserve">Matterstrasse 43, 3920 Zermatt -  </t>
  </si>
  <si>
    <t>https://www.google.fr/maps/search/Hotel+Alpenhof</t>
  </si>
  <si>
    <t>Brasserie Lusi</t>
  </si>
  <si>
    <t>https://www.google.fr/maps/search/Brasserie+Lusi</t>
  </si>
  <si>
    <t xml:space="preserve">Bahnhofstrasse 52, 3920 Zermatt -  </t>
  </si>
  <si>
    <t>Hôtel des Trois Couronnes</t>
  </si>
  <si>
    <t xml:space="preserve">Rue d'Italie 49, 1800 Vevey -  </t>
  </si>
  <si>
    <t>https://www.google.fr/maps/search/Hôtel+des+Trois+Couronnes</t>
  </si>
  <si>
    <t>Au Chat Noir</t>
  </si>
  <si>
    <t xml:space="preserve">Rue Beau-Séjour 27, 1003 Lausanne -  </t>
  </si>
  <si>
    <t>https://www.google.fr/maps/search/Au+Chat+Noir</t>
  </si>
  <si>
    <t>Konoba Fetivi</t>
  </si>
  <si>
    <t xml:space="preserve">Ul. Tomića stine 4, 21000, Split, Croatia -  </t>
  </si>
  <si>
    <t>https://www.google.fr/maps/search/Konoba+Fetivi</t>
  </si>
  <si>
    <t>ZOI</t>
  </si>
  <si>
    <t xml:space="preserve">Obala Hrvatskog narodnog preporoda 23, 21000, Split, Croatia -  </t>
  </si>
  <si>
    <t>https://www.google.fr/maps/search/ZOI</t>
  </si>
  <si>
    <t>Hula hula beach &amp; bar</t>
  </si>
  <si>
    <t xml:space="preserve">Ul. Vlade Avelinija 10, Hvar, Croatia -  </t>
  </si>
  <si>
    <t>https://www.google.fr/maps/search/Hula+hula+beach+&amp;+bar</t>
  </si>
  <si>
    <t>KONOBA NIKOLA</t>
  </si>
  <si>
    <t xml:space="preserve">Ivankova ul. 42, 21311, Stobreč, Croatia -  </t>
  </si>
  <si>
    <t>https://www.google.fr/maps/search/KONOBA+NIKOLA</t>
  </si>
  <si>
    <t>Restaurant Nostromo</t>
  </si>
  <si>
    <t xml:space="preserve">Ul. Kraj Svete Marije 10, 21000, Split, Croatia -  </t>
  </si>
  <si>
    <t>https://www.google.fr/maps/search/Restaurant+Nostromo</t>
  </si>
  <si>
    <t>Chops Grill - steak&amp;seafood</t>
  </si>
  <si>
    <t xml:space="preserve">Tončićeva ul. 4, 21000, Split, Croatia -  </t>
  </si>
  <si>
    <t>https://www.google.fr/maps/search/Chops+Grill+-+steak&amp;seafood</t>
  </si>
  <si>
    <t>Bokeria kitchen &amp; wine bar</t>
  </si>
  <si>
    <t xml:space="preserve">Domaldova ul. 8, 21000, Split, Croatia -  </t>
  </si>
  <si>
    <t>https://www.google.fr/maps/search/Bokeria+kitchen+&amp;+wine+bar</t>
  </si>
  <si>
    <t>Body Impact</t>
  </si>
  <si>
    <t xml:space="preserve">Chemin de la Roche 1, 1020 Renens -  </t>
  </si>
  <si>
    <t>https://www.google.fr/maps/search/Body+Impact</t>
  </si>
  <si>
    <t>Café Restaurant Grill Caravelle - Epicerie</t>
  </si>
  <si>
    <t xml:space="preserve">Route d'Evian 47, 1860 Aigle -  </t>
  </si>
  <si>
    <t>https://www.google.fr/maps/search/Café+Restaurant+Grill+Caravelle+-+Epicerie</t>
  </si>
  <si>
    <t>Ebh-services Sa</t>
  </si>
  <si>
    <t xml:space="preserve">Rue de l'Ancien Stand 41, 1820 Montreux -  </t>
  </si>
  <si>
    <t>https://www.google.fr/maps/search/Ebh-services+Sa</t>
  </si>
  <si>
    <t>KJU</t>
  </si>
  <si>
    <t xml:space="preserve">Quai Perdonnet 22, 1800 Vevey -  </t>
  </si>
  <si>
    <t>https://www.google.fr/maps/search/KJU</t>
  </si>
  <si>
    <t>Jamon Jamon - L'Épicerie Bistrot - Bordeaux</t>
  </si>
  <si>
    <t xml:space="preserve">2 Rue Louis Combes, 33000 Bordeaux, France -  </t>
  </si>
  <si>
    <t>https://www.google.fr/maps/search/Jamon+Jamon+-+L'Épicerie+Bistrot+-+Bordeaux</t>
  </si>
  <si>
    <t>PLUME</t>
  </si>
  <si>
    <t xml:space="preserve">32 Rue Cheverus, 33000 Bordeaux, France -  </t>
  </si>
  <si>
    <t>https://www.google.fr/maps/search/PLUME</t>
  </si>
  <si>
    <t>LxFactory</t>
  </si>
  <si>
    <t xml:space="preserve">R. Rodrigues de Faria 103, 1300-501 Lisboa, Portugal -  </t>
  </si>
  <si>
    <t>https://www.google.fr/maps/search/LxFactory</t>
  </si>
  <si>
    <t>Café Très</t>
  </si>
  <si>
    <t xml:space="preserve">Avenue des Alpes 23, 1820 Montreux -  </t>
  </si>
  <si>
    <t>https://www.google.fr/maps/search/Café+Très</t>
  </si>
  <si>
    <t>Réponse Beauté - Institut de beauté à Lausanne</t>
  </si>
  <si>
    <t>https://www.google.fr/maps/search/Réponse+Beauté+-+Institut+de+beauté+à+Lausanne</t>
  </si>
  <si>
    <t>Let's Go Fitness</t>
  </si>
  <si>
    <t xml:space="preserve">Grand' Rue 42, 1820 Montreux -  </t>
  </si>
  <si>
    <t>https://www.google.fr/maps/search/Let's+Go+Fitness</t>
  </si>
  <si>
    <t>Ryan's Bar</t>
  </si>
  <si>
    <t xml:space="preserve">2-4 Hope St, Edinburgh EH2 4DB, UK -  </t>
  </si>
  <si>
    <t>https://www.google.fr/maps/search/Ryan's+Bar</t>
  </si>
  <si>
    <t>Le Monde Hotel</t>
  </si>
  <si>
    <t xml:space="preserve">16 George St, Edinburgh EH2 2PF, UK -  </t>
  </si>
  <si>
    <t>https://www.google.fr/maps/search/Le+Monde+Hotel</t>
  </si>
  <si>
    <t>The Ship On The Shore</t>
  </si>
  <si>
    <t xml:space="preserve">24-26, Shore, Edinburgh EH6 6QN, UK -  </t>
  </si>
  <si>
    <t>https://www.google.fr/maps/search/The+Ship+On+The+Shore</t>
  </si>
  <si>
    <t>Edinburgh Gin Distillery</t>
  </si>
  <si>
    <t xml:space="preserve">1a Rutland Place, Edinburgh EH1 2AD, UK -  </t>
  </si>
  <si>
    <t>https://www.google.fr/maps/search/Edinburgh+Gin+Distillery</t>
  </si>
  <si>
    <t>Leonardo Royal Hotel Edinburgh Haymarket</t>
  </si>
  <si>
    <t xml:space="preserve">1 Morrison Link, Edinburgh EH3 8DN, UK -  </t>
  </si>
  <si>
    <t>https://www.google.fr/maps/search/Leonardo+Royal+Hotel+Edinburgh+Haymarket</t>
  </si>
  <si>
    <t xml:space="preserve">Boulevard de Grancy 14, 1006 Lausanne -  </t>
  </si>
  <si>
    <t>Mr. Dr.méd. Arido Agrifoglio</t>
  </si>
  <si>
    <t xml:space="preserve">Chemin des Tilleuls 2, 1350 Orbe -  </t>
  </si>
  <si>
    <t>https://www.google.fr/maps/search/Mr.+Dr.méd.+Arido+Agrifoglio</t>
  </si>
  <si>
    <t>Think Tattoo</t>
  </si>
  <si>
    <t xml:space="preserve">Rue du Pont 24, 1820 Montreux -  </t>
  </si>
  <si>
    <t>https://www.google.fr/maps/search/Think+Tattoo</t>
  </si>
  <si>
    <t>Alpe Fleurie Hotel &amp; Residence</t>
  </si>
  <si>
    <t xml:space="preserve">Avenue Centrale 148, 1884 Ollon -  </t>
  </si>
  <si>
    <t>https://www.google.fr/maps/search/Alpe+Fleurie+Hotel+&amp;+Residence</t>
  </si>
  <si>
    <t>La Rouvenaz</t>
  </si>
  <si>
    <t xml:space="preserve">Rue du Marché 1, 1820 Montreux -  </t>
  </si>
  <si>
    <t>https://www.google.fr/maps/search/La+Rouvenaz</t>
  </si>
  <si>
    <t>CS Cesium Sàrl</t>
  </si>
  <si>
    <t xml:space="preserve">Rue des Terreaux 14, 1095 Lutry -  </t>
  </si>
  <si>
    <t>https://www.google.fr/maps/search/CS+Cesium+Sàrl</t>
  </si>
  <si>
    <t>Club Med Kemer</t>
  </si>
  <si>
    <t xml:space="preserve">Merkez Mahallesi, Akdeniz Turistik Tesisler AS, Tatil Koyu, 07980 Kemer/Turquie, Turkey -  </t>
  </si>
  <si>
    <t>https://www.google.fr/maps/search/Club+Med+Kemer</t>
  </si>
  <si>
    <t>Mokus l'Écureuil</t>
  </si>
  <si>
    <t xml:space="preserve">116 Avenue Kléber, 75016 Paris, France -  </t>
  </si>
  <si>
    <t>https://www.google.fr/maps/search/Mokus+l'Écureuil</t>
  </si>
  <si>
    <t>Visconti Madeleine</t>
  </si>
  <si>
    <t xml:space="preserve">4 Rue de l'Arcade, 75008 Paris, France -  </t>
  </si>
  <si>
    <t>https://www.google.fr/maps/search/Visconti+Madeleine</t>
  </si>
  <si>
    <t>Houses of the world</t>
  </si>
  <si>
    <t xml:space="preserve">Chemin de Closalet 4, 1023 Crissier -  </t>
  </si>
  <si>
    <t>https://www.google.fr/maps/search/Houses+of+the+world</t>
  </si>
  <si>
    <t>Espace Bio La Sage</t>
  </si>
  <si>
    <t xml:space="preserve">Boulevard de Pérolles 29, 1700 Fribourg -  </t>
  </si>
  <si>
    <t>https://www.google.fr/maps/search/Espace+Bio+La+Sage</t>
  </si>
  <si>
    <t>Brasserie Le Boulevard 39</t>
  </si>
  <si>
    <t xml:space="preserve">Boulevard de Pérolles 39, 1700 Fribourg -  </t>
  </si>
  <si>
    <t>https://www.google.fr/maps/search/Brasserie+Le+Boulevard+39</t>
  </si>
  <si>
    <t>Restaurant Pizzeria Capricciosa</t>
  </si>
  <si>
    <t xml:space="preserve">Rue Pierre-Aeby 11, 1700 Fribourg -  </t>
  </si>
  <si>
    <t>https://www.google.fr/maps/search/Restaurant+Pizzeria+Capricciosa</t>
  </si>
  <si>
    <t>Ancienne Gare</t>
  </si>
  <si>
    <t xml:space="preserve">Avenue de la Gare 3, 1700 Fribourg -  </t>
  </si>
  <si>
    <t>https://www.google.fr/maps/search/Ancienne+Gare</t>
  </si>
  <si>
    <t>SWISS LASER SQUAD</t>
  </si>
  <si>
    <t xml:space="preserve">Route du Bois 37, 1024 Ecublens -  </t>
  </si>
  <si>
    <t>https://www.google.fr/maps/search/SWISS+LASER+SQUAD</t>
  </si>
  <si>
    <t>Solbad &amp; Spa Schönbühl</t>
  </si>
  <si>
    <t xml:space="preserve">Mattenweg 30, 3322 Urtenen-Schönbühl -  </t>
  </si>
  <si>
    <t>https://www.google.fr/maps/search/Solbad+&amp;+Spa+Schönbühl</t>
  </si>
  <si>
    <t>Archaeological Site of Delos</t>
  </si>
  <si>
    <t xml:space="preserve">Dilos 846 00, Greece -  </t>
  </si>
  <si>
    <t>https://www.google.fr/maps/search/Archaeological+Site+of+Delos</t>
  </si>
  <si>
    <t>The Valletta Waterfront</t>
  </si>
  <si>
    <t xml:space="preserve">Floriana, Malta -  </t>
  </si>
  <si>
    <t>https://www.google.fr/maps/search/The+Valletta+Waterfront</t>
  </si>
  <si>
    <t>Chez Meo</t>
  </si>
  <si>
    <t xml:space="preserve">Rue Marcello 2, 1700 Fribourg -  </t>
  </si>
  <si>
    <t>https://www.google.fr/maps/search/Chez+Meo</t>
  </si>
  <si>
    <t>Jumpark - Trampoline Indoor</t>
  </si>
  <si>
    <t xml:space="preserve">Rue Edouard-Verdan 4, 1400 Yverdon-les-Bains -  </t>
  </si>
  <si>
    <t>https://www.google.fr/maps/search/Jumpark+-+Trampoline+Indoor</t>
  </si>
  <si>
    <t>Rhodes Acandia Harbour</t>
  </si>
  <si>
    <t xml:space="preserve">Rodos 851 00, Greece -  </t>
  </si>
  <si>
    <t>https://www.google.fr/maps/search/Rhodes+Acandia+Harbour</t>
  </si>
  <si>
    <t>My Blue Hotel</t>
  </si>
  <si>
    <t xml:space="preserve">Rua Ismael, s/n - Jericoacoara, Jijoca de Jericoacoara - CE, 62598-973, Brazil -  </t>
  </si>
  <si>
    <t>https://www.google.fr/maps/search/My+Blue+Hotel</t>
  </si>
  <si>
    <t>SWISSBILLING SA</t>
  </si>
  <si>
    <t xml:space="preserve">Rue du Caudray 4, 1020 Renens -  </t>
  </si>
  <si>
    <t>https://www.google.fr/maps/search/SWISSBILLING+SA</t>
  </si>
  <si>
    <t>Restaurant du Schild - Spécialités Libanaises</t>
  </si>
  <si>
    <t xml:space="preserve">Planche-Supérieure 21, 1700 Fribourg -  </t>
  </si>
  <si>
    <t>https://www.google.fr/maps/search/Restaurant+du+Schild+-+Spécialités+Libanaises</t>
  </si>
  <si>
    <t>Boulangerie, Tea-room &amp; Drive Suard</t>
  </si>
  <si>
    <t xml:space="preserve">Route Jo Siffert 6, 1762 Givisiez -  </t>
  </si>
  <si>
    <t>https://www.google.fr/maps/search/Boulangerie,+Tea-room+&amp;+Drive+Suard</t>
  </si>
  <si>
    <t>Istanbul Grill &amp; More</t>
  </si>
  <si>
    <t xml:space="preserve">Rue des Côtes-de-Montbenon 20, 1003 Lausanne -  </t>
  </si>
  <si>
    <t>https://www.google.fr/maps/search/Istanbul+Grill+&amp;+More</t>
  </si>
  <si>
    <t>Sakura</t>
  </si>
  <si>
    <t xml:space="preserve">Rue du Criblet 13, 1700 Fribourg -  </t>
  </si>
  <si>
    <t>https://www.google.fr/maps/search/Sakura</t>
  </si>
  <si>
    <t>Cyclo Café</t>
  </si>
  <si>
    <t xml:space="preserve">Boulevard de Pérolles 91, 1700 Fribourg -  </t>
  </si>
  <si>
    <t>https://www.google.fr/maps/search/Cyclo+Café</t>
  </si>
  <si>
    <t>Salad Beach Resort</t>
  </si>
  <si>
    <t xml:space="preserve">64 Moo 8, Haad Salad, Tambon Ko Pha-ngan, Koh Phangan, Surat Thani 84280, Thailand -  </t>
  </si>
  <si>
    <t>https://www.google.fr/maps/search/Salad+Beach+Resort</t>
  </si>
  <si>
    <t>Plage de la Porte d'Enfer</t>
  </si>
  <si>
    <t xml:space="preserve">Le Moule, Guadeloupe -  </t>
  </si>
  <si>
    <t>https://www.google.fr/maps/search/Plage+de+la+Porte+d'Enfer</t>
  </si>
  <si>
    <t>EVO Fitness</t>
  </si>
  <si>
    <t xml:space="preserve">Boulevard de Pérolles 21A, 1700 Fribourg -  </t>
  </si>
  <si>
    <t>https://www.google.fr/maps/search/EVO+Fitness</t>
  </si>
  <si>
    <t>Confluence Museum</t>
  </si>
  <si>
    <t xml:space="preserve">86 Quai Perrache, 69002 Lyon, France -  </t>
  </si>
  <si>
    <t>https://www.google.fr/maps/search/Confluence+Museum</t>
  </si>
  <si>
    <t>Spizzi Pizza</t>
  </si>
  <si>
    <t xml:space="preserve">Rue de l'Abbé-Bovet 5, 1700 Fribourg -  </t>
  </si>
  <si>
    <t>https://www.google.fr/maps/search/Spizzi+Pizza</t>
  </si>
  <si>
    <t>Bundesplatz Bern</t>
  </si>
  <si>
    <t xml:space="preserve">Predigergasse 5, 3011 Bern -  </t>
  </si>
  <si>
    <t>https://www.google.fr/maps/search/Bundesplatz+Bern</t>
  </si>
  <si>
    <t>Baguettes d Or Sàrl</t>
  </si>
  <si>
    <t xml:space="preserve">Rue de Locarno 1, 1700 Fribourg -  </t>
  </si>
  <si>
    <t>https://www.google.fr/maps/search/Baguettes+d+Or+Sàrl</t>
  </si>
  <si>
    <t>Restaurant Le Douro, Esteves Gonçalves de Andrade &amp; Esteves Moreira da Silva</t>
  </si>
  <si>
    <t xml:space="preserve">Rue de la Neuveville 50, 1700 Fribourg -  </t>
  </si>
  <si>
    <t>https://www.google.fr/maps/search/Restaurant+Le+Douro,+Esteves+Gonçalves+de+Andrade+&amp;+Esteves+Moreira+da+Silva</t>
  </si>
  <si>
    <t>Les Trentenaires</t>
  </si>
  <si>
    <t xml:space="preserve">Rue de Lausanne 87, 1700 Fribourg -  </t>
  </si>
  <si>
    <t>https://www.google.fr/maps/search/Les+Trentenaires</t>
  </si>
  <si>
    <t>Mövenpick Bar à Vins ¦ Fribourg</t>
  </si>
  <si>
    <t xml:space="preserve">Rue de Lausanne 81, 1700 Fribourg -  </t>
  </si>
  <si>
    <t>https://www.google.fr/maps/search/Mövenpick+Bar+à+Vins+¦+Fribourg</t>
  </si>
  <si>
    <t>Fri-Son</t>
  </si>
  <si>
    <t xml:space="preserve">Route de la Fonderie 13, 1700 Fribourg -  </t>
  </si>
  <si>
    <t>https://www.google.fr/maps/search/Fri-Son</t>
  </si>
  <si>
    <t>KING JOUET</t>
  </si>
  <si>
    <t xml:space="preserve">Route d'Englisberg 3, 1763 Granges-Paccot -  </t>
  </si>
  <si>
    <t>https://www.google.fr/maps/search/KING+JOUET</t>
  </si>
  <si>
    <t>Confiserie Tea Room Domino</t>
  </si>
  <si>
    <t xml:space="preserve">Boulevard de Pérolles 33, 1700 Fribourg -  </t>
  </si>
  <si>
    <t>https://www.google.fr/maps/search/Confiserie+Tea+Room+Domino</t>
  </si>
  <si>
    <t>Idées crétoises, Asvestas Lambros</t>
  </si>
  <si>
    <t xml:space="preserve">Boulevard de Pérolles 30, 1700 Fribourg -  </t>
  </si>
  <si>
    <t>https://www.google.fr/maps/search/Idées+crétoises,+Asvestas+Lambros</t>
  </si>
  <si>
    <t>Casino de la rotonde</t>
  </si>
  <si>
    <t xml:space="preserve">Fbg du Lac 14, 2000 Neuchâtel -  </t>
  </si>
  <si>
    <t>https://www.google.fr/maps/search/Casino+de+la+rotonde</t>
  </si>
  <si>
    <t>Maxi Zoo Villars-sur-Glâne</t>
  </si>
  <si>
    <t xml:space="preserve">Route de Moncor 2, 1752 Villars-sur-Glâne -  </t>
  </si>
  <si>
    <t>https://www.google.fr/maps/search/Maxi+Zoo+Villars-sur-Glâne</t>
  </si>
  <si>
    <t>RealFly</t>
  </si>
  <si>
    <t xml:space="preserve">Rue de la Drague 58, 1950 Sion -  </t>
  </si>
  <si>
    <t>https://www.google.fr/maps/search/RealFly</t>
  </si>
  <si>
    <t>Dr Pampurik - Swiss Esthetics FRIBOURG, GENEVE - chirurgie esthétique, rhinoplastie, blépharoplastie</t>
  </si>
  <si>
    <t xml:space="preserve">Grand-Places 14, 1700 Fribourg -  </t>
  </si>
  <si>
    <t>https://www.google.fr/maps/search/Dr+Pampurik+-+Swiss+Esthetics+FRIBOURG,+GENEVE+-+chirurgie+esthétique,+rhinoplastie,+blépharoplastie</t>
  </si>
  <si>
    <t>Salon de coiffure Pearl</t>
  </si>
  <si>
    <t xml:space="preserve">Boulevard de Saint-Georges 44, 1205 Genève -  </t>
  </si>
  <si>
    <t>https://www.google.fr/maps/search/Salon+de+coiffure+Pearl</t>
  </si>
  <si>
    <t>GIDOR Coiffure Genève</t>
  </si>
  <si>
    <t xml:space="preserve">Gare de Genève Cornavin, Square of Cornavin 7, 1201 Genf -  </t>
  </si>
  <si>
    <t>https://www.google.fr/maps/search/GIDOR+Coiffure+Genève</t>
  </si>
  <si>
    <t>Emmaüs Fribourg</t>
  </si>
  <si>
    <t xml:space="preserve">Route de la Pisciculture 6, 1700 Fribourg -  </t>
  </si>
  <si>
    <t>https://www.google.fr/maps/search/Emmaüs+Fribourg</t>
  </si>
  <si>
    <t>JL-Hair</t>
  </si>
  <si>
    <t xml:space="preserve">Route du Ctre 11, 1782 Belfaux -  </t>
  </si>
  <si>
    <t>https://www.google.fr/maps/search/JL-Hair</t>
  </si>
  <si>
    <t>Siam</t>
  </si>
  <si>
    <t xml:space="preserve">Rue du Progrès 2, 1700 Fribourg -  </t>
  </si>
  <si>
    <t>https://www.google.fr/maps/search/Siam</t>
  </si>
  <si>
    <t>Cipriano Wine &amp; Ham</t>
  </si>
  <si>
    <t xml:space="preserve">Rue du Port-Franc 11, 1003 Lausanne -  </t>
  </si>
  <si>
    <t>https://www.google.fr/maps/search/Cipriano+Wine+&amp;+Ham</t>
  </si>
  <si>
    <t>Café des Arcades</t>
  </si>
  <si>
    <t xml:space="preserve">Place des Ormeaux 1, 1700 Fribourg -  </t>
  </si>
  <si>
    <t>https://www.google.fr/maps/search/Café+des+Arcades</t>
  </si>
  <si>
    <t>Vapiano</t>
  </si>
  <si>
    <t xml:space="preserve">Rue Saint-Pierre 6, 1700 Fribourg -  </t>
  </si>
  <si>
    <t>https://www.google.fr/maps/search/Vapiano</t>
  </si>
  <si>
    <t>Gantrisch Nature Park</t>
  </si>
  <si>
    <t xml:space="preserve">Schlossgasse 13, 3150 Schwarzenburg -  </t>
  </si>
  <si>
    <t>https://www.google.fr/maps/search/Gantrisch+Nature+Park</t>
  </si>
  <si>
    <t>Centre Fribourg-Sud</t>
  </si>
  <si>
    <t xml:space="preserve">Route de Moncor 1, 1752 Villars-sur-Glâne -  </t>
  </si>
  <si>
    <t>https://www.google.fr/maps/search/Centre+Fribourg-Sud</t>
  </si>
  <si>
    <t>La Habana</t>
  </si>
  <si>
    <t xml:space="preserve">Rue de Romont 1, 1700 Fribourg -  </t>
  </si>
  <si>
    <t>https://www.google.fr/maps/search/La+Habana</t>
  </si>
  <si>
    <t>Terrain Football</t>
  </si>
  <si>
    <t xml:space="preserve">1568 Delley-Portalban -  </t>
  </si>
  <si>
    <t>https://www.google.fr/maps/search/Terrain+Football</t>
  </si>
  <si>
    <t>Avant-Garde Coiffure Personal Relooking</t>
  </si>
  <si>
    <t xml:space="preserve">Rue du Collège 3, 1920 Martigny -  </t>
  </si>
  <si>
    <t>https://www.google.fr/maps/search/Avant-Garde+Coiffure+Personal+Relooking</t>
  </si>
  <si>
    <t>Salon 15ème ART</t>
  </si>
  <si>
    <t xml:space="preserve">Rue du Président-Wilson 15, 2300 La Chaux-de-Fonds -  </t>
  </si>
  <si>
    <t>https://www.google.fr/maps/search/Salon+15ème+ART</t>
  </si>
  <si>
    <t>Ac'Tifs</t>
  </si>
  <si>
    <t xml:space="preserve">Rue du Four 4BIS, 1400 Yverdon-les-Bains -  </t>
  </si>
  <si>
    <t>https://www.google.fr/maps/search/Ac'Tifs</t>
  </si>
  <si>
    <t>Dream's Coiffure</t>
  </si>
  <si>
    <t xml:space="preserve">Route de la Fin 2, 1868 Collombey-Muraz -  </t>
  </si>
  <si>
    <t>https://www.google.fr/maps/search/Dream's+Coiffure</t>
  </si>
  <si>
    <t>Salon de coiffure Atmosphair</t>
  </si>
  <si>
    <t xml:space="preserve">Rue de la Neuveville 2, 1700 Fribourg -  </t>
  </si>
  <si>
    <t>https://www.google.fr/maps/search/Salon+de+coiffure+Atmosphair</t>
  </si>
  <si>
    <t>Blausee</t>
  </si>
  <si>
    <t xml:space="preserve">3717 Kandergrund -  </t>
  </si>
  <si>
    <t>https://www.google.fr/maps/search/Blausee</t>
  </si>
  <si>
    <t>Franck Provost - Coiffeur Lausanne</t>
  </si>
  <si>
    <t xml:space="preserve">Passerelle du Grand Pont 2, accès direct ou Place de l'Europe 2, interphone Franck Provost, 1003 Lausanne -  </t>
  </si>
  <si>
    <t>https://www.google.fr/maps/search/Franck+Provost+-+Coiffeur+Lausanne</t>
  </si>
  <si>
    <t>Schroet'Hair Coiffure</t>
  </si>
  <si>
    <t xml:space="preserve">Rue Joseph-Piller 10, 1700 Fribourg -  </t>
  </si>
  <si>
    <t>https://www.google.fr/maps/search/Schroet'Hair+Coiffure</t>
  </si>
  <si>
    <t>Wuillemin-Bouchouit Leïla</t>
  </si>
  <si>
    <t xml:space="preserve">Route des Arsenaux 3A, 1700 Fribourg -  </t>
  </si>
  <si>
    <t>https://www.google.fr/maps/search/Wuillemin-Bouchouit+Leïla</t>
  </si>
  <si>
    <t>Tonio Coiffure Sàrl</t>
  </si>
  <si>
    <t xml:space="preserve">Grand-Places 16, 1700 Fribourg -  </t>
  </si>
  <si>
    <t>https://www.google.fr/maps/search/Tonio+Coiffure+Sàrl</t>
  </si>
  <si>
    <t>Colorstyle</t>
  </si>
  <si>
    <t xml:space="preserve">Boulevard de Pérolles 13, 1700 Fribourg -  </t>
  </si>
  <si>
    <t>https://www.google.fr/maps/search/Colorstyle</t>
  </si>
  <si>
    <t>L'Alternatif - Fabienne Décotterd</t>
  </si>
  <si>
    <t xml:space="preserve">Rue du Simplon 3, 1700 Fribourg -  </t>
  </si>
  <si>
    <t>https://www.google.fr/maps/search/L'Alternatif+-+Fabienne+Décotterd</t>
  </si>
  <si>
    <t>Ds To Be Different</t>
  </si>
  <si>
    <t xml:space="preserve">Route des Arsenaux 3B, 1700 Fribourg -  </t>
  </si>
  <si>
    <t>https://www.google.fr/maps/search/Ds+To+Be+Different</t>
  </si>
  <si>
    <t>Lapart</t>
  </si>
  <si>
    <t xml:space="preserve">Grand-Places 14, 1701 Fribourg -  </t>
  </si>
  <si>
    <t>https://www.google.fr/maps/search/Lapart</t>
  </si>
  <si>
    <t>INITIAL hair essentials</t>
  </si>
  <si>
    <t xml:space="preserve">Rue du Centre 2, Cormanon Centre, 1752 Villars-sur-Glâne -  </t>
  </si>
  <si>
    <t>https://www.google.fr/maps/search/INITIAL+hair+essentials</t>
  </si>
  <si>
    <t>Fribourg Centre</t>
  </si>
  <si>
    <t xml:space="preserve">Avenue de la Gare 12, 1700 Fribourg -  </t>
  </si>
  <si>
    <t>https://www.google.fr/maps/search/Fribourg+Centre</t>
  </si>
  <si>
    <t>Leader Top Fitness</t>
  </si>
  <si>
    <t xml:space="preserve">Route du Château-d'Affry 6, 1762 Givisiez -  </t>
  </si>
  <si>
    <t>https://www.google.fr/maps/search/Leader+Top+Fitness</t>
  </si>
  <si>
    <t>Colab Fribourg</t>
  </si>
  <si>
    <t>https://www.google.fr/maps/search/Colab+Fribourg</t>
  </si>
  <si>
    <t>7th Sense Hairstyli</t>
  </si>
  <si>
    <t xml:space="preserve">Murtenstrasse 18, 2502 Biel -  </t>
  </si>
  <si>
    <t>https://www.google.fr/maps/search/7th+Sense+Hairstyli</t>
  </si>
  <si>
    <t>Urbanspa</t>
  </si>
  <si>
    <t xml:space="preserve">Rue Saint-Pierre 5, 1700 Fribourg -  </t>
  </si>
  <si>
    <t>https://www.google.fr/maps/search/Urbanspa</t>
  </si>
  <si>
    <t>uMhlanga Main Beach</t>
  </si>
  <si>
    <t xml:space="preserve">South Africa -  </t>
  </si>
  <si>
    <t>https://www.google.fr/maps/search/uMhlanga+Main+Beach</t>
  </si>
  <si>
    <t>Whalebone Pier</t>
  </si>
  <si>
    <t xml:space="preserve">Umhlanga, 4320, South Africa -  </t>
  </si>
  <si>
    <t>https://www.google.fr/maps/search/Whalebone+Pier</t>
  </si>
  <si>
    <t>Villars Maître Chocolatier SA</t>
  </si>
  <si>
    <t xml:space="preserve">Route de la Fonderie 2, 1701 Fribourg -  </t>
  </si>
  <si>
    <t>https://www.google.fr/maps/search/Villars+Maître+Chocolatier+SA</t>
  </si>
  <si>
    <t>Institut de beauté Koko Nails</t>
  </si>
  <si>
    <t xml:space="preserve">Ave Alexandre-Vinet 20, 1004 Lausanne -  </t>
  </si>
  <si>
    <t>https://www.google.fr/maps/search/Institut+de+beauté+Koko+Nails</t>
  </si>
  <si>
    <t>Le Cintra Gastrobar</t>
  </si>
  <si>
    <t xml:space="preserve">Boulevard de Pérolles 10, 1700 Fribourg -  </t>
  </si>
  <si>
    <t>https://www.google.fr/maps/search/Le+Cintra+Gastrobar</t>
  </si>
  <si>
    <t>Jardin botanique de l'Université de Fribourg</t>
  </si>
  <si>
    <t>https://www.google.fr/maps/search/Jardin+botanique+de+l'Université+de+Fribourg</t>
  </si>
  <si>
    <t>La Cène</t>
  </si>
  <si>
    <t xml:space="preserve">Rue du Criblet 6, 1700 Fribourg -  </t>
  </si>
  <si>
    <t>https://www.google.fr/maps/search/La+Cène</t>
  </si>
  <si>
    <t>Rock Café Fribourg SA</t>
  </si>
  <si>
    <t xml:space="preserve">Boulevard de Pérolles 1, 1700 Fribourg -  </t>
  </si>
  <si>
    <t>https://www.google.fr/maps/search/Rock+Café+Fribourg+SA</t>
  </si>
  <si>
    <t>Eria Coiffure</t>
  </si>
  <si>
    <t xml:space="preserve">Boulevard de Pérolles 7, 1700 Fribourg -  </t>
  </si>
  <si>
    <t>https://www.google.fr/maps/search/Eria+Coiffure</t>
  </si>
  <si>
    <t>Camping La Sierra</t>
  </si>
  <si>
    <t xml:space="preserve">Corso Belvedere 337,, 28823 Ghiffa VB, Italy -  </t>
  </si>
  <si>
    <t>https://www.google.fr/maps/search/Camping+La+Sierra</t>
  </si>
  <si>
    <t>Bulle Hair Sàrl</t>
  </si>
  <si>
    <t xml:space="preserve">64, Rue de la Condémine, 1630 Bulle -  </t>
  </si>
  <si>
    <t>https://www.google.fr/maps/search/Bulle+Hair+Sàrl</t>
  </si>
  <si>
    <t>AKDAG, pizzeria pronto pizza</t>
  </si>
  <si>
    <t xml:space="preserve">Chemin de Bethléem 5, 1700 Fribourg -  </t>
  </si>
  <si>
    <t>https://www.google.fr/maps/search/AKDAG,+pizzeria+pronto+pizza</t>
  </si>
  <si>
    <t>Les Toises Center Psychiatry And Psychotherapy</t>
  </si>
  <si>
    <t xml:space="preserve">Avenue des Mousquines 4, 1005 Lausanne -  </t>
  </si>
  <si>
    <t>https://www.google.fr/maps/search/Les+Toises+Center+Psychiatry+And+Psychotherapy</t>
  </si>
  <si>
    <t>m-way Shop Lausanne</t>
  </si>
  <si>
    <t xml:space="preserve">Rue de Genève 90A, 1004 Lausanne -  </t>
  </si>
  <si>
    <t>https://www.google.fr/maps/search/m-way+Shop+Lausanne</t>
  </si>
  <si>
    <t>Theatre Crochetan</t>
  </si>
  <si>
    <t xml:space="preserve">Avenue du Théâtre 9, 1870 Monthey -  </t>
  </si>
  <si>
    <t>https://www.google.fr/maps/search/Theatre+Crochetan</t>
  </si>
  <si>
    <t>Avenue Bergières 50</t>
  </si>
  <si>
    <t xml:space="preserve">1004 Lausanne -  </t>
  </si>
  <si>
    <t>https://www.google.fr/maps/search/Avenue+Bergières+50</t>
  </si>
  <si>
    <t>Bity.com | Bity</t>
  </si>
  <si>
    <t xml:space="preserve">Rue des Usines 44, 2000 Neuchâtel -  </t>
  </si>
  <si>
    <t>https://www.google.fr/maps/search/Bity.com+|+Bity</t>
  </si>
  <si>
    <t>Viverra Coffee</t>
  </si>
  <si>
    <t xml:space="preserve">Rue du Môle 22, 1201 Genève -  </t>
  </si>
  <si>
    <t>https://www.google.fr/maps/search/Viverra+Coffee</t>
  </si>
  <si>
    <t>Oberwaid Hotel St. Gallen</t>
  </si>
  <si>
    <t xml:space="preserve">Rorschacher Str. 311, 9016 St. Gallen -  </t>
  </si>
  <si>
    <t>https://www.google.fr/maps/search/Oberwaid+Hotel+St.+Gallen</t>
  </si>
  <si>
    <t>Les Brasseurs Nyon</t>
  </si>
  <si>
    <t xml:space="preserve">Rue de la Gare 18, 1260 Nyon -  </t>
  </si>
  <si>
    <t>https://www.google.fr/maps/search/Les+Brasseurs+Nyon</t>
  </si>
  <si>
    <t>Berggasthaus Aescher-Wildkirchli</t>
  </si>
  <si>
    <t xml:space="preserve">9057 Weissbad -  </t>
  </si>
  <si>
    <t>https://www.google.fr/maps/search/Berggasthaus+Aescher-Wildkirchli</t>
  </si>
  <si>
    <t>Strandhotel</t>
  </si>
  <si>
    <t xml:space="preserve">Schönbühl, 3807 Iseltwald -  </t>
  </si>
  <si>
    <t>https://www.google.fr/maps/search/Strandhotel</t>
  </si>
  <si>
    <t>Sushi Train Kiteki</t>
  </si>
  <si>
    <t xml:space="preserve">Rue Neuve-du-Molard 21, 1204 Genève -  </t>
  </si>
  <si>
    <t>https://www.google.fr/maps/search/Sushi+Train+Kiteki</t>
  </si>
  <si>
    <t>Hotel Butterfly</t>
  </si>
  <si>
    <t xml:space="preserve">Bodmenstrasse 21, 3920 Zermatt -  </t>
  </si>
  <si>
    <t>https://www.google.fr/maps/search/Hotel+Butterfly</t>
  </si>
  <si>
    <t>Zentrum Artos Interlaken</t>
  </si>
  <si>
    <t xml:space="preserve">Alpenstrasse 45, 3800 Interlaken -  </t>
  </si>
  <si>
    <t>https://www.google.fr/maps/search/Zentrum+Artos+Interlaken</t>
  </si>
  <si>
    <t xml:space="preserve">Bahnhofstrasse 11, 3800 Interlaken -  </t>
  </si>
  <si>
    <t>Grosse Apotheke Dr. G. Bichsel AG</t>
  </si>
  <si>
    <t xml:space="preserve">Bahnhofstrasse 5A, 3800 Interlaken -  </t>
  </si>
  <si>
    <t>https://www.google.fr/maps/search/Grosse+Apotheke+Dr.+G.+Bichsel+AG</t>
  </si>
  <si>
    <t>Truly Asia</t>
  </si>
  <si>
    <t xml:space="preserve">Höheweg 199, 3800 Interlaken -  </t>
  </si>
  <si>
    <t>https://www.google.fr/maps/search/Truly+Asia</t>
  </si>
  <si>
    <t>Pizzeria La Bohème</t>
  </si>
  <si>
    <t xml:space="preserve">Am Quai 3, 3806 Bönigen -  </t>
  </si>
  <si>
    <t>https://www.google.fr/maps/search/Pizzeria+La+Bohème</t>
  </si>
  <si>
    <t>Wiz-Team Sàrl</t>
  </si>
  <si>
    <t xml:space="preserve">Avenue de Rhodanie 54, 1007 Lausanne -  </t>
  </si>
  <si>
    <t>https://www.google.fr/maps/search/Wiz-Team+Sàrl</t>
  </si>
  <si>
    <t>Graphisland</t>
  </si>
  <si>
    <t>https://www.google.fr/maps/search/Graphisland</t>
  </si>
  <si>
    <t>Foyer Pierre-Olivier</t>
  </si>
  <si>
    <t xml:space="preserve">Route de Champlan 3, 1955 Chamoson -  </t>
  </si>
  <si>
    <t>https://www.google.fr/maps/search/Foyer+Pierre-Olivier</t>
  </si>
  <si>
    <t>Restaurant les Tilleuls</t>
  </si>
  <si>
    <t xml:space="preserve">Avenue des Tilleuls 2, 1203 Genève -  </t>
  </si>
  <si>
    <t>https://www.google.fr/maps/search/Restaurant+les+Tilleuls</t>
  </si>
  <si>
    <t>Badminton Club Crassier</t>
  </si>
  <si>
    <t xml:space="preserve">Case Postale 165, 1277 Borex -  </t>
  </si>
  <si>
    <t>https://www.google.fr/maps/search/Badminton+Club+Crassier</t>
  </si>
  <si>
    <t>Coop Supermarché Nyon Levratte</t>
  </si>
  <si>
    <t xml:space="preserve">La Levratte 22, 1260 Nyon -  </t>
  </si>
  <si>
    <t>https://www.google.fr/maps/search/Coop+Supermarché+Nyon+Levratte</t>
  </si>
  <si>
    <t>Centre de Congrès de Lyon</t>
  </si>
  <si>
    <t xml:space="preserve">50 Quai Charles de Gaulle, 69463 Lyon, France -  </t>
  </si>
  <si>
    <t>https://www.google.fr/maps/search/Centre+de+Congrès+de+Lyon</t>
  </si>
  <si>
    <t>Brasserie des Tours Carouge</t>
  </si>
  <si>
    <t xml:space="preserve">Avenue Vibert 18, 1227 Carouge -  </t>
  </si>
  <si>
    <t>https://www.google.fr/maps/search/Brasserie+des+Tours+Carouge</t>
  </si>
  <si>
    <t xml:space="preserve">Rue Saint-Pierre 3, 1003 Lausanne -  </t>
  </si>
  <si>
    <t>eParadise</t>
  </si>
  <si>
    <t xml:space="preserve">Hohlstrasse 452, 8048 Zürich -  </t>
  </si>
  <si>
    <t>https://www.google.fr/maps/search/eParadise</t>
  </si>
  <si>
    <t>Hotel ibis budget Paris Porte de Montmartre</t>
  </si>
  <si>
    <t xml:space="preserve">45 Rue du Dr Babinski, 75018 Paris, France -  </t>
  </si>
  <si>
    <t>https://www.google.fr/maps/search/Hotel+ibis+budget+Paris+Porte+de+Montmartre</t>
  </si>
  <si>
    <t>La Brasserie J5</t>
  </si>
  <si>
    <t xml:space="preserve">Avenue du Casino 32, 1820 Montreux -  </t>
  </si>
  <si>
    <t>https://www.google.fr/maps/search/La+Brasserie+J5</t>
  </si>
  <si>
    <t>Casino Barrière Montreux</t>
  </si>
  <si>
    <t xml:space="preserve">Rue du Théâtre 9, 1820 Montreux -  </t>
  </si>
  <si>
    <t>https://www.google.fr/maps/search/Casino+Barrière+Montreux</t>
  </si>
  <si>
    <t>KYO SUSHI</t>
  </si>
  <si>
    <t xml:space="preserve">Rue du Grand-Pré 55, 1202 Genève -  </t>
  </si>
  <si>
    <t>https://www.google.fr/maps/search/KYO+SUSHI</t>
  </si>
  <si>
    <t>The Butcher Aarbergergasse</t>
  </si>
  <si>
    <t xml:space="preserve">Aarbergergasse 36, 3011 Bern -  </t>
  </si>
  <si>
    <t>https://www.google.fr/maps/search/The+Butcher+Aarbergergasse</t>
  </si>
  <si>
    <t>DIALARME SA - Genève</t>
  </si>
  <si>
    <t xml:space="preserve">Rue Blavignac 10, 1227 Carouge -  </t>
  </si>
  <si>
    <t>https://www.google.fr/maps/search/DIALARME+SA+-+Genève</t>
  </si>
  <si>
    <t>Domaine des Iles</t>
  </si>
  <si>
    <t xml:space="preserve">Route des Iles, 1950 Sion -  </t>
  </si>
  <si>
    <t>https://www.google.fr/maps/search/Domaine+des+Iles</t>
  </si>
  <si>
    <t xml:space="preserve">Place de la Gare 4, 1260 Nyon -  </t>
  </si>
  <si>
    <t>la Roulotte</t>
  </si>
  <si>
    <t xml:space="preserve">Route de Saint-Cergue 1, 1260 Nyon -  </t>
  </si>
  <si>
    <t>https://www.google.fr/maps/search/la+Roulotte</t>
  </si>
  <si>
    <t>Restaurant Pizzeria Roma</t>
  </si>
  <si>
    <t xml:space="preserve">Rue d'Yverdon 13, 1530 Payerne -  </t>
  </si>
  <si>
    <t>https://www.google.fr/maps/search/Restaurant+Pizzeria+Roma</t>
  </si>
  <si>
    <t>Café IIIe</t>
  </si>
  <si>
    <t xml:space="preserve">Rue de Vevey 36, 1630 Bulle -  </t>
  </si>
  <si>
    <t>https://www.google.fr/maps/search/Café+IIIe</t>
  </si>
  <si>
    <t>E-LVETS</t>
  </si>
  <si>
    <t xml:space="preserve">Avenue du Mont-Blanc 9, 1196 Gland -  </t>
  </si>
  <si>
    <t>https://www.google.fr/maps/search/E-LVETS</t>
  </si>
  <si>
    <t>Restaurant Capri 1960</t>
  </si>
  <si>
    <t xml:space="preserve">Rue du Lac 35, 1020 Renens -  </t>
  </si>
  <si>
    <t>https://www.google.fr/maps/search/Restaurant+Capri+1960</t>
  </si>
  <si>
    <t>DJH Hostel Seebrugg</t>
  </si>
  <si>
    <t xml:space="preserve">Seebrugg 9, 79859 Schluchsee, Germany -  </t>
  </si>
  <si>
    <t>https://www.google.fr/maps/search/DJH+Hostel+Seebrugg</t>
  </si>
  <si>
    <t>Marché Relais Saint-Bernard</t>
  </si>
  <si>
    <t xml:space="preserve">A9, 1920 Martigny -  </t>
  </si>
  <si>
    <t>https://www.google.fr/maps/search/Marché+Relais+Saint-Bernard</t>
  </si>
  <si>
    <t>BEST WESTERN Parkhotel Ropeter</t>
  </si>
  <si>
    <t xml:space="preserve">Kasseler Landstraße 45, 37081 Göttingen, Germany -  </t>
  </si>
  <si>
    <t>https://www.google.fr/maps/search/BEST+WESTERN+Parkhotel+Ropeter</t>
  </si>
  <si>
    <t>BEST WESTERN PREMIER Hôtel Vieux Port</t>
  </si>
  <si>
    <t xml:space="preserve">252 Quai François Mitterrand, 13600 La Ciotat, France -  </t>
  </si>
  <si>
    <t>https://www.google.fr/maps/search/BEST+WESTERN+PREMIER+Hôtel+Vieux+Port</t>
  </si>
  <si>
    <t>Dental Clinic Ardentis Lausanne-Flon</t>
  </si>
  <si>
    <t xml:space="preserve">Voie du Chariot 6, 1003 Lausanne -  </t>
  </si>
  <si>
    <t>https://www.google.fr/maps/search/Dental+Clinic+Ardentis+Lausanne-Flon</t>
  </si>
  <si>
    <t>Chez Mamie</t>
  </si>
  <si>
    <t xml:space="preserve">Avenue de Tivoli 56, 1007 Lausanne -  </t>
  </si>
  <si>
    <t>https://www.google.fr/maps/search/Chez+Mamie</t>
  </si>
  <si>
    <t>İstanbul Çiğköfte</t>
  </si>
  <si>
    <t xml:space="preserve">Rue de Genève 85, 1004 Lausanne -  </t>
  </si>
  <si>
    <t>https://www.google.fr/maps/search/İstanbul+Çiğköfte</t>
  </si>
  <si>
    <t>Hotel Corona</t>
  </si>
  <si>
    <t xml:space="preserve">Piazza Orelli 12, 6600 Locarno -  </t>
  </si>
  <si>
    <t>https://www.google.fr/maps/search/Hotel+Corona</t>
  </si>
  <si>
    <t>Place de jeux</t>
  </si>
  <si>
    <t xml:space="preserve">Chemin de La Verne, 1513 Hermenches -  </t>
  </si>
  <si>
    <t>https://www.google.fr/maps/search/Place+de+jeux</t>
  </si>
  <si>
    <t>Center and Refuge SVPA</t>
  </si>
  <si>
    <t xml:space="preserve">Route de Berne 318, 1000 Lausanne -  </t>
  </si>
  <si>
    <t>https://www.google.fr/maps/search/Center+and+Refuge+SVPA</t>
  </si>
  <si>
    <t>Rouge (Rouge FM)</t>
  </si>
  <si>
    <t xml:space="preserve">Avenue de la Gare 4, 1003 Lausanne -  </t>
  </si>
  <si>
    <t>https://www.google.fr/maps/search/Rouge+(Rouge+FM)</t>
  </si>
  <si>
    <t xml:space="preserve">Chemin de la Fontaine 10 Drive, 1260 Nyon -  </t>
  </si>
  <si>
    <t>Auberge de la Fleur de Lys</t>
  </si>
  <si>
    <t xml:space="preserve">Route de Neuchâtel 73, 1008 Prilly -  </t>
  </si>
  <si>
    <t>https://www.google.fr/maps/search/Auberge+de+la+Fleur+de+Lys</t>
  </si>
  <si>
    <t>Canissimo</t>
  </si>
  <si>
    <t xml:space="preserve">Route du Chasseur 15, 1008 Prilly -  </t>
  </si>
  <si>
    <t>https://www.google.fr/maps/search/Canissimo</t>
  </si>
  <si>
    <t>La Montagne des Singes</t>
  </si>
  <si>
    <t xml:space="preserve">La Wick, 67600 Kintzheim, France -  </t>
  </si>
  <si>
    <t>https://www.google.fr/maps/search/La+Montagne+des+Singes</t>
  </si>
  <si>
    <t>The Eagle Park</t>
  </si>
  <si>
    <t xml:space="preserve">Château de, 67600 Kintzheim, France -  </t>
  </si>
  <si>
    <t>https://www.google.fr/maps/search/The+Eagle+Park</t>
  </si>
  <si>
    <t>Zoo Basel</t>
  </si>
  <si>
    <t xml:space="preserve">Binningerstrasse 40, 4054 Basel -  </t>
  </si>
  <si>
    <t>https://www.google.fr/maps/search/Zoo+Basel</t>
  </si>
  <si>
    <t>Restaurant le Caprice</t>
  </si>
  <si>
    <t xml:space="preserve">44 Rue Vauban, 68000 Colmar, France -  </t>
  </si>
  <si>
    <t>https://www.google.fr/maps/search/Restaurant+le+Caprice</t>
  </si>
  <si>
    <t>Appart'hôtel Odalys City La Rose d'Argent</t>
  </si>
  <si>
    <t xml:space="preserve">15 Avenue d'Alsace, 68000 Colmar, France -  </t>
  </si>
  <si>
    <t>https://www.google.fr/maps/search/Appart'hôtel+Odalys+City+La+Rose+d'Argent</t>
  </si>
  <si>
    <t>Chabadog SA</t>
  </si>
  <si>
    <t xml:space="preserve">Route de Montheron 2, 1053 Cugy -  </t>
  </si>
  <si>
    <t>https://www.google.fr/maps/search/Chabadog+SA</t>
  </si>
  <si>
    <t>LANDI Moudon-Bercher-Mézières</t>
  </si>
  <si>
    <t xml:space="preserve">route de Bronjon 2, 1510 Moudon -  </t>
  </si>
  <si>
    <t>https://www.google.fr/maps/search/LANDI+Moudon-Bercher-Mézières</t>
  </si>
  <si>
    <t>Migrolino</t>
  </si>
  <si>
    <t xml:space="preserve">Route de Cossonay 66, 1008 Prilly -  </t>
  </si>
  <si>
    <t>https://www.google.fr/maps/search/Migrolino</t>
  </si>
  <si>
    <t>OBI Markt Renens</t>
  </si>
  <si>
    <t xml:space="preserve">Avenue du Silo 11, 1020 Renens -  </t>
  </si>
  <si>
    <t>https://www.google.fr/maps/search/OBI+Markt+Renens</t>
  </si>
  <si>
    <t>Daphné Fleurs</t>
  </si>
  <si>
    <t xml:space="preserve">Route de Cossonay 17, 1008 Prilly -  </t>
  </si>
  <si>
    <t>https://www.google.fr/maps/search/Daphné+Fleurs</t>
  </si>
  <si>
    <t>Royal Gallery of Saint Hubert</t>
  </si>
  <si>
    <t xml:space="preserve">Rue des Bouchers 5, 1000 Bruxelles, Belgium -  </t>
  </si>
  <si>
    <t>https://www.google.fr/maps/search/Royal+Gallery+of+Saint+Hubert</t>
  </si>
  <si>
    <t>Le Full Moon Café Divonne Les Bains</t>
  </si>
  <si>
    <t xml:space="preserve">3 Place de l'Église, 01220 Divonne-les-Bains, France -  </t>
  </si>
  <si>
    <t>https://www.google.fr/maps/search/Le+Full+Moon+Café+Divonne+Les+Bains</t>
  </si>
  <si>
    <t xml:space="preserve">Van Volxemlaan 290/294, 1190 Vorst, Belgium -  </t>
  </si>
  <si>
    <t>Hotel ibis Brussels Centre Gare Midi</t>
  </si>
  <si>
    <t xml:space="preserve">Rue d'Angleterre 2-20, 1060 Bruxelles, Belgium -  </t>
  </si>
  <si>
    <t>https://www.google.fr/maps/search/Hotel+ibis+Brussels+Centre+Gare+Midi</t>
  </si>
  <si>
    <t>Grand Place</t>
  </si>
  <si>
    <t xml:space="preserve">1000 Bruxelles, Belgium -  </t>
  </si>
  <si>
    <t>https://www.google.fr/maps/search/Grand+Place</t>
  </si>
  <si>
    <t>Maxi Zoo Crissier</t>
  </si>
  <si>
    <t xml:space="preserve">Chemin de Closalet 12, 1023 Crissier -  </t>
  </si>
  <si>
    <t>https://www.google.fr/maps/search/Maxi+Zoo+Crissier</t>
  </si>
  <si>
    <t>Le Petit Bruxelles</t>
  </si>
  <si>
    <t xml:space="preserve">Rue des Bouchers 4, 1000 Bruxelles, Belgium -  </t>
  </si>
  <si>
    <t>https://www.google.fr/maps/search/Le+Petit+Bruxelles</t>
  </si>
  <si>
    <t>Ancienne Belgique</t>
  </si>
  <si>
    <t xml:space="preserve">Boulevard Anspach 110, 1000 Bruxelles, Belgium -  </t>
  </si>
  <si>
    <t>https://www.google.fr/maps/search/Ancienne+Belgique</t>
  </si>
  <si>
    <t>Hotel Napoleon</t>
  </si>
  <si>
    <t xml:space="preserve">Localita Brocard, 5, 11020 Montjovet AO, Italy -  </t>
  </si>
  <si>
    <t>https://www.google.fr/maps/search/Hotel+Napoleon</t>
  </si>
  <si>
    <t>Hotel Donatella</t>
  </si>
  <si>
    <t xml:space="preserve">Via Mezzanotte, 7, 48015 Pinarella, Cervia RA, Italy -  </t>
  </si>
  <si>
    <t>https://www.google.fr/maps/search/Hotel+Donatella</t>
  </si>
  <si>
    <t>Ristorante Bolognese</t>
  </si>
  <si>
    <t xml:space="preserve">Via Basilicius, 24, 47890 Città di San Marino, San Marino -  </t>
  </si>
  <si>
    <t>https://www.google.fr/maps/search/Ristorante+Bolognese</t>
  </si>
  <si>
    <t>Bagno Jolly N. 79</t>
  </si>
  <si>
    <t xml:space="preserve">Via Arenile Demaniale, 79, 48015 Cervia RA, Italy -  </t>
  </si>
  <si>
    <t>https://www.google.fr/maps/search/Bagno+Jolly+N.+79</t>
  </si>
  <si>
    <t>Centre Malley Lumières</t>
  </si>
  <si>
    <t xml:space="preserve">Chemin du Viaduc 1, 1008 Prilly -  </t>
  </si>
  <si>
    <t>https://www.google.fr/maps/search/Centre+Malley+Lumières</t>
  </si>
  <si>
    <t>Hotel zur Hochmatt</t>
  </si>
  <si>
    <t xml:space="preserve">Hauptstrasse 108, 1656 Im Fang -  </t>
  </si>
  <si>
    <t>https://www.google.fr/maps/search/Hotel+zur+Hochmatt</t>
  </si>
  <si>
    <t>Micasa</t>
  </si>
  <si>
    <t xml:space="preserve">Route de Noyer-Girod 3, 1163 Etoy -  </t>
  </si>
  <si>
    <t>https://www.google.fr/maps/search/Micasa</t>
  </si>
  <si>
    <t>Restaurant-Pizzeria du Stand de Vernand</t>
  </si>
  <si>
    <t xml:space="preserve">2, Route de la Blécherette, 1032 Romanel-sur-Lausanne -  </t>
  </si>
  <si>
    <t>https://www.google.fr/maps/search/Restaurant-Pizzeria+du+Stand+de+Vernand</t>
  </si>
  <si>
    <t>Restaurant du Lac</t>
  </si>
  <si>
    <t xml:space="preserve">Vallamand-Dessous 28, 1586 Vallamand -  </t>
  </si>
  <si>
    <t>https://www.google.fr/maps/search/Restaurant+du+Lac</t>
  </si>
  <si>
    <t>Restaurant El Clot</t>
  </si>
  <si>
    <t xml:space="preserve">Carrer d'Aragó, 600, 08018 Barcelona, Spain -  </t>
  </si>
  <si>
    <t>https://www.google.fr/maps/search/Restaurant+El+Clot</t>
  </si>
  <si>
    <t>Coop Brico+Loisirs Epalinges</t>
  </si>
  <si>
    <t xml:space="preserve">Chemin des Croisettes 22, 1066 Epalinges -  </t>
  </si>
  <si>
    <t>https://www.google.fr/maps/search/Coop+Brico+Loisirs+Epalinges</t>
  </si>
  <si>
    <t>Au Dragon d'Or</t>
  </si>
  <si>
    <t xml:space="preserve">36 Rue de la Touvière, 74500 Évian-les-Bains, France -  </t>
  </si>
  <si>
    <t>https://www.google.fr/maps/search/Au+Dragon+d'Or</t>
  </si>
  <si>
    <t>Buvette La Berra</t>
  </si>
  <si>
    <t xml:space="preserve">1634 La Roche -  </t>
  </si>
  <si>
    <t>https://www.google.fr/maps/search/Buvette+La+Berra</t>
  </si>
  <si>
    <t>OTTO'S AG</t>
  </si>
  <si>
    <t xml:space="preserve">Avenue d'Echallens 100, 1004 Lausanne -  </t>
  </si>
  <si>
    <t>https://www.google.fr/maps/search/OTTO'S+AG</t>
  </si>
  <si>
    <t>Camping Pra Collet</t>
  </si>
  <si>
    <t xml:space="preserve">Road Jorat 71 A, 1000 Lausanne -  </t>
  </si>
  <si>
    <t>https://www.google.fr/maps/search/Camping+Pra+Collet</t>
  </si>
  <si>
    <t>La Grande Ecluse, Marcelle et Jean René Hostettmann</t>
  </si>
  <si>
    <t xml:space="preserve">La Grande Ecluse, 2800 Delémont -  </t>
  </si>
  <si>
    <t>https://www.google.fr/maps/search/La+Grande+Ecluse,+Marcelle+et+Jean+René+Hostettmann</t>
  </si>
  <si>
    <t>Feldschlösschen Restaurant</t>
  </si>
  <si>
    <t xml:space="preserve">Feldschlösschenstrasse 32, 4310 Rheinfelden -  </t>
  </si>
  <si>
    <t>https://www.google.fr/maps/search/Feldschlösschen+Restaurant</t>
  </si>
  <si>
    <t>Coop Supermarché Bassecourt</t>
  </si>
  <si>
    <t xml:space="preserve">Rue de l'Abbé-Monnin 81, 2854 Bassecourt -  </t>
  </si>
  <si>
    <t>https://www.google.fr/maps/search/Coop+Supermarché+Bassecourt</t>
  </si>
  <si>
    <t>Société des remontées mécaniques de La Berra</t>
  </si>
  <si>
    <t xml:space="preserve">Route de la Berra 92, 1634 La Roche -  </t>
  </si>
  <si>
    <t>https://www.google.fr/maps/search/Société+des+remontées+mécaniques+de+La+Berra</t>
  </si>
  <si>
    <t>Maison de la Tête de Moine</t>
  </si>
  <si>
    <t xml:space="preserve">Le Domaine 1, Bellelay, 2713 Saicourt -  </t>
  </si>
  <si>
    <t>https://www.google.fr/maps/search/Maison+de+la+Tête+de+Moine</t>
  </si>
  <si>
    <t>Croix Fédérale Muriaux</t>
  </si>
  <si>
    <t xml:space="preserve">Muriaux Village 3, 2338 Muriaux -  </t>
  </si>
  <si>
    <t>https://www.google.fr/maps/search/Croix+Fédérale+Muriaux</t>
  </si>
  <si>
    <t>Aquarium Barcelona</t>
  </si>
  <si>
    <t xml:space="preserve">Moll d'Espanya, del Port Vell, s/n, 08039 Barcelona, Spain -  </t>
  </si>
  <si>
    <t>https://www.google.fr/maps/search/Aquarium+Barcelona</t>
  </si>
  <si>
    <t>Auberge du Cheval-Blanc</t>
  </si>
  <si>
    <t xml:space="preserve">Route de Lausanne 11, 1040 Echallens -  </t>
  </si>
  <si>
    <t>https://www.google.fr/maps/search/Auberge+du+Cheval-Blanc</t>
  </si>
  <si>
    <t>Le Chalet Du Désert</t>
  </si>
  <si>
    <t xml:space="preserve">Chemin de Pierrefleur 74, 1004 Lausanne -  </t>
  </si>
  <si>
    <t>https://www.google.fr/maps/search/Le+Chalet+Du+Désert</t>
  </si>
  <si>
    <t>Restaurant Veneto</t>
  </si>
  <si>
    <t xml:space="preserve">Entre-Deux-Villes 8, 1814 La Tour-de-Peilz -  </t>
  </si>
  <si>
    <t>https://www.google.fr/maps/search/Restaurant+Veneto</t>
  </si>
  <si>
    <t>Restaurant Sur L'Ardoise</t>
  </si>
  <si>
    <t xml:space="preserve">38 Route de Maconnex, 01210 Versonnex, France -  </t>
  </si>
  <si>
    <t>https://www.google.fr/maps/search/Restaurant+Sur+L'Ardoise</t>
  </si>
  <si>
    <t>Relais du Val Terbi Sàrl</t>
  </si>
  <si>
    <t xml:space="preserve">Route Principale 31, 2825 Courchapoix -  </t>
  </si>
  <si>
    <t>https://www.google.fr/maps/search/Relais+du+Val+Terbi+Sàrl</t>
  </si>
  <si>
    <t>Patrick Location Bussigny</t>
  </si>
  <si>
    <t xml:space="preserve">Route de Renens 1A, 1030 Bussigny -  </t>
  </si>
  <si>
    <t>https://www.google.fr/maps/search/Patrick+Location+Bussigny</t>
  </si>
  <si>
    <t>Piazza San marco</t>
  </si>
  <si>
    <t xml:space="preserve">Avenue d'Ouchy 38, 1006 Lausanne -  </t>
  </si>
  <si>
    <t>https://www.google.fr/maps/search/Piazza+San+marco</t>
  </si>
  <si>
    <t>La Ferme Marine</t>
  </si>
  <si>
    <t xml:space="preserve">Route des Parcs, 34340 Marseillan, France -  </t>
  </si>
  <si>
    <t>https://www.google.fr/maps/search/La+Ferme+Marine</t>
  </si>
  <si>
    <t>Restaurant Bar le Q.G</t>
  </si>
  <si>
    <t xml:space="preserve">Avenue de la Méditerranée, 34450 Vias Plage, France -  </t>
  </si>
  <si>
    <t>https://www.google.fr/maps/search/Restaurant+Bar+le+Q.G</t>
  </si>
  <si>
    <t>Refuge du Censuy</t>
  </si>
  <si>
    <t xml:space="preserve">Rue du Léman, 1020 Renens -  </t>
  </si>
  <si>
    <t>https://www.google.fr/maps/search/Refuge+du+Censuy</t>
  </si>
  <si>
    <t>Café il Bacio</t>
  </si>
  <si>
    <t xml:space="preserve">Chemin du Chêne 7, 1020 Renens -  </t>
  </si>
  <si>
    <t>https://www.google.fr/maps/search/Café+il+Bacio</t>
  </si>
  <si>
    <t>Le Romarin</t>
  </si>
  <si>
    <t xml:space="preserve">Rue de la Maladière 62, 2000 Neuchâtel -  </t>
  </si>
  <si>
    <t>https://www.google.fr/maps/search/Le+Romarin</t>
  </si>
  <si>
    <t>Le Poisson Auvernier</t>
  </si>
  <si>
    <t xml:space="preserve">Rue des Epancheurs 1, 2012 Neuchâtel -  </t>
  </si>
  <si>
    <t>https://www.google.fr/maps/search/Le+Poisson+Auvernier</t>
  </si>
  <si>
    <t>Parc de Valency</t>
  </si>
  <si>
    <t xml:space="preserve">Route de Prilly 18, 1004 Lausanne -  </t>
  </si>
  <si>
    <t>https://www.google.fr/maps/search/Parc+de+Valency</t>
  </si>
  <si>
    <t>NH Roma Villa Carpegna</t>
  </si>
  <si>
    <t xml:space="preserve">Via Pio IV, 6, 00165 Roma RM, Italy -  </t>
  </si>
  <si>
    <t>https://www.google.fr/maps/search/NH+Roma+Villa+Carpegna</t>
  </si>
  <si>
    <t>Ristorante Trattoria Tritone 1884 - Antonio Camponeschi</t>
  </si>
  <si>
    <t xml:space="preserve">Via dei Maroniti, 1, 00187 Roma RM, Italy -  </t>
  </si>
  <si>
    <t>https://www.google.fr/maps/search/Ristorante+Trattoria+Tritone+1884+-+Antonio+Camponeschi</t>
  </si>
  <si>
    <t>Hôtel Continental</t>
  </si>
  <si>
    <t>https://www.google.fr/maps/search/Hôtel+Continental</t>
  </si>
  <si>
    <t>Trevi Fountain</t>
  </si>
  <si>
    <t xml:space="preserve">Piazza di Trevi, 00187 Roma RM, Italy -  </t>
  </si>
  <si>
    <t>https://www.google.fr/maps/search/Trevi+Fountain</t>
  </si>
  <si>
    <t>Pantheon</t>
  </si>
  <si>
    <t xml:space="preserve">Piazza della Rotonda, 00186 Roma RM, Italy -  </t>
  </si>
  <si>
    <t>https://www.google.fr/maps/search/Pantheon</t>
  </si>
  <si>
    <t>Piazza Navona</t>
  </si>
  <si>
    <t xml:space="preserve">00186 Roma RM, Italy -  </t>
  </si>
  <si>
    <t>https://www.google.fr/maps/search/Piazza+Navona</t>
  </si>
  <si>
    <t>Veterinary Office Guy Herbez</t>
  </si>
  <si>
    <t xml:space="preserve">Route du Village 13, 1066 Epalinges -  </t>
  </si>
  <si>
    <t>https://www.google.fr/maps/search/Veterinary+Office+Guy+Herbez</t>
  </si>
  <si>
    <t>Asian Shop, Jehanathan Ponnampalam</t>
  </si>
  <si>
    <t xml:space="preserve">Avenue de la Rapille 12, 1008 Prilly -  </t>
  </si>
  <si>
    <t>https://www.google.fr/maps/search/Asian+Shop,+Jehanathan+Ponnampalam</t>
  </si>
  <si>
    <t>Parking de la Tour Plein Ciel</t>
  </si>
  <si>
    <t xml:space="preserve">Chemin du Sommet 8, 1801 Chardonne -  </t>
  </si>
  <si>
    <t>https://www.google.fr/maps/search/Parking+de+la+Tour+Plein+Ciel</t>
  </si>
  <si>
    <t>Tour Plein-Ciel</t>
  </si>
  <si>
    <t xml:space="preserve">Chemin du Sommet 24, 1801 Chardonne -  </t>
  </si>
  <si>
    <t>https://www.google.fr/maps/search/Tour+Plein-Ciel</t>
  </si>
  <si>
    <t>Buvette du Mont-Cheseaux</t>
  </si>
  <si>
    <t xml:space="preserve">Chemin du Mont-Cheseaux 7, 1070 Puidoux -  </t>
  </si>
  <si>
    <t>https://www.google.fr/maps/search/Buvette+du+Mont-Cheseaux</t>
  </si>
  <si>
    <t>Carrosserie Mischler &amp; fils S.A.</t>
  </si>
  <si>
    <t xml:space="preserve">Chemin du Chêne 12, 1020 Renens -  </t>
  </si>
  <si>
    <t>https://www.google.fr/maps/search/Carrosserie+Mischler+&amp;+fils+S.A.</t>
  </si>
  <si>
    <t>Refuge de Rueyres</t>
  </si>
  <si>
    <t xml:space="preserve">Chemin de Vorzy 1, 1046 Rueyres -  </t>
  </si>
  <si>
    <t>https://www.google.fr/maps/search/Refuge+de+Rueyres</t>
  </si>
  <si>
    <t>Noah's ark</t>
  </si>
  <si>
    <t xml:space="preserve">La Filature 1, 2824 Vicques -  </t>
  </si>
  <si>
    <t>https://www.google.fr/maps/search/Noah's+ark</t>
  </si>
  <si>
    <t>Parc naturel régional du Doubs</t>
  </si>
  <si>
    <t xml:space="preserve">-  </t>
  </si>
  <si>
    <t>https://www.google.fr/maps/search/Parc+naturel+régional+du+Doubs</t>
  </si>
  <si>
    <t>Parc Girardier - Fondation Gilbert André Girardier</t>
  </si>
  <si>
    <t xml:space="preserve">Grande Rue, 2112 Môtiers -  </t>
  </si>
  <si>
    <t>https://www.google.fr/maps/search/Parc+Girardier+-+Fondation+Gilbert+André+Girardier</t>
  </si>
  <si>
    <t>S.I. de l'Hôtel des Six Communes S.A.</t>
  </si>
  <si>
    <t xml:space="preserve">Rue Centrale 1, 2112 Môtiers NE -  </t>
  </si>
  <si>
    <t>https://www.google.fr/maps/search/S.I.+de+l'Hôtel+des+Six+Communes+S.A.</t>
  </si>
  <si>
    <t xml:space="preserve">Rue de l'Industrie 21, 1450 Sainte-Croix -  </t>
  </si>
  <si>
    <t>Volg Detailhandels AG</t>
  </si>
  <si>
    <t xml:space="preserve">2362, Rue de la Communance 28, 2362 Montfaucon -  </t>
  </si>
  <si>
    <t>https://www.google.fr/maps/search/Volg+Detailhandels+AG</t>
  </si>
  <si>
    <t>Hôtel Restaurant Cave Bel-Air</t>
  </si>
  <si>
    <t xml:space="preserve">Route Principale 145, 1788 Bas-Vully -  </t>
  </si>
  <si>
    <t>https://www.google.fr/maps/search/Hôtel+Restaurant+Cave+Bel-Air</t>
  </si>
  <si>
    <t>Eat Me Restaurant &amp; Cocktail Lounge Lausanne</t>
  </si>
  <si>
    <t xml:space="preserve">Rue Pépinet 3, 1003 Lausanne -  </t>
  </si>
  <si>
    <t>https://www.google.fr/maps/search/Eat+Me+Restaurant+&amp;+Cocktail+Lounge+Lausanne</t>
  </si>
  <si>
    <t>Clinique Dentaire du Chablais - Aigle</t>
  </si>
  <si>
    <t xml:space="preserve">Chemin sous le Grand Pré 2, 1860 Aigle -  </t>
  </si>
  <si>
    <t>https://www.google.fr/maps/search/Clinique+Dentaire+du+Chablais+-+Aigle</t>
  </si>
  <si>
    <t>Bar Restaurant LE TOKYO</t>
  </si>
  <si>
    <t xml:space="preserve">Rue des Côtes-de-Montbenon 22, 1003 Lausanne -  </t>
  </si>
  <si>
    <t>https://www.google.fr/maps/search/Bar+Restaurant+LE+TOKYO</t>
  </si>
  <si>
    <t>La Crêperie Bretonne</t>
  </si>
  <si>
    <t xml:space="preserve">Avenue de la Sallaz 6, 1005 Lausanne -  </t>
  </si>
  <si>
    <t>https://www.google.fr/maps/search/La+Crêperie+Bretonne</t>
  </si>
  <si>
    <t>Dental clinic in Lausanne + implant</t>
  </si>
  <si>
    <t xml:space="preserve">Route de Renens 3, 1030 Bussigny -  </t>
  </si>
  <si>
    <t>https://www.google.fr/maps/search/Dental+clinic+in+Lausanne+++implant</t>
  </si>
  <si>
    <t>Restaurant les Saveurs du Liban</t>
  </si>
  <si>
    <t xml:space="preserve">Place de la Navigation 8, 1201 Genève -  </t>
  </si>
  <si>
    <t>https://www.google.fr/maps/search/Restaurant+les+Saveurs+du+Liban</t>
  </si>
  <si>
    <t>Restaurant Hôtel du Parc des Eaux-Vives</t>
  </si>
  <si>
    <t xml:space="preserve">Quai Gustave-Ador 82, 1207 Genève -  </t>
  </si>
  <si>
    <t>https://www.google.fr/maps/search/Restaurant+Hôtel+du+Parc+des+Eaux-Vives</t>
  </si>
  <si>
    <t>Fitnessparc Malley</t>
  </si>
  <si>
    <t>https://www.google.fr/maps/search/Fitnessparc+Malley</t>
  </si>
  <si>
    <t xml:space="preserve">Rue de Genève 7, 1003 Lausanne -  </t>
  </si>
  <si>
    <t>Restaurant Barbaro S.A</t>
  </si>
  <si>
    <t xml:space="preserve">Zone Industrielle, 1860 Aigle -  </t>
  </si>
  <si>
    <t>https://www.google.fr/maps/search/Restaurant+Barbaro+S.A</t>
  </si>
  <si>
    <t>National Burger</t>
  </si>
  <si>
    <t xml:space="preserve">Carrer Nou de la Rambla, 22, 08001 Barcelona, Spain -  </t>
  </si>
  <si>
    <t>https://www.google.fr/maps/search/National+Burger</t>
  </si>
  <si>
    <t>Pathé Les Galeries</t>
  </si>
  <si>
    <t xml:space="preserve">Galeries Ste Luce, Rue du Petit-Chêne 27, 1003 Lausanne -  </t>
  </si>
  <si>
    <t>https://www.google.fr/maps/search/Pathé+Les+Galeries</t>
  </si>
  <si>
    <t>The Gate 11.11</t>
  </si>
  <si>
    <t xml:space="preserve">Rue de la Pontaise 52, 1018 Lausanne -  </t>
  </si>
  <si>
    <t>https://www.google.fr/maps/search/The+Gate+11.11</t>
  </si>
  <si>
    <t>Grillrestaurant Baschi</t>
  </si>
  <si>
    <t xml:space="preserve">Wiler 1, 3985 Geschinen am See -  </t>
  </si>
  <si>
    <t>https://www.google.fr/maps/search/Grillrestaurant+Baschi</t>
  </si>
  <si>
    <t>Imwinkelried</t>
  </si>
  <si>
    <t xml:space="preserve">Hejistrasse 1, 3930 Fiesch -  </t>
  </si>
  <si>
    <t>https://www.google.fr/maps/search/Imwinkelried</t>
  </si>
  <si>
    <t>Hong Yan - Café Restaurant Chinois</t>
  </si>
  <si>
    <t xml:space="preserve">Lausanne, Avenue du Mont-Blanc, 邮政编码: 1018 -  </t>
  </si>
  <si>
    <t>https://www.google.fr/maps/search/Hong+Yan+-+Café+Restaurant+Chinois</t>
  </si>
  <si>
    <t>Church of Saint Lazarus</t>
  </si>
  <si>
    <t xml:space="preserve">Larnaca, Cyprus -  </t>
  </si>
  <si>
    <t>https://www.google.fr/maps/search/Church+of+Saint+Lazarus</t>
  </si>
  <si>
    <t>Buffalo Grill Lausanne - Crissier</t>
  </si>
  <si>
    <t xml:space="preserve">Chemin de Saugy 7, 1023 Crissier -  </t>
  </si>
  <si>
    <t>https://www.google.fr/maps/search/Buffalo+Grill+Lausanne+-+Crissier</t>
  </si>
  <si>
    <t>Chalet Niva</t>
  </si>
  <si>
    <t xml:space="preserve">Chemin du Canada 3,, 1983 Evolène -  </t>
  </si>
  <si>
    <t>https://www.google.fr/maps/search/Chalet+Niva</t>
  </si>
  <si>
    <t>Lindner Grand Hotel Beau Rivage</t>
  </si>
  <si>
    <t xml:space="preserve">Höheweg 211, 3800 Interlaken -  </t>
  </si>
  <si>
    <t>https://www.google.fr/maps/search/Lindner+Grand+Hotel+Beau+Rivage</t>
  </si>
  <si>
    <t>Apartments Swiss Star AG</t>
  </si>
  <si>
    <t xml:space="preserve">Obstgartenstrasse 22, 8302 Kloten -  </t>
  </si>
  <si>
    <t>https://www.google.fr/maps/search/Apartments+Swiss+Star+AG</t>
  </si>
  <si>
    <t>Pizzeria Ristorante Molino, Stauffacher</t>
  </si>
  <si>
    <t xml:space="preserve">Stauffacherstrasse 31, 8004 Zürich -  </t>
  </si>
  <si>
    <t>https://www.google.fr/maps/search/Pizzeria+Ristorante+Molino,+Stauffacher</t>
  </si>
  <si>
    <t>Glogge Egge</t>
  </si>
  <si>
    <t xml:space="preserve">Sihlstrasse 31, 8001 Zürich -  </t>
  </si>
  <si>
    <t>https://www.google.fr/maps/search/Glogge+Egge</t>
  </si>
  <si>
    <t>Cabane des Diablerets</t>
  </si>
  <si>
    <t xml:space="preserve">1865 Ormont-Dessus -  </t>
  </si>
  <si>
    <t>https://www.google.fr/maps/search/Cabane+des+Diablerets</t>
  </si>
  <si>
    <t>Interdiscount</t>
  </si>
  <si>
    <t>https://www.google.fr/maps/search/Interdiscount</t>
  </si>
  <si>
    <t>Coop Restaurant Crissier</t>
  </si>
  <si>
    <t>https://www.google.fr/maps/search/Coop+Restaurant+Crissier</t>
  </si>
  <si>
    <t>Khuberi River</t>
  </si>
  <si>
    <t xml:space="preserve">Georgia -  </t>
  </si>
  <si>
    <t>https://www.google.fr/maps/search/Khuberi+River</t>
  </si>
  <si>
    <t xml:space="preserve">Avenue de Florissant 38, 1020 Renens -  </t>
  </si>
  <si>
    <t>Bapsha</t>
  </si>
  <si>
    <t xml:space="preserve">3200, Beqnu Khergiani Street 5, Mestia, Georgia -  </t>
  </si>
  <si>
    <t>https://www.google.fr/maps/search/Bapsha</t>
  </si>
  <si>
    <t>Restaurant Le Tournoi, Santin</t>
  </si>
  <si>
    <t xml:space="preserve">Avenue des Baumettes 25, 1020 Renens -  </t>
  </si>
  <si>
    <t>https://www.google.fr/maps/search/Restaurant+Le+Tournoi,+Santin</t>
  </si>
  <si>
    <t>Konzert Theater Bern</t>
  </si>
  <si>
    <t xml:space="preserve">Kornhauspl. 20, 3011 Bern -  </t>
  </si>
  <si>
    <t>https://www.google.fr/maps/search/Konzert+Theater+Bern</t>
  </si>
  <si>
    <t>Shell</t>
  </si>
  <si>
    <t xml:space="preserve">Campingweg 11, 4665 Oftringen -  </t>
  </si>
  <si>
    <t>https://www.google.fr/maps/search/Shell</t>
  </si>
  <si>
    <t>Maieutic Giovanni Mastropaolo Institute Foundation</t>
  </si>
  <si>
    <t xml:space="preserve">Rue Sainte-Beuve 4, 1005 Lausanne -  </t>
  </si>
  <si>
    <t>https://www.google.fr/maps/search/Maieutic+Giovanni+Mastropaolo+Institute+Foundation</t>
  </si>
  <si>
    <t>Divan Suites</t>
  </si>
  <si>
    <t xml:space="preserve">Kostava/Zviad Gamsakhurdia St. No:5/13, Batumi 6000, Georgia -  </t>
  </si>
  <si>
    <t>https://www.google.fr/maps/search/Divan+Suites</t>
  </si>
  <si>
    <t>Zenhäusern Brig Bahnhof</t>
  </si>
  <si>
    <t xml:space="preserve">Bahnhofstrasse, 3900 Brig -  </t>
  </si>
  <si>
    <t>https://www.google.fr/maps/search/Zenhäusern+Brig+Bahnhof</t>
  </si>
  <si>
    <t>Munich</t>
  </si>
  <si>
    <t xml:space="preserve">8 Merab Kostava St, Batumi 6000, Georgia -  </t>
  </si>
  <si>
    <t>https://www.google.fr/maps/search/Munich</t>
  </si>
  <si>
    <t>Olgassys Butik Otel</t>
  </si>
  <si>
    <t xml:space="preserve">Ziraat Mahallesi, 18400 Ilgaz/Çankırı, Turkey -  </t>
  </si>
  <si>
    <t>https://www.google.fr/maps/search/Olgassys+Butik+Otel</t>
  </si>
  <si>
    <t>Idea Hotel • Milano San Siro</t>
  </si>
  <si>
    <t xml:space="preserve">Via Gaetano Airaghi, 125, 20153 Milano MI, Italy -  </t>
  </si>
  <si>
    <t>https://www.google.fr/maps/search/Idea+Hotel+•+Milano+San+Siro</t>
  </si>
  <si>
    <t>Hotel San Marco &amp; Formula Club</t>
  </si>
  <si>
    <t xml:space="preserve">Via Emilia Ovest, 42, 43015 Ponte Taro PR, Italy -  </t>
  </si>
  <si>
    <t>https://www.google.fr/maps/search/Hotel+San+Marco+&amp;+Formula+Club</t>
  </si>
  <si>
    <t>Eser Diamond Hotel &amp; Convention Center</t>
  </si>
  <si>
    <t xml:space="preserve">Balaban Mahallesi, Çanta Mimarsinan Mh.Kınalı Cad. No:17 Silivri, Çorlu Sk, 34500 Silivri/İstanbul, Turkey -  </t>
  </si>
  <si>
    <t>https://www.google.fr/maps/search/Eser+Diamond+Hotel+&amp;+Convention+Center</t>
  </si>
  <si>
    <t>L'Optimist'</t>
  </si>
  <si>
    <t xml:space="preserve">Rue du Débarcadère 26, 2024 Saint-Aubin-Sauges -  </t>
  </si>
  <si>
    <t>https://www.google.fr/maps/search/L'Optimist'</t>
  </si>
  <si>
    <t>Chalet Bataille</t>
  </si>
  <si>
    <t xml:space="preserve">En Bataille 8, 1636 Broc -  </t>
  </si>
  <si>
    <t>https://www.google.fr/maps/search/Chalet+Bataille</t>
  </si>
  <si>
    <t>La Croix-Blanche</t>
  </si>
  <si>
    <t xml:space="preserve">Route Cantonale 19, 1077 Servion -  </t>
  </si>
  <si>
    <t>https://www.google.fr/maps/search/La+Croix-Blanche</t>
  </si>
  <si>
    <t>Hôtel Cailler, Charmey en Gruyère</t>
  </si>
  <si>
    <t xml:space="preserve">Gros-Plan 28, 1637 Val-de-Charmey -  </t>
  </si>
  <si>
    <t>https://www.google.fr/maps/search/Hôtel+Cailler,+Charmey+en+Gruyère</t>
  </si>
  <si>
    <t>Hotel Le Léman et Restaurant</t>
  </si>
  <si>
    <t xml:space="preserve">Route de Blonay 20, 1800 Vevey -  </t>
  </si>
  <si>
    <t>https://www.google.fr/maps/search/Hotel+Le+Léman+et+Restaurant</t>
  </si>
  <si>
    <t>Garage Star SA</t>
  </si>
  <si>
    <t xml:space="preserve">Rue de Cossonay 101, 1020 Renens -  </t>
  </si>
  <si>
    <t>https://www.google.fr/maps/search/Garage+Star+SA</t>
  </si>
  <si>
    <t>Parcheggio Fire Fly</t>
  </si>
  <si>
    <t xml:space="preserve">06200 Nice, France -  </t>
  </si>
  <si>
    <t>https://www.google.fr/maps/search/Parcheggio+Fire+Fly</t>
  </si>
  <si>
    <t>Landi Moléson SA</t>
  </si>
  <si>
    <t xml:space="preserve">Route de Montreux 140, 1618 Châtel-Saint-Denis -  </t>
  </si>
  <si>
    <t>https://www.google.fr/maps/search/Landi+Moléson+SA</t>
  </si>
  <si>
    <t>Larvotto Beach</t>
  </si>
  <si>
    <t xml:space="preserve">98000 Monaco -  </t>
  </si>
  <si>
    <t>https://www.google.fr/maps/search/Larvotto+Beach</t>
  </si>
  <si>
    <t>Restaurant de la Gare</t>
  </si>
  <si>
    <t xml:space="preserve">Route de Châtel-Saint-Denis 1, 1615 Bossonnens -  </t>
  </si>
  <si>
    <t>https://www.google.fr/maps/search/Restaurant+de+la+Gare</t>
  </si>
  <si>
    <t>Paloma Beach</t>
  </si>
  <si>
    <t xml:space="preserve">1 Chemin de Saint-Hospice, 06230 Saint-Jean-Cap-Ferrat, France -  </t>
  </si>
  <si>
    <t>https://www.google.fr/maps/search/Paloma+Beach</t>
  </si>
  <si>
    <t>Hotel Olympia</t>
  </si>
  <si>
    <t xml:space="preserve">17 bis Boulevard du General Leclerc, 06240 Beausoleil, France -  </t>
  </si>
  <si>
    <t>https://www.google.fr/maps/search/Hotel+Olympia</t>
  </si>
  <si>
    <t>Musée océanographique de Monaco</t>
  </si>
  <si>
    <t xml:space="preserve">Avenue Saint-Martin, 98000 Monaco -  </t>
  </si>
  <si>
    <t>https://www.google.fr/maps/search/Musée+océanographique+de+Monaco</t>
  </si>
  <si>
    <t>Salle de spectacles</t>
  </si>
  <si>
    <t xml:space="preserve">Rue du Débarcadère 24, 2024 Saint-Aubin-Sauges -  </t>
  </si>
  <si>
    <t>https://www.google.fr/maps/search/Salle+de+spectacles</t>
  </si>
  <si>
    <t>Exotic Garden of Monaco</t>
  </si>
  <si>
    <t xml:space="preserve">62 Boulevard du Jardin Exotique, 98000 Monaco -  </t>
  </si>
  <si>
    <t>https://www.google.fr/maps/search/Exotic+Garden+of+Monaco</t>
  </si>
  <si>
    <t>Cavagnetu (U)</t>
  </si>
  <si>
    <t xml:space="preserve">14 Rue Comte Félix Gastaldi, 98000 Monaco -  </t>
  </si>
  <si>
    <t>https://www.google.fr/maps/search/Cavagnetu+(U)</t>
  </si>
  <si>
    <t>BERNEXPO</t>
  </si>
  <si>
    <t xml:space="preserve">Mingerstrasse 6, 3014 Bern -  </t>
  </si>
  <si>
    <t>https://www.google.fr/maps/search/BERNEXPO</t>
  </si>
  <si>
    <t>Hotel Villa Dorata</t>
  </si>
  <si>
    <t xml:space="preserve">Contrada Serra la Nave, 95030 Ragalna CT, Italy -  </t>
  </si>
  <si>
    <t>https://www.google.fr/maps/search/Hotel+Villa+Dorata</t>
  </si>
  <si>
    <t>Ramla Bay Resort</t>
  </si>
  <si>
    <t xml:space="preserve">Triq Ir-Ramla, Mellieha, Malta -  </t>
  </si>
  <si>
    <t>https://www.google.fr/maps/search/Ramla+Bay+Resort</t>
  </si>
  <si>
    <t>Mojitos Beach Terrace</t>
  </si>
  <si>
    <t>https://www.google.fr/maps/search/Mojitos+Beach+Terrace</t>
  </si>
  <si>
    <t>Parco dell'Etna</t>
  </si>
  <si>
    <t xml:space="preserve">95030 Catania CT, Italy -  </t>
  </si>
  <si>
    <t>https://www.google.fr/maps/search/Parco+dell'Etna</t>
  </si>
  <si>
    <t>Alang Alang Restaurant</t>
  </si>
  <si>
    <t>https://www.google.fr/maps/search/Alang+Alang+Restaurant</t>
  </si>
  <si>
    <t>Espace Gruyère SA</t>
  </si>
  <si>
    <t xml:space="preserve">Rue de Vevey 136, 1630 Bulle -  </t>
  </si>
  <si>
    <t>https://www.google.fr/maps/search/Espace+Gruyère+SA</t>
  </si>
  <si>
    <t xml:space="preserve">Alte Belpstrasse 1, 3113 Rubigen -  </t>
  </si>
  <si>
    <t>Aushopping Faches</t>
  </si>
  <si>
    <t xml:space="preserve">Centre commercial Auchan, Route de Vendeville, 59155 Faches-Thumesnil, France -  </t>
  </si>
  <si>
    <t>https://www.google.fr/maps/search/Aushopping+Faches</t>
  </si>
  <si>
    <t>Hotel ibis Reims Centre</t>
  </si>
  <si>
    <t xml:space="preserve">28 Boulevard Joffre, 51100 Reims, France -  </t>
  </si>
  <si>
    <t>https://www.google.fr/maps/search/Hotel+ibis+Reims+Centre</t>
  </si>
  <si>
    <t>Parcheggio Ciao Parking Malpensa</t>
  </si>
  <si>
    <t xml:space="preserve">Str. per la Malpensa, 13, 21019 Case Nuove VA, Italy -  </t>
  </si>
  <si>
    <t>https://www.google.fr/maps/search/Parcheggio+Ciao+Parking+Malpensa</t>
  </si>
  <si>
    <t>Coop Pronto Shop mit Tankstelle</t>
  </si>
  <si>
    <t xml:space="preserve">Wehreyering 1, 3930 Visp -  </t>
  </si>
  <si>
    <t>https://www.google.fr/maps/search/Coop+Pronto+Shop+mit+Tankstelle</t>
  </si>
  <si>
    <t>Gletscherschlucht Rosenlaui</t>
  </si>
  <si>
    <t xml:space="preserve">3860 Meiringen -  </t>
  </si>
  <si>
    <t>https://www.google.fr/maps/search/Gletscherschlucht+Rosenlaui</t>
  </si>
  <si>
    <t>Swiss Vapeur Parc</t>
  </si>
  <si>
    <t xml:space="preserve">Route de la Plage, 1897 Port-Valais -  </t>
  </si>
  <si>
    <t>https://www.google.fr/maps/search/Swiss+Vapeur+Parc</t>
  </si>
  <si>
    <t>Auberge de la Haute Joux</t>
  </si>
  <si>
    <t xml:space="preserve">2 Rue du Jura, 25560 Bonnevaux, France -  </t>
  </si>
  <si>
    <t>https://www.google.fr/maps/search/Auberge+de+la+Haute+Joux</t>
  </si>
  <si>
    <t>Area Wancourt East</t>
  </si>
  <si>
    <t xml:space="preserve">Aire de Wancourt Est, Autoroute du Nord, 62128 Wancourt, France -  </t>
  </si>
  <si>
    <t>https://www.google.fr/maps/search/Area+Wancourt+East</t>
  </si>
  <si>
    <t>Hotel ibis budget Dole</t>
  </si>
  <si>
    <t xml:space="preserve">Espace Commercial de Choisey, Chemin des Bauvrettes, 39100 Choisey, France -  </t>
  </si>
  <si>
    <t>https://www.google.fr/maps/search/Hotel+ibis+budget+Dole</t>
  </si>
  <si>
    <t>Les Marines</t>
  </si>
  <si>
    <t xml:space="preserve">La FR, 23 Rue Sartoris, 92250 La Garenne-Colombes, France -  </t>
  </si>
  <si>
    <t>https://www.google.fr/maps/search/Les+Marines</t>
  </si>
  <si>
    <t>Hotel ibis budget Lille Centre</t>
  </si>
  <si>
    <t xml:space="preserve">10 Rue de Courtrai, 59000 Lille, France -  </t>
  </si>
  <si>
    <t>https://www.google.fr/maps/search/Hotel+ibis+budget+Lille+Centre</t>
  </si>
  <si>
    <t>Nihao</t>
  </si>
  <si>
    <t xml:space="preserve">Rue Marterey 72, 1005 Lausanne -  </t>
  </si>
  <si>
    <t>https://www.google.fr/maps/search/Nihao</t>
  </si>
  <si>
    <t>Hôtel des Bains de Saillon</t>
  </si>
  <si>
    <t>https://www.google.fr/maps/search/Hôtel+des+Bains+de+Saillon</t>
  </si>
  <si>
    <t>Berghotel Grosse Scheidegg</t>
  </si>
  <si>
    <t xml:space="preserve">3818 Grindelwald -  </t>
  </si>
  <si>
    <t>https://www.google.fr/maps/search/Berghotel+Grosse+Scheidegg</t>
  </si>
  <si>
    <t>Hotel Jungfrau Lodge - Swiss Mountain Hotel in Grindelwald</t>
  </si>
  <si>
    <t xml:space="preserve">Dorfstrasse 49, 3818 Grindelwald -  </t>
  </si>
  <si>
    <t>https://www.google.fr/maps/search/Hotel+Jungfrau+Lodge+-+Swiss+Mountain+Hotel+in+Grindelwald</t>
  </si>
  <si>
    <t>Restaurant De L'île</t>
  </si>
  <si>
    <t xml:space="preserve">Route du Vignoble, 2015 Boudry -  </t>
  </si>
  <si>
    <t>https://www.google.fr/maps/search/Restaurant+De+L'île</t>
  </si>
  <si>
    <t>Best Western Alpen Resort Hotel</t>
  </si>
  <si>
    <t xml:space="preserve">Spissstrasse 52, 3920 Zermatt -  </t>
  </si>
  <si>
    <t>https://www.google.fr/maps/search/Best+Western+Alpen+Resort+Hotel</t>
  </si>
  <si>
    <t>Hotel Jungfrau</t>
  </si>
  <si>
    <t xml:space="preserve">12 Fiescheralp, 3984 Fiesch -  </t>
  </si>
  <si>
    <t>https://www.google.fr/maps/search/Hotel+Jungfrau</t>
  </si>
  <si>
    <t xml:space="preserve">Route de Cossonay 9, 1008 Prilly -  </t>
  </si>
  <si>
    <t>Gétaz-Miauton SA</t>
  </si>
  <si>
    <t xml:space="preserve">Zone Industrielle La Veyre, 1, Chemin de la Veyre d'en Haut A, 1806 Saint-Légier-La Chiésaz -  </t>
  </si>
  <si>
    <t>https://www.google.fr/maps/search/Gétaz-Miauton+SA</t>
  </si>
  <si>
    <t>Leroy Merlin Thoiry</t>
  </si>
  <si>
    <t xml:space="preserve">chemin Du Pré Jacquet Centre Commercial Du Val, 01710 Thoiry, France -  </t>
  </si>
  <si>
    <t>https://www.google.fr/maps/search/Leroy+Merlin+Thoiry</t>
  </si>
  <si>
    <t>Auto Küng AG</t>
  </si>
  <si>
    <t xml:space="preserve">Thunstrasse 16, 3112 Allmendingen -  </t>
  </si>
  <si>
    <t>https://www.google.fr/maps/search/Auto+Küng+AG</t>
  </si>
  <si>
    <t>Coop Brico+Loisirs Oron-La-Ville</t>
  </si>
  <si>
    <t xml:space="preserve">Route de Lausanne 29, 1610 Oron-la-Ville -  </t>
  </si>
  <si>
    <t>https://www.google.fr/maps/search/Coop+Brico+Loisirs+Oron-La-Ville</t>
  </si>
  <si>
    <t>Le Mondial Kebab Sàrl</t>
  </si>
  <si>
    <t xml:space="preserve">avenue Général- Guisan 34, 1800 Vevey -  </t>
  </si>
  <si>
    <t>https://www.google.fr/maps/search/Le+Mondial+Kebab+Sàrl</t>
  </si>
  <si>
    <t>Freibad Marzili</t>
  </si>
  <si>
    <t xml:space="preserve">Marzilistrasse 29, 3005 Bern -  </t>
  </si>
  <si>
    <t>https://www.google.fr/maps/search/Freibad+Marzili</t>
  </si>
  <si>
    <t>Remontées Mécaniques Crans Montana Aminona (CMA) SA</t>
  </si>
  <si>
    <t xml:space="preserve">Route des Barzettes 1, 3963 Crans-Montana -  </t>
  </si>
  <si>
    <t>https://www.google.fr/maps/search/Remontées+Mécaniques+Crans+Montana+Aminona+(CMA)+SA</t>
  </si>
  <si>
    <t>Thomas Jundt Ingénieurs Civils SA, succursale de Berne</t>
  </si>
  <si>
    <t xml:space="preserve">Seelandweg 7, 3013 Bern -  </t>
  </si>
  <si>
    <t>https://www.google.fr/maps/search/Thomas+Jundt+Ingénieurs+Civils+SA,+succursale+de+Berne</t>
  </si>
  <si>
    <t>GOLDEN DREAM HOTEL</t>
  </si>
  <si>
    <t xml:space="preserve">Orta Mahallesi, Kanuni Sk. No:8, 34880 Kartal/İstanbul, Turkey -  </t>
  </si>
  <si>
    <t>https://www.google.fr/maps/search/GOLDEN+DREAM+HOTEL</t>
  </si>
  <si>
    <t>Ingea SA</t>
  </si>
  <si>
    <t xml:space="preserve">Chemin de la Joliette 4, 1006 Lausanne -  </t>
  </si>
  <si>
    <t>https://www.google.fr/maps/search/Ingea+SA</t>
  </si>
  <si>
    <t>Pasche &amp; Dubath SA</t>
  </si>
  <si>
    <t xml:space="preserve">Route des Grands Bois 7, 1663 Epagny -  </t>
  </si>
  <si>
    <t>https://www.google.fr/maps/search/Pasche+&amp;+Dubath+SA</t>
  </si>
  <si>
    <t>Le Carrousel de Vidy</t>
  </si>
  <si>
    <t xml:space="preserve">Allée du Bornan 8, 1007 Lausanne -  </t>
  </si>
  <si>
    <t>https://www.google.fr/maps/search/Le+Carrousel+de+Vidy</t>
  </si>
  <si>
    <t>Bauhaus Matran</t>
  </si>
  <si>
    <t xml:space="preserve">Impasse de la Sablière 4, 1753 Matran -  </t>
  </si>
  <si>
    <t>https://www.google.fr/maps/search/Bauhaus+Matran</t>
  </si>
  <si>
    <t>Fruitière de Bevaix</t>
  </si>
  <si>
    <t xml:space="preserve">Route de la Fruitiere, 2022 Bevaix -  </t>
  </si>
  <si>
    <t>https://www.google.fr/maps/search/Fruitière+de+Bevaix</t>
  </si>
  <si>
    <t>Le Tsalè</t>
  </si>
  <si>
    <t xml:space="preserve">Route des Dailles 15, 1619 Châtel-Saint-Denis -  </t>
  </si>
  <si>
    <t>https://www.google.fr/maps/search/Le+Tsalè</t>
  </si>
  <si>
    <t>Astoria Shopping Center</t>
  </si>
  <si>
    <t xml:space="preserve">Esentepe Mahallesi, Astoria, Kuleleri, No:127, Büyükdere Cd., 34394 Şişli/İstanbul, Turkey -  </t>
  </si>
  <si>
    <t>https://www.google.fr/maps/search/Astoria+Shopping+Center</t>
  </si>
  <si>
    <t>Jeep Teknik</t>
  </si>
  <si>
    <t xml:space="preserve">Maslak Mahallesi, Atatürk Sanayi Sitesi 1. Kısım 39. Sk., 34485 Sarıyer/İstanbul, Turkey -  </t>
  </si>
  <si>
    <t>https://www.google.fr/maps/search/Jeep+Teknik</t>
  </si>
  <si>
    <t>Musée de l'Elysée</t>
  </si>
  <si>
    <t xml:space="preserve">Avenue de l'Elysée 18, 1006 Lausanne -  </t>
  </si>
  <si>
    <t>https://www.google.fr/maps/search/Musée+de+l'Elysée</t>
  </si>
  <si>
    <t>Coop Crissier CremAmore</t>
  </si>
  <si>
    <t>https://www.google.fr/maps/search/Coop+Crissier+CremAmore</t>
  </si>
  <si>
    <t>Jardin du Rivage</t>
  </si>
  <si>
    <t>https://www.google.fr/maps/search/Jardin+du+Rivage</t>
  </si>
  <si>
    <t>Garage STC</t>
  </si>
  <si>
    <t xml:space="preserve">Route de Grivaz 1, 1607 Palézieux-Village -  </t>
  </si>
  <si>
    <t>https://www.google.fr/maps/search/Garage+STC</t>
  </si>
  <si>
    <t>The Green Park Pendik Hotel &amp; Convention Center</t>
  </si>
  <si>
    <t xml:space="preserve">Kaynarca Mahallesi, Ankara Cd No:204, 34890 Pendik/İstanbul, Turkey -  </t>
  </si>
  <si>
    <t>https://www.google.fr/maps/search/The+Green+Park+Pendik+Hotel+&amp;+Convention+Center</t>
  </si>
  <si>
    <t>Endless Art Hotel</t>
  </si>
  <si>
    <t xml:space="preserve">İnönü Mahallesi, Elmadağ Cd. 28-30, 34373 Şişli/İstanbul, Turkey -  </t>
  </si>
  <si>
    <t>https://www.google.fr/maps/search/Endless+Art+Hotel</t>
  </si>
  <si>
    <t>Mountain Freaks - Mountain Travel &amp; Adventure Agency</t>
  </si>
  <si>
    <t xml:space="preserve">4700, Kazbegi 44, Stepantsminda, Georgia -  </t>
  </si>
  <si>
    <t>https://www.google.fr/maps/search/Mountain+Freaks+-+Mountain+Travel+&amp;+Adventure+Agency</t>
  </si>
  <si>
    <t>Batumi Botanical Garden</t>
  </si>
  <si>
    <t xml:space="preserve">Mtsvane Kontskhi (Green Cape),, Batumi, Georgia -  </t>
  </si>
  <si>
    <t>https://www.google.fr/maps/search/Batumi+Botanical+Garden</t>
  </si>
  <si>
    <t>Grand De Luxe Amisos Hotel</t>
  </si>
  <si>
    <t xml:space="preserve">Güzelyalı Mah., 3006. Sok. 20/24, 55200 Atakum/Samsun, Turkey -  </t>
  </si>
  <si>
    <t>https://www.google.fr/maps/search/Grand+De+Luxe+Amisos+Hotel</t>
  </si>
  <si>
    <t>Hotel New Jasmin</t>
  </si>
  <si>
    <t xml:space="preserve">Gazi Mustafa Kemal Bulvarı, Çerkez Mevkii No:61, 28100 Merkez/Giresun Merkez/Giresun, Turkey -  </t>
  </si>
  <si>
    <t>https://www.google.fr/maps/search/Hotel+New+Jasmin</t>
  </si>
  <si>
    <t>Chalet Akhaltsikhe</t>
  </si>
  <si>
    <t xml:space="preserve">с.Садзели с.Садзели, Akhaltsikhe 0800, Georgia -  </t>
  </si>
  <si>
    <t>https://www.google.fr/maps/search/Chalet+Akhaltsikhe</t>
  </si>
  <si>
    <t>Kazbegi National Park</t>
  </si>
  <si>
    <t>https://www.google.fr/maps/search/Kazbegi+National+Park</t>
  </si>
  <si>
    <t>KENT HOTEL</t>
  </si>
  <si>
    <t xml:space="preserve">365, Davit Aghmashenebeli St, Kobuleti 6200, Georgia -  </t>
  </si>
  <si>
    <t>https://www.google.fr/maps/search/KENT+HOTEL</t>
  </si>
  <si>
    <t>Baraqa</t>
  </si>
  <si>
    <t xml:space="preserve">Tamar Mepe st., 7, Kutaisi, Georgia -  </t>
  </si>
  <si>
    <t>https://www.google.fr/maps/search/Baraqa</t>
  </si>
  <si>
    <t>Chateau Bruale</t>
  </si>
  <si>
    <t xml:space="preserve">Tkhilistkaro, Kvareli Region, Kvareli 0164, Georgia -  </t>
  </si>
  <si>
    <t>https://www.google.fr/maps/search/Chateau+Bruale</t>
  </si>
  <si>
    <t>Girlevik Falls</t>
  </si>
  <si>
    <t xml:space="preserve">24002 Merkez/Erzincan Merkez/Erzincan, Turkey -  </t>
  </si>
  <si>
    <t>https://www.google.fr/maps/search/Girlevik+Falls</t>
  </si>
  <si>
    <t>Opera and Ballet Theatre of Tbilisi</t>
  </si>
  <si>
    <t xml:space="preserve">25 Shota Rustaveli Ave, T'bilisi 0108, Georgia -  </t>
  </si>
  <si>
    <t>https://www.google.fr/maps/search/Opera+and+Ballet+Theatre+of+Tbilisi</t>
  </si>
  <si>
    <t>Tskaltubo Spa Resort</t>
  </si>
  <si>
    <t xml:space="preserve">23, Rustaveli Street, Tskaltubo, Georgia -  </t>
  </si>
  <si>
    <t>https://www.google.fr/maps/search/Tskaltubo+Spa+Resort</t>
  </si>
  <si>
    <t>New Hotel Kursaal 2019</t>
  </si>
  <si>
    <t xml:space="preserve">Piazzale Primo Maggio, 2, 47841 Cattolica RN, Italy -  </t>
  </si>
  <si>
    <t>https://www.google.fr/maps/search/New+Hotel+Kursaal+2019</t>
  </si>
  <si>
    <t>Hamamözü Termal Otel()</t>
  </si>
  <si>
    <t xml:space="preserve">Arkutbey Mah, Şehit Abdullah Özışık sok No: 2, 05720 Hamamözü/Amasya, Turkey -  </t>
  </si>
  <si>
    <t>https://www.google.fr/maps/search/Hamamözü+Termal+Otel()</t>
  </si>
  <si>
    <t>Hilton Garden Inn Erzincan</t>
  </si>
  <si>
    <t xml:space="preserve">İzzetpaşa Mahallesi, Fevzi Paşa Caddesi No:36, 24000 Erzincan Merkez/Erzincan, Turkey -  </t>
  </si>
  <si>
    <t>https://www.google.fr/maps/search/Hilton+Garden+Inn+Erzincan</t>
  </si>
  <si>
    <t>Grand Hilarium Hotel</t>
  </si>
  <si>
    <t xml:space="preserve">Katip Kasım Mahallesi, Fabrika Sk. No:5, 34130 Fatih/İstanbul, Turkey -  </t>
  </si>
  <si>
    <t>https://www.google.fr/maps/search/Grand+Hilarium+Hotel</t>
  </si>
  <si>
    <t>Café de Martigny</t>
  </si>
  <si>
    <t xml:space="preserve">Avenue de la Fusion 62, 1920 Martigny -  </t>
  </si>
  <si>
    <t>https://www.google.fr/maps/search/Café+de+Martigny</t>
  </si>
  <si>
    <t>la Nonna</t>
  </si>
  <si>
    <t xml:space="preserve">Place Centrale 5-7, 1920 Martigny -  </t>
  </si>
  <si>
    <t>https://www.google.fr/maps/search/la+Nonna</t>
  </si>
  <si>
    <t>Fenix Barber</t>
  </si>
  <si>
    <t xml:space="preserve">Rue du Collège 6, 1920 Martigny -  </t>
  </si>
  <si>
    <t>https://www.google.fr/maps/search/Fenix+Barber</t>
  </si>
  <si>
    <t>Denner Satellite</t>
  </si>
  <si>
    <t xml:space="preserve">Route d'Oron 2, 1615 Bossonnens -  </t>
  </si>
  <si>
    <t>https://www.google.fr/maps/search/Denner+Satellite</t>
  </si>
  <si>
    <t xml:space="preserve">Rue Thèodore Stéphani 2, 3963 Crans-Montana -  </t>
  </si>
  <si>
    <t>Fairmont Le Montreux Palace</t>
  </si>
  <si>
    <t xml:space="preserve">Av. Claude-Nobs 2, 1820 Montreux -  </t>
  </si>
  <si>
    <t>https://www.google.fr/maps/search/Fairmont+Le+Montreux+Palace</t>
  </si>
  <si>
    <t>Chez Jaime</t>
  </si>
  <si>
    <t xml:space="preserve">Rue de l'Ale 43, 1003 Lausanne -  </t>
  </si>
  <si>
    <t>https://www.google.fr/maps/search/Chez+Jaime</t>
  </si>
  <si>
    <t>Coop Supermarché Lausanne Bergières</t>
  </si>
  <si>
    <t xml:space="preserve">Avenue Bergières 42, 1004 Lausanne -  </t>
  </si>
  <si>
    <t>https://www.google.fr/maps/search/Coop+Supermarché+Lausanne+Bergières</t>
  </si>
  <si>
    <t>Garage 2 roues Angelo</t>
  </si>
  <si>
    <t xml:space="preserve">Avenue d'Echallens 78, 1004 Lausanne -  </t>
  </si>
  <si>
    <t>https://www.google.fr/maps/search/Garage+2+roues+Angelo</t>
  </si>
  <si>
    <t xml:space="preserve">Route de Lausanne 21, 1610 Oron-la-Ville -  </t>
  </si>
  <si>
    <t>Injera</t>
  </si>
  <si>
    <t xml:space="preserve">Gesellschaftstrasse 38, 3012 Bern -  </t>
  </si>
  <si>
    <t>https://www.google.fr/maps/search/Injera</t>
  </si>
  <si>
    <t>Avry Centre</t>
  </si>
  <si>
    <t xml:space="preserve">Route de Matran, 1754 Matran -  </t>
  </si>
  <si>
    <t>https://www.google.fr/maps/search/Avry+Centre</t>
  </si>
  <si>
    <t>Lignocam Sa</t>
  </si>
  <si>
    <t xml:space="preserve">Chemin des Arquebusiers 16, 1800 Vevey -  </t>
  </si>
  <si>
    <t>https://www.google.fr/maps/search/Lignocam+Sa</t>
  </si>
  <si>
    <t>Belvedere Swiss Quality Hotel Grindelwald</t>
  </si>
  <si>
    <t xml:space="preserve">Dorfstrasse 53, 3818 Grindelwald -  </t>
  </si>
  <si>
    <t>https://www.google.fr/maps/search/Belvedere+Swiss+Quality+Hotel+Grindelwald</t>
  </si>
  <si>
    <t>Pizza Restaurant</t>
  </si>
  <si>
    <t xml:space="preserve">Bernstrasse 8, 3175 Wünnewil-Flamatt -  </t>
  </si>
  <si>
    <t>https://www.google.fr/maps/search/Pizza+Restaurant</t>
  </si>
  <si>
    <t>Crazy BURGER</t>
  </si>
  <si>
    <t xml:space="preserve">Rue de la Pontaise 44, 1018 Lausanne -  </t>
  </si>
  <si>
    <t>https://www.google.fr/maps/search/Crazy+BURGER</t>
  </si>
  <si>
    <t>Vitrerie du Nord SA</t>
  </si>
  <si>
    <t xml:space="preserve">Rue du Docteur César-Roux 11, 1005 Lausanne -  </t>
  </si>
  <si>
    <t>https://www.google.fr/maps/search/Vitrerie+du+Nord+SA</t>
  </si>
  <si>
    <t>Château de Mathod</t>
  </si>
  <si>
    <t xml:space="preserve">4, Route de Suscévaz Château de Mathod, 1438 Mathod -  </t>
  </si>
  <si>
    <t>https://www.google.fr/maps/search/Château+de+Mathod</t>
  </si>
  <si>
    <t>Kälin &amp; Associés</t>
  </si>
  <si>
    <t xml:space="preserve">Rue des Fontenailles 21, 1007 Lausanne -  </t>
  </si>
  <si>
    <t>https://www.google.fr/maps/search/Kälin+&amp;+Associés</t>
  </si>
  <si>
    <t>Abyssinia Restaurant</t>
  </si>
  <si>
    <t xml:space="preserve">Rue du Valentin 14, 1004 Lausanne -  </t>
  </si>
  <si>
    <t>https://www.google.fr/maps/search/Abyssinia+Restaurant</t>
  </si>
  <si>
    <t>sd ingénierie fribourg sa</t>
  </si>
  <si>
    <t xml:space="preserve">Route des Daillettes 21, 1700 Fribourg -  </t>
  </si>
  <si>
    <t>https://www.google.fr/maps/search/sd+ingénierie+fribourg+sa</t>
  </si>
  <si>
    <t>Restaurant Rendez-vous des Amis</t>
  </si>
  <si>
    <t xml:space="preserve">Route de Châtel-Saint-Denis 93, 1617 Tatroz -  </t>
  </si>
  <si>
    <t>https://www.google.fr/maps/search/Restaurant+Rendez-vous+des+Amis</t>
  </si>
  <si>
    <t>Hôtel des Portes du Soleil</t>
  </si>
  <si>
    <t xml:space="preserve">Chemin du Tunnel 2, 1873 Les Crosets -  </t>
  </si>
  <si>
    <t>https://www.google.fr/maps/search/Hôtel+des+Portes+du+Soleil</t>
  </si>
  <si>
    <t>Les Crosets (Portes du Soleil)</t>
  </si>
  <si>
    <t xml:space="preserve">1873 Val-d'Illiez -  </t>
  </si>
  <si>
    <t>https://www.google.fr/maps/search/Les+Crosets+(Portes+du+Soleil)</t>
  </si>
  <si>
    <t>Les 3 Canards</t>
  </si>
  <si>
    <t xml:space="preserve">1 Boulevard Victor Hugo, 30700 Uzès, France -  </t>
  </si>
  <si>
    <t>https://www.google.fr/maps/search/Les+3+Canards</t>
  </si>
  <si>
    <t>Abyssinia</t>
  </si>
  <si>
    <t xml:space="preserve">Rue de la Place-d'Armes 3, 2000 Neuchâtel -  </t>
  </si>
  <si>
    <t>https://www.google.fr/maps/search/Abyssinia</t>
  </si>
  <si>
    <t>UBS Restaurant Baumettes</t>
  </si>
  <si>
    <t xml:space="preserve">Avenue des Baumettes 23, 1020 Renens -  </t>
  </si>
  <si>
    <t>https://www.google.fr/maps/search/UBS+Restaurant+Baumettes</t>
  </si>
  <si>
    <t>ESM-Sarrasin Ingénieurs SA</t>
  </si>
  <si>
    <t xml:space="preserve">Rue des Jordils 40, 1025 Saint-Sulpice -  </t>
  </si>
  <si>
    <t>https://www.google.fr/maps/search/ESM-Sarrasin+Ingénieurs+SA</t>
  </si>
  <si>
    <t>Chaplin's World</t>
  </si>
  <si>
    <t xml:space="preserve">Route de Fenil 2, 1804 Corsier-sur-Vevey -  </t>
  </si>
  <si>
    <t>https://www.google.fr/maps/search/Chaplin's+World</t>
  </si>
  <si>
    <t>Blue Nile Restaurant</t>
  </si>
  <si>
    <t xml:space="preserve">Place de l'Ours 1, 1005 Lausanne -  </t>
  </si>
  <si>
    <t>https://www.google.fr/maps/search/Blue+Nile+Restaurant</t>
  </si>
  <si>
    <t>Caritas Vaud</t>
  </si>
  <si>
    <t xml:space="preserve">Chemin de la Colline 11, 1007 Lausanne -  </t>
  </si>
  <si>
    <t>https://www.google.fr/maps/search/Caritas+Vaud</t>
  </si>
  <si>
    <t>Restaurant de Béthusy</t>
  </si>
  <si>
    <t xml:space="preserve">Avenue de Béthusy 27, 1005 Lausanne -  </t>
  </si>
  <si>
    <t>https://www.google.fr/maps/search/Restaurant+de+Béthusy</t>
  </si>
  <si>
    <t>ESM - Hagin Ingénieurs SA</t>
  </si>
  <si>
    <t xml:space="preserve">Rue Carlo-Hemmerling 1, 1802 Corseaux -  </t>
  </si>
  <si>
    <t>https://www.google.fr/maps/search/ESM+-+Hagin+Ingénieurs+SA</t>
  </si>
  <si>
    <t>IG group SA</t>
  </si>
  <si>
    <t xml:space="preserve">Route de Savièse 1H, 1965 Savièse -  </t>
  </si>
  <si>
    <t>https://www.google.fr/maps/search/IG+group+SA</t>
  </si>
  <si>
    <t xml:space="preserve">Route de Chandoline 25B, 1950 Sion -  </t>
  </si>
  <si>
    <t>Cadsystem SA</t>
  </si>
  <si>
    <t xml:space="preserve">Chemin du Vallon 26, 1030 Bussigny -  </t>
  </si>
  <si>
    <t>https://www.google.fr/maps/search/Cadsystem+SA</t>
  </si>
  <si>
    <t>Nova Vita Residenz Montreux Sàrl</t>
  </si>
  <si>
    <t xml:space="preserve">Rue de la Paix, 1820 Montreux -  </t>
  </si>
  <si>
    <t>https://www.google.fr/maps/search/Nova+Vita+Residenz+Montreux+Sàrl</t>
  </si>
  <si>
    <t>Le Léman</t>
  </si>
  <si>
    <t xml:space="preserve">Grand-Rue 19, 1095 Lutry -  </t>
  </si>
  <si>
    <t>https://www.google.fr/maps/search/Le+Léman</t>
  </si>
  <si>
    <t>Indoor and outdoor pools Aquarina</t>
  </si>
  <si>
    <t xml:space="preserve">Ellikonerstrasse 2, 8462 Rheinau -  </t>
  </si>
  <si>
    <t>https://www.google.fr/maps/search/Indoor+and+outdoor+pools+Aquarina</t>
  </si>
  <si>
    <t>HORNBACH Villeneuve</t>
  </si>
  <si>
    <t xml:space="preserve">Chemin du Pré-Neuf, 1844 Villeneuve -  </t>
  </si>
  <si>
    <t>https://www.google.fr/maps/search/HORNBACH+Villeneuve</t>
  </si>
  <si>
    <t>Auberge de Chaulin</t>
  </si>
  <si>
    <t xml:space="preserve">Route de Chaulin 81, 1832 Chamby -  </t>
  </si>
  <si>
    <t>https://www.google.fr/maps/search/Auberge+de+Chaulin</t>
  </si>
  <si>
    <t>Esteghbal Hotel</t>
  </si>
  <si>
    <t xml:space="preserve">Sheshgelan, Tabriz, East Azerbaijan Province, Iran -  </t>
  </si>
  <si>
    <t>https://www.google.fr/maps/search/Esteghbal+Hotel</t>
  </si>
  <si>
    <t>Schloss Oberberg</t>
  </si>
  <si>
    <t xml:space="preserve">Oberberg 193, 9200 Gossau -  </t>
  </si>
  <si>
    <t>https://www.google.fr/maps/search/Schloss+Oberberg</t>
  </si>
  <si>
    <t>Salle Communale</t>
  </si>
  <si>
    <t xml:space="preserve">Route de Lausanne 2, 1033 Cheseaux-sur-Lausanne -  </t>
  </si>
  <si>
    <t>https://www.google.fr/maps/search/Salle+Communale</t>
  </si>
  <si>
    <t>Maison de Quartier du Désert</t>
  </si>
  <si>
    <t xml:space="preserve">Chemin de Pierrefleur 72, 1004 Lausanne -  </t>
  </si>
  <si>
    <t>https://www.google.fr/maps/search/Maison+de+Quartier+du+Désert</t>
  </si>
  <si>
    <t>Roman Forum</t>
  </si>
  <si>
    <t xml:space="preserve">Via della Salara Vecchia, 5/6, 00186 Roma RM, Italy -  </t>
  </si>
  <si>
    <t>https://www.google.fr/maps/search/Roman+Forum</t>
  </si>
  <si>
    <t>Les Avattes</t>
  </si>
  <si>
    <t xml:space="preserve">les, 1450 Sainte-Croix -  </t>
  </si>
  <si>
    <t>https://www.google.fr/maps/search/Les+Avattes</t>
  </si>
  <si>
    <t>Palais de Beaulieu</t>
  </si>
  <si>
    <t>https://www.google.fr/maps/search/Palais+de+Beaulieu</t>
  </si>
  <si>
    <t>Salle communale de Perdtemps</t>
  </si>
  <si>
    <t xml:space="preserve">Rue des Marchandises 5, 1260 Nyon -  </t>
  </si>
  <si>
    <t>https://www.google.fr/maps/search/Salle+communale+de+Perdtemps</t>
  </si>
  <si>
    <t>Brasserie-Restaurant Le Vaudois</t>
  </si>
  <si>
    <t>https://www.google.fr/maps/search/Brasserie-Restaurant+Le+Vaudois</t>
  </si>
  <si>
    <t>Restaurant le Loup Blanc</t>
  </si>
  <si>
    <t xml:space="preserve">Place Centrale 12, 1920 Martigny -  </t>
  </si>
  <si>
    <t>https://www.google.fr/maps/search/Restaurant+le+Loup+Blanc</t>
  </si>
  <si>
    <t>House of Wheat and Bread</t>
  </si>
  <si>
    <t xml:space="preserve">Place de l'Hôtel de Ville 5, 1040 Echallens -  </t>
  </si>
  <si>
    <t>https://www.google.fr/maps/search/House+of+Wheat+and+Bread</t>
  </si>
  <si>
    <t>Gloryland</t>
  </si>
  <si>
    <t xml:space="preserve">Rue de la Mouline 8, 1022 Chavannes-près-Renen -  </t>
  </si>
  <si>
    <t>https://www.google.fr/maps/search/Gloryland</t>
  </si>
  <si>
    <t>Munot club - guides and information</t>
  </si>
  <si>
    <t xml:space="preserve">Munotstieg 17, 8200 Schaffhausen -  </t>
  </si>
  <si>
    <t>https://www.google.fr/maps/search/Munot+club+-+guides+and+information</t>
  </si>
  <si>
    <t>Pile Dwelling Museum</t>
  </si>
  <si>
    <t xml:space="preserve">Strandpromenade 6, 88690 Uhldingen-Mühlhofen, Germany -  </t>
  </si>
  <si>
    <t>https://www.google.fr/maps/search/Pile+Dwelling+Museum</t>
  </si>
  <si>
    <t xml:space="preserve">Route de Renens 8, 1030 Bussigny -  </t>
  </si>
  <si>
    <t>Camping de Vidy</t>
  </si>
  <si>
    <t xml:space="preserve">Chemin du Camping 3, 1007 Lausanne -  </t>
  </si>
  <si>
    <t>https://www.google.fr/maps/search/Camping+de+Vidy</t>
  </si>
  <si>
    <t>Café du Vieil Ouchy</t>
  </si>
  <si>
    <t xml:space="preserve">Place du Port 3, 1006 Lausanne -  </t>
  </si>
  <si>
    <t>https://www.google.fr/maps/search/Café+du+Vieil+Ouchy</t>
  </si>
  <si>
    <t>Auberge du Relais du Maronnier</t>
  </si>
  <si>
    <t xml:space="preserve">Route de Fribourg 55, 1775 Grandsivaz - Fribourg -  </t>
  </si>
  <si>
    <t>https://www.google.fr/maps/search/Auberge+du+Relais+du+Maronnier</t>
  </si>
  <si>
    <t>Théâtre du Jorat</t>
  </si>
  <si>
    <t xml:space="preserve">Rue du Théâtre 12, 1083 Mézières -  </t>
  </si>
  <si>
    <t>https://www.google.fr/maps/search/Théâtre+du+Jorat</t>
  </si>
  <si>
    <t>Restaurant L'Olivier</t>
  </si>
  <si>
    <t xml:space="preserve">Au Village 5, 1748 Torny -  </t>
  </si>
  <si>
    <t>https://www.google.fr/maps/search/Restaurant+L'Olivier</t>
  </si>
  <si>
    <t>Théatre Barnabé</t>
  </si>
  <si>
    <t xml:space="preserve">Chemin du Théâtre 2, 1077 Servion -  </t>
  </si>
  <si>
    <t>https://www.google.fr/maps/search/Théatre+Barnabé</t>
  </si>
  <si>
    <t xml:space="preserve">Route de Berne 3, 1523 Granges-Marnand -  </t>
  </si>
  <si>
    <t>Best Western Chavannes De Bogis</t>
  </si>
  <si>
    <t xml:space="preserve">Les Champs-Blancs, 1279 Chavannes-de-Bogis -  </t>
  </si>
  <si>
    <t>https://www.google.fr/maps/search/Best+Western+Chavannes+De+Bogis</t>
  </si>
  <si>
    <t>Salvation Army</t>
  </si>
  <si>
    <t xml:space="preserve">Rue de la Borde 24, 1018 Lausanne -  </t>
  </si>
  <si>
    <t>https://www.google.fr/maps/search/Salvation+Army</t>
  </si>
  <si>
    <t>Restaurant Port de Pully</t>
  </si>
  <si>
    <t xml:space="preserve">Route du Port 7, 1009 Pully -  </t>
  </si>
  <si>
    <t>https://www.google.fr/maps/search/Restaurant+Port+de+Pully</t>
  </si>
  <si>
    <t>The Galetas the Protestant Social Center</t>
  </si>
  <si>
    <t xml:space="preserve">Chemin de la Tuiliere 5, 1052 Le Mont-sur-Lausanne -  </t>
  </si>
  <si>
    <t>https://www.google.fr/maps/search/The+Galetas+the+Protestant+Social+Center</t>
  </si>
  <si>
    <t>Restaurant jardin de chine</t>
  </si>
  <si>
    <t xml:space="preserve">110 Rue du Jura, 74160 Neydens, France -  </t>
  </si>
  <si>
    <t>https://www.google.fr/maps/search/Restaurant+jardin+de+chine</t>
  </si>
  <si>
    <t>PAM</t>
  </si>
  <si>
    <t xml:space="preserve">Chemin de Pierrefleur 32, 1004 Lausanne -  </t>
  </si>
  <si>
    <t>https://www.google.fr/maps/search/PAM</t>
  </si>
  <si>
    <t xml:space="preserve">Avenue des Bergières 50, 1004 Lausanne -  </t>
  </si>
  <si>
    <t>Restaurant Le Pécos</t>
  </si>
  <si>
    <t xml:space="preserve">Chemin du Pécos 3, 1422 Grandson -  </t>
  </si>
  <si>
    <t>https://www.google.fr/maps/search/Restaurant+Le+Pécos</t>
  </si>
  <si>
    <t>Chorus</t>
  </si>
  <si>
    <t xml:space="preserve">Avenue Mon-Repos 3, 1005 Lausanne -  </t>
  </si>
  <si>
    <t>https://www.google.fr/maps/search/Chorus</t>
  </si>
  <si>
    <t>Platanus Tree</t>
  </si>
  <si>
    <t xml:space="preserve">Krasi 700 05, Greece -  </t>
  </si>
  <si>
    <t>https://www.google.fr/maps/search/Platanus+Tree</t>
  </si>
  <si>
    <t>Archaeological Site of Gortyna</t>
  </si>
  <si>
    <t xml:space="preserve">ΤΚ, Agii Deka 700 12, Greece -  </t>
  </si>
  <si>
    <t>https://www.google.fr/maps/search/Archaeological+Site+of+Gortyna</t>
  </si>
  <si>
    <t>La Broche</t>
  </si>
  <si>
    <t>https://www.google.fr/maps/search/La+Broche</t>
  </si>
  <si>
    <t>Brasserie des Sauges</t>
  </si>
  <si>
    <t xml:space="preserve">Avenue du Grey 58, 1018 Lausanne -  </t>
  </si>
  <si>
    <t>https://www.google.fr/maps/search/Brasserie+des+Sauges</t>
  </si>
  <si>
    <t>Club Calimera Sirens Beach</t>
  </si>
  <si>
    <t xml:space="preserve">malia beach road, Malia 700 07, Greece -  </t>
  </si>
  <si>
    <t>https://www.google.fr/maps/search/Club+Calimera+Sirens+Beach</t>
  </si>
  <si>
    <t>Palexpo</t>
  </si>
  <si>
    <t xml:space="preserve">Route François-Peyrot 30, 1218 Le Grand-Saconnex -  </t>
  </si>
  <si>
    <t>https://www.google.fr/maps/search/Palexpo</t>
  </si>
  <si>
    <t>La Pinte des Vernes</t>
  </si>
  <si>
    <t xml:space="preserve">Route du Pâquier 7, 1663 Pringy -  </t>
  </si>
  <si>
    <t>https://www.google.fr/maps/search/La+Pinte+des+Vernes</t>
  </si>
  <si>
    <t>Restaurant La Bourdonnette</t>
  </si>
  <si>
    <t xml:space="preserve">Route de Chavannnes 201, 1007 Lausanne -  </t>
  </si>
  <si>
    <t>https://www.google.fr/maps/search/Restaurant+La+Bourdonnette</t>
  </si>
  <si>
    <t>La Rustine reCYCLO bike</t>
  </si>
  <si>
    <t xml:space="preserve">Avenue d'Echallens 96, 1004 Lausanne -  </t>
  </si>
  <si>
    <t>https://www.google.fr/maps/search/La+Rustine+reCYCLO+bike</t>
  </si>
  <si>
    <t>Lausanne Sport Benfica</t>
  </si>
  <si>
    <t xml:space="preserve">Chemin de la Colline 9, 1007 Lausanne -  </t>
  </si>
  <si>
    <t>https://www.google.fr/maps/search/Lausanne+Sport+Benfica</t>
  </si>
  <si>
    <t>Blackbird Café</t>
  </si>
  <si>
    <t xml:space="preserve">Rue Cheneau-de-Bourg 1, 1003 Lausanne -  </t>
  </si>
  <si>
    <t>https://www.google.fr/maps/search/Blackbird+Café</t>
  </si>
  <si>
    <t>Taco's Bar</t>
  </si>
  <si>
    <t xml:space="preserve">Rue de Genève 17, 1003 Lausanne -  </t>
  </si>
  <si>
    <t>https://www.google.fr/maps/search/Taco's+Bar</t>
  </si>
  <si>
    <t>ALIGRO</t>
  </si>
  <si>
    <t xml:space="preserve">Avenue de la Concorde 6, 1022 Chavannes-près-Renens -  </t>
  </si>
  <si>
    <t>https://www.google.fr/maps/search/ALIGRO</t>
  </si>
  <si>
    <t>Chez Loic</t>
  </si>
  <si>
    <t xml:space="preserve">Avenue d'Echallens 70, 1004 Lausanne -  </t>
  </si>
  <si>
    <t>https://www.google.fr/maps/search/Chez+Loic</t>
  </si>
  <si>
    <t xml:space="preserve">Rue Saint-Laurent 19, 1003 Lausanne -  </t>
  </si>
  <si>
    <t>Champ de Mars</t>
  </si>
  <si>
    <t xml:space="preserve">2 Allée Adrienne Lecouvreur, 75007 Paris, France -  </t>
  </si>
  <si>
    <t>https://www.google.fr/maps/search/Champ+de+Mars</t>
  </si>
  <si>
    <t>Westside</t>
  </si>
  <si>
    <t xml:space="preserve">Riedbachstrasse 100, 3027 Bern -  </t>
  </si>
  <si>
    <t>https://www.google.fr/maps/search/Westside</t>
  </si>
  <si>
    <t xml:space="preserve">Avenue de Florissant 24, 1020 Renens -  </t>
  </si>
  <si>
    <t>Restoroute de Bavois, Autogrill Suisse SA</t>
  </si>
  <si>
    <t xml:space="preserve">1372 Bavois -  </t>
  </si>
  <si>
    <t>https://www.google.fr/maps/search/Restoroute+de+Bavois,+Autogrill+Suisse+SA</t>
  </si>
  <si>
    <t>King Jouet Lausanne</t>
  </si>
  <si>
    <t>https://www.google.fr/maps/search/King+Jouet+Lausanne</t>
  </si>
  <si>
    <t>Ma Jong</t>
  </si>
  <si>
    <t xml:space="preserve">Escaliers du Grand-Pont 3, 1003 Lausanne -  </t>
  </si>
  <si>
    <t>https://www.google.fr/maps/search/Ma+Jong</t>
  </si>
  <si>
    <t>Aquamed Sa</t>
  </si>
  <si>
    <t xml:space="preserve">Chemin du Martinet 28, 1007 Lausanne -  </t>
  </si>
  <si>
    <t>https://www.google.fr/maps/search/Aquamed+Sa</t>
  </si>
  <si>
    <t>Centre Commercial Ecublens</t>
  </si>
  <si>
    <t>https://www.google.fr/maps/search/Centre+Commercial+Ecublens</t>
  </si>
  <si>
    <t>Los Tacos Hermanos</t>
  </si>
  <si>
    <t xml:space="preserve">Chemin de Renens 56C, 1004 Lausanne -  </t>
  </si>
  <si>
    <t>https://www.google.fr/maps/search/Los+Tacos+Hermanos</t>
  </si>
  <si>
    <t>Hotel ibis budget Lausanne Bussigny</t>
  </si>
  <si>
    <t xml:space="preserve">Rue de l'Industrie 67, 1030 Bussigny -  </t>
  </si>
  <si>
    <t>https://www.google.fr/maps/search/Hotel+ibis+budget+Lausanne+Bussigny</t>
  </si>
  <si>
    <t>Holy Cow!</t>
  </si>
  <si>
    <t xml:space="preserve">Rue des Terreaux 10, 1003 Lausanne -  </t>
  </si>
  <si>
    <t>https://www.google.fr/maps/search/Holy+Cow!</t>
  </si>
  <si>
    <t xml:space="preserve">Rue Cheneau-de-Bourg 17, 1003 Lausanne -  </t>
  </si>
  <si>
    <t>Maison de Quartier de Carouge</t>
  </si>
  <si>
    <t xml:space="preserve">Rue de la Tambourine 3, 1227 Carouge -  </t>
  </si>
  <si>
    <t>https://www.google.fr/maps/search/Maison+de+Quartier+de+Carouge</t>
  </si>
  <si>
    <t>Emil Frey SA Centre Automobile Romand Crissier</t>
  </si>
  <si>
    <t xml:space="preserve">Chemin de Closalet 19, 1023 Crissier -  </t>
  </si>
  <si>
    <t>https://www.google.fr/maps/search/Emil+Frey+SA+Centre+Automobile+Romand+Crissier</t>
  </si>
  <si>
    <t>Restaurant Pacific</t>
  </si>
  <si>
    <t xml:space="preserve">ZAC de la Châtelaine, 9 Rue René Cassin, 74240 Gaillard, France -  </t>
  </si>
  <si>
    <t>https://www.google.fr/maps/search/Restaurant+Pacific</t>
  </si>
  <si>
    <t>Jara Boulangerie Patisserie</t>
  </si>
  <si>
    <t xml:space="preserve">Rue de la Pontaise 26, 1018 Lausanne -  </t>
  </si>
  <si>
    <t>https://www.google.fr/maps/search/Jara+Boulangerie+Patisserie</t>
  </si>
  <si>
    <t>Domino's Pizza</t>
  </si>
  <si>
    <t xml:space="preserve">Avenue de Tivoli 70, 1007 Lausanne -  </t>
  </si>
  <si>
    <t>https://www.google.fr/maps/search/Domino's+Pizza</t>
  </si>
  <si>
    <t>Pharmacie 24</t>
  </si>
  <si>
    <t xml:space="preserve">Avenue de Montchoisi 3, 1006 Lausanne -  </t>
  </si>
  <si>
    <t>https://www.google.fr/maps/search/Pharmacie+24</t>
  </si>
  <si>
    <t>Le Sayonara</t>
  </si>
  <si>
    <t xml:space="preserve">Avenue Recordon 2, 1004 Lausanne -  </t>
  </si>
  <si>
    <t>https://www.google.fr/maps/search/Le+Sayonara</t>
  </si>
  <si>
    <t xml:space="preserve">Rue des Terreaux 25, 1003 Lausanne -  </t>
  </si>
  <si>
    <t>AXA</t>
  </si>
  <si>
    <t xml:space="preserve">Avenue Benjamin-Constant 1, 1002 Lausanne -  </t>
  </si>
  <si>
    <t>https://www.google.fr/maps/search/AXA</t>
  </si>
  <si>
    <t>Livit SA, succursale de Lausanne</t>
  </si>
  <si>
    <t xml:space="preserve">Avenue de Montchoisi 35, 1001 Lausanne -  </t>
  </si>
  <si>
    <t>https://www.google.fr/maps/search/Livit+SA,+succursale+de+Lausanne</t>
  </si>
  <si>
    <t>Culture Cafe</t>
  </si>
  <si>
    <t>https://www.google.fr/maps/search/Culture+Cafe</t>
  </si>
  <si>
    <t>Garage LOCAR, Marcelo Lopes</t>
  </si>
  <si>
    <t xml:space="preserve">Route de Préverenges 8, 1026 Denges -  </t>
  </si>
  <si>
    <t>https://www.google.fr/maps/search/Garage+LOCAR,+Marcelo+Lopes</t>
  </si>
  <si>
    <t>Tommy Mel's (León)</t>
  </si>
  <si>
    <t xml:space="preserve">Calle Villa Benavente, 3, 24004 León, Spain -  </t>
  </si>
  <si>
    <t>https://www.google.fr/maps/search/Tommy+Mel's+(León)</t>
  </si>
  <si>
    <t>Oh! Liban</t>
  </si>
  <si>
    <t xml:space="preserve">Avenue de la Gare 29, 1003 Lausanne -  </t>
  </si>
  <si>
    <t>https://www.google.fr/maps/search/Oh!+Liban</t>
  </si>
  <si>
    <t>Brasserie du Grand Pont</t>
  </si>
  <si>
    <t xml:space="preserve">Rue du Grand-Pont 6, 1950 Sion -  </t>
  </si>
  <si>
    <t>https://www.google.fr/maps/search/Brasserie+du+Grand+Pont</t>
  </si>
  <si>
    <t>Asēmóleuka</t>
  </si>
  <si>
    <t xml:space="preserve">Ipsila 845 00, Greece -  </t>
  </si>
  <si>
    <t>https://www.google.fr/maps/search/Asēmóleuka</t>
  </si>
  <si>
    <t>ARXIPELAGOS ANDROS</t>
  </si>
  <si>
    <t xml:space="preserve">Nimporio 845 00, Greece -  </t>
  </si>
  <si>
    <t>https://www.google.fr/maps/search/ARXIPELAGOS+ANDROS</t>
  </si>
  <si>
    <t>Papaye Verte</t>
  </si>
  <si>
    <t xml:space="preserve">Rue Grenade 21, 1510 Moudon -  </t>
  </si>
  <si>
    <t>https://www.google.fr/maps/search/Papaye+Verte</t>
  </si>
  <si>
    <t>Tsibidis, G., &amp; Co. O.E. "Monemvasia Winery"</t>
  </si>
  <si>
    <t xml:space="preserve">Velies 230 70, Greece -  </t>
  </si>
  <si>
    <t>https://www.google.fr/maps/search/Tsibidis,+G.,+&amp;+Co.+O.E.+"Monemvasia+Winery"</t>
  </si>
  <si>
    <t>coast Ambelakia</t>
  </si>
  <si>
    <t xml:space="preserve">Monemvasia 230 70, Greece -  </t>
  </si>
  <si>
    <t>https://www.google.fr/maps/search/coast+Ambelakia</t>
  </si>
  <si>
    <t>Monemvasia castle</t>
  </si>
  <si>
    <t xml:space="preserve">ΚΑΣΤΡΟ ΜΟΝΕΜΒΑΣΙΑΣ, Monemvasia 230 70, Greece -  </t>
  </si>
  <si>
    <t>https://www.google.fr/maps/search/Monemvasia+castle</t>
  </si>
  <si>
    <t>Restaurant de Chuffort Chuffort</t>
  </si>
  <si>
    <t xml:space="preserve">2057 Villiers -  </t>
  </si>
  <si>
    <t>https://www.google.fr/maps/search/Restaurant+de+Chuffort+Chuffort</t>
  </si>
  <si>
    <t>Fleur de Pains</t>
  </si>
  <si>
    <t xml:space="preserve">Route des Plaines-du-Loup 11, 1018 Lausanne -  </t>
  </si>
  <si>
    <t>https://www.google.fr/maps/search/Fleur+de+Pains</t>
  </si>
  <si>
    <t>Landi Puidoux</t>
  </si>
  <si>
    <t xml:space="preserve">Route du Verney 2, 1070 Puidoux -  </t>
  </si>
  <si>
    <t>https://www.google.fr/maps/search/Landi+Puidoux</t>
  </si>
  <si>
    <t>Restaurant Brasserie Bergières SA</t>
  </si>
  <si>
    <t>https://www.google.fr/maps/search/Restaurant+Brasserie+Bergières+SA</t>
  </si>
  <si>
    <t xml:space="preserve">Avenue de la Vallonnette 2, 1012 Lausanne -  </t>
  </si>
  <si>
    <t>Brasserie du Château</t>
  </si>
  <si>
    <t xml:space="preserve">Place du Tunnel 1, 1005 Lausanne -  </t>
  </si>
  <si>
    <t>https://www.google.fr/maps/search/Brasserie+du+Château</t>
  </si>
  <si>
    <t>Restaurant L'Oustau</t>
  </si>
  <si>
    <t xml:space="preserve">Avenue de Chailly 21, 1012 Lausanne -  </t>
  </si>
  <si>
    <t>https://www.google.fr/maps/search/Restaurant+L'Oustau</t>
  </si>
  <si>
    <t>Pub Les Gosses du Québec</t>
  </si>
  <si>
    <t>https://www.google.fr/maps/search/Pub+Les+Gosses+du+Québec</t>
  </si>
  <si>
    <t>Hôtel Palafitte</t>
  </si>
  <si>
    <t xml:space="preserve">Route des Gouttes-d'Or 2, 2008 Neuchâtel -  </t>
  </si>
  <si>
    <t>https://www.google.fr/maps/search/Hôtel+Palafitte</t>
  </si>
  <si>
    <t>Mpozás</t>
  </si>
  <si>
    <t xml:space="preserve">Asopos 230 56, Greece -  </t>
  </si>
  <si>
    <t>https://www.google.fr/maps/search/Mpozás</t>
  </si>
  <si>
    <t>Pipinelis traditional tavern</t>
  </si>
  <si>
    <t xml:space="preserve">Epar.Od. Monemvasias-Neapolis, Monemvasia 230 70, Greece -  </t>
  </si>
  <si>
    <t>https://www.google.fr/maps/search/Pipinelis+traditional+tavern</t>
  </si>
  <si>
    <t>Πορι Beach</t>
  </si>
  <si>
    <t xml:space="preserve">Unnamed Road,, Monemvasia 230 70, Greece -  </t>
  </si>
  <si>
    <t>https://www.google.fr/maps/search/Πορι+Beach</t>
  </si>
  <si>
    <t>KMoil</t>
  </si>
  <si>
    <t xml:space="preserve">EO Monemvasias Krokeon, Sikea 230 52, Greece -  </t>
  </si>
  <si>
    <t>https://www.google.fr/maps/search/KMoil</t>
  </si>
  <si>
    <t>Minoan Agencies Srl - harbor office</t>
  </si>
  <si>
    <t xml:space="preserve">Via Einaudi Luigi, 60125 Ancona AN, Italy -  </t>
  </si>
  <si>
    <t>https://www.google.fr/maps/search/Minoan+Agencies+Srl+-+harbor+office</t>
  </si>
  <si>
    <t>Hotel Kanelli Beach</t>
  </si>
  <si>
    <t xml:space="preserve">Selianitika 251 00, Greece -  </t>
  </si>
  <si>
    <t>https://www.google.fr/maps/search/Hotel+Kanelli+Beach</t>
  </si>
  <si>
    <t>ACHATDOR.CH Montreux</t>
  </si>
  <si>
    <t xml:space="preserve">Grand' Rue 84, 1820 Montreux -  </t>
  </si>
  <si>
    <t>https://www.google.fr/maps/search/ACHATDOR.CH+Montreux</t>
  </si>
  <si>
    <t>La Ceiba Hotel Spa</t>
  </si>
  <si>
    <t xml:space="preserve">Av. Domínguez Ruiz 300, San Jacinto, 29160 Chiapa de Corzo, Chis., Mexico -  </t>
  </si>
  <si>
    <t>https://www.google.fr/maps/search/La+Ceiba+Hotel+Spa</t>
  </si>
  <si>
    <t>Latinos Café Restaurante Club</t>
  </si>
  <si>
    <t xml:space="preserve">Francisco I. Madero 23, Zona Centro, 29200 San Cristóbal de las Casas, Chis., Mexico -  </t>
  </si>
  <si>
    <t>https://www.google.fr/maps/search/Latinos+Café+Restaurante+Club</t>
  </si>
  <si>
    <t>LEMAS MART</t>
  </si>
  <si>
    <t xml:space="preserve">Escuadrón 201, Barrio de Mexicanos, 29240 San Cristóbal de las Casas, Chis., Mexico -  </t>
  </si>
  <si>
    <t>https://www.google.fr/maps/search/LEMAS+MART</t>
  </si>
  <si>
    <t>Artisan market</t>
  </si>
  <si>
    <t xml:space="preserve">San Pedro, Chamula, Chiapas, Mexico -  </t>
  </si>
  <si>
    <t>https://www.google.fr/maps/search/Artisan+market</t>
  </si>
  <si>
    <t>Centro Ecoturistico "Cascadas el Chiflon" CHIAPAS</t>
  </si>
  <si>
    <t xml:space="preserve">Centro Ecoturistico "Cadena de Cascadas el Chiflon Ejido, San Cristobalito, 30100 Chis., Mexico -  </t>
  </si>
  <si>
    <t>https://www.google.fr/maps/search/Centro+Ecoturistico+"Cascadas+el+Chiflon"+CHIAPAS</t>
  </si>
  <si>
    <t>Zona Arqueologica Chinkultic</t>
  </si>
  <si>
    <t xml:space="preserve">Unnamed Rd Chiapas, Chiapas, Mexico -  </t>
  </si>
  <si>
    <t>https://www.google.fr/maps/search/Zona+Arqueologica+Chinkultic</t>
  </si>
  <si>
    <t>Ecoturístico Tziscao Natural Park</t>
  </si>
  <si>
    <t xml:space="preserve">Carretera La Trinitaria-Palenque Km. 414, Lago Tziscao, 30160 La Trinitaria, Chis., Mexico -  </t>
  </si>
  <si>
    <t>https://www.google.fr/maps/search/Ecoturístico+Tziscao+Natural+Park</t>
  </si>
  <si>
    <t>Bonampak</t>
  </si>
  <si>
    <t xml:space="preserve">Chiapas, Mexico -  </t>
  </si>
  <si>
    <t>https://www.google.fr/maps/search/Bonampak</t>
  </si>
  <si>
    <t>Yatoch Barum</t>
  </si>
  <si>
    <t xml:space="preserve">Av. 5 5, Granjas San Antonio, Chis., Mexico -  </t>
  </si>
  <si>
    <t>https://www.google.fr/maps/search/Yatoch+Barum</t>
  </si>
  <si>
    <t>La Hacienda</t>
  </si>
  <si>
    <t xml:space="preserve">Carretera Internacional Ocosingo Palenque km 85 s/n Barrio Lindavista, San Antonio, 29950 Ocosingo, Chis., Mexico -  </t>
  </si>
  <si>
    <t>https://www.google.fr/maps/search/La+Hacienda</t>
  </si>
  <si>
    <t>Zona Arqueologica Tonina</t>
  </si>
  <si>
    <t xml:space="preserve">Ocosingo, Chiapas, Mexico -  </t>
  </si>
  <si>
    <t>https://www.google.fr/maps/search/Zona+Arqueologica+Tonina</t>
  </si>
  <si>
    <t>El Panchan</t>
  </si>
  <si>
    <t xml:space="preserve">Km 4,5, Carretera Palenque-Ruinas, Sin Nombre, 29960 Palenque, Chis., Mexico -  </t>
  </si>
  <si>
    <t>https://www.google.fr/maps/search/El+Panchan</t>
  </si>
  <si>
    <t>Zona Arqueológica Palenque</t>
  </si>
  <si>
    <t xml:space="preserve">Carretera a Palenque- Zona Archaeologica Km. 8, 29960 Palenque, Chiapas, Mexico -  </t>
  </si>
  <si>
    <t>https://www.google.fr/maps/search/Zona+Arqueológica+Palenque</t>
  </si>
  <si>
    <t>Rio Lagartos Tours</t>
  </si>
  <si>
    <t xml:space="preserve">Calle 9 111, Centro, 97720 Río Lagartos, Yuc., Mexico -  </t>
  </si>
  <si>
    <t>https://www.google.fr/maps/search/Rio+Lagartos+Tours</t>
  </si>
  <si>
    <t>Tokyo Sushi &amp; Cheve</t>
  </si>
  <si>
    <t xml:space="preserve">Malecon entre e Hidalgo y Morelos y Pavón, Centro, Zona Comercial, 23000 La Paz, Baja California Sur, Mexico -  </t>
  </si>
  <si>
    <t>https://www.google.fr/maps/search/Tokyo+Sushi+&amp;+Cheve</t>
  </si>
  <si>
    <t>City Club San Lucas</t>
  </si>
  <si>
    <t xml:space="preserve">Av. del Pescador S/N, El Medano Ejidal, Centro, 23450 Cabo San Lucas, B.C.S., Mexico -  </t>
  </si>
  <si>
    <t>https://www.google.fr/maps/search/City+Club+San+Lucas</t>
  </si>
  <si>
    <t>Restaurant le Soleil</t>
  </si>
  <si>
    <t xml:space="preserve">Chemin de la Sibérie 1, 1053 Bretigny-sur-Morrens -  </t>
  </si>
  <si>
    <t>https://www.google.fr/maps/search/Restaurant+le+Soleil</t>
  </si>
  <si>
    <t>Savonnerie Bionessens</t>
  </si>
  <si>
    <t xml:space="preserve">Rue du Village 8, 1124 Gollion -  </t>
  </si>
  <si>
    <t>https://www.google.fr/maps/search/Savonnerie+Bionessens</t>
  </si>
  <si>
    <t>Barnabé café-théâtre</t>
  </si>
  <si>
    <t>https://www.google.fr/maps/search/Barnabé+café-théâtre</t>
  </si>
  <si>
    <t>Café-Restaurant de la Poste et Cavin Traiteurs</t>
  </si>
  <si>
    <t xml:space="preserve">Route de Chardonney 1, 1061 Villars-Mendraz -  </t>
  </si>
  <si>
    <t>https://www.google.fr/maps/search/Café-Restaurant+de+la+Poste+et+Cavin+Traiteurs</t>
  </si>
  <si>
    <t>Autonova Payerne SA</t>
  </si>
  <si>
    <t xml:space="preserve">Route Grosse Pierre 24, 1530 Payerne -  </t>
  </si>
  <si>
    <t>https://www.google.fr/maps/search/Autonova+Payerne+SA</t>
  </si>
  <si>
    <t>Le Maharaja</t>
  </si>
  <si>
    <t xml:space="preserve">Avenue de France 2, 1004 Lausanne -  </t>
  </si>
  <si>
    <t>https://www.google.fr/maps/search/Le+Maharaja</t>
  </si>
  <si>
    <t>Intus Data SA</t>
  </si>
  <si>
    <t xml:space="preserve">Chemin de Franey 9, 1084 Carrouge -  </t>
  </si>
  <si>
    <t>https://www.google.fr/maps/search/Intus+Data+SA</t>
  </si>
  <si>
    <t>Carrefour</t>
  </si>
  <si>
    <t xml:space="preserve">chemin De La Brunette Centre Commercial La Poterie, 01210 Ferney-Voltaire, France -  </t>
  </si>
  <si>
    <t>https://www.google.fr/maps/search/Carrefour</t>
  </si>
  <si>
    <t>Profot Renens</t>
  </si>
  <si>
    <t xml:space="preserve">Avenue de Longemalle 11, 1020 Renens -  </t>
  </si>
  <si>
    <t>https://www.google.fr/maps/search/Profot+Renens</t>
  </si>
  <si>
    <t>Le Gîte d'Allières</t>
  </si>
  <si>
    <t xml:space="preserve">Route de La Berra 92, 1634 La Roche -  </t>
  </si>
  <si>
    <t>https://www.google.fr/maps/search/Le+Gîte+d'Allières</t>
  </si>
  <si>
    <t>École Suisse de Ski et de Snowboard La Berra</t>
  </si>
  <si>
    <t>https://www.google.fr/maps/search/École+Suisse+de+Ski+et+de+Snowboard+La+Berra</t>
  </si>
  <si>
    <t>The KEY - Escape Game</t>
  </si>
  <si>
    <t xml:space="preserve">Ave Alexandre-Vinet 25, 1004 Lausanne -  </t>
  </si>
  <si>
    <t>https://www.google.fr/maps/search/The+KEY+-+Escape+Game</t>
  </si>
  <si>
    <t>Dun-Huang</t>
  </si>
  <si>
    <t xml:space="preserve">Ch. de Pierrefleur 40, 1004 Lausanne -  </t>
  </si>
  <si>
    <t>https://www.google.fr/maps/search/Dun-Huang</t>
  </si>
  <si>
    <t xml:space="preserve">Route de Chippis 66, 1950 Sion -  </t>
  </si>
  <si>
    <t>Hôtel de la Sage - Boutique Hôtel</t>
  </si>
  <si>
    <t xml:space="preserve">1985 La Sage -  </t>
  </si>
  <si>
    <t>https://www.google.fr/maps/search/Hôtel+de+la+Sage+-+Boutique+Hôtel</t>
  </si>
  <si>
    <t>The Door - Escape Game</t>
  </si>
  <si>
    <t>https://www.google.fr/maps/search/The+Door+-+Escape+Game</t>
  </si>
  <si>
    <t>Restaurant Osteria Balsamico</t>
  </si>
  <si>
    <t xml:space="preserve">Avenue d'Ouchy 14, 1006 Lausanne -  </t>
  </si>
  <si>
    <t>https://www.google.fr/maps/search/Restaurant+Osteria+Balsamico</t>
  </si>
  <si>
    <t>Le Lyrique</t>
  </si>
  <si>
    <t xml:space="preserve">Rue Beau-Séjour 29, 1003 Lausanne -  </t>
  </si>
  <si>
    <t>https://www.google.fr/maps/search/Le+Lyrique</t>
  </si>
  <si>
    <t>Bächli</t>
  </si>
  <si>
    <t xml:space="preserve">Avenue d'Ouchy 6, 1006 Lausanne -  </t>
  </si>
  <si>
    <t>https://www.google.fr/maps/search/Bächli</t>
  </si>
  <si>
    <t>Auberge de Rivaz</t>
  </si>
  <si>
    <t xml:space="preserve">Route de Sallaz 6, 1071 Rivaz -  </t>
  </si>
  <si>
    <t>https://www.google.fr/maps/search/Auberge+de+Rivaz</t>
  </si>
  <si>
    <t>Le Chalet de la Blécherette</t>
  </si>
  <si>
    <t xml:space="preserve">Route des Plaines-du-Loup 78, 1018 Lausanne -  </t>
  </si>
  <si>
    <t>https://www.google.fr/maps/search/Le+Chalet+de+la+Blécherette</t>
  </si>
  <si>
    <t>Centre Sportif de Mauvernay</t>
  </si>
  <si>
    <t xml:space="preserve">Route de Cojonnex 95, 1000 Lausanne -  </t>
  </si>
  <si>
    <t>https://www.google.fr/maps/search/Centre+Sportif+de+Mauvernay</t>
  </si>
  <si>
    <t>Au charbon</t>
  </si>
  <si>
    <t xml:space="preserve">Avenue de Chailly 13, 1012 Lausanne -  </t>
  </si>
  <si>
    <t>https://www.google.fr/maps/search/Au+charbon</t>
  </si>
  <si>
    <t>Ristorante Amici</t>
  </si>
  <si>
    <t xml:space="preserve">Rue Dr César-Roux 5, 1005 Lausanne -  </t>
  </si>
  <si>
    <t>https://www.google.fr/maps/search/Ristorante+Amici</t>
  </si>
  <si>
    <t>Regional Park Gruyère Pays-d'Enhaut</t>
  </si>
  <si>
    <t>https://www.google.fr/maps/search/Regional+Park+Gruyère+Pays-d'Enhaut</t>
  </si>
  <si>
    <t>Restaurant de la Croix-Blanche</t>
  </si>
  <si>
    <t xml:space="preserve">Route de Lausanne 25, 1422 Grandson -  </t>
  </si>
  <si>
    <t>https://www.google.fr/maps/search/Restaurant+de+la+Croix-Blanche</t>
  </si>
  <si>
    <t>Ta Cave Lausanne</t>
  </si>
  <si>
    <t xml:space="preserve">Rue du Simplon 35, 1006 Lausanne -  </t>
  </si>
  <si>
    <t>https://www.google.fr/maps/search/Ta+Cave+Lausanne</t>
  </si>
  <si>
    <t>Fondation de Verdeil</t>
  </si>
  <si>
    <t xml:space="preserve">Rue d'Yverdon 53, 1530 Payerne -  </t>
  </si>
  <si>
    <t>https://www.google.fr/maps/search/Fondation+de+Verdeil</t>
  </si>
  <si>
    <t>Musée de Payerne et abbatiale</t>
  </si>
  <si>
    <t xml:space="preserve">Place du Marché, 1530 Payerne -  </t>
  </si>
  <si>
    <t>https://www.google.fr/maps/search/Musée+de+Payerne+et+abbatiale</t>
  </si>
  <si>
    <t>Vaudoise Assurances</t>
  </si>
  <si>
    <t xml:space="preserve">Place de Milan 120, 1001 Lausanne -  </t>
  </si>
  <si>
    <t>https://www.google.fr/maps/search/Vaudoise+Assurances</t>
  </si>
  <si>
    <t>Bellerive-Plage</t>
  </si>
  <si>
    <t xml:space="preserve">Avenue de Rhodanie 23, 1007 Lausanne -  </t>
  </si>
  <si>
    <t>https://www.google.fr/maps/search/Bellerive-Plage</t>
  </si>
  <si>
    <t>Château d'Ouchy</t>
  </si>
  <si>
    <t xml:space="preserve">Place du Port, 1006 Lausanne -  </t>
  </si>
  <si>
    <t>https://www.google.fr/maps/search/Château+d'Ouchy</t>
  </si>
  <si>
    <t>Port de Pully</t>
  </si>
  <si>
    <t xml:space="preserve">Pully -  </t>
  </si>
  <si>
    <t>https://www.google.fr/maps/search/Port+de+Pully</t>
  </si>
  <si>
    <t>Pully Plage</t>
  </si>
  <si>
    <t xml:space="preserve">Chemin des Bains 4, 1009 Pully -  </t>
  </si>
  <si>
    <t>https://www.google.fr/maps/search/Pully+Plage</t>
  </si>
  <si>
    <t>Denner Satellit</t>
  </si>
  <si>
    <t xml:space="preserve">Route de la Croix d'Or, 1083 Mézières VD -  </t>
  </si>
  <si>
    <t>https://www.google.fr/maps/search/Denner+Satellit</t>
  </si>
  <si>
    <t>Veterinary Office Blécherette</t>
  </si>
  <si>
    <t xml:space="preserve">Chemin du Petit-Flon 30, 1052 Le Mont-sur-Lausanne -  </t>
  </si>
  <si>
    <t>https://www.google.fr/maps/search/Veterinary+Office+Blécherette</t>
  </si>
  <si>
    <t>Hôtel-Restaurant L'Acacia</t>
  </si>
  <si>
    <t xml:space="preserve">Route de la Gruyère 8, 1723 Marly -  </t>
  </si>
  <si>
    <t>https://www.google.fr/maps/search/Hôtel-Restaurant+L'Acacia</t>
  </si>
  <si>
    <t>Ronny</t>
  </si>
  <si>
    <t xml:space="preserve">Grand'Rue 11, 1083 Mézières -  </t>
  </si>
  <si>
    <t>https://www.google.fr/maps/search/Ronny</t>
  </si>
  <si>
    <t>Coop Supermarché Avenches Milavy</t>
  </si>
  <si>
    <t xml:space="preserve">En Mylavy, 1580 Avenches -  </t>
  </si>
  <si>
    <t>https://www.google.fr/maps/search/Coop+Supermarché+Avenches+Milavy</t>
  </si>
  <si>
    <t>Restaurant le Chaudron Chez Chen</t>
  </si>
  <si>
    <t xml:space="preserve">Rue Mauborget 17, 1510 Moudon -  </t>
  </si>
  <si>
    <t>https://www.google.fr/maps/search/Restaurant+le+Chaudron+Chez+Chen</t>
  </si>
  <si>
    <t>MAPE Conseils, Mara Perrino</t>
  </si>
  <si>
    <t xml:space="preserve">Chemin de Champ-Soleil 34, 1012 Lausanne -  </t>
  </si>
  <si>
    <t>https://www.google.fr/maps/search/MAPE+Conseils,+Mara+Perrino</t>
  </si>
  <si>
    <t>Restaurant San Marino</t>
  </si>
  <si>
    <t>https://www.google.fr/maps/search/Restaurant+San+Marino</t>
  </si>
  <si>
    <t>Wine Bar</t>
  </si>
  <si>
    <t xml:space="preserve">Rue Pépinet 5, 1003 Lausanne -  </t>
  </si>
  <si>
    <t>https://www.google.fr/maps/search/Wine+Bar</t>
  </si>
  <si>
    <t>Pearl</t>
  </si>
  <si>
    <t xml:space="preserve">Rue du Grand-Chêne 4, 1003 Lausanne -  </t>
  </si>
  <si>
    <t>https://www.google.fr/maps/search/Pearl</t>
  </si>
  <si>
    <t>Théâtre de la Tournelle</t>
  </si>
  <si>
    <t xml:space="preserve">Rue de la Tournelle 2, 1350 Orbe -  </t>
  </si>
  <si>
    <t>https://www.google.fr/maps/search/Théâtre+de+la+Tournelle</t>
  </si>
  <si>
    <t>SansInterdit Sàrl</t>
  </si>
  <si>
    <t xml:space="preserve">Général Guisan 1, 1058 Villars-Tiercelin -  </t>
  </si>
  <si>
    <t>https://www.google.fr/maps/search/SansInterdit+Sàrl</t>
  </si>
  <si>
    <t>Garage du Jura</t>
  </si>
  <si>
    <t xml:space="preserve">Rue du Jura 8, 1800 Vevey -  </t>
  </si>
  <si>
    <t>https://www.google.fr/maps/search/Garage+du+Jura</t>
  </si>
  <si>
    <t>Foundation De Nant</t>
  </si>
  <si>
    <t xml:space="preserve">Route de Nant, 1804 Corsier-sur-Vevey -  </t>
  </si>
  <si>
    <t>https://www.google.fr/maps/search/Foundation+De+Nant</t>
  </si>
  <si>
    <t>L'Orée des Bois</t>
  </si>
  <si>
    <t xml:space="preserve">Route de Montheron 63, 1053 Montheron / Cugy -  </t>
  </si>
  <si>
    <t>https://www.google.fr/maps/search/L'Orée+des+Bois</t>
  </si>
  <si>
    <t>Auberge de l'Abbaye de Montheron</t>
  </si>
  <si>
    <t xml:space="preserve">Route de l'Abbaye 2, 1053 Montheron -  </t>
  </si>
  <si>
    <t>https://www.google.fr/maps/search/Auberge+de+l'Abbaye+de+Montheron</t>
  </si>
  <si>
    <t>Garage Lebet</t>
  </si>
  <si>
    <t xml:space="preserve">Route de Genevrex 1, 1071 Chexbres -  </t>
  </si>
  <si>
    <t>https://www.google.fr/maps/search/Garage+Lebet</t>
  </si>
  <si>
    <t>4Next Global Solutions</t>
  </si>
  <si>
    <t xml:space="preserve">Route de Chésalles 21, 1723 Marly -  </t>
  </si>
  <si>
    <t>https://www.google.fr/maps/search/4Next+Global+Solutions</t>
  </si>
  <si>
    <t>Hôtel Union</t>
  </si>
  <si>
    <t xml:space="preserve">Chemin des Croisettes 2, 1066 Epalinges -  </t>
  </si>
  <si>
    <t>https://www.google.fr/maps/search/Hôtel+Union</t>
  </si>
  <si>
    <t>Aktaion Hotel</t>
  </si>
  <si>
    <t xml:space="preserve">Main Road Of Monemvasia, Monemvasia 230 70, Greece -  </t>
  </si>
  <si>
    <t>https://www.google.fr/maps/search/Aktaion+Hotel</t>
  </si>
  <si>
    <t>Vlychada Beach</t>
  </si>
  <si>
    <t xml:space="preserve">Greece -  </t>
  </si>
  <si>
    <t>https://www.google.fr/maps/search/Vlychada+Beach</t>
  </si>
  <si>
    <t>Gerakas port</t>
  </si>
  <si>
    <t xml:space="preserve">Monemvasia 230 68, Greece -  </t>
  </si>
  <si>
    <t>https://www.google.fr/maps/search/Gerakas+port</t>
  </si>
  <si>
    <t>Ξενώνας Παράσχου</t>
  </si>
  <si>
    <t>https://www.google.fr/maps/search/Ξενώνας+Παράσχου</t>
  </si>
  <si>
    <t>Asopitan Plaz</t>
  </si>
  <si>
    <t>https://www.google.fr/maps/search/Asopitan+Plaz</t>
  </si>
  <si>
    <t>Νεράιδα - Neraida</t>
  </si>
  <si>
    <t xml:space="preserve">Nikolaos 230 53, Anonymous, Ag. Panteleimon 190 05, Greece -  </t>
  </si>
  <si>
    <t>https://www.google.fr/maps/search/Νεράιδα+-+Neraida</t>
  </si>
  <si>
    <t>mateo`s</t>
  </si>
  <si>
    <t xml:space="preserve">Center, Gefira 230 70, Greece -  </t>
  </si>
  <si>
    <t>https://www.google.fr/maps/search/mateo`s</t>
  </si>
  <si>
    <t>Bastione Malvasia Hotel</t>
  </si>
  <si>
    <t xml:space="preserve">Kastro Monemvasias, Monemvasia 230 70, Greece -  </t>
  </si>
  <si>
    <t>https://www.google.fr/maps/search/Bastione+Malvasia+Hotel</t>
  </si>
  <si>
    <t>Chrisovoulo Cafe Restaurant Bar</t>
  </si>
  <si>
    <t xml:space="preserve">Monemvasia Castle, Monemvasia, Peloponnese 230 70, Greece -  </t>
  </si>
  <si>
    <t>https://www.google.fr/maps/search/Chrisovoulo+Cafe+Restaurant+Bar</t>
  </si>
  <si>
    <t>Emvasis Cafe - Cocktail Bar</t>
  </si>
  <si>
    <t xml:space="preserve">Κάστρο, Monemvasia 230 70, Greece -  </t>
  </si>
  <si>
    <t>https://www.google.fr/maps/search/Emvasis+Cafe+-+Cocktail+Bar</t>
  </si>
  <si>
    <t>Restaurant des Trois‑Suisses</t>
  </si>
  <si>
    <t xml:space="preserve">Route de Moudon 2, 1509 Vucherens -  </t>
  </si>
  <si>
    <t>https://www.google.fr/maps/search/Restaurant+des+Trois‑Suisses</t>
  </si>
  <si>
    <t>Fernand Luisier SA</t>
  </si>
  <si>
    <t xml:space="preserve">Avenue des Comtes de Savoie 114, 1913 Saillon -  </t>
  </si>
  <si>
    <t>https://www.google.fr/maps/search/Fernand+Luisier+SA</t>
  </si>
  <si>
    <t>Café - Restaurant de la Poste</t>
  </si>
  <si>
    <t xml:space="preserve">Rue Saint-Jacques 2, 1913 Saillon -  </t>
  </si>
  <si>
    <t>https://www.google.fr/maps/search/Café+-+Restaurant+de+la+Poste</t>
  </si>
  <si>
    <t>La Passerelle à Farinet</t>
  </si>
  <si>
    <t xml:space="preserve">Ch. de la Passerelle, 1913 Saillon -  </t>
  </si>
  <si>
    <t>https://www.google.fr/maps/search/La+Passerelle+à+Farinet</t>
  </si>
  <si>
    <t>Les Alliés, café-restaurant</t>
  </si>
  <si>
    <t xml:space="preserve">Rue de la Pontaise 48, 1018 Lausanne -  </t>
  </si>
  <si>
    <t>https://www.google.fr/maps/search/Les+Alliés,+café-restaurant</t>
  </si>
  <si>
    <t>World Trade Center Lausanne</t>
  </si>
  <si>
    <t xml:space="preserve">Avenue Gratta-Paille 2, 1018 Lausanne -  </t>
  </si>
  <si>
    <t>https://www.google.fr/maps/search/World+Trade+Center+Lausanne</t>
  </si>
  <si>
    <t>Fondation Perceval</t>
  </si>
  <si>
    <t xml:space="preserve">Route de Lussy 45, 1162 Saint-Prex -  </t>
  </si>
  <si>
    <t>https://www.google.fr/maps/search/Fondation+Perceval</t>
  </si>
  <si>
    <t>l'Union Chez Guedes</t>
  </si>
  <si>
    <t xml:space="preserve">1041 Poliez-Pittet -  </t>
  </si>
  <si>
    <t>https://www.google.fr/maps/search/l'Union+Chez+Guedes</t>
  </si>
  <si>
    <t>L'Evêché</t>
  </si>
  <si>
    <t xml:space="preserve">Rue Louis-Curtat 4, 1005 Lausanne -  </t>
  </si>
  <si>
    <t>https://www.google.fr/maps/search/L'Evêché</t>
  </si>
  <si>
    <t>Coop Supermarché Epalinges</t>
  </si>
  <si>
    <t xml:space="preserve">Chemin des Croisettes 10, 1066 Epalinges -  </t>
  </si>
  <si>
    <t>https://www.google.fr/maps/search/Coop+Supermarché+Epalinges</t>
  </si>
  <si>
    <t>Passion Nautique Base 2 Port du Petit Bois, Morges</t>
  </si>
  <si>
    <t xml:space="preserve">du Petit-Bois, Promenade Général Guisan, Port, 1110 Morges -  </t>
  </si>
  <si>
    <t>https://www.google.fr/maps/search/Passion+Nautique+Base+2+Port+du+Petit+Bois,+Morges</t>
  </si>
  <si>
    <t>Le Deck</t>
  </si>
  <si>
    <t xml:space="preserve">Route de la Corniche 4, 1071 Chexbres -  </t>
  </si>
  <si>
    <t>https://www.google.fr/maps/search/Le+Deck</t>
  </si>
  <si>
    <t>Restaurant Golden Dragon, Lin Fengqin</t>
  </si>
  <si>
    <t xml:space="preserve">Route de Moudon 1, 1072 Forel (Lavaux) -  </t>
  </si>
  <si>
    <t>https://www.google.fr/maps/search/Restaurant+Golden+Dragon,+Lin+Fengqin</t>
  </si>
  <si>
    <t>Avop</t>
  </si>
  <si>
    <t xml:space="preserve">Avenue de la Vallombreuse 51, 1004 Lausanne -  </t>
  </si>
  <si>
    <t>https://www.google.fr/maps/search/Avop</t>
  </si>
  <si>
    <t>Hôtel &amp; Restaurant La Fleur du Lac</t>
  </si>
  <si>
    <t xml:space="preserve">Rue de Lausanne 70, 1110 Morges -  </t>
  </si>
  <si>
    <t>https://www.google.fr/maps/search/Hôtel+&amp;+Restaurant+La+Fleur+du+Lac</t>
  </si>
  <si>
    <t>Chandigarh Tandoori</t>
  </si>
  <si>
    <t xml:space="preserve">Avenue de Vertou 2, 1110 Morges -  </t>
  </si>
  <si>
    <t>https://www.google.fr/maps/search/Chandigarh+Tandoori</t>
  </si>
  <si>
    <t>Société coopérative de fromagerie du Haut-Jorat</t>
  </si>
  <si>
    <t xml:space="preserve">Chemin du Caillotaz 3, 1059 Peney-le-Jorat -  </t>
  </si>
  <si>
    <t>https://www.google.fr/maps/search/Société+coopérative+de+fromagerie+du+Haut-Jorat</t>
  </si>
  <si>
    <t>Café Restaurant Plage de Boudry</t>
  </si>
  <si>
    <t xml:space="preserve">Route du Lac 20, 2017 Boudry -  </t>
  </si>
  <si>
    <t>https://www.google.fr/maps/search/Café+Restaurant+Plage+de+Boudry</t>
  </si>
  <si>
    <t>Sauvabelin Tower</t>
  </si>
  <si>
    <t xml:space="preserve">1018 Lausanne -  </t>
  </si>
  <si>
    <t>https://www.google.fr/maps/search/Sauvabelin+Tower</t>
  </si>
  <si>
    <t>Estavayer-le-Lac/Payerne Tourisme</t>
  </si>
  <si>
    <t xml:space="preserve">Rue de l'Hôtel-de-Ville 5, 1470 Estavayer-le-Lac -  </t>
  </si>
  <si>
    <t>https://www.google.fr/maps/search/Estavayer-le-Lac/Payerne+Tourisme</t>
  </si>
  <si>
    <t>Restaurant des Tramways</t>
  </si>
  <si>
    <t xml:space="preserve">Route de la Croix-Blanche 28, 1066 Epalinges -  </t>
  </si>
  <si>
    <t>https://www.google.fr/maps/search/Restaurant+des+Tramways</t>
  </si>
  <si>
    <t>Relais du Grand‑Mont</t>
  </si>
  <si>
    <t xml:space="preserve">Route du Grand-Mont 18, 1052 Le Mont-sur-Lausanne -  </t>
  </si>
  <si>
    <t>https://www.google.fr/maps/search/Relais+du+Grand‑Mont</t>
  </si>
  <si>
    <t>Theater Arth</t>
  </si>
  <si>
    <t xml:space="preserve">Luzernerstrasse 21, 6415 Arth -  </t>
  </si>
  <si>
    <t>https://www.google.fr/maps/search/Theater+Arth</t>
  </si>
  <si>
    <t>Pizzeria Bacco</t>
  </si>
  <si>
    <t xml:space="preserve">Zugerstrasse 1, 6415 Arth -  </t>
  </si>
  <si>
    <t>https://www.google.fr/maps/search/Pizzeria+Bacco</t>
  </si>
  <si>
    <t>Seerestaurant zum Schlüssel</t>
  </si>
  <si>
    <t xml:space="preserve">Tieftalweg 2, 6405 Immensee -  </t>
  </si>
  <si>
    <t>https://www.google.fr/maps/search/Seerestaurant+zum+Schlüssel</t>
  </si>
  <si>
    <t xml:space="preserve">Spiezstrasse 76, 3645 Gwatt -  </t>
  </si>
  <si>
    <t>Fondation Ecole d'enseignement spécialisé de Verdeil</t>
  </si>
  <si>
    <t xml:space="preserve">Avenue Verdeil 11, 1005 Lausanne -  </t>
  </si>
  <si>
    <t>https://www.google.fr/maps/search/Fondation+Ecole+d'enseignement+spécialisé+de+Verdeil</t>
  </si>
  <si>
    <t>Restaurant Tandem</t>
  </si>
  <si>
    <t xml:space="preserve">Avenue des Mousquines 1, 1005 Lausanne -  </t>
  </si>
  <si>
    <t>https://www.google.fr/maps/search/Restaurant+Tandem</t>
  </si>
  <si>
    <t>Exclusivins Sàrl</t>
  </si>
  <si>
    <t xml:space="preserve">Route de la Glâne 5, 1700 Fribourg -  </t>
  </si>
  <si>
    <t>https://www.google.fr/maps/search/Exclusivins+Sàrl</t>
  </si>
  <si>
    <t>Etude Carrel et Rey</t>
  </si>
  <si>
    <t xml:space="preserve">Boulevard de Pérolles 19, 1700 Fribourg -  </t>
  </si>
  <si>
    <t>https://www.google.fr/maps/search/Etude+Carrel+et+Rey</t>
  </si>
  <si>
    <t xml:space="preserve">Boulevard de Pérolles 21A, 1700 Freiburg -  </t>
  </si>
  <si>
    <t>Café La Source, pour les petits plaisirs</t>
  </si>
  <si>
    <t xml:space="preserve">Boulevard de Pérolles 18A, 1700 Fribourg -  </t>
  </si>
  <si>
    <t>https://www.google.fr/maps/search/Café+La+Source,+pour+les+petits+plaisirs</t>
  </si>
  <si>
    <t>Cabinet vétérinaire des Bergières</t>
  </si>
  <si>
    <t>https://www.google.fr/maps/search/Cabinet+vétérinaire+des+Bergières</t>
  </si>
  <si>
    <t>McRent Iceland ehf.</t>
  </si>
  <si>
    <t xml:space="preserve">Smiðjuvellir 5a, 230 Reykjanesbær, Iceland -  </t>
  </si>
  <si>
    <t>https://www.google.fr/maps/search/McRent+Iceland+ehf.</t>
  </si>
  <si>
    <t>Sægreifinn</t>
  </si>
  <si>
    <t xml:space="preserve">Geirsgata 8, 101 Reykjavík, Iceland -  </t>
  </si>
  <si>
    <t>https://www.google.fr/maps/search/Sægreifinn</t>
  </si>
  <si>
    <t>Lækjartorg</t>
  </si>
  <si>
    <t xml:space="preserve">Hafnarstræti 18, 101 Reykjavík, Iceland -  </t>
  </si>
  <si>
    <t>https://www.google.fr/maps/search/Lækjartorg</t>
  </si>
  <si>
    <t>Bravó</t>
  </si>
  <si>
    <t xml:space="preserve">Laugavegur 22, 101 Reykjavík, Iceland -  </t>
  </si>
  <si>
    <t>https://www.google.fr/maps/search/Bravó</t>
  </si>
  <si>
    <t>Reykjanesfólkvangur</t>
  </si>
  <si>
    <t xml:space="preserve">Bláfjallavegur, Hafnarfjörður, Iceland -  </t>
  </si>
  <si>
    <t>https://www.google.fr/maps/search/Reykjanesfólkvangur</t>
  </si>
  <si>
    <t>Blue Lagoon</t>
  </si>
  <si>
    <t xml:space="preserve">Nordurljosavegur 9, 240 Grindavík, Iceland -  </t>
  </si>
  <si>
    <t>https://www.google.fr/maps/search/Blue+Lagoon</t>
  </si>
  <si>
    <t>Hópsnesviti</t>
  </si>
  <si>
    <t xml:space="preserve">Unnamed Rd,Island, Iceland -  </t>
  </si>
  <si>
    <t>https://www.google.fr/maps/search/Hópsnesviti</t>
  </si>
  <si>
    <t>Campsite Grindavik - Tjaldsvaedi</t>
  </si>
  <si>
    <t xml:space="preserve">Austurvegur 26, 240 Grindavik, Iceland -  </t>
  </si>
  <si>
    <t>https://www.google.fr/maps/search/Campsite+Grindavik+-+Tjaldsvaedi</t>
  </si>
  <si>
    <t>Rauða Húsið Restaurant</t>
  </si>
  <si>
    <t xml:space="preserve">Búðarstígur 4, 820 Eyrarbakki, Iceland -  </t>
  </si>
  <si>
    <t>https://www.google.fr/maps/search/Rauða+Húsið+Restaurant</t>
  </si>
  <si>
    <t>Kerid Crater</t>
  </si>
  <si>
    <t xml:space="preserve">Iceland -  </t>
  </si>
  <si>
    <t>https://www.google.fr/maps/search/Kerid+Crater</t>
  </si>
  <si>
    <t>Geysir</t>
  </si>
  <si>
    <t xml:space="preserve">Hafnartún, Selfoss, Iceland -  </t>
  </si>
  <si>
    <t>https://www.google.fr/maps/search/Geysir</t>
  </si>
  <si>
    <t>Laugarvatn Fontana</t>
  </si>
  <si>
    <t xml:space="preserve">Hverabraut 1, Laugarbraut, 840 Laugarvatn, Iceland -  </t>
  </si>
  <si>
    <t>https://www.google.fr/maps/search/Laugarvatn+Fontana</t>
  </si>
  <si>
    <t>Krónan</t>
  </si>
  <si>
    <t xml:space="preserve">Austurvegur 3-5, 800 Selfoss, Iceland -  </t>
  </si>
  <si>
    <t>https://www.google.fr/maps/search/Krónan</t>
  </si>
  <si>
    <t>Restaurant Árhús</t>
  </si>
  <si>
    <t xml:space="preserve">Rangárbakkar, 850 Hella, Iceland -  </t>
  </si>
  <si>
    <t>https://www.google.fr/maps/search/Restaurant+Árhús</t>
  </si>
  <si>
    <t>Arcanum Glacier Cafè</t>
  </si>
  <si>
    <t xml:space="preserve">Sólheimajökulsvegur 3, 871 Vìk, Iceland -  </t>
  </si>
  <si>
    <t>https://www.google.fr/maps/search/Arcanum+Glacier+Cafè</t>
  </si>
  <si>
    <t>Svínafellsjökull Glacier</t>
  </si>
  <si>
    <t>https://www.google.fr/maps/search/Svínafellsjökull+Glacier</t>
  </si>
  <si>
    <t>Jökulsárlón Glacier Lagoon Boat Tours and Cafe</t>
  </si>
  <si>
    <t xml:space="preserve">Jökulsárlón, 781 Höfn í Hornafirði, Iceland -  </t>
  </si>
  <si>
    <t>https://www.google.fr/maps/search/Jökulsárlón+Glacier+Lagoon+Boat+Tours+and+Cafe</t>
  </si>
  <si>
    <t>Humarhöfnin Veitingahús</t>
  </si>
  <si>
    <t xml:space="preserve">Hafnarbraut, 780 Höfn, Iceland -  </t>
  </si>
  <si>
    <t>https://www.google.fr/maps/search/Humarhöfnin+Veitingahús</t>
  </si>
  <si>
    <t>Nettó</t>
  </si>
  <si>
    <t xml:space="preserve">Miðbær, Litlabrú, Höfn í Hornafirði, Iceland -  </t>
  </si>
  <si>
    <t>https://www.google.fr/maps/search/Nettó</t>
  </si>
  <si>
    <t>Seydisfjordur Camping Site</t>
  </si>
  <si>
    <t xml:space="preserve">5, Ránargata, Seydisfjordur, Iceland -  </t>
  </si>
  <si>
    <t>https://www.google.fr/maps/search/Seydisfjordur+Camping+Site</t>
  </si>
  <si>
    <t>Skaftfell Bistro</t>
  </si>
  <si>
    <t xml:space="preserve">42, Austurvegur, Seydisfjordur, Iceland -  </t>
  </si>
  <si>
    <t>https://www.google.fr/maps/search/Skaftfell+Bistro</t>
  </si>
  <si>
    <t>Vallanes, Móðir Jörð Organic farm</t>
  </si>
  <si>
    <t xml:space="preserve">Vallanes, 701 Egilsstaðir, Iceland -  </t>
  </si>
  <si>
    <t>https://www.google.fr/maps/search/Vallanes,+Móðir+Jörð+Organic+farm</t>
  </si>
  <si>
    <t>Leirhnjukur</t>
  </si>
  <si>
    <t>https://www.google.fr/maps/search/Leirhnjukur</t>
  </si>
  <si>
    <t>Mývatn Nature Baths</t>
  </si>
  <si>
    <t xml:space="preserve">Jarðbaðshólar, 660 Mývatn, Iceland -  </t>
  </si>
  <si>
    <t>https://www.google.fr/maps/search/Mývatn+Nature+Baths</t>
  </si>
  <si>
    <t>Vogafjós Farm Resort</t>
  </si>
  <si>
    <t xml:space="preserve">Vogar, 660 Myvatn, Iceland -  </t>
  </si>
  <si>
    <t>https://www.google.fr/maps/search/Vogafjós+Farm+Resort</t>
  </si>
  <si>
    <t>Vogafjos Farm Resort</t>
  </si>
  <si>
    <t xml:space="preserve">Vogafjós, 660 Myvatn, Iceland -  </t>
  </si>
  <si>
    <t>https://www.google.fr/maps/search/Vogafjos+Farm+Resort</t>
  </si>
  <si>
    <t>Hôtel Reynihliđ</t>
  </si>
  <si>
    <t xml:space="preserve">Reykjahlíð, Iceland -  </t>
  </si>
  <si>
    <t>https://www.google.fr/maps/search/Hôtel+Reynihliđ</t>
  </si>
  <si>
    <t>Bónus</t>
  </si>
  <si>
    <t xml:space="preserve">1 603, Langholt, Akureyri, Iceland -  </t>
  </si>
  <si>
    <t>https://www.google.fr/maps/search/Bónus</t>
  </si>
  <si>
    <t>N1</t>
  </si>
  <si>
    <t xml:space="preserve">Sunnutún, Dalvík, Iceland -  </t>
  </si>
  <si>
    <t>https://www.google.fr/maps/search/N1</t>
  </si>
  <si>
    <t>Sigló Hótel</t>
  </si>
  <si>
    <t xml:space="preserve">Snorragata 3, 580 Siglufjörður, Iceland -  </t>
  </si>
  <si>
    <t>https://www.google.fr/maps/search/Sigló+Hótel</t>
  </si>
  <si>
    <t>Geitafell Restaurant</t>
  </si>
  <si>
    <t xml:space="preserve">65°37'26.6"N 20°49'27.3"W, Iceland -  </t>
  </si>
  <si>
    <t>https://www.google.fr/maps/search/Geitafell+Restaurant</t>
  </si>
  <si>
    <t>Olís Laugarbakki</t>
  </si>
  <si>
    <t xml:space="preserve">Miðfjarðarvegur 4, 531 Laugabakki, Iceland -  </t>
  </si>
  <si>
    <t>https://www.google.fr/maps/search/Olís+Laugarbakki</t>
  </si>
  <si>
    <t>Drangsnes Hot Pots</t>
  </si>
  <si>
    <t xml:space="preserve">Island, Iceland -  </t>
  </si>
  <si>
    <t>https://www.google.fr/maps/search/Drangsnes+Hot+Pots</t>
  </si>
  <si>
    <t>Sjávarpakkhúsið</t>
  </si>
  <si>
    <t xml:space="preserve">Hafnargata 2, 340 Stykkishólmur, Iceland -  </t>
  </si>
  <si>
    <t>https://www.google.fr/maps/search/Sjávarpakkhúsið</t>
  </si>
  <si>
    <t xml:space="preserve">Stykkishólmur, Iceland -  </t>
  </si>
  <si>
    <t>Lárperla / Ocean Pearl</t>
  </si>
  <si>
    <t xml:space="preserve">Iceland, Grundarfjörður, Grundargata -  </t>
  </si>
  <si>
    <t>https://www.google.fr/maps/search/Lárperla+/+Ocean+Pearl</t>
  </si>
  <si>
    <t>Snæfellsjökull National Park</t>
  </si>
  <si>
    <t>https://www.google.fr/maps/search/Snæfellsjökull+National+Park</t>
  </si>
  <si>
    <t>Lýsuhólslaug</t>
  </si>
  <si>
    <t>https://www.google.fr/maps/search/Lýsuhólslaug</t>
  </si>
  <si>
    <t>The Settlement Center</t>
  </si>
  <si>
    <t xml:space="preserve">Brákarbraut 13-15, 310 Borgarnes, Iceland -  </t>
  </si>
  <si>
    <t>https://www.google.fr/maps/search/The+Settlement+Center</t>
  </si>
  <si>
    <t>Fossatún Country Hotel</t>
  </si>
  <si>
    <t xml:space="preserve">Fossatún, 311 Borgarbyggd, Iceland -  </t>
  </si>
  <si>
    <t>https://www.google.fr/maps/search/Fossatún+Country+Hotel</t>
  </si>
  <si>
    <t>Guesthouse Gamli Bær</t>
  </si>
  <si>
    <t xml:space="preserve">Borgarbyggð, 311 Húsafell, Iceland -  </t>
  </si>
  <si>
    <t>https://www.google.fr/maps/search/Guesthouse+Gamli+Bær</t>
  </si>
  <si>
    <t>Deildartunguhver</t>
  </si>
  <si>
    <t xml:space="preserve">Reykdælavegur, Iceland -  </t>
  </si>
  <si>
    <t>https://www.google.fr/maps/search/Deildartunguhver</t>
  </si>
  <si>
    <t>MAR Restaurant</t>
  </si>
  <si>
    <t xml:space="preserve">Geirsgata 9, 101 Reykjavík, Iceland -  </t>
  </si>
  <si>
    <t>https://www.google.fr/maps/search/MAR+Restaurant</t>
  </si>
  <si>
    <t>Coop Supermarché Chexbres</t>
  </si>
  <si>
    <t xml:space="preserve">Chemin de Praz-Routoz 1, 1071 Chexbres -  </t>
  </si>
  <si>
    <t>https://www.google.fr/maps/search/Coop+Supermarché+Chexbres</t>
  </si>
  <si>
    <t>Camping La Tene</t>
  </si>
  <si>
    <t xml:space="preserve">La Tène 102, 2074 Marin-Epagnier -  </t>
  </si>
  <si>
    <t>https://www.google.fr/maps/search/Camping+La+Tene</t>
  </si>
  <si>
    <t>La Buvette du Port Saint-Blaise</t>
  </si>
  <si>
    <t xml:space="preserve">Chemin de Pêcheurs, 2072 St Blaise -  </t>
  </si>
  <si>
    <t>https://www.google.fr/maps/search/La+Buvette+du+Port+Saint-Blaise</t>
  </si>
  <si>
    <t>Place de jeux Paul Bouvier</t>
  </si>
  <si>
    <t xml:space="preserve">-C.-de-Marval, Rue F.-C.-de-Marval 3, 2000 Neuchâtel -  </t>
  </si>
  <si>
    <t>https://www.google.fr/maps/search/Place+de+jeux+Paul+Bouvier</t>
  </si>
  <si>
    <t>Philippe Bettin</t>
  </si>
  <si>
    <t xml:space="preserve">Chemin Sus-le-Crêt 11, 1059 Peney-le-Jorat -  </t>
  </si>
  <si>
    <t>https://www.google.fr/maps/search/Philippe+Bettin</t>
  </si>
  <si>
    <t>Restaurant du Nord</t>
  </si>
  <si>
    <t xml:space="preserve">Place du N 4, 1071 Chexbres -  </t>
  </si>
  <si>
    <t>https://www.google.fr/maps/search/Restaurant+du+Nord</t>
  </si>
  <si>
    <t xml:space="preserve">Chemin de Pierrefleur 30, 1004 Lausanne -  </t>
  </si>
  <si>
    <t xml:space="preserve">En Chamard, 1442 Montagny-près-Yverdon -  </t>
  </si>
  <si>
    <t>Ecole d'enseignement spécialisé de la Rue des Philosophes</t>
  </si>
  <si>
    <t xml:space="preserve">Rue des Philosophes 35, 1400 Yverdon-les-Bains -  </t>
  </si>
  <si>
    <t>https://www.google.fr/maps/search/Ecole+d'enseignement+spécialisé+de+la+Rue+des+Philosophes</t>
  </si>
  <si>
    <t>Hôtel-restaurant le Belmont</t>
  </si>
  <si>
    <t xml:space="preserve">Rue des Corbaz 1, 1092 Belmont-sur-Lausanne -  </t>
  </si>
  <si>
    <t>https://www.google.fr/maps/search/Hôtel-restaurant+le+Belmont</t>
  </si>
  <si>
    <t>Grand Hotel du Lac Vevey</t>
  </si>
  <si>
    <t xml:space="preserve">Rue d'Italie 1, 1800 Vevey -  </t>
  </si>
  <si>
    <t>https://www.google.fr/maps/search/Grand+Hotel+du+Lac+Vevey</t>
  </si>
  <si>
    <t xml:space="preserve">Place de la Croix-Blanche 11, 1066 Epalinges -  </t>
  </si>
  <si>
    <t>Refuge des Saugealles</t>
  </si>
  <si>
    <t xml:space="preserve">Les Saugealles, 1066 Épalinges -  </t>
  </si>
  <si>
    <t>https://www.google.fr/maps/search/Refuge+des+Saugealles</t>
  </si>
  <si>
    <t>Bâtiment scolaire Val d'Angrogne</t>
  </si>
  <si>
    <t xml:space="preserve">Chemin du Val-d'Angrogne 2, 1012 Lausanne -  </t>
  </si>
  <si>
    <t>https://www.google.fr/maps/search/Bâtiment+scolaire+Val+d'Angrogne</t>
  </si>
  <si>
    <t>Park Hermitage</t>
  </si>
  <si>
    <t xml:space="preserve">Avenue Louis-Vulliemin, 1018 Lausanne -  </t>
  </si>
  <si>
    <t>https://www.google.fr/maps/search/Park+Hermitage</t>
  </si>
  <si>
    <t>Bed and Breakfast Mansion GIAHN</t>
  </si>
  <si>
    <t xml:space="preserve">Calle Salinas # 30, Alfredo Bonfil, 77560 Cancún, Q.R., Mexico -  </t>
  </si>
  <si>
    <t>https://www.google.fr/maps/search/Bed+and+Breakfast+Mansion+GIAHN</t>
  </si>
  <si>
    <t>Uxmal</t>
  </si>
  <si>
    <t xml:space="preserve">Yucatán, Mexico -  </t>
  </si>
  <si>
    <t>https://www.google.fr/maps/search/Uxmal</t>
  </si>
  <si>
    <t>Choco-Story México</t>
  </si>
  <si>
    <t xml:space="preserve">Antigua Carretera Campeche Km. 78, Uxmal, Yuc., Mexico -  </t>
  </si>
  <si>
    <t>https://www.google.fr/maps/search/Choco-Story+México</t>
  </si>
  <si>
    <t>Chichén Itzá</t>
  </si>
  <si>
    <t>https://www.google.fr/maps/search/Chichén+Itzá</t>
  </si>
  <si>
    <t>Parque Municipal</t>
  </si>
  <si>
    <t xml:space="preserve">Calle 10 102, Río Lagartos, Yucatán, Mexico -  </t>
  </si>
  <si>
    <t>https://www.google.fr/maps/search/Parque+Municipal</t>
  </si>
  <si>
    <t>CENOTE KIKIL</t>
  </si>
  <si>
    <t xml:space="preserve">Km 4.5 Carretera Tizimín - Rio Lagartos Kikil, Yucatán, Comisaria de Kikil, Tizimín, Yucatán, 97705 Kikil, Yuc., Mexico -  </t>
  </si>
  <si>
    <t>https://www.google.fr/maps/search/CENOTE+KIKIL</t>
  </si>
  <si>
    <t>Hotel Quinta del Sol</t>
  </si>
  <si>
    <t xml:space="preserve">Boulevard Lazaro Cardenas S/N Bordo, El Medano Ejidal, 23450 Cabo San Lucas, B.C.S., Mexico -  </t>
  </si>
  <si>
    <t>https://www.google.fr/maps/search/Hotel+Quinta+del+Sol</t>
  </si>
  <si>
    <t>Ichigeki Academy - Iko Kyokushinkai</t>
  </si>
  <si>
    <t xml:space="preserve">Avenue de Sévelin 56, 1004 Lausanne, 1004 Lausanne -  </t>
  </si>
  <si>
    <t>https://www.google.fr/maps/search/Ichigeki+Academy+-+Iko+Kyokushinkai</t>
  </si>
  <si>
    <t>Ristorante Rocca 'Ja</t>
  </si>
  <si>
    <t xml:space="preserve">Strada Statale 134, 07031 Castelsardo SS, Italy -  </t>
  </si>
  <si>
    <t>https://www.google.fr/maps/search/Ristorante+Rocca+'Ja</t>
  </si>
  <si>
    <t>Ristorante Pizzeria San Gavino</t>
  </si>
  <si>
    <t xml:space="preserve">12/A, Piazza Guglielmo Marconi, 07046 Porto Torres SS, Italy -  </t>
  </si>
  <si>
    <t>https://www.google.fr/maps/search/Ristorante+Pizzeria+San+Gavino</t>
  </si>
  <si>
    <t>La Vache sur le Toit</t>
  </si>
  <si>
    <t xml:space="preserve">2 Route des Lacs, 33470 Gujan-Mestras, France -  </t>
  </si>
  <si>
    <t>https://www.google.fr/maps/search/La+Vache+sur+le+Toit</t>
  </si>
  <si>
    <t>Piscinas Municipais</t>
  </si>
  <si>
    <t xml:space="preserve">5430-472 Valpaços, Portugal -  </t>
  </si>
  <si>
    <t>https://www.google.fr/maps/search/Piscinas+Municipais</t>
  </si>
  <si>
    <t>Brasserie des condémines</t>
  </si>
  <si>
    <t xml:space="preserve">Chemin de la Condémine 19, 1315 La Sarraz -  </t>
  </si>
  <si>
    <t>https://www.google.fr/maps/search/Brasserie+des+condémines</t>
  </si>
  <si>
    <t>Di Marino Consulting</t>
  </si>
  <si>
    <t xml:space="preserve">Rue de Langallerie 1, 1003 Lausanne -  </t>
  </si>
  <si>
    <t>https://www.google.fr/maps/search/Di+Marino+Consulting</t>
  </si>
  <si>
    <t>Le Mayen</t>
  </si>
  <si>
    <t xml:space="preserve">Rue Louis-Antille 9, 3963 Crans-Montana -  </t>
  </si>
  <si>
    <t>https://www.google.fr/maps/search/Le+Mayen</t>
  </si>
  <si>
    <t>Compagnie de Chemin de fer et d'autobus Sierre-Montana-Crans</t>
  </si>
  <si>
    <t xml:space="preserve">Rue de Pradec 2, 3960 Sierre -  </t>
  </si>
  <si>
    <t>https://www.google.fr/maps/search/Compagnie+de+Chemin+de+fer+et+d'autobus+Sierre-Montana-Crans</t>
  </si>
  <si>
    <t>Alp-Paintball</t>
  </si>
  <si>
    <t xml:space="preserve">1983 Evolène -  </t>
  </si>
  <si>
    <t>https://www.google.fr/maps/search/Alp-Paintball</t>
  </si>
  <si>
    <t>Grande Dixence dam</t>
  </si>
  <si>
    <t xml:space="preserve">1987 Hérémence -  </t>
  </si>
  <si>
    <t>https://www.google.fr/maps/search/Grande+Dixence+dam</t>
  </si>
  <si>
    <t>Adrenatur - Fun Forest</t>
  </si>
  <si>
    <t xml:space="preserve">Impasse de la Plage 3, 3963 Crans-Montana -  </t>
  </si>
  <si>
    <t>https://www.google.fr/maps/search/Adrenatur+-+Fun+Forest</t>
  </si>
  <si>
    <t>Hôtel Aiguille de La Tza</t>
  </si>
  <si>
    <t xml:space="preserve">La Monta, 1986 Evolène -  </t>
  </si>
  <si>
    <t>https://www.google.fr/maps/search/Hôtel+Aiguille+de+La+Tza</t>
  </si>
  <si>
    <t>Coop Supermarché Evolène</t>
  </si>
  <si>
    <t xml:space="preserve">Route Neuve 41, 1983 Evolène -  </t>
  </si>
  <si>
    <t>https://www.google.fr/maps/search/Coop+Supermarché+Evolène</t>
  </si>
  <si>
    <t>Hôtel Robinson</t>
  </si>
  <si>
    <t xml:space="preserve">Rue du Pas-de-l'Ours 2, 3963 Crans-Montana -  </t>
  </si>
  <si>
    <t>https://www.google.fr/maps/search/Hôtel+Robinson</t>
  </si>
  <si>
    <t>Hôtel du glacier</t>
  </si>
  <si>
    <t xml:space="preserve">Rue de l’Évêque 3, 1986 Arolla -  </t>
  </si>
  <si>
    <t>https://www.google.fr/maps/search/Hôtel+du+glacier</t>
  </si>
  <si>
    <t>La Gouille - Pension du Lac Bleu</t>
  </si>
  <si>
    <t xml:space="preserve">route de la Gouille 1, 1986 Arolla -  </t>
  </si>
  <si>
    <t>https://www.google.fr/maps/search/La+Gouille+-+Pension+du+Lac+Bleu</t>
  </si>
  <si>
    <t>My Billiard Ball</t>
  </si>
  <si>
    <t xml:space="preserve">Chemin de la Colice 2, 1023 Crissier -  </t>
  </si>
  <si>
    <t>https://www.google.fr/maps/search/My+Billiard+Ball</t>
  </si>
  <si>
    <t>Al dente</t>
  </si>
  <si>
    <t xml:space="preserve">Chemin de Maillefer 123, 1018 Lausanne -  </t>
  </si>
  <si>
    <t>https://www.google.fr/maps/search/Al+dente</t>
  </si>
  <si>
    <t>Centre sportif des Bergières</t>
  </si>
  <si>
    <t xml:space="preserve">Avenue Bergières 44, 1004 Lausanne -  </t>
  </si>
  <si>
    <t>https://www.google.fr/maps/search/Centre+sportif+des+Bergières</t>
  </si>
  <si>
    <t>Buvette de la Plage</t>
  </si>
  <si>
    <t xml:space="preserve">Chemin des Bains, 1095 Lutry -  </t>
  </si>
  <si>
    <t>https://www.google.fr/maps/search/Buvette+de+la+Plage</t>
  </si>
  <si>
    <t>Salle communale</t>
  </si>
  <si>
    <t xml:space="preserve">Route d'Athenaz 37, 1285 Avusy -  </t>
  </si>
  <si>
    <t>https://www.google.fr/maps/search/Salle+communale</t>
  </si>
  <si>
    <t>Ballenberg, Swiss Open-Air Museum</t>
  </si>
  <si>
    <t xml:space="preserve">Museumsstrasse 131, 3858 Hofstetten bei Brienz -  </t>
  </si>
  <si>
    <t>https://www.google.fr/maps/search/Ballenberg,+Swiss+Open-Air+Museum</t>
  </si>
  <si>
    <t>Parking de Bellerive</t>
  </si>
  <si>
    <t xml:space="preserve">Avenue de Rhodanie, 1007 Lausanne -  </t>
  </si>
  <si>
    <t>https://www.google.fr/maps/search/Parking+de+Bellerive</t>
  </si>
  <si>
    <t>Camping de la Menthue</t>
  </si>
  <si>
    <t xml:space="preserve">Chemin de la Plage 20, 1462 Yvonand -  </t>
  </si>
  <si>
    <t>https://www.google.fr/maps/search/Camping+de+la+Menthue</t>
  </si>
  <si>
    <t>Hôtel Restaurant La Plage</t>
  </si>
  <si>
    <t xml:space="preserve">Avenue de la Plage 5, 1028 Préverenges -  </t>
  </si>
  <si>
    <t>https://www.google.fr/maps/search/Hôtel+Restaurant+La+Plage</t>
  </si>
  <si>
    <t>Casa dei Carraresi</t>
  </si>
  <si>
    <t xml:space="preserve">Via Palestro 33/35, 31100 Treviso TV, Italy -  </t>
  </si>
  <si>
    <t>https://www.google.fr/maps/search/Casa+dei+Carraresi</t>
  </si>
  <si>
    <t>Halle Stéphane Diagana Athletics</t>
  </si>
  <si>
    <t xml:space="preserve">4 Rue Victor Schoelcher, 69009 Lyon, France -  </t>
  </si>
  <si>
    <t>https://www.google.fr/maps/search/Halle+Stéphane+Diagana+Athletics</t>
  </si>
  <si>
    <t>Pizzeria Ristorante Molino, Fribourg</t>
  </si>
  <si>
    <t xml:space="preserve">Rue de Lausanne 93, 1700 Fribourg -  </t>
  </si>
  <si>
    <t>https://www.google.fr/maps/search/Pizzeria+Ristorante+Molino,+Fribourg</t>
  </si>
  <si>
    <t>Musée Bolo</t>
  </si>
  <si>
    <t xml:space="preserve">EPFL - Bâtiment Inf, Station 14, 1015 Lausanne -  </t>
  </si>
  <si>
    <t>https://www.google.fr/maps/search/Musée+Bolo</t>
  </si>
  <si>
    <t>Bowland Lausanne-Vidy</t>
  </si>
  <si>
    <t xml:space="preserve">Route de Chavannes 27C, 1007 Lausanne -  </t>
  </si>
  <si>
    <t>https://www.google.fr/maps/search/Bowland+Lausanne-Vidy</t>
  </si>
  <si>
    <t xml:space="preserve">Rue Marterey 29, 1005 Lausanne -  </t>
  </si>
  <si>
    <t>The Olympic Museum</t>
  </si>
  <si>
    <t xml:space="preserve">Quai d'Ouchy 1, 1006 Lausanne -  </t>
  </si>
  <si>
    <t>https://www.google.fr/maps/search/The+Olympic+Museum</t>
  </si>
  <si>
    <t>Aéroport de Lausanne-Blécherette (QLS)</t>
  </si>
  <si>
    <t>https://www.google.fr/maps/search/Aéroport+de+Lausanne-Blécherette+(QLS)</t>
  </si>
  <si>
    <t xml:space="preserve">Route du Grand-Saint-Bernard 1, 1933 Sembrancher -  </t>
  </si>
  <si>
    <t>Autogrill</t>
  </si>
  <si>
    <t xml:space="preserve">A5 Aosta Torino, 11024 Châtillon AO, Italy -  </t>
  </si>
  <si>
    <t>https://www.google.fr/maps/search/Autogrill</t>
  </si>
  <si>
    <t>Hotel ibis Lyon Part Dieu Les Halles</t>
  </si>
  <si>
    <t xml:space="preserve">78 Rue de Bonnel, 69003 Lyon, France -  </t>
  </si>
  <si>
    <t>https://www.google.fr/maps/search/Hotel+ibis+Lyon+Part+Dieu+Les+Halles</t>
  </si>
  <si>
    <t>Coreen Barbecue</t>
  </si>
  <si>
    <t xml:space="preserve">178 Rue Garibaldi, 69003 Lyon, France -  </t>
  </si>
  <si>
    <t>https://www.google.fr/maps/search/Coreen+Barbecue</t>
  </si>
  <si>
    <t>King Marcel</t>
  </si>
  <si>
    <t xml:space="preserve">26 Boulevard Jules Favre, 69006 Lyon, France -  </t>
  </si>
  <si>
    <t>https://www.google.fr/maps/search/King+Marcel</t>
  </si>
  <si>
    <t>Thevenin Ducrot Autoroute</t>
  </si>
  <si>
    <t xml:space="preserve">Aire de Valleiry, Autoroute Blanche , A40, 74520 Valleiry, France -  </t>
  </si>
  <si>
    <t>https://www.google.fr/maps/search/Thevenin+Ducrot+Autoroute</t>
  </si>
  <si>
    <t>Salle Stéphane Diagana</t>
  </si>
  <si>
    <t xml:space="preserve">274 Rue Victor Schoelcher, 69009 Lyon, France -  </t>
  </si>
  <si>
    <t>https://www.google.fr/maps/search/Salle+Stéphane+Diagana</t>
  </si>
  <si>
    <t>Coop Supermarché Morges La Gottaz</t>
  </si>
  <si>
    <t xml:space="preserve">Avenue de la Gottaz 28, 1110 Morges -  </t>
  </si>
  <si>
    <t>https://www.google.fr/maps/search/Coop+Supermarché+Morges+La+Gottaz</t>
  </si>
  <si>
    <t>Musée d'Histoire naturelle</t>
  </si>
  <si>
    <t xml:space="preserve">Rue des Terreaux 14, 2000 Neuchâtel -  </t>
  </si>
  <si>
    <t>https://www.google.fr/maps/search/Musée+d'Histoire+naturelle</t>
  </si>
  <si>
    <t>La Frite Vagabonde</t>
  </si>
  <si>
    <t xml:space="preserve">Place du Port 4, 2000 Neuchâtel -  </t>
  </si>
  <si>
    <t>https://www.google.fr/maps/search/La+Frite+Vagabonde</t>
  </si>
  <si>
    <t>Hôtel ibis Budget Lyon Centre - Gare Part Dieu</t>
  </si>
  <si>
    <t xml:space="preserve">52 Rue de la Villette, 69003 Lyon, France -  </t>
  </si>
  <si>
    <t>https://www.google.fr/maps/search/Hôtel+ibis+Budget+Lyon+Centre+-+Gare+Part+Dieu</t>
  </si>
  <si>
    <t>St. Mark's Square</t>
  </si>
  <si>
    <t xml:space="preserve">Piazza San Marco, 30100 Venezia VE, Italy -  </t>
  </si>
  <si>
    <t>https://www.google.fr/maps/search/St.+Mark's+Square</t>
  </si>
  <si>
    <t>Great St Bernard Tunnel</t>
  </si>
  <si>
    <t xml:space="preserve">E27, 11010 Saint-rhemy-en-bosses AO, Italy -  </t>
  </si>
  <si>
    <t>https://www.google.fr/maps/search/Great+St+Bernard+Tunnel</t>
  </si>
  <si>
    <t xml:space="preserve">Avenue d'Echallens 63, 1004 Lausanne -  </t>
  </si>
  <si>
    <t>Ristorante Tafièr</t>
  </si>
  <si>
    <t xml:space="preserve">Via Altura, 11, 40139 Bologna BO, Italy -  </t>
  </si>
  <si>
    <t>https://www.google.fr/maps/search/Ristorante+Tafièr</t>
  </si>
  <si>
    <t>Relais Bellaria Hotel &amp; Congressi</t>
  </si>
  <si>
    <t xml:space="preserve">Via Altura, 11bis, 40139 Bologna BO, Italy -  </t>
  </si>
  <si>
    <t>https://www.google.fr/maps/search/Relais+Bellaria+Hotel+&amp;+Congressi</t>
  </si>
  <si>
    <t>CENTRO SPORTIVO BARCA</t>
  </si>
  <si>
    <t xml:space="preserve">Via Raffaello Sanzio, 8, 40133 Bologna BO, Italy -  </t>
  </si>
  <si>
    <t>https://www.google.fr/maps/search/CENTRO+SPORTIVO+BARCA</t>
  </si>
  <si>
    <t>Ristorante Turismo Steak House Grill</t>
  </si>
  <si>
    <t xml:space="preserve">Str. Cave di Ramo, 107, 41123 Modena MO, Italy -  </t>
  </si>
  <si>
    <t>https://www.google.fr/maps/search/Ristorante+Turismo+Steak+House+Grill</t>
  </si>
  <si>
    <t>BesoinDe.ch</t>
  </si>
  <si>
    <t xml:space="preserve">Rue des Trois-Fontaines 21A, 1266 Duillier -  </t>
  </si>
  <si>
    <t>https://www.google.fr/maps/search/BesoinDe.ch</t>
  </si>
  <si>
    <t>Beach Curtinaux</t>
  </si>
  <si>
    <t xml:space="preserve">Buvette de la Plage, 1095 Lutry -  </t>
  </si>
  <si>
    <t>https://www.google.fr/maps/search/Beach+Curtinaux</t>
  </si>
  <si>
    <t>Rialto Bridge</t>
  </si>
  <si>
    <t xml:space="preserve">Sestiere San Polo, 30125 Venezia VE, Italy -  </t>
  </si>
  <si>
    <t>https://www.google.fr/maps/search/Rialto+Bridge</t>
  </si>
  <si>
    <t>Acqua e Mais | Best Street Food venezia</t>
  </si>
  <si>
    <t xml:space="preserve">Campiello dei Meloni, 1411-1412, 30125 Venezia VE, Italy -  </t>
  </si>
  <si>
    <t>https://www.google.fr/maps/search/Acqua+e+Mais+|+Best+Street+Food+venezia</t>
  </si>
  <si>
    <t>Pizzeria Charlot di Zappalorto Ezio e C. (S.A.S.)</t>
  </si>
  <si>
    <t xml:space="preserve">Via Conca Nuova, 87, 31040 Giavera del Montello TV, Italy -  </t>
  </si>
  <si>
    <t>https://www.google.fr/maps/search/Pizzeria+Charlot+di+Zappalorto+Ezio+e+C.+(S.A.S.)</t>
  </si>
  <si>
    <t>Biosapori Villorba</t>
  </si>
  <si>
    <t xml:space="preserve">Viale della Repubblica, 44, 31020 Lancenigo TV, Italy -  </t>
  </si>
  <si>
    <t>https://www.google.fr/maps/search/Biosapori+Villorba</t>
  </si>
  <si>
    <t>Hostaria dai Naneti</t>
  </si>
  <si>
    <t xml:space="preserve">Vicolo Broli, 2, 31100 Treviso TV, Italy -  </t>
  </si>
  <si>
    <t>https://www.google.fr/maps/search/Hostaria+dai+Naneti</t>
  </si>
  <si>
    <t>Ortofrutta Moriago</t>
  </si>
  <si>
    <t xml:space="preserve">Via Brigata Mantova, 6, 31010 Moriago della Battaglia TV, Italy -  </t>
  </si>
  <si>
    <t>https://www.google.fr/maps/search/Ortofrutta+Moriago</t>
  </si>
  <si>
    <t xml:space="preserve">Avenue d'Ouchy 11, 1006 Lausanne -  </t>
  </si>
  <si>
    <t>Ortho.Kern SA</t>
  </si>
  <si>
    <t xml:space="preserve">Avenue de Beaulieu 9, 1004 Lausanne -  </t>
  </si>
  <si>
    <t>https://www.google.fr/maps/search/Ortho.Kern+SA</t>
  </si>
  <si>
    <t>The Nail Bar</t>
  </si>
  <si>
    <t>https://www.google.fr/maps/search/The+Nail+Bar</t>
  </si>
  <si>
    <t>FunPlanet Rennaz/Villeneuve</t>
  </si>
  <si>
    <t xml:space="preserve">Route des Deux Chênes 11, 1847 Rennaz -  </t>
  </si>
  <si>
    <t>https://www.google.fr/maps/search/FunPlanet+Rennaz/Villeneuve</t>
  </si>
  <si>
    <t>Les Bains de Lavey SA</t>
  </si>
  <si>
    <t xml:space="preserve">Route des Bains 42, 1892 Lavey-les-bains -  </t>
  </si>
  <si>
    <t>https://www.google.fr/maps/search/Les+Bains+de+Lavey+SA</t>
  </si>
  <si>
    <t>Nahum Frenck</t>
  </si>
  <si>
    <t xml:space="preserve">Chemin François-de-Lucinge 14, 1006 Lausanne -  </t>
  </si>
  <si>
    <t>https://www.google.fr/maps/search/Nahum+Frenck</t>
  </si>
  <si>
    <t>Restoroute Motel de la Gruyère</t>
  </si>
  <si>
    <t xml:space="preserve">A12, 1644 Avry-devant-Pont -  </t>
  </si>
  <si>
    <t>https://www.google.fr/maps/search/Restoroute+Motel+de+la+Gruyère</t>
  </si>
  <si>
    <t>Y.Yendi</t>
  </si>
  <si>
    <t xml:space="preserve">Lausanne Metropole, RUE DES Terreaux 25, 1003 Lausanne -  </t>
  </si>
  <si>
    <t>https://www.google.fr/maps/search/Y.Yendi</t>
  </si>
  <si>
    <t>Malley Sports Center SA</t>
  </si>
  <si>
    <t xml:space="preserve">Avenue du Chablais 16-18, 1008 Prilly -  </t>
  </si>
  <si>
    <t>https://www.google.fr/maps/search/Malley+Sports+Center+SA</t>
  </si>
  <si>
    <t>Union Nautique des Pierrettes</t>
  </si>
  <si>
    <t xml:space="preserve">Chemin du Petit-Port, 1025 Saint-Sulpice -  </t>
  </si>
  <si>
    <t>https://www.google.fr/maps/search/Union+Nautique+des+Pierrettes</t>
  </si>
  <si>
    <t xml:space="preserve">Chemin du Viaduc 1 Lausanne Malley, 1008 Prilly -  </t>
  </si>
  <si>
    <t>Laxmi Restaurant Indien</t>
  </si>
  <si>
    <t xml:space="preserve">Escaliers du Marché 5, 1003 Lausanne -  </t>
  </si>
  <si>
    <t>https://www.google.fr/maps/search/Laxmi+Restaurant+Indien</t>
  </si>
  <si>
    <t>Venoge Parc</t>
  </si>
  <si>
    <t xml:space="preserve">Chemin de l'Islettaz, 1305 Penthalaz -  </t>
  </si>
  <si>
    <t>https://www.google.fr/maps/search/Venoge+Parc</t>
  </si>
  <si>
    <t>Coop Supermarché Penthalaz Venoge</t>
  </si>
  <si>
    <t xml:space="preserve">Chemin de l'Islettaz 1, 1305 Penthalaz -  </t>
  </si>
  <si>
    <t>https://www.google.fr/maps/search/Coop+Supermarché+Penthalaz+Venoge</t>
  </si>
  <si>
    <t xml:space="preserve">Rue de la Mèbre 9, 1020 Renens -  </t>
  </si>
  <si>
    <t>Restaurant la Pêcherie</t>
  </si>
  <si>
    <t xml:space="preserve">Route de la Plage 35, 1165 Allaman -  </t>
  </si>
  <si>
    <t>https://www.google.fr/maps/search/Restaurant+la+Pêcherie</t>
  </si>
  <si>
    <t>P49</t>
  </si>
  <si>
    <t xml:space="preserve">1218 Le Grand-Saconnex -  </t>
  </si>
  <si>
    <t>https://www.google.fr/maps/search/P49</t>
  </si>
  <si>
    <t>Children Hospital</t>
  </si>
  <si>
    <t xml:space="preserve">Chemin de Montétan 16, 1000 Lausanne -  </t>
  </si>
  <si>
    <t>https://www.google.fr/maps/search/Children+Hospital</t>
  </si>
  <si>
    <t>Restaurant du Tennis</t>
  </si>
  <si>
    <t xml:space="preserve">Chemin du Petit-Bois, 1110 Morges -  </t>
  </si>
  <si>
    <t>https://www.google.fr/maps/search/Restaurant+du+Tennis</t>
  </si>
  <si>
    <t>Patinoire et Piscine de Montchoisi</t>
  </si>
  <si>
    <t xml:space="preserve">Avenue du Servan 30, 1006 Lausanne -  </t>
  </si>
  <si>
    <t>https://www.google.fr/maps/search/Patinoire+et+Piscine+de+Montchoisi</t>
  </si>
  <si>
    <t>Bowl de Vidy</t>
  </si>
  <si>
    <t xml:space="preserve">Prom. de Vidy 9, 1007 Lausanne -  </t>
  </si>
  <si>
    <t>https://www.google.fr/maps/search/Bowl+de+Vidy</t>
  </si>
  <si>
    <t>NoviVap - Liquides et cigarettes électroniques</t>
  </si>
  <si>
    <t xml:space="preserve">Rue Neuve 3, 1020 Renens -  </t>
  </si>
  <si>
    <t>https://www.google.fr/maps/search/NoviVap+-+Liquides+et+cigarettes+électroniques</t>
  </si>
  <si>
    <t>Юрта une yourte au gré du temps</t>
  </si>
  <si>
    <t xml:space="preserve">Chemin de Champex 1, 1860 Aigle -  </t>
  </si>
  <si>
    <t>https://www.google.fr/maps/search/Юрта+une+yourte+au+gré+du+temps</t>
  </si>
  <si>
    <t>Images and Atmospheres</t>
  </si>
  <si>
    <t>https://www.google.fr/maps/search/Images+and+Atmospheres</t>
  </si>
  <si>
    <t>Flor de Sal</t>
  </si>
  <si>
    <t xml:space="preserve">5370-210 Mirandela, Portugal -  </t>
  </si>
  <si>
    <t>https://www.google.fr/maps/search/Flor+de+Sal</t>
  </si>
  <si>
    <t>Padornelo</t>
  </si>
  <si>
    <t xml:space="preserve">N-525, 104, 49574 Lubián, Zamora, Spain -  </t>
  </si>
  <si>
    <t>https://www.google.fr/maps/search/Padornelo</t>
  </si>
  <si>
    <t>La Pausa</t>
  </si>
  <si>
    <t xml:space="preserve">Área de Servicio Quintanapalla, AP-1, Km. 12, Dirección, 09290 Quintanapalla, Burgos, Spain -  </t>
  </si>
  <si>
    <t>https://www.google.fr/maps/search/La+Pausa</t>
  </si>
  <si>
    <t>Lausanne-Gare</t>
  </si>
  <si>
    <t xml:space="preserve">1003 Lausanne -  </t>
  </si>
  <si>
    <t>https://www.google.fr/maps/search/Lausanne-Gare</t>
  </si>
  <si>
    <t>Parking Saint-François S.A.</t>
  </si>
  <si>
    <t xml:space="preserve">Rue du Grand-Chêne 10, 1003 Lausanne -  </t>
  </si>
  <si>
    <t>https://www.google.fr/maps/search/Parking+Saint-François+S.A.</t>
  </si>
  <si>
    <t>Parking Rôtillon</t>
  </si>
  <si>
    <t xml:space="preserve">Rue Centrale 28, 1003 Lausanne -  </t>
  </si>
  <si>
    <t>https://www.google.fr/maps/search/Parking+Rôtillon</t>
  </si>
  <si>
    <t>History Museum in Lausanne</t>
  </si>
  <si>
    <t xml:space="preserve">Place de la Cathédrale 4, 1005 Lausanne -  </t>
  </si>
  <si>
    <t>https://www.google.fr/maps/search/History+Museum+in+Lausanne</t>
  </si>
  <si>
    <t>Lausanne Cathedral</t>
  </si>
  <si>
    <t xml:space="preserve">Place de la Cathédrale, 1005 Lausanne -  </t>
  </si>
  <si>
    <t>https://www.google.fr/maps/search/Lausanne+Cathedral</t>
  </si>
  <si>
    <t>Arsenic</t>
  </si>
  <si>
    <t xml:space="preserve">Rue de Genève 57, 1004 Lausanne -  </t>
  </si>
  <si>
    <t>https://www.google.fr/maps/search/Arsenic</t>
  </si>
  <si>
    <t>SkatePark HS36 | Association La Fièvre</t>
  </si>
  <si>
    <t>https://www.google.fr/maps/search/SkatePark+HS36+|+Association+La+Fièvre</t>
  </si>
  <si>
    <t>digitec.ch</t>
  </si>
  <si>
    <t xml:space="preserve">Rue du Grand-Pré 2B, 1007 Lausanne -  </t>
  </si>
  <si>
    <t>https://www.google.fr/maps/search/digitec.ch</t>
  </si>
  <si>
    <t>TKM - Théatre Kléber-Méleau</t>
  </si>
  <si>
    <t xml:space="preserve">Chemin de l'Usine à gaz 9, 1020 Renens -  </t>
  </si>
  <si>
    <t>https://www.google.fr/maps/search/TKM+-+Théatre+Kléber-Méleau</t>
  </si>
  <si>
    <t>Déchèterie de Malley, Centre Intercommunal de Gestion des déchets (CID)</t>
  </si>
  <si>
    <t xml:space="preserve">Chemin de l'Usine à gaz 20, 1020 Renens -  </t>
  </si>
  <si>
    <t>https://www.google.fr/maps/search/Déchèterie+de+Malley,+Centre+Intercommunal+de+Gestion+des+déchets+(CID)</t>
  </si>
  <si>
    <t>Gelateria Venezia</t>
  </si>
  <si>
    <t xml:space="preserve">Rue de Rive 48, 1260 Nyon -  </t>
  </si>
  <si>
    <t>https://www.google.fr/maps/search/Gelateria+Venezia</t>
  </si>
  <si>
    <t>Péage de Castets</t>
  </si>
  <si>
    <t xml:space="preserve">Route des Estuaires, 40260 Castets, France -  </t>
  </si>
  <si>
    <t>https://www.google.fr/maps/search/Péage+de+Castets</t>
  </si>
  <si>
    <t>ESPACE DECO /CALLIGARIS</t>
  </si>
  <si>
    <t xml:space="preserve">Chemin des Places, 01170 Cessy, France -  </t>
  </si>
  <si>
    <t>https://www.google.fr/maps/search/ESPACE+DECO+/CALLIGARIS</t>
  </si>
  <si>
    <t>L'Habitation</t>
  </si>
  <si>
    <t xml:space="preserve">1628 Rue de Gex, 01210 Ornex, France -  </t>
  </si>
  <si>
    <t>https://www.google.fr/maps/search/L'Habitation</t>
  </si>
  <si>
    <t>Image Plus</t>
  </si>
  <si>
    <t xml:space="preserve">Rue de l'Ale 13, 1003 Lausanne -  </t>
  </si>
  <si>
    <t>https://www.google.fr/maps/search/Image+Plus</t>
  </si>
  <si>
    <t>Restaurante Távora</t>
  </si>
  <si>
    <t xml:space="preserve">Av. Varandas do Tua, 5370-343 Mirandela, Portugal -  </t>
  </si>
  <si>
    <t>https://www.google.fr/maps/search/Restaurante+Távora</t>
  </si>
  <si>
    <t>Télécabine de Tracouet Haute-Nendaz</t>
  </si>
  <si>
    <t xml:space="preserve">Haute-Nendaz, Route de la Télécabine 61, 1997 Haute-Nendaz -  </t>
  </si>
  <si>
    <t>https://www.google.fr/maps/search/Télécabine+de+Tracouet+Haute-Nendaz</t>
  </si>
  <si>
    <t>2ème Acte - BAR A VIN ET BAR A TAPAS</t>
  </si>
  <si>
    <t>https://www.google.fr/maps/search/2ème+Acte+-+BAR+A+VIN+ET+BAR+A+TAPAS</t>
  </si>
  <si>
    <t>E.Leclerc</t>
  </si>
  <si>
    <t xml:space="preserve">Rotunda Raio X, 5400-011 Chaves, Portugal -  </t>
  </si>
  <si>
    <t>https://www.google.fr/maps/search/E.Leclerc</t>
  </si>
  <si>
    <t>BP</t>
  </si>
  <si>
    <t xml:space="preserve">Route de Crissier 6, 1030 Bussigny -  </t>
  </si>
  <si>
    <t>https://www.google.fr/maps/search/BP</t>
  </si>
  <si>
    <t xml:space="preserve">ZAC des, Chemin des Batterses, 01700 Beynost, France -  </t>
  </si>
  <si>
    <t>Zoo Zürich</t>
  </si>
  <si>
    <t xml:space="preserve">Zürichbergstrasse 221, 8044 Zürich -  </t>
  </si>
  <si>
    <t>https://www.google.fr/maps/search/Zoo+Zürich</t>
  </si>
  <si>
    <t>Thermalbad &amp; Spa Zürich</t>
  </si>
  <si>
    <t xml:space="preserve">Brandschenkestrasse 150, 8002 Zürich -  </t>
  </si>
  <si>
    <t>https://www.google.fr/maps/search/Thermalbad+&amp;+Spa+Zürich</t>
  </si>
  <si>
    <t>Hotel Novotel Zurich City West</t>
  </si>
  <si>
    <t xml:space="preserve">Schiffbaustrasse 13, 8005 Zürich -  </t>
  </si>
  <si>
    <t>https://www.google.fr/maps/search/Hotel+Novotel+Zurich+City+West</t>
  </si>
  <si>
    <t>Parkhaus Urania</t>
  </si>
  <si>
    <t xml:space="preserve">Uraniastrasse 3, 8001 Zürich -  </t>
  </si>
  <si>
    <t>https://www.google.fr/maps/search/Parkhaus+Urania</t>
  </si>
  <si>
    <t>Seebad Utoquai</t>
  </si>
  <si>
    <t xml:space="preserve">Utoquai 50, 8008 Zürich -  </t>
  </si>
  <si>
    <t>https://www.google.fr/maps/search/Seebad+Utoquai</t>
  </si>
  <si>
    <t>Kiosk</t>
  </si>
  <si>
    <t xml:space="preserve">Seefeldquai 51, 8008 Zürich -  </t>
  </si>
  <si>
    <t>https://www.google.fr/maps/search/Kiosk</t>
  </si>
  <si>
    <t>Epalinges</t>
  </si>
  <si>
    <t xml:space="preserve">1066 Lausanne -  </t>
  </si>
  <si>
    <t>https://www.google.fr/maps/search/Epalinges</t>
  </si>
  <si>
    <t>Château de Vullierens - Jardins des Iris - Prochaine ouverture : 21 avril 2019</t>
  </si>
  <si>
    <t xml:space="preserve">Les Jardins du Château de Vullierens, 1115 Vullierens -  </t>
  </si>
  <si>
    <t>https://www.google.fr/maps/search/Château+de+Vullierens+-+Jardins+des+Iris+-+Prochaine+ouverture+:+21+avril+2019</t>
  </si>
  <si>
    <t>Galion's Hôtel, Pub &amp; Restaurant</t>
  </si>
  <si>
    <t xml:space="preserve">Route de Genève 1, 1033 Cheseaux-sur-Lausanne -  </t>
  </si>
  <si>
    <t>https://www.google.fr/maps/search/Galion's+Hôtel,+Pub+&amp;+Restaurant</t>
  </si>
  <si>
    <t>Auberge-Restaurant du Grand-Lancy</t>
  </si>
  <si>
    <t xml:space="preserve">Route du Grand-Lancy 66, 1212 Lancy -  </t>
  </si>
  <si>
    <t>https://www.google.fr/maps/search/Auberge-Restaurant+du+Grand-Lancy</t>
  </si>
  <si>
    <t>Garage Mangani and Forte SA</t>
  </si>
  <si>
    <t xml:space="preserve">Route Cantonale 114, 1025 Saint-Sulpice -  </t>
  </si>
  <si>
    <t>https://www.google.fr/maps/search/Garage+Mangani+and+Forte+SA</t>
  </si>
  <si>
    <t>Nike Factory Store</t>
  </si>
  <si>
    <t xml:space="preserve">Les Grangettes 5, Le Pré Neuf 14, 1165 Allaman -  </t>
  </si>
  <si>
    <t>https://www.google.fr/maps/search/Nike+Factory+Store</t>
  </si>
  <si>
    <t>STEG Electronics AG</t>
  </si>
  <si>
    <t xml:space="preserve">Rue de Lausanne 71-73, 1020 Renens -  </t>
  </si>
  <si>
    <t>https://www.google.fr/maps/search/STEG+Electronics+AG</t>
  </si>
  <si>
    <t>Café des Avenues</t>
  </si>
  <si>
    <t xml:space="preserve">Avenue de Jurigoz 20, 1006 Lausanne -  </t>
  </si>
  <si>
    <t>https://www.google.fr/maps/search/Café+des+Avenues</t>
  </si>
  <si>
    <t>Caffe Bellini</t>
  </si>
  <si>
    <t xml:space="preserve">Rue de la Barre 5, 1003 Lausanne -  </t>
  </si>
  <si>
    <t>https://www.google.fr/maps/search/Caffe+Bellini</t>
  </si>
  <si>
    <t>Pool Fleur-de-Lys</t>
  </si>
  <si>
    <t xml:space="preserve">Chemin de la Fleur-de-Lys 2, 1008 Prilly -  </t>
  </si>
  <si>
    <t>https://www.google.fr/maps/search/Pool+Fleur-de-Lys</t>
  </si>
  <si>
    <t>Restaurant la Vague, Piscine de Prilly</t>
  </si>
  <si>
    <t xml:space="preserve">Sentier de la Fleur-de-Lys 4, 1008 Prilly -  </t>
  </si>
  <si>
    <t>https://www.google.fr/maps/search/Restaurant+la+Vague,+Piscine+de+Prilly</t>
  </si>
  <si>
    <t>Cinétoile</t>
  </si>
  <si>
    <t xml:space="preserve">Centre Malley Lumières - Prilly CH, Chemin du Viaduc 1, 1008 Lausanne -  </t>
  </si>
  <si>
    <t>https://www.google.fr/maps/search/Cinétoile</t>
  </si>
  <si>
    <t xml:space="preserve">Avenue de Morges 185, 1004 Lausanne -  </t>
  </si>
  <si>
    <t>Café des Bouchers</t>
  </si>
  <si>
    <t xml:space="preserve">Avenue du Chablais 21, 1008 Prilly -  </t>
  </si>
  <si>
    <t>https://www.google.fr/maps/search/Café+des+Bouchers</t>
  </si>
  <si>
    <t>Café Da SERRA</t>
  </si>
  <si>
    <t xml:space="preserve">da 251, Estr. Serra 15, 2300-251, Portugal -  </t>
  </si>
  <si>
    <t>https://www.google.fr/maps/search/Café+Da+SERRA</t>
  </si>
  <si>
    <t>Complejo Leo 24H</t>
  </si>
  <si>
    <t xml:space="preserve">A-66, Km.730, 06260 Monesterio, Badajoz, Spain -  </t>
  </si>
  <si>
    <t>https://www.google.fr/maps/search/Complejo+Leo+24H</t>
  </si>
  <si>
    <t>Casa Moutinho-Comercio De Moveis, Lda.</t>
  </si>
  <si>
    <t xml:space="preserve">R. Dom Pedro V 20, 5430-488 Valpaços, Portugal -  </t>
  </si>
  <si>
    <t>https://www.google.fr/maps/search/Casa+Moutinho-Comercio+De+Moveis,+Lda.</t>
  </si>
  <si>
    <t xml:space="preserve">Autovía de Castilla, 34230 Torquemada, Palencia, Spain -  </t>
  </si>
  <si>
    <t>Cepsa</t>
  </si>
  <si>
    <t xml:space="preserve">A-49, Pk 71.5, 21620 Trigueros, Huelva, Spain -  </t>
  </si>
  <si>
    <t>https://www.google.fr/maps/search/Cepsa</t>
  </si>
  <si>
    <t>La Flor de Toranzo</t>
  </si>
  <si>
    <t xml:space="preserve">Calle Jimios, 1, 41001 Sevilla, Spain -  </t>
  </si>
  <si>
    <t>https://www.google.fr/maps/search/La+Flor+de+Toranzo</t>
  </si>
  <si>
    <t>CEPSA E. S. La Maya, Montejo de Salvatierra</t>
  </si>
  <si>
    <t xml:space="preserve">Autovía A-66 Km 375, 37795 Montejo De Salvatierra, Salamanca, Spain -  </t>
  </si>
  <si>
    <t>https://www.google.fr/maps/search/CEPSA+E.+S.+La+Maya,+Montejo+de+Salvatierra</t>
  </si>
  <si>
    <t>Amorino Sevilla - Plaza Nueva</t>
  </si>
  <si>
    <t xml:space="preserve">Calle Granada, 2, 41001 Sevilla, Spain -  </t>
  </si>
  <si>
    <t>https://www.google.fr/maps/search/Amorino+Sevilla+-+Plaza+Nueva</t>
  </si>
  <si>
    <t>Hotel Maestranza</t>
  </si>
  <si>
    <t xml:space="preserve">Calle Gamazo, 12, 41001 Sevilla, Spain -  </t>
  </si>
  <si>
    <t>https://www.google.fr/maps/search/Hotel+Maestranza</t>
  </si>
  <si>
    <t>Las Setas De Sevilla</t>
  </si>
  <si>
    <t xml:space="preserve">Pl. de la Encarnación, s/n, 41003 Sevilla, Spain -  </t>
  </si>
  <si>
    <t>https://www.google.fr/maps/search/Las+Setas+De+Sevilla</t>
  </si>
  <si>
    <t>Plaza de España</t>
  </si>
  <si>
    <t xml:space="preserve">Av de Isabel la Católica, 41004 Sevilla, Spain -  </t>
  </si>
  <si>
    <t>https://www.google.fr/maps/search/Plaza+de+España</t>
  </si>
  <si>
    <t>La Azotea</t>
  </si>
  <si>
    <t xml:space="preserve">Calle Mateos Gago, 8, 41004 Sevilla, Spain -  </t>
  </si>
  <si>
    <t>https://www.google.fr/maps/search/La+Azotea</t>
  </si>
  <si>
    <t>Galp</t>
  </si>
  <si>
    <t xml:space="preserve">M526, Caminho Vale da Azinheira, 8200-393 Albufeira, Portugal -  </t>
  </si>
  <si>
    <t>https://www.google.fr/maps/search/Galp</t>
  </si>
  <si>
    <t>Churrasqueira da Mimosa</t>
  </si>
  <si>
    <t xml:space="preserve">28, IC1, Mimosa, Portugal -  </t>
  </si>
  <si>
    <t>https://www.google.fr/maps/search/Churrasqueira+da+Mimosa</t>
  </si>
  <si>
    <t>Casa Do Visconde De Ouguela - AL</t>
  </si>
  <si>
    <t xml:space="preserve">Nº16, R. Bernardim Ribeiro, 2710-593 Sintra, Portugal -  </t>
  </si>
  <si>
    <t>https://www.google.fr/maps/search/Casa+Do+Visconde+De+Ouguela+-+AL</t>
  </si>
  <si>
    <t>Continente Tavira</t>
  </si>
  <si>
    <t xml:space="preserve">R. Alm. Cândido dos Reis 247, 8800-318 Tavira, Portugal -  </t>
  </si>
  <si>
    <t>https://www.google.fr/maps/search/Continente+Tavira</t>
  </si>
  <si>
    <t>Castelo dos Mouros</t>
  </si>
  <si>
    <t xml:space="preserve">2710-405 Sintra, Portugal -  </t>
  </si>
  <si>
    <t>https://www.google.fr/maps/search/Castelo+dos+Mouros</t>
  </si>
  <si>
    <t>Lota Beach</t>
  </si>
  <si>
    <t xml:space="preserve">Residência Parque dos Príncipes, Vila Nova de Cacela, Portugal -  </t>
  </si>
  <si>
    <t>https://www.google.fr/maps/search/Lota+Beach</t>
  </si>
  <si>
    <t>Sem Espinhas - Manta Rota</t>
  </si>
  <si>
    <t xml:space="preserve">Praia da Manta Rota, Zona Nascente UB4, 8900-065 Vila Real de Santo António, Portugal -  </t>
  </si>
  <si>
    <t>https://www.google.fr/maps/search/Sem+Espinhas+-+Manta+Rota</t>
  </si>
  <si>
    <t>Praia da Ilha de Tavira</t>
  </si>
  <si>
    <t xml:space="preserve">Ilha de Tavira, Portugal -  </t>
  </si>
  <si>
    <t>https://www.google.fr/maps/search/Praia+da+Ilha+de+Tavira</t>
  </si>
  <si>
    <t>International Sand Sculpture Festival</t>
  </si>
  <si>
    <t xml:space="preserve">EM 524, 8365-201 Pêra, Portugal -  </t>
  </si>
  <si>
    <t>https://www.google.fr/maps/search/International+Sand+Sculpture+Festival</t>
  </si>
  <si>
    <t>Santa Eulalia Beach</t>
  </si>
  <si>
    <t xml:space="preserve">Ac. à Praia de Santa Eulália, 8200-269 Albufeira, Portugal -  </t>
  </si>
  <si>
    <t>https://www.google.fr/maps/search/Santa+Eulalia+Beach</t>
  </si>
  <si>
    <t>Zé do Peixe Assado</t>
  </si>
  <si>
    <t xml:space="preserve">Estr. de Santa Eulália 3, 8200-269 Albufeira, Portugal -  </t>
  </si>
  <si>
    <t>https://www.google.fr/maps/search/Zé+do+Peixe+Assado</t>
  </si>
  <si>
    <t>Três Palmeiras</t>
  </si>
  <si>
    <t xml:space="preserve">Rua Vale de Caranguejo, 8800-318 Tavira, Portugal -  </t>
  </si>
  <si>
    <t>https://www.google.fr/maps/search/Três+Palmeiras</t>
  </si>
  <si>
    <t>Boca do Inferno</t>
  </si>
  <si>
    <t xml:space="preserve">Av. Rei Humberto II de Itália 642, 2750-642 Cascais, Portugal -  </t>
  </si>
  <si>
    <t>https://www.google.fr/maps/search/Boca+do+Inferno</t>
  </si>
  <si>
    <t>Romaria de Baco</t>
  </si>
  <si>
    <t xml:space="preserve">R. Gil Vicente 2, 2710-557 Sintra, Portugal -  </t>
  </si>
  <si>
    <t>https://www.google.fr/maps/search/Romaria+de+Baco</t>
  </si>
  <si>
    <t>Serra de Tomar</t>
  </si>
  <si>
    <t xml:space="preserve">R. do Adro Igreja 13, 2300-251 Serra, Portugal -  </t>
  </si>
  <si>
    <t>https://www.google.fr/maps/search/Serra+de+Tomar</t>
  </si>
  <si>
    <t>Cascais Shopping</t>
  </si>
  <si>
    <t xml:space="preserve">Portugal, Estrada Nacional 9, 2645-543 Alcabideche, Portugal -  </t>
  </si>
  <si>
    <t>https://www.google.fr/maps/search/Cascais+Shopping</t>
  </si>
  <si>
    <t>Park and National Palace of Pena</t>
  </si>
  <si>
    <t xml:space="preserve">Estrada da Pena, 2710-609 Sintra, Portugal -  </t>
  </si>
  <si>
    <t>https://www.google.fr/maps/search/Park+and+National+Palace+of+Pena</t>
  </si>
  <si>
    <t>Portugal dos Pequenitos</t>
  </si>
  <si>
    <t xml:space="preserve">Largo Rossio de Santa Clara, 3040-256 Coimbra, Portugal -  </t>
  </si>
  <si>
    <t>https://www.google.fr/maps/search/Portugal+dos+Pequenitos</t>
  </si>
  <si>
    <t>Continente Modelo Tomar</t>
  </si>
  <si>
    <t xml:space="preserve">Lugar Pavalhã, 2300-410 Tomar, Portugal -  </t>
  </si>
  <si>
    <t>https://www.google.fr/maps/search/Continente+Modelo+Tomar</t>
  </si>
  <si>
    <t xml:space="preserve">Rua Coronel Graçes Teixeira nº49B, 2300-463 Tomar, Portugal -  </t>
  </si>
  <si>
    <t>Mira de Aire Caves</t>
  </si>
  <si>
    <t xml:space="preserve">Av. Dr. Luciano Justo Ramos 470, 2485-050 Mira de Aire, Portugal -  </t>
  </si>
  <si>
    <t>https://www.google.fr/maps/search/Mira+de+Aire+Caves</t>
  </si>
  <si>
    <t>Convent of Christ</t>
  </si>
  <si>
    <t xml:space="preserve">Igreja do Castelo Templário, 2300-000 Tomar, Portugal -  </t>
  </si>
  <si>
    <t>https://www.google.fr/maps/search/Convent+of+Christ</t>
  </si>
  <si>
    <t xml:space="preserve">IP1, 3060-370 Murtede, Portugal -  </t>
  </si>
  <si>
    <t xml:space="preserve">Aire Du Manoire, A89, 24330 Saint-Laurent-sur-Manoire, France -  </t>
  </si>
  <si>
    <t>Cepsa, AMEYUGO II</t>
  </si>
  <si>
    <t xml:space="preserve">AP-1, PK 63.5, 09219 Ameyugo, Burgos, Spain -  </t>
  </si>
  <si>
    <t>https://www.google.fr/maps/search/Cepsa,+AMEYUGO+II</t>
  </si>
  <si>
    <t>Intermarché</t>
  </si>
  <si>
    <t xml:space="preserve">Lugar do Freixo, 5430-424 Valpaços, Portugal -  </t>
  </si>
  <si>
    <t>https://www.google.fr/maps/search/Intermarché</t>
  </si>
  <si>
    <t>Schneeberger &amp;Co,Pneus.Services</t>
  </si>
  <si>
    <t xml:space="preserve">Route de Porsel 101, 1675 Mossel -  </t>
  </si>
  <si>
    <t>https://www.google.fr/maps/search/Schneeberger+&amp;Co,Pneus.Services</t>
  </si>
  <si>
    <t>Pingo Doce</t>
  </si>
  <si>
    <t xml:space="preserve">Lugar de Telheiros, 5370-203 Mirandela, Portugal -  </t>
  </si>
  <si>
    <t>https://www.google.fr/maps/search/Pingo+Doce</t>
  </si>
  <si>
    <t>Kais do Tua Marisqueira</t>
  </si>
  <si>
    <t xml:space="preserve">Rua Joaquim Teófilo Braga nº690, 5370-198 Mirandela, Portugal -  </t>
  </si>
  <si>
    <t>https://www.google.fr/maps/search/Kais+do+Tua+Marisqueira</t>
  </si>
  <si>
    <t>A Tasca do Confrade</t>
  </si>
  <si>
    <t xml:space="preserve">R. dos Marnotos 34, 3800-202 Aveiro, Portugal -  </t>
  </si>
  <si>
    <t>https://www.google.fr/maps/search/A+Tasca+do+Confrade</t>
  </si>
  <si>
    <t>Restaurante O Tasco</t>
  </si>
  <si>
    <t xml:space="preserve">3880 380, R. dos Mercanteis 30, 3880-380 Ovar, Portugal -  </t>
  </si>
  <si>
    <t>https://www.google.fr/maps/search/Restaurante+O+Tasco</t>
  </si>
  <si>
    <t>Ecomuseu Marinha da Troncalhada</t>
  </si>
  <si>
    <t xml:space="preserve">Canal das Pirâmides, 3810-200 Aveiro, Portugal -  </t>
  </si>
  <si>
    <t>https://www.google.fr/maps/search/Ecomuseu+Marinha+da+Troncalhada</t>
  </si>
  <si>
    <t>Hotel João Padeiro</t>
  </si>
  <si>
    <t xml:space="preserve">R. da República 33, 3800-533 Cacia, Portugal -  </t>
  </si>
  <si>
    <t>https://www.google.fr/maps/search/Hotel+João+Padeiro</t>
  </si>
  <si>
    <t>Maria Portuguesa</t>
  </si>
  <si>
    <t xml:space="preserve">Rua Joaquim António de Aguiar, N°128, 3000-230 Coimbra, Portugal -  </t>
  </si>
  <si>
    <t>https://www.google.fr/maps/search/Maria+Portuguesa</t>
  </si>
  <si>
    <t>Motel des Landes</t>
  </si>
  <si>
    <t xml:space="preserve">1064 Route de Bayonne, 40230 Bénesse-Maremne, France -  </t>
  </si>
  <si>
    <t>https://www.google.fr/maps/search/Motel+des+Landes</t>
  </si>
  <si>
    <t>Pinte Besson</t>
  </si>
  <si>
    <t xml:space="preserve">Rue de l'Ale 4, 1003 Lausanne -  </t>
  </si>
  <si>
    <t>https://www.google.fr/maps/search/Pinte+Besson</t>
  </si>
  <si>
    <t>Le Soleil Brille pour Tout Le Monde</t>
  </si>
  <si>
    <t xml:space="preserve">13 Rue des Cloutiers, 17000 La Rochelle, France -  </t>
  </si>
  <si>
    <t>https://www.google.fr/maps/search/Le+Soleil+Brille+pour+Tout+Le+Monde</t>
  </si>
  <si>
    <t>Bar Best of</t>
  </si>
  <si>
    <t xml:space="preserve">Rue Gustave-Revilliod 11, 1227 Genève -  </t>
  </si>
  <si>
    <t>https://www.google.fr/maps/search/Bar+Best+of</t>
  </si>
  <si>
    <t>Altes Museum</t>
  </si>
  <si>
    <t xml:space="preserve">Bodestraße 1-3, 10178 Berlin, Germany -  </t>
  </si>
  <si>
    <t>https://www.google.fr/maps/search/Altes+Museum</t>
  </si>
  <si>
    <t>East Side Gallery</t>
  </si>
  <si>
    <t xml:space="preserve">Mühlenstraße 3-100, 10243 Berlin, Germany -  </t>
  </si>
  <si>
    <t>https://www.google.fr/maps/search/East+Side+Gallery</t>
  </si>
  <si>
    <t>Brandenburg Gate</t>
  </si>
  <si>
    <t xml:space="preserve">Pariser Platz, 10117 Berlin, Germany -  </t>
  </si>
  <si>
    <t>https://www.google.fr/maps/search/Brandenburg+Gate</t>
  </si>
  <si>
    <t>Berlin Cathedral Church</t>
  </si>
  <si>
    <t xml:space="preserve">Am Lustgarten, 10178 Berlin, Germany -  </t>
  </si>
  <si>
    <t>https://www.google.fr/maps/search/Berlin+Cathedral+Church</t>
  </si>
  <si>
    <t>Berliner Fernsehturm</t>
  </si>
  <si>
    <t xml:space="preserve">Panoramastraße 1A, 10178 Berlin, Germany -  </t>
  </si>
  <si>
    <t>https://www.google.fr/maps/search/Berliner+Fernsehturm</t>
  </si>
  <si>
    <t>Team Escape - The Live Escape Game Kreuzberg</t>
  </si>
  <si>
    <t xml:space="preserve">Muskauer Str. 27, 10997 Berlin, Germany -  </t>
  </si>
  <si>
    <t>https://www.google.fr/maps/search/Team+Escape+-+The+Live+Escape+Game+Kreuzberg</t>
  </si>
  <si>
    <t>Camping du Sierroz</t>
  </si>
  <si>
    <t xml:space="preserve">Boulevard Robert Barrier, 73100 Aix-les-Bains, France -  </t>
  </si>
  <si>
    <t>https://www.google.fr/maps/search/Camping+du+Sierroz</t>
  </si>
  <si>
    <t>Le Ranch</t>
  </si>
  <si>
    <t xml:space="preserve">Chemin des Bosquets 1, 1400 Yverdon-les-Bains -  </t>
  </si>
  <si>
    <t>https://www.google.fr/maps/search/Le+Ranch</t>
  </si>
  <si>
    <t>Bakery BESSA Sàrl</t>
  </si>
  <si>
    <t xml:space="preserve">Rue de l'Avenir 3, 1020 Renens -  </t>
  </si>
  <si>
    <t>https://www.google.fr/maps/search/Bakery+BESSA+Sàrl</t>
  </si>
  <si>
    <t>Au Couscous</t>
  </si>
  <si>
    <t xml:space="preserve">Rue Enning 2, 1003 Lausanne -  </t>
  </si>
  <si>
    <t>https://www.google.fr/maps/search/Au+Couscous</t>
  </si>
  <si>
    <t>Palais de Rumine</t>
  </si>
  <si>
    <t xml:space="preserve">Place de la Riponne 6, 1005 Lausanne -  </t>
  </si>
  <si>
    <t>https://www.google.fr/maps/search/Palais+de+Rumine</t>
  </si>
  <si>
    <t>ALDI Morges</t>
  </si>
  <si>
    <t xml:space="preserve">Rue de Lausanne 47, 1110 Morges -  </t>
  </si>
  <si>
    <t>https://www.google.fr/maps/search/ALDI+Morges</t>
  </si>
  <si>
    <t xml:space="preserve">Avenue de Sévelin 2, 1007 Lausanne -  </t>
  </si>
  <si>
    <t>Maison de Quartier du Désert</t>
  </si>
  <si>
    <t xml:space="preserve">Chemin de Pierrefleur 72, 1004 Losanna -  </t>
  </si>
  <si>
    <t>https://www.google.fr/maps/search/Maison+de+Quartier+du+Désert</t>
  </si>
  <si>
    <t>Centre Pluriculturel et social d'Ouchy</t>
  </si>
  <si>
    <t xml:space="preserve">Beau-Rivage 2, 1006 Lausanne -  </t>
  </si>
  <si>
    <t>https://www.google.fr/maps/search/Centre+Pluriculturel+et+social+d'Ouchy</t>
  </si>
  <si>
    <t xml:space="preserve">Avenue du Chablais 3B, 1007 Lausanne -  </t>
  </si>
  <si>
    <t xml:space="preserve">Route de Neuchâtel 4B, 1032 Romanel-sur-Lausanne -  </t>
  </si>
  <si>
    <t xml:space="preserve">Case postale 122, 1073 Savigny VD -  </t>
  </si>
  <si>
    <t>Restaurant und Klosterhotel St.Petersinsel</t>
  </si>
  <si>
    <t xml:space="preserve">Heidenweg 26, 3235 Erlach -  </t>
  </si>
  <si>
    <t>https://www.google.fr/maps/search/Restaurant+und+Klosterhotel+St.Petersinsel</t>
  </si>
  <si>
    <t>La Pontaise Olympic stadium</t>
  </si>
  <si>
    <t xml:space="preserve">Route des Plaines-du-Loup 7, 1018 Lausanne -  </t>
  </si>
  <si>
    <t>https://www.google.fr/maps/search/La+Pontaise+Olympic+stadium</t>
  </si>
  <si>
    <t>Serrano Mexikanische Spezialitäten</t>
  </si>
  <si>
    <t xml:space="preserve">Ligusterweg 44, 12437 Berlin, Germany -  </t>
  </si>
  <si>
    <t>https://www.google.fr/maps/search/Serrano+Mexikanische+Spezialitäten</t>
  </si>
  <si>
    <t>Amigo</t>
  </si>
  <si>
    <t xml:space="preserve">Wilhelminenhofstraße 24, 12459 Berlin, Germany -  </t>
  </si>
  <si>
    <t>https://www.google.fr/maps/search/Amigo</t>
  </si>
  <si>
    <t>Dr. med. Matthias Glinker specialist in general medicine</t>
  </si>
  <si>
    <t xml:space="preserve">Zanderstraße 22A, 12621 Berlin, Germany -  </t>
  </si>
  <si>
    <t>https://www.google.fr/maps/search/Dr.+med.+Matthias+Glinker+specialist+in+general+medicine</t>
  </si>
  <si>
    <t>Ayr Sailean</t>
  </si>
  <si>
    <t xml:space="preserve">1 Tindale Rd, Bow Bridge WA 6333, Australia -  </t>
  </si>
  <si>
    <t>https://www.google.fr/maps/search/Ayr+Sailean</t>
  </si>
  <si>
    <t>Ze Fork</t>
  </si>
  <si>
    <t xml:space="preserve">Rue du Léman 2, 1800 Vevey -  </t>
  </si>
  <si>
    <t>https://www.google.fr/maps/search/Ze+Fork</t>
  </si>
  <si>
    <t>Restaurant de Tivoli</t>
  </si>
  <si>
    <t xml:space="preserve">Avenue de Tivoli 1, 1007 Lausanne -  </t>
  </si>
  <si>
    <t>https://www.google.fr/maps/search/Restaurant+de+Tivoli</t>
  </si>
  <si>
    <t>Centro Colombo</t>
  </si>
  <si>
    <t xml:space="preserve">Av. Lusíada, 1500-392 Lisboa, Portugal -  </t>
  </si>
  <si>
    <t>https://www.google.fr/maps/search/Centro+Colombo</t>
  </si>
  <si>
    <t>Cordonnerie de Penthalaz</t>
  </si>
  <si>
    <t xml:space="preserve">Chemin de L'Islettaz 1, Venoge Centre, 1305 Penthalaz -  </t>
  </si>
  <si>
    <t>https://www.google.fr/maps/search/Cordonnerie+de+Penthalaz</t>
  </si>
  <si>
    <t>La Buvette da Mãe d´Água - Restaurante</t>
  </si>
  <si>
    <t xml:space="preserve">R. da Mãe de Água 9, 1250-154 Lisboa, Portugal -  </t>
  </si>
  <si>
    <t>https://www.google.fr/maps/search/La+Buvette+da+Mãe+d´Água+-+Restaurante</t>
  </si>
  <si>
    <t>Augusto Lisboa</t>
  </si>
  <si>
    <t xml:space="preserve">Rua Santa M.nha 26, 1100-491 Lisboa, Portugal -  </t>
  </si>
  <si>
    <t>https://www.google.fr/maps/search/Augusto+Lisboa</t>
  </si>
  <si>
    <t>Casa Do Benfica</t>
  </si>
  <si>
    <t xml:space="preserve">Route de Riddes 73, 1950 Sion -  </t>
  </si>
  <si>
    <t>https://www.google.fr/maps/search/Casa+Do+Benfica</t>
  </si>
  <si>
    <t>Restaurant Le Gallion</t>
  </si>
  <si>
    <t xml:space="preserve">Rue Louis de Savoie 32, 1110 Morges -  </t>
  </si>
  <si>
    <t>https://www.google.fr/maps/search/Restaurant+Le+Gallion</t>
  </si>
  <si>
    <t>Piscine de Vallorbe</t>
  </si>
  <si>
    <t xml:space="preserve">Les Prés-Sous-Ville 1, 1337 Vallorbe -  </t>
  </si>
  <si>
    <t>https://www.google.fr/maps/search/Piscine+de+Vallorbe</t>
  </si>
  <si>
    <t>Wellness Sport Club Lausanne</t>
  </si>
  <si>
    <t xml:space="preserve">Rue du Valentin 30, 1004 Lausanne -  </t>
  </si>
  <si>
    <t>https://www.google.fr/maps/search/Wellness+Sport+Club+Lausanne</t>
  </si>
  <si>
    <t>Le Duplex Bar</t>
  </si>
  <si>
    <t xml:space="preserve">Rue de la Tour 4, 1004 Lausanne -  </t>
  </si>
  <si>
    <t>https://www.google.fr/maps/search/Le+Duplex+Bar</t>
  </si>
  <si>
    <t>Le Signal de Grandvaux</t>
  </si>
  <si>
    <t xml:space="preserve">Rte du Signal 28, 1091 Bourg-en-Lavaux -  </t>
  </si>
  <si>
    <t>https://www.google.fr/maps/search/Le+Signal+de+Grandvaux</t>
  </si>
  <si>
    <t>Restaurant de la Radio</t>
  </si>
  <si>
    <t xml:space="preserve">Route d'Oron 11, 1010 Lausanne -  </t>
  </si>
  <si>
    <t>https://www.google.fr/maps/search/Restaurant+de+la+Radio</t>
  </si>
  <si>
    <t>Le Bistro de l'Hôtel de Ville</t>
  </si>
  <si>
    <t xml:space="preserve">Rue de l'Hôtel-de-Ville 19, 1800 Vevey -  </t>
  </si>
  <si>
    <t>https://www.google.fr/maps/search/Le+Bistro+de+l'Hôtel+de+Ville</t>
  </si>
  <si>
    <t>Restaurant du Soleil</t>
  </si>
  <si>
    <t xml:space="preserve">Route de Grandvaux 40, 1072 Forel (Lavaux) -  </t>
  </si>
  <si>
    <t>https://www.google.fr/maps/search/Restaurant+du+Soleil</t>
  </si>
  <si>
    <t>Restaurant Oliv</t>
  </si>
  <si>
    <t xml:space="preserve">Seestrasse 6, 6353 Weggis -  </t>
  </si>
  <si>
    <t>https://www.google.fr/maps/search/Restaurant+Oliv</t>
  </si>
  <si>
    <t>Hall of Lignon</t>
  </si>
  <si>
    <t xml:space="preserve">Place du Lignon 16, 1219 Le Lignon -  </t>
  </si>
  <si>
    <t>https://www.google.fr/maps/search/Hall+of+Lignon</t>
  </si>
  <si>
    <t>Carosello</t>
  </si>
  <si>
    <t xml:space="preserve">Boulevard Georges-Favon 25, 1204 Genève -  </t>
  </si>
  <si>
    <t>https://www.google.fr/maps/search/Carosello</t>
  </si>
  <si>
    <t>Museum Lindwurm</t>
  </si>
  <si>
    <t xml:space="preserve">Understadt 18, 8260 Stein am Rhein -  </t>
  </si>
  <si>
    <t>https://www.google.fr/maps/search/Museum+Lindwurm</t>
  </si>
  <si>
    <t>Hotel Central am See</t>
  </si>
  <si>
    <t xml:space="preserve">Seestrasse 25, 6353 Weggis -  </t>
  </si>
  <si>
    <t>https://www.google.fr/maps/search/Hotel+Central+am+See</t>
  </si>
  <si>
    <t>AMAG Lausanne</t>
  </si>
  <si>
    <t xml:space="preserve">Avenue de Provence 2, 1007 Lausanne -  </t>
  </si>
  <si>
    <t>https://www.google.fr/maps/search/AMAG+Lausanne</t>
  </si>
  <si>
    <t>Parc Ela</t>
  </si>
  <si>
    <t>https://www.google.fr/maps/search/Parc+Ela</t>
  </si>
  <si>
    <t>Ovronnaz</t>
  </si>
  <si>
    <t xml:space="preserve">1911 Leytron -  </t>
  </si>
  <si>
    <t>https://www.google.fr/maps/search/Ovronnaz</t>
  </si>
  <si>
    <t>Camping Morteratsch</t>
  </si>
  <si>
    <t xml:space="preserve">13, Plauns, 7504 Pontresina -  </t>
  </si>
  <si>
    <t>https://www.google.fr/maps/search/Camping+Morteratsch</t>
  </si>
  <si>
    <t>Gasthaus Spinas</t>
  </si>
  <si>
    <t xml:space="preserve">Val Bever 4, 7502 Bever -  </t>
  </si>
  <si>
    <t>https://www.google.fr/maps/search/Gasthaus+Spinas</t>
  </si>
  <si>
    <t>Hotel Laudinella St. Moritz</t>
  </si>
  <si>
    <t xml:space="preserve">Via Tegiatscha 17, 7500 St. Moritz -  </t>
  </si>
  <si>
    <t>https://www.google.fr/maps/search/Hotel+Laudinella+St.+Moritz</t>
  </si>
  <si>
    <t>Muttler AG / Shopping Center Muttler</t>
  </si>
  <si>
    <t xml:space="preserve">Dorfstrasse 35, 7563 Samnaun Dorf -  </t>
  </si>
  <si>
    <t>https://www.google.fr/maps/search/Muttler+AG+/+Shopping+Center+Muttler</t>
  </si>
  <si>
    <t>sternen-gasthof</t>
  </si>
  <si>
    <t xml:space="preserve">Hauptstrasse 64, 2553 Safnern -  </t>
  </si>
  <si>
    <t>https://www.google.fr/maps/search/sternen-gasthof</t>
  </si>
  <si>
    <t>TRALALA Hôtel Montreux</t>
  </si>
  <si>
    <t xml:space="preserve">Rue du Temple 2, 1820 Montreux -  </t>
  </si>
  <si>
    <t>https://www.google.fr/maps/search/TRALALA+Hôtel+Montreux</t>
  </si>
  <si>
    <t>Cave La Dôle Blanche Sàrl</t>
  </si>
  <si>
    <t xml:space="preserve">Rlle de la Cotze 5, 1912 Leytron -  </t>
  </si>
  <si>
    <t>https://www.google.fr/maps/search/Cave+La+Dôle+Blanche+Sàrl</t>
  </si>
  <si>
    <t>Interhome</t>
  </si>
  <si>
    <t xml:space="preserve">Route des Muverans 44, 1911 Leytron -  </t>
  </si>
  <si>
    <t>https://www.google.fr/maps/search/Interhome</t>
  </si>
  <si>
    <t>MANOR Vevey</t>
  </si>
  <si>
    <t xml:space="preserve">Avenue du Général-Guisan 1, 1800 Vevey -  </t>
  </si>
  <si>
    <t>https://www.google.fr/maps/search/MANOR+Vevey</t>
  </si>
  <si>
    <t>Bridge Club Nestlé</t>
  </si>
  <si>
    <t xml:space="preserve">Rue de l'Hôtel-de-Ville 1, 1800 Vevey -  </t>
  </si>
  <si>
    <t>https://www.google.fr/maps/search/Bridge+Club+Nestlé</t>
  </si>
  <si>
    <t>Sandoz Location - La Roussane</t>
  </si>
  <si>
    <t xml:space="preserve">Chemin Bellevue 7-9, 1911 Leytron -  </t>
  </si>
  <si>
    <t>https://www.google.fr/maps/search/Sandoz+Location+-+La+Roussane</t>
  </si>
  <si>
    <t>Château d'Oron</t>
  </si>
  <si>
    <t xml:space="preserve">Chemin du Château 1, 1608 Oron-le-Châtel -  </t>
  </si>
  <si>
    <t>https://www.google.fr/maps/search/Château+d'Oron</t>
  </si>
  <si>
    <t>Cafe Creperie Savignoise</t>
  </si>
  <si>
    <t xml:space="preserve">Route de Mollie-Margot 1, 1073 Savigny -  </t>
  </si>
  <si>
    <t>https://www.google.fr/maps/search/Cafe+Creperie+Savignoise</t>
  </si>
  <si>
    <t>Rockin'Style - Relooking, conseil couleurs &amp; styles de mode, maquillage</t>
  </si>
  <si>
    <t xml:space="preserve">Chemin des Rochettes 15, 1618 Châtel-Saint-Denis -  </t>
  </si>
  <si>
    <t>https://www.google.fr/maps/search/Rockin'Style+-+Relooking,+conseil+couleurs+&amp;+styles+de+mode,+maquillage</t>
  </si>
  <si>
    <t>Hotel Reine Victoria</t>
  </si>
  <si>
    <t xml:space="preserve">Via Rosatsch 18, 7500 San Maurizio -  </t>
  </si>
  <si>
    <t>https://www.google.fr/maps/search/Hotel+Reine+Victoria</t>
  </si>
  <si>
    <t>Swiss Museum of Transport</t>
  </si>
  <si>
    <t xml:space="preserve">Lidostrasse 5, 6006 Luzern -  </t>
  </si>
  <si>
    <t>https://www.google.fr/maps/search/Swiss+Museum+of+Transport</t>
  </si>
  <si>
    <t>Caveau du Singe Vert</t>
  </si>
  <si>
    <t xml:space="preserve">Grand-Rue 41, 1015 Lutry -  </t>
  </si>
  <si>
    <t>https://www.google.fr/maps/search/Caveau+du+Singe+Vert</t>
  </si>
  <si>
    <t>La Croix Verte</t>
  </si>
  <si>
    <t xml:space="preserve">Rue Perdtemps 7, 1260 Nyon -  </t>
  </si>
  <si>
    <t>https://www.google.fr/maps/search/La+Croix+Verte</t>
  </si>
  <si>
    <t>Théâtre de Poche de la Grenette</t>
  </si>
  <si>
    <t xml:space="preserve">Rue de Lausanne 1, 1800 Vevey -  </t>
  </si>
  <si>
    <t>https://www.google.fr/maps/search/Théâtre+de+Poche+de+la+Grenette</t>
  </si>
  <si>
    <t>Café Restaurant L'Etape</t>
  </si>
  <si>
    <t xml:space="preserve">Route du Léman 84, 1907 Saxon -  </t>
  </si>
  <si>
    <t>https://www.google.fr/maps/search/Café+Restaurant+L'Etape</t>
  </si>
  <si>
    <t>Top Music SA</t>
  </si>
  <si>
    <t xml:space="preserve">ZI C 81, 1844 Villeneuve -  </t>
  </si>
  <si>
    <t>https://www.google.fr/maps/search/Top+Music+SA</t>
  </si>
  <si>
    <t>Hotel Il Fuorn Park Naziunal</t>
  </si>
  <si>
    <t xml:space="preserve">Il Fuorn, 7530 Zernez -  </t>
  </si>
  <si>
    <t>https://www.google.fr/maps/search/Hotel+Il+Fuorn+Park+Naziunal</t>
  </si>
  <si>
    <t>Hotel a la Staziun</t>
  </si>
  <si>
    <t xml:space="preserve">7530 Zernez -  </t>
  </si>
  <si>
    <t>https://www.google.fr/maps/search/Hotel+a+la+Staziun</t>
  </si>
  <si>
    <t>Swiss National Park</t>
  </si>
  <si>
    <t>https://www.google.fr/maps/search/Swiss+National+Park</t>
  </si>
  <si>
    <t>Café Le National</t>
  </si>
  <si>
    <t xml:space="preserve">Rue du Bourg 25, 1920 Martigny -  </t>
  </si>
  <si>
    <t>https://www.google.fr/maps/search/Café+Le+National</t>
  </si>
  <si>
    <t>Hotel Crusch Alva</t>
  </si>
  <si>
    <t xml:space="preserve">Via Maistra 26, 7524 Zuoz -  </t>
  </si>
  <si>
    <t>https://www.google.fr/maps/search/Hotel+Crusch+Alva</t>
  </si>
  <si>
    <t>Peter Tscherrig Anenhütte (Anenhütte)</t>
  </si>
  <si>
    <t xml:space="preserve">3919 Blatten -  </t>
  </si>
  <si>
    <t>https://www.google.fr/maps/search/Peter+Tscherrig+Anenhütte+(Anenhütte)</t>
  </si>
  <si>
    <t>Coop Supermarkt Mürren</t>
  </si>
  <si>
    <t xml:space="preserve">Borthalten 1032, 3825 Lauterbrunnen -  </t>
  </si>
  <si>
    <t>https://www.google.fr/maps/search/Coop+Supermarkt+Mürren</t>
  </si>
  <si>
    <t>Hotel Alpenruh Mürren</t>
  </si>
  <si>
    <t xml:space="preserve">Eggli 954B, 3825 Mürren -  </t>
  </si>
  <si>
    <t>https://www.google.fr/maps/search/Hotel+Alpenruh+Mürren</t>
  </si>
  <si>
    <t>Hotel Edelweiss</t>
  </si>
  <si>
    <t xml:space="preserve">3825 Lauterbrunnen -  </t>
  </si>
  <si>
    <t>https://www.google.fr/maps/search/Hotel+Edelweiss</t>
  </si>
  <si>
    <t>Auberge communale</t>
  </si>
  <si>
    <t xml:space="preserve">1532 Fétigny -  </t>
  </si>
  <si>
    <t>https://www.google.fr/maps/search/Auberge+communale</t>
  </si>
  <si>
    <t xml:space="preserve">Rue des Chavannes 1, 1304 Cossonay -  </t>
  </si>
  <si>
    <t>Hôtel Royal Savoy Lausanne</t>
  </si>
  <si>
    <t xml:space="preserve">Avenue d'Ouchy 40, 1006 Lausanne -  </t>
  </si>
  <si>
    <t>https://www.google.fr/maps/search/Hôtel+Royal+Savoy+Lausanne</t>
  </si>
  <si>
    <t>Carlton Lausanne Boutique Hotel‎</t>
  </si>
  <si>
    <t xml:space="preserve">Avenue de Cour 4, 1007 Lausanne -  </t>
  </si>
  <si>
    <t>https://www.google.fr/maps/search/Carlton+Lausanne+Boutique+Hotel‎</t>
  </si>
  <si>
    <t>Hôtel - Restaurant du Lac Retaud</t>
  </si>
  <si>
    <t xml:space="preserve">Route du Lac Retaud 4, 1865 Les Diablerets -  </t>
  </si>
  <si>
    <t>https://www.google.fr/maps/search/Hôtel+-+Restaurant+du+Lac+Retaud</t>
  </si>
  <si>
    <t>Parking prangins</t>
  </si>
  <si>
    <t xml:space="preserve">Route du Curson, 1197 Prangins -  </t>
  </si>
  <si>
    <t>https://www.google.fr/maps/search/Parking+prangins</t>
  </si>
  <si>
    <t>Restaurant WALDHAUS</t>
  </si>
  <si>
    <t xml:space="preserve">Staldenstrasse 128, 3920 Zermatt -  </t>
  </si>
  <si>
    <t>https://www.google.fr/maps/search/Restaurant+WALDHAUS</t>
  </si>
  <si>
    <t>Restaurant Suite Sonnmatten</t>
  </si>
  <si>
    <t xml:space="preserve">Winkelmattenweg 96, 3920 Zermatt -  </t>
  </si>
  <si>
    <t>https://www.google.fr/maps/search/Restaurant+Suite+Sonnmatten</t>
  </si>
  <si>
    <t>Hotel Hemizeus</t>
  </si>
  <si>
    <t xml:space="preserve">Untere Tuftra 11, 3920 Zermatt -  </t>
  </si>
  <si>
    <t>https://www.google.fr/maps/search/Hotel+Hemizeus</t>
  </si>
  <si>
    <t>Hotel Engiadina</t>
  </si>
  <si>
    <t xml:space="preserve">Rablüzza 152, 7550 Scuol -  </t>
  </si>
  <si>
    <t>https://www.google.fr/maps/search/Hotel+Engiadina</t>
  </si>
  <si>
    <t>Bogn Engiadina Scuol / Engadin Bad Scuol</t>
  </si>
  <si>
    <t xml:space="preserve">Via dals Bogns 323, 7550 Scuol -  </t>
  </si>
  <si>
    <t>https://www.google.fr/maps/search/Bogn+Engiadina+Scuol+/+Engadin+Bad+Scuol</t>
  </si>
  <si>
    <t>GABRIEL Hotel &amp; Restaurant</t>
  </si>
  <si>
    <t xml:space="preserve">Rablüzza 159A, 7550 Scuol -  </t>
  </si>
  <si>
    <t>https://www.google.fr/maps/search/GABRIEL+Hotel+&amp;+Restaurant</t>
  </si>
  <si>
    <t>National Park Centre</t>
  </si>
  <si>
    <t xml:space="preserve">Urtatsch 2, 7530 Zernez -  </t>
  </si>
  <si>
    <t>https://www.google.fr/maps/search/National+Park+Centre</t>
  </si>
  <si>
    <t>Coop Supermarkt Zernez</t>
  </si>
  <si>
    <t xml:space="preserve">Via Sura Hauptstrasse, 7530 Zernez -  </t>
  </si>
  <si>
    <t>https://www.google.fr/maps/search/Coop+Supermarkt+Zernez</t>
  </si>
  <si>
    <t xml:space="preserve">Route Aloys-Fauquez 97, 1018 Lausanne -  </t>
  </si>
  <si>
    <t>Hotel Simmenhof</t>
  </si>
  <si>
    <t xml:space="preserve">Lenkstrasse 43, 3775 Lenk -  </t>
  </si>
  <si>
    <t>https://www.google.fr/maps/search/Hotel+Simmenhof</t>
  </si>
  <si>
    <t>Hotel-Restaurant Corvatsch</t>
  </si>
  <si>
    <t xml:space="preserve">Via Tegiatscha 1, 7500 St. Moritz -  </t>
  </si>
  <si>
    <t>https://www.google.fr/maps/search/Hotel-Restaurant+Corvatsch</t>
  </si>
  <si>
    <t>Sport Café Seiler GmbH</t>
  </si>
  <si>
    <t xml:space="preserve">Kirchweg 1, 3995 Ernen -  </t>
  </si>
  <si>
    <t>https://www.google.fr/maps/search/Sport+Café+Seiler+GmbH</t>
  </si>
  <si>
    <t>Hotel Schwarenbach</t>
  </si>
  <si>
    <t xml:space="preserve">Gemmi Weg 1, 3718 Kandersteg -  </t>
  </si>
  <si>
    <t>https://www.google.fr/maps/search/Hotel+Schwarenbach</t>
  </si>
  <si>
    <t>Lounge 1411</t>
  </si>
  <si>
    <t xml:space="preserve">Dorfstrasse 1, 3954 Leukerbad -  </t>
  </si>
  <si>
    <t>https://www.google.fr/maps/search/Lounge+1411</t>
  </si>
  <si>
    <t>Kurs- und Sportzentrum Kuspo Gruppenunterkunft</t>
  </si>
  <si>
    <t xml:space="preserve">Simmendamm 9, 3775 Lenk -  </t>
  </si>
  <si>
    <t>https://www.google.fr/maps/search/Kurs-+und+Sportzentrum+Kuspo+Gruppenunterkunft</t>
  </si>
  <si>
    <t>Cinéma Capitole</t>
  </si>
  <si>
    <t xml:space="preserve">Avenue du Théâtre 6, 1005 Lausanne -  </t>
  </si>
  <si>
    <t>https://www.google.fr/maps/search/Cinéma+Capitole</t>
  </si>
  <si>
    <t>Théâtre de la Colombe</t>
  </si>
  <si>
    <t xml:space="preserve">Route d'Oron 98, 1010 Lausanne -  </t>
  </si>
  <si>
    <t>https://www.google.fr/maps/search/Théâtre+de+la+Colombe</t>
  </si>
  <si>
    <t>Sen'Su SA - Integrative Agora</t>
  </si>
  <si>
    <t xml:space="preserve">Rue Saint-Pierre 4, 1003 Lausanne -  </t>
  </si>
  <si>
    <t>https://www.google.fr/maps/search/Sen'Su+SA+-+Integrative+Agora</t>
  </si>
  <si>
    <t>Esplanade de Montbenon</t>
  </si>
  <si>
    <t xml:space="preserve">Allée Ernest-Ansermet 3, 1003 Lausanne -  </t>
  </si>
  <si>
    <t>https://www.google.fr/maps/search/Esplanade+de+Montbenon</t>
  </si>
  <si>
    <t>Restaurant Maison de Ville Bernard Hurel</t>
  </si>
  <si>
    <t xml:space="preserve">Route de la Gare 6, 1305 Penthalaz -  </t>
  </si>
  <si>
    <t>https://www.google.fr/maps/search/Restaurant+Maison+de+Ville+Bernard+Hurel</t>
  </si>
  <si>
    <t>Le Pointu Café-Bar &amp; Brunchs</t>
  </si>
  <si>
    <t xml:space="preserve">Rue Neuve 2, 1003 Lausanne -  </t>
  </si>
  <si>
    <t>https://www.google.fr/maps/search/Le+Pointu+Café-Bar+&amp;+Brunchs</t>
  </si>
  <si>
    <t>Deco-Mariage Sàrl</t>
  </si>
  <si>
    <t xml:space="preserve">Bonnefontaine 4, 1474 Châbles -  </t>
  </si>
  <si>
    <t>https://www.google.fr/maps/search/Deco-Mariage+Sàrl</t>
  </si>
  <si>
    <t>Buvette de Petit-Pré</t>
  </si>
  <si>
    <t>https://www.google.fr/maps/search/Buvette+de+Petit-Pré</t>
  </si>
  <si>
    <t>Restaurant La Promenade</t>
  </si>
  <si>
    <t xml:space="preserve">Route de Chevalley 88, 1911 Leytron -  </t>
  </si>
  <si>
    <t>https://www.google.fr/maps/search/Restaurant+La+Promenade</t>
  </si>
  <si>
    <t>Coop Supermarché Ovronnaz</t>
  </si>
  <si>
    <t xml:space="preserve">Route des Muverans 38, 1911 Leytron -  </t>
  </si>
  <si>
    <t>https://www.google.fr/maps/search/Coop+Supermarché+Ovronnaz</t>
  </si>
  <si>
    <t>Le Vieux-Valais</t>
  </si>
  <si>
    <t xml:space="preserve">de l'Ardévaz 1, Route d'Ovronne, 1911 Leytron -  </t>
  </si>
  <si>
    <t>https://www.google.fr/maps/search/Le+Vieux-Valais</t>
  </si>
  <si>
    <t>Hôtel des Bains d'Ovronnaz</t>
  </si>
  <si>
    <t xml:space="preserve">Route des Bains 93, 1911 Leytron -  </t>
  </si>
  <si>
    <t>https://www.google.fr/maps/search/Hôtel+des+Bains+d'Ovronnaz</t>
  </si>
  <si>
    <t>Zentrum Paul Klee</t>
  </si>
  <si>
    <t xml:space="preserve">Monument im Fruchtland 3, 3000 Bern -  </t>
  </si>
  <si>
    <t>https://www.google.fr/maps/search/Zentrum+Paul+Klee</t>
  </si>
  <si>
    <t>Schöngrün</t>
  </si>
  <si>
    <t xml:space="preserve">Monument im Fruchtland 1, 3006 Bern -  </t>
  </si>
  <si>
    <t>https://www.google.fr/maps/search/Schöngrün</t>
  </si>
  <si>
    <t>Confiserie Beeler AG</t>
  </si>
  <si>
    <t xml:space="preserve">Spitalgasse 36, 3011 Bern -  </t>
  </si>
  <si>
    <t>https://www.google.fr/maps/search/Confiserie+Beeler+AG</t>
  </si>
  <si>
    <t>Loeb department store Bern</t>
  </si>
  <si>
    <t xml:space="preserve">Spitalgasse 47-51, 3001 Bern -  </t>
  </si>
  <si>
    <t>https://www.google.fr/maps/search/Loeb+department+store+Bern</t>
  </si>
  <si>
    <t>Café restaurant Les 3 Couronnes</t>
  </si>
  <si>
    <t xml:space="preserve">Place du Bourg 8, 1920 Martigny -  </t>
  </si>
  <si>
    <t>https://www.google.fr/maps/search/Café+restaurant+Les+3+Couronnes</t>
  </si>
  <si>
    <t>Nestlé Vevey</t>
  </si>
  <si>
    <t xml:space="preserve">Avenue Nestlé 55, 1800 Vevey -  </t>
  </si>
  <si>
    <t>https://www.google.fr/maps/search/Nestlé+Vevey</t>
  </si>
  <si>
    <t>RICO'S</t>
  </si>
  <si>
    <t xml:space="preserve">Seestrasse 160, 8700 Küsnacht -  </t>
  </si>
  <si>
    <t>https://www.google.fr/maps/search/RICO'S</t>
  </si>
  <si>
    <t>Domaine des Faverges</t>
  </si>
  <si>
    <t xml:space="preserve">Route de Vevey 11, 1071 Chexbres -  </t>
  </si>
  <si>
    <t>https://www.google.fr/maps/search/Domaine+des+Faverges</t>
  </si>
  <si>
    <t>Crêperie la Bolée Bretonne Depuis 1975 Ouvert À L'année</t>
  </si>
  <si>
    <t xml:space="preserve">6 Avenue Charles de Gaulle, 83120 Sainte-Maxime, France -  </t>
  </si>
  <si>
    <t>https://www.google.fr/maps/search/Crêperie+la+Bolée+Bretonne+Depuis+1975+Ouvert+À+L'année</t>
  </si>
  <si>
    <t>Hôtel Le Revest</t>
  </si>
  <si>
    <t xml:space="preserve">48 Avenue Jean Jaurès, 83120 Sainte-Maxime, France -  </t>
  </si>
  <si>
    <t>https://www.google.fr/maps/search/Hôtel+Le+Revest</t>
  </si>
  <si>
    <t>Klein Seinpost</t>
  </si>
  <si>
    <t xml:space="preserve">Deltaplein 600, 2554 GJ Den Haag, Netherlands -  </t>
  </si>
  <si>
    <t>https://www.google.fr/maps/search/Klein+Seinpost</t>
  </si>
  <si>
    <t>Clinique Dentaire du Chablais</t>
  </si>
  <si>
    <t xml:space="preserve">Z.A. Entre deux Fossaux 4, 1868 Collombey-Muraz -  </t>
  </si>
  <si>
    <t>https://www.google.fr/maps/search/Clinique+Dentaire+du+Chablais</t>
  </si>
  <si>
    <t>Bodhi Thai Herbal Spa &amp; Boutique</t>
  </si>
  <si>
    <t xml:space="preserve">Rue de Genève 80, 1004 Lausanne -  </t>
  </si>
  <si>
    <t>https://www.google.fr/maps/search/"Bodhi"+Thai+Herbal+Spa+&amp;+Boutique</t>
  </si>
  <si>
    <t>RESTAURANT LA PINTE</t>
  </si>
  <si>
    <t xml:space="preserve">Rue d'Yverdon 4, 1023 Crissier -  </t>
  </si>
  <si>
    <t>https://www.google.fr/maps/search/RESTAURANT+LA+PINTE</t>
  </si>
  <si>
    <t>Restaurant Le Contemporain</t>
  </si>
  <si>
    <t xml:space="preserve">Route de Cossonay 1, 1029 Villars-Sainte-Croix -  </t>
  </si>
  <si>
    <t>https://www.google.fr/maps/search/Restaurant+Le+Contemporain</t>
  </si>
  <si>
    <t>Café Oporto</t>
  </si>
  <si>
    <t xml:space="preserve">Zoutsteeg 1, 1012 LX Amsterdam, Netherlands -  </t>
  </si>
  <si>
    <t>https://www.google.fr/maps/search/Café+Oporto</t>
  </si>
  <si>
    <t>Place Francois Silvant</t>
  </si>
  <si>
    <t xml:space="preserve">Chemin du Croset 1C, 1024 Ecublens -  </t>
  </si>
  <si>
    <t>https://www.google.fr/maps/search/Place+Francois+Silvant</t>
  </si>
  <si>
    <t>Foodhallen</t>
  </si>
  <si>
    <t xml:space="preserve">Bellamyplein 51, 1053 AT Amsterdam, Netherlands -  </t>
  </si>
  <si>
    <t>https://www.google.fr/maps/search/Foodhallen</t>
  </si>
  <si>
    <t>Bullewijck</t>
  </si>
  <si>
    <t xml:space="preserve">Hogehilweg 20, 1101 CD Amsterdam, Netherlands -  </t>
  </si>
  <si>
    <t>https://www.google.fr/maps/search/Bullewijck</t>
  </si>
  <si>
    <t>Febo</t>
  </si>
  <si>
    <t xml:space="preserve">Nieuwendijk 50, 1012 MN Amsterdam, Netherlands -  </t>
  </si>
  <si>
    <t>https://www.google.fr/maps/search/Febo</t>
  </si>
  <si>
    <t>Halles Saint-Géry - Agora bruxelloise</t>
  </si>
  <si>
    <t xml:space="preserve">Place Saint-Géry 1, 1000 Bruxelles, Belgium -  </t>
  </si>
  <si>
    <t>https://www.google.fr/maps/search/Halles+Saint-Géry+-+Agora+bruxelloise</t>
  </si>
  <si>
    <t xml:space="preserve">184 Rue de Rivoli, 75001 Paris, France -  </t>
  </si>
  <si>
    <t xml:space="preserve">Bahnhofstrasse 73, 8590 Romanshorn -  </t>
  </si>
  <si>
    <t>Coop Supermarkt Arbon Novaseta</t>
  </si>
  <si>
    <t xml:space="preserve">St. Gallerstrasse 15, 9320 Arbon -  </t>
  </si>
  <si>
    <t>https://www.google.fr/maps/search/Coop+Supermarkt+Arbon+Novaseta</t>
  </si>
  <si>
    <t>Restaurant Beyrouth</t>
  </si>
  <si>
    <t xml:space="preserve">Kinkerstraat 18, 1053 DV Amsterdam, Netherlands -  </t>
  </si>
  <si>
    <t>https://www.google.fr/maps/search/Restaurant+Beyrouth</t>
  </si>
  <si>
    <t>Madame Tussauds</t>
  </si>
  <si>
    <t xml:space="preserve">Dam 20, 1012 NP Amsterdam, Netherlands -  </t>
  </si>
  <si>
    <t>https://www.google.fr/maps/search/Madame+Tussauds</t>
  </si>
  <si>
    <t>Burger King</t>
  </si>
  <si>
    <t xml:space="preserve">Reguliersbreestraat 15-17, 1017 CL Amsterdam, Netherlands -  </t>
  </si>
  <si>
    <t>https://www.google.fr/maps/search/Burger+King</t>
  </si>
  <si>
    <t xml:space="preserve">Damrak 8, 1012 LG Amsterdam, Netherlands -  </t>
  </si>
  <si>
    <t>Migrol Service</t>
  </si>
  <si>
    <t>https://www.google.fr/maps/search/Migrol+Service</t>
  </si>
  <si>
    <t>Mosterei Möhl AG</t>
  </si>
  <si>
    <t xml:space="preserve">St. Gallerstrasse 213, 9320 Arbon -  </t>
  </si>
  <si>
    <t>https://www.google.fr/maps/search/Mosterei+Möhl+AG</t>
  </si>
  <si>
    <t>Raststätte Herrlisberg-Nord</t>
  </si>
  <si>
    <t xml:space="preserve">Herrlisberg Nord 1, 8820 Wädenswil -  </t>
  </si>
  <si>
    <t>https://www.google.fr/maps/search/Raststätte+Herrlisberg-Nord</t>
  </si>
  <si>
    <t xml:space="preserve">Route de Reculan 1, 1024 Ecublens -  </t>
  </si>
  <si>
    <t>Parc de la Vallée de la Jeunesse</t>
  </si>
  <si>
    <t xml:space="preserve">Vallée de la Jeunesse, 1007 Lausanne -  </t>
  </si>
  <si>
    <t>https://www.google.fr/maps/search/Parc+de+la+Vallée+de+la+Jeunesse</t>
  </si>
  <si>
    <t>Vera Coiffure</t>
  </si>
  <si>
    <t xml:space="preserve">Rue Mauborget 1, 1003 Lausanne -  </t>
  </si>
  <si>
    <t>https://www.google.fr/maps/search/Vera+Coiffure</t>
  </si>
  <si>
    <t xml:space="preserve">Centre Commercial Crissier, Chemin de Closalet 7, 1023 Crissier -  </t>
  </si>
  <si>
    <t>Coop Supermarché Ecublens</t>
  </si>
  <si>
    <t xml:space="preserve">Chemin du Croset 3, 1024 Ecublens -  </t>
  </si>
  <si>
    <t>https://www.google.fr/maps/search/Coop+Supermarché+Ecublens</t>
  </si>
  <si>
    <t>Arbon Fischerhaus</t>
  </si>
  <si>
    <t xml:space="preserve">Schlossgasse 2, 9320 Arbon -  </t>
  </si>
  <si>
    <t>https://www.google.fr/maps/search/Arbon+Fischerhaus</t>
  </si>
  <si>
    <t>Maestrani</t>
  </si>
  <si>
    <t xml:space="preserve">Toggenburgerstrasse 41, 9230 Flawil -  </t>
  </si>
  <si>
    <t>https://www.google.fr/maps/search/Maestrani</t>
  </si>
  <si>
    <t>Lyon Kebab</t>
  </si>
  <si>
    <t xml:space="preserve">Rue Mauborget 3, 1003 Lausanne -  </t>
  </si>
  <si>
    <t>https://www.google.fr/maps/search/Lyon+Kebab</t>
  </si>
  <si>
    <t>Salle de Spectacles From Renens</t>
  </si>
  <si>
    <t xml:space="preserve">Rue de Lausanne 37, 1020 Renens -  </t>
  </si>
  <si>
    <t>https://www.google.fr/maps/search/Salle+de+Spectacles+From+Renens</t>
  </si>
  <si>
    <t>Gotham Lausanne Gare</t>
  </si>
  <si>
    <t xml:space="preserve">Avenue d'Ouchy 4, 1006 Lausanne -  </t>
  </si>
  <si>
    <t>https://www.google.fr/maps/search/Gotham+Lausanne+Gare</t>
  </si>
  <si>
    <t>Michel Moto</t>
  </si>
  <si>
    <t xml:space="preserve">Route Aloys-Fauquez 1A, 1018 Lausanne -  </t>
  </si>
  <si>
    <t>https://www.google.fr/maps/search/Michel+Moto</t>
  </si>
  <si>
    <t>Maison Pouly</t>
  </si>
  <si>
    <t xml:space="preserve">Rue Centrale 5, 1003 Lausanne -  </t>
  </si>
  <si>
    <t>https://www.google.fr/maps/search/Maison+Pouly</t>
  </si>
  <si>
    <t>Bar Satellite</t>
  </si>
  <si>
    <t xml:space="preserve">Avenue Piccard, 1015 Lausanne -  </t>
  </si>
  <si>
    <t>https://www.google.fr/maps/search/Bar+Satellite</t>
  </si>
  <si>
    <t>Pat' Pizza et Kebab</t>
  </si>
  <si>
    <t xml:space="preserve">Chemin des Croix-Rouges 2, 1007 Lausanne -  </t>
  </si>
  <si>
    <t>https://www.google.fr/maps/search/Pat'+Pizza+et+Kebab</t>
  </si>
  <si>
    <t>King Size Pub</t>
  </si>
  <si>
    <t>https://www.google.fr/maps/search/King+Size+Pub</t>
  </si>
  <si>
    <t>Space of Inventions</t>
  </si>
  <si>
    <t xml:space="preserve">Vallée de la Jeunesse 1, 1007 Lausanne -  </t>
  </si>
  <si>
    <t>https://www.google.fr/maps/search/Space+of+Inventions</t>
  </si>
  <si>
    <t>Le Major Davel</t>
  </si>
  <si>
    <t xml:space="preserve">Place d'Armes 8, 1096 Bourg-en-Lavaux -  </t>
  </si>
  <si>
    <t>https://www.google.fr/maps/search/Le+Major+Davel</t>
  </si>
  <si>
    <t>Restaurant Waldschenke</t>
  </si>
  <si>
    <t xml:space="preserve">St. Gallerstrasse 105, 8590 Romanshorn -  </t>
  </si>
  <si>
    <t>https://www.google.fr/maps/search/Restaurant+Waldschenke</t>
  </si>
  <si>
    <t>Café Dulezi - La Conditoria SEDRUN-SWITZERLAND</t>
  </si>
  <si>
    <t xml:space="preserve">Via Alpsu 107, 7188 Tavetsch -  </t>
  </si>
  <si>
    <t>https://www.google.fr/maps/search/Café+Dulezi+-+La+Conditoria+SEDRUN-SWITZERLAND</t>
  </si>
  <si>
    <t>Quick Anspach</t>
  </si>
  <si>
    <t xml:space="preserve">Boulevard Anspach 56, 1000 Bruxelles, Belgium -  </t>
  </si>
  <si>
    <t>https://www.google.fr/maps/search/Quick+Anspach</t>
  </si>
  <si>
    <t>Cineworld Cinema - London Leicester Square</t>
  </si>
  <si>
    <t xml:space="preserve">5-6, Leicester Square, London WC2H 7NA, UK -  </t>
  </si>
  <si>
    <t>https://www.google.fr/maps/search/Cineworld+Cinema+-+London+Leicester+Square</t>
  </si>
  <si>
    <t>Abercorn House</t>
  </si>
  <si>
    <t xml:space="preserve">28-30 Bute Gardens, Hammersmith, London W6 7DS, UK -  </t>
  </si>
  <si>
    <t>https://www.google.fr/maps/search/Abercorn+House</t>
  </si>
  <si>
    <t>Burger King Paris Bastille</t>
  </si>
  <si>
    <t xml:space="preserve">20 Rue de la Roquette, 75011 Paris, France -  </t>
  </si>
  <si>
    <t>https://www.google.fr/maps/search/Burger+King+Paris+Bastille</t>
  </si>
  <si>
    <t>Alexanderplatz</t>
  </si>
  <si>
    <t xml:space="preserve">10178 Berlin, Germany -  </t>
  </si>
  <si>
    <t>https://www.google.fr/maps/search/Alexanderplatz</t>
  </si>
  <si>
    <t>Gusto di Pasta</t>
  </si>
  <si>
    <t>https://www.google.fr/maps/search/Gusto+di+Pasta</t>
  </si>
  <si>
    <t>Centre Sportif de la Patinoire</t>
  </si>
  <si>
    <t xml:space="preserve">Route des Centres Sportifs 4, 1854 Leysin -  </t>
  </si>
  <si>
    <t>https://www.google.fr/maps/search/Centre+Sportif+de+la+Patinoire</t>
  </si>
  <si>
    <t>LANDI Cossonay</t>
  </si>
  <si>
    <t xml:space="preserve">Route de Dizy 1, 1304 Cossonay -  </t>
  </si>
  <si>
    <t>https://www.google.fr/maps/search/LANDI+Cossonay</t>
  </si>
  <si>
    <t>Stand de tir de Chanoz-Brocard</t>
  </si>
  <si>
    <t xml:space="preserve">Route de Savigny, 1090 Lutry -  </t>
  </si>
  <si>
    <t>https://www.google.fr/maps/search/Stand+de+tir+de+Chanoz-Brocard</t>
  </si>
  <si>
    <t>Cathédrale Notre-Dame de Paris</t>
  </si>
  <si>
    <t xml:space="preserve">6 Parvis Notre-Dame - Pl. Jean-Paul II, 75004 Paris, France -  </t>
  </si>
  <si>
    <t>https://www.google.fr/maps/search/Cathédrale+Notre-Dame+de+Paris</t>
  </si>
  <si>
    <t>hotelF1 Paris Porte de Châtillon</t>
  </si>
  <si>
    <t xml:space="preserve">23 Avenue de la Porte de Châtillon, 75014 Paris, France -  </t>
  </si>
  <si>
    <t>https://www.google.fr/maps/search/hotelF1+Paris+Porte+de+Châtillon</t>
  </si>
  <si>
    <t>Café Hill Street Blues</t>
  </si>
  <si>
    <t xml:space="preserve">Warmoesstraat 52A, 1012 JG Amsterdam, Netherlands -  </t>
  </si>
  <si>
    <t>https://www.google.fr/maps/search/Café+Hill+Street+Blues</t>
  </si>
  <si>
    <t>New York Pizza</t>
  </si>
  <si>
    <t xml:space="preserve">Reguliersbreestraat 51, 1017 CM Amsterdam, Netherlands -  </t>
  </si>
  <si>
    <t>https://www.google.fr/maps/search/New+York+Pizza</t>
  </si>
  <si>
    <t xml:space="preserve">Kalverstraat 45-47, 1012 NZ Amsterdam, Netherlands -  </t>
  </si>
  <si>
    <t xml:space="preserve">Spui 2, 1012 WZ Amsterdam, Netherlands -  </t>
  </si>
  <si>
    <t>Bloemenmarkt</t>
  </si>
  <si>
    <t xml:space="preserve">Singel, 1012 DH Amsterdam, Netherlands -  </t>
  </si>
  <si>
    <t>https://www.google.fr/maps/search/Bloemenmarkt</t>
  </si>
  <si>
    <t xml:space="preserve">117 Kingsway, London WC2B 6PP, UK -  </t>
  </si>
  <si>
    <t>Louvre Museum</t>
  </si>
  <si>
    <t xml:space="preserve">Rue de Rivoli, 75001 Paris, France -  </t>
  </si>
  <si>
    <t>https://www.google.fr/maps/search/Louvre+Museum</t>
  </si>
  <si>
    <t>Hotel Novotel Lausanne Bussigny</t>
  </si>
  <si>
    <t xml:space="preserve">35, Route de Condémine, 1030 Bussigny -  </t>
  </si>
  <si>
    <t>https://www.google.fr/maps/search/Hotel+Novotel+Lausanne+Bussigny</t>
  </si>
  <si>
    <t>TCS</t>
  </si>
  <si>
    <t>https://www.google.fr/maps/search/TCS</t>
  </si>
  <si>
    <t>Michelangelo</t>
  </si>
  <si>
    <t xml:space="preserve">Chemin des Lieugex 17, 1860 Aigle -  </t>
  </si>
  <si>
    <t>https://www.google.fr/maps/search/Michelangelo</t>
  </si>
  <si>
    <t>Moosalp</t>
  </si>
  <si>
    <t xml:space="preserve">3923 Törbel -  </t>
  </si>
  <si>
    <t>https://www.google.fr/maps/search/Moosalp</t>
  </si>
  <si>
    <t>Rastplatz Lenzburg</t>
  </si>
  <si>
    <t xml:space="preserve">5600 Lenzburg -  </t>
  </si>
  <si>
    <t>https://www.google.fr/maps/search/Rastplatz+Lenzburg</t>
  </si>
  <si>
    <t>Migros Restaurant</t>
  </si>
  <si>
    <t>https://www.google.fr/maps/search/Migros+Restaurant</t>
  </si>
  <si>
    <t>Coop Supermarkt Horn</t>
  </si>
  <si>
    <t xml:space="preserve">Seestrasse 111, 9326 Horn -  </t>
  </si>
  <si>
    <t>https://www.google.fr/maps/search/Coop+Supermarkt+Horn</t>
  </si>
  <si>
    <t>Dafy Moto</t>
  </si>
  <si>
    <t xml:space="preserve">Rue du Port-Franc 22, 1003 Lausanne -  </t>
  </si>
  <si>
    <t>https://www.google.fr/maps/search/Dafy+Moto</t>
  </si>
  <si>
    <t xml:space="preserve">Rue Saint-Laurent 20, 1003 Lausanne -  </t>
  </si>
  <si>
    <t>CHOPFAB</t>
  </si>
  <si>
    <t xml:space="preserve">Chalte Bodu, 3935 Bürchen -  </t>
  </si>
  <si>
    <t>https://www.google.fr/maps/search/CHOPFAB</t>
  </si>
  <si>
    <t>Paparazzo Bar</t>
  </si>
  <si>
    <t xml:space="preserve">Blumenbergpl. 6, 9000 St. Gallen -  </t>
  </si>
  <si>
    <t>https://www.google.fr/maps/search/Paparazzo+Bar</t>
  </si>
  <si>
    <t>Flon</t>
  </si>
  <si>
    <t>https://www.google.fr/maps/search/Flon</t>
  </si>
  <si>
    <t>A. G. Reinigungen</t>
  </si>
  <si>
    <t xml:space="preserve">Brühlstrasse 22, 9320 Arbon -  </t>
  </si>
  <si>
    <t>https://www.google.fr/maps/search/A.+G.+Reinigungen</t>
  </si>
  <si>
    <t>LB reinigungen GmbH</t>
  </si>
  <si>
    <t xml:space="preserve">Solothurnstrasse 22, 3322 Urtenen-Schönbühl -  </t>
  </si>
  <si>
    <t>https://www.google.fr/maps/search/LB+reinigungen+GmbH</t>
  </si>
  <si>
    <t>Andreia Group</t>
  </si>
  <si>
    <t xml:space="preserve">Rue des Prés-du-Lac 30, 1400 Yverdon-les-Bains -  </t>
  </si>
  <si>
    <t>https://www.google.fr/maps/search/Andreia+Group</t>
  </si>
  <si>
    <t>sosbabysitter.ch / SOS Services Sàrl</t>
  </si>
  <si>
    <t xml:space="preserve">Rue de Sébeillon 9B, 1004 Lausanne -  </t>
  </si>
  <si>
    <t>https://www.google.fr/maps/search/sosbabysitter.ch+/+SOS+Services+Sàrl</t>
  </si>
  <si>
    <t>Coop Supermarché Aigle</t>
  </si>
  <si>
    <t xml:space="preserve">Rue du Rhône 28, 1860 Aigle -  </t>
  </si>
  <si>
    <t>https://www.google.fr/maps/search/Coop+Supermarché+Aigle</t>
  </si>
  <si>
    <t xml:space="preserve">Pré-de-la-Croix 10, 1847 Rennaz -  </t>
  </si>
  <si>
    <t xml:space="preserve">Rue de Crissier 4b, 1020 Renens -  </t>
  </si>
  <si>
    <t>Coop Supermarché Leysin</t>
  </si>
  <si>
    <t xml:space="preserve">Cime de L'Est A, Chemin de Morex, 1854 Leysin -  </t>
  </si>
  <si>
    <t>https://www.google.fr/maps/search/Coop+Supermarché+Leysin</t>
  </si>
  <si>
    <t>Square FLON</t>
  </si>
  <si>
    <t xml:space="preserve">Rue du Port-Franc 17, 1003 Lausanne -  </t>
  </si>
  <si>
    <t>https://www.google.fr/maps/search/Square+FLON</t>
  </si>
  <si>
    <t>Parc et Promenade du Chateau de Beaulieu.</t>
  </si>
  <si>
    <t xml:space="preserve">Avenue Bergières 7, 1004 Lausanne -  </t>
  </si>
  <si>
    <t>https://www.google.fr/maps/search/Parc+et+Promenade+du+Chateau+de+Beaulieu.</t>
  </si>
  <si>
    <t>Cobalt Project</t>
  </si>
  <si>
    <t xml:space="preserve">Route de la Claie-aux-Moines, 1090 Lutry -  </t>
  </si>
  <si>
    <t>https://www.google.fr/maps/search/Cobalt+Project</t>
  </si>
  <si>
    <t>Tournant Panoramique Le Kuklos</t>
  </si>
  <si>
    <t xml:space="preserve">La Berneuse, 1854 Leysin -  </t>
  </si>
  <si>
    <t>https://www.google.fr/maps/search/Tournant+Panoramique+Le+Kuklos</t>
  </si>
  <si>
    <t>Hôtel-Restaurant Tour d'Aï</t>
  </si>
  <si>
    <t xml:space="preserve">Avenue des Ormonts 14, 1854 Leysin -  </t>
  </si>
  <si>
    <t>https://www.google.fr/maps/search/Hôtel-Restaurant+Tour+d'Aï</t>
  </si>
  <si>
    <t>Promenade Derrière-Bourg</t>
  </si>
  <si>
    <t>https://www.google.fr/maps/search/Promenade+Derrière-Bourg</t>
  </si>
  <si>
    <t>The Green Rabbit</t>
  </si>
  <si>
    <t xml:space="preserve">Rlle du Lapin-Vert 2, 1005 Lausanne -  </t>
  </si>
  <si>
    <t>https://www.google.fr/maps/search/The+Green+Rabbit</t>
  </si>
  <si>
    <t>Centre Commercial Riviera</t>
  </si>
  <si>
    <t xml:space="preserve">Pré-de-la-Croix 18, 1847 Rennaz -  </t>
  </si>
  <si>
    <t>https://www.google.fr/maps/search/Centre+Commercial+Riviera</t>
  </si>
  <si>
    <t>Chalet Restaurant Les Fers</t>
  </si>
  <si>
    <t xml:space="preserve">Case Postale 49 1854, 1854 Leysin -  </t>
  </si>
  <si>
    <t>https://www.google.fr/maps/search/Chalet+Restaurant+Les+Fers</t>
  </si>
  <si>
    <t>McCarthy's Irish Pub</t>
  </si>
  <si>
    <t xml:space="preserve">Place Pépinet 1, 1003 Lausanne -  </t>
  </si>
  <si>
    <t>https://www.google.fr/maps/search/McCarthy's+Irish+Pub</t>
  </si>
  <si>
    <t>Ningbo</t>
  </si>
  <si>
    <t xml:space="preserve">Rue Pichard 8, 1003 Lausanne -  </t>
  </si>
  <si>
    <t>https://www.google.fr/maps/search/Ningbo</t>
  </si>
  <si>
    <t>Le Boisy</t>
  </si>
  <si>
    <t xml:space="preserve">Chemin du Boisy 41, 1004 Lausanne -  </t>
  </si>
  <si>
    <t>https://www.google.fr/maps/search/Le+Boisy</t>
  </si>
  <si>
    <t>Le Dynasty</t>
  </si>
  <si>
    <t xml:space="preserve">Place Saint-François 2, 1003 Lausanne -  </t>
  </si>
  <si>
    <t>https://www.google.fr/maps/search/Le+Dynasty</t>
  </si>
  <si>
    <t>Roldeco SA</t>
  </si>
  <si>
    <t xml:space="preserve">Route Sous-Riette 33-35, 1023 Crissier -  </t>
  </si>
  <si>
    <t>https://www.google.fr/maps/search/Roldeco+SA</t>
  </si>
  <si>
    <t>La Nonna</t>
  </si>
  <si>
    <t xml:space="preserve">Rue du Maupas 17, 1004 Lausanne -  </t>
  </si>
  <si>
    <t>https://www.google.fr/maps/search/La+Nonna</t>
  </si>
  <si>
    <t>Beaulieu Theater</t>
  </si>
  <si>
    <t>https://www.google.fr/maps/search/Beaulieu+Theater</t>
  </si>
  <si>
    <t>L'Atelier</t>
  </si>
  <si>
    <t xml:space="preserve">Avenue de France 39, 1004 Lausanne -  </t>
  </si>
  <si>
    <t>https://www.google.fr/maps/search/L'Atelier</t>
  </si>
  <si>
    <t>Laser Game Evolution Lausanne</t>
  </si>
  <si>
    <t xml:space="preserve">Rue de Genève 88, 1004 Lausanne -  </t>
  </si>
  <si>
    <t>https://www.google.fr/maps/search/Laser+Game+Evolution+Lausanne</t>
  </si>
  <si>
    <t>Mrs. Cécile Tenot Ostéopathie</t>
  </si>
  <si>
    <t xml:space="preserve">Chemin du Boisy 54, 1004 Lausanne -  </t>
  </si>
  <si>
    <t>https://www.google.fr/maps/search/Mrs.+Cécile+Tenot+Ostéopathie</t>
  </si>
  <si>
    <t>Traiteur Bosphore</t>
  </si>
  <si>
    <t xml:space="preserve">Rue de la Louve 7, 1003 Lausanne -  </t>
  </si>
  <si>
    <t>https://www.google.fr/maps/search/Traiteur+Bosphore</t>
  </si>
  <si>
    <t>mudac</t>
  </si>
  <si>
    <t xml:space="preserve">Place de la Cathédrale 6, 1005 Lausanne -  </t>
  </si>
  <si>
    <t>https://www.google.fr/maps/search/mudac</t>
  </si>
  <si>
    <t>Coop Supermarché City Lausanne St. François F</t>
  </si>
  <si>
    <t xml:space="preserve">Avenue du Théâtre 4, 1002 Lausanne -  </t>
  </si>
  <si>
    <t>https://www.google.fr/maps/search/Coop+Supermarché+City+Lausanne+St.+François+F</t>
  </si>
  <si>
    <t>Smartbox boutique</t>
  </si>
  <si>
    <t xml:space="preserve">Rue de Bourg 35, 1003 Lausanne -  </t>
  </si>
  <si>
    <t>https://www.google.fr/maps/search/Smartbox+boutique</t>
  </si>
  <si>
    <t>Lausanne Opera</t>
  </si>
  <si>
    <t xml:space="preserve">Avenue du Théâtre 12, 1002 Lausanne -  </t>
  </si>
  <si>
    <t>https://www.google.fr/maps/search/Lausanne+Opera</t>
  </si>
  <si>
    <t>Credit Suisse AG</t>
  </si>
  <si>
    <t xml:space="preserve">Rue du Lion-d'Or 5-7, 1003 Lausanne -  </t>
  </si>
  <si>
    <t>https://www.google.fr/maps/search/Credit+Suisse+AG</t>
  </si>
  <si>
    <t>Les Brasseurs Lausanne</t>
  </si>
  <si>
    <t xml:space="preserve">Rue Centrale 4, 1003 Lausanne -  </t>
  </si>
  <si>
    <t>https://www.google.fr/maps/search/Les+Brasseurs+Lausanne</t>
  </si>
  <si>
    <t>OpenBusiness SA / Swisscenter / Swisslink</t>
  </si>
  <si>
    <t>https://www.google.fr/maps/search/OpenBusiness+SA+/+Swisscenter+/+Swisslink</t>
  </si>
  <si>
    <t>LE COMPTOIR</t>
  </si>
  <si>
    <t xml:space="preserve">Rue de la Barre 1, 1003 Lausanne -  </t>
  </si>
  <si>
    <t>https://www.google.fr/maps/search/LE+COMPTOIR</t>
  </si>
  <si>
    <t>Cully Jazz Festival</t>
  </si>
  <si>
    <t xml:space="preserve">Place de l'Hôtel-de-Ville 2, 1096 Bourg-en-Lavaux -  </t>
  </si>
  <si>
    <t>https://www.google.fr/maps/search/Cully+Jazz+Festival</t>
  </si>
  <si>
    <t>Garage Champsec</t>
  </si>
  <si>
    <t xml:space="preserve">Avenue du Grand-Champsec 51, 1950 Sion -  </t>
  </si>
  <si>
    <t>https://www.google.fr/maps/search/Garage+Champsec</t>
  </si>
  <si>
    <t>Skilift AG Heiden</t>
  </si>
  <si>
    <t xml:space="preserve">Hinterbissaustrasse 64, 9410 Heiden -  </t>
  </si>
  <si>
    <t>https://www.google.fr/maps/search/Skilift+AG+Heiden</t>
  </si>
  <si>
    <t>Tennis- und Fitnesscenter Fiesch</t>
  </si>
  <si>
    <t xml:space="preserve">Lischmatta 5, 3984 Fiesch -  </t>
  </si>
  <si>
    <t>https://www.google.fr/maps/search/Tennis-+und+Fitnesscenter+Fiesch</t>
  </si>
  <si>
    <t>Sport Resort Fiesch</t>
  </si>
  <si>
    <t xml:space="preserve">Feriendorf 1, 3984 Fiesch -  </t>
  </si>
  <si>
    <t>https://www.google.fr/maps/search/Sport+Resort+Fiesch</t>
  </si>
  <si>
    <t>Coop Supermarkt Fiesch</t>
  </si>
  <si>
    <t xml:space="preserve">Furkastrasse 21, 3984 Fiesch -  </t>
  </si>
  <si>
    <t>https://www.google.fr/maps/search/Coop+Supermarkt+Fiesch</t>
  </si>
  <si>
    <t>Titterwald</t>
  </si>
  <si>
    <t xml:space="preserve">3984 Fieschertal -  </t>
  </si>
  <si>
    <t>https://www.google.fr/maps/search/Titterwald</t>
  </si>
  <si>
    <t>Burghütte</t>
  </si>
  <si>
    <t xml:space="preserve">3984 Fiesch -  </t>
  </si>
  <si>
    <t>https://www.google.fr/maps/search/Burghütte</t>
  </si>
  <si>
    <t>Rastplatz Walterswil</t>
  </si>
  <si>
    <t xml:space="preserve">5746 Walterswil -  </t>
  </si>
  <si>
    <t>https://www.google.fr/maps/search/Rastplatz+Walterswil</t>
  </si>
  <si>
    <t>Pfyn-Finges Nature Park</t>
  </si>
  <si>
    <t xml:space="preserve">3970 Salgesch -  </t>
  </si>
  <si>
    <t>https://www.google.fr/maps/search/Pfyn-Finges+Nature+Park</t>
  </si>
  <si>
    <t>Rastplatz Oftringen</t>
  </si>
  <si>
    <t xml:space="preserve">4665, Oftringen -  </t>
  </si>
  <si>
    <t>https://www.google.fr/maps/search/Rastplatz+Oftringen</t>
  </si>
  <si>
    <t>Seilpark Fiesch</t>
  </si>
  <si>
    <t xml:space="preserve">Feriendorf 1-2, 3984 Fiesch -  </t>
  </si>
  <si>
    <t>https://www.google.fr/maps/search/Seilpark+Fiesch</t>
  </si>
  <si>
    <t>Liberta</t>
  </si>
  <si>
    <t xml:space="preserve">Rue de la Barre 8, 1005 Lausanne -  </t>
  </si>
  <si>
    <t>https://www.google.fr/maps/search/Liberta</t>
  </si>
  <si>
    <t>Mineralheilbad St. Margrethen</t>
  </si>
  <si>
    <t xml:space="preserve">Walzenhauserstrasse 2, 9430 St. Margrethen -  </t>
  </si>
  <si>
    <t>https://www.google.fr/maps/search/Mineralheilbad+St.+Margrethen</t>
  </si>
  <si>
    <t xml:space="preserve">Klarastrasse 12, 9320 Arbon -  </t>
  </si>
  <si>
    <t>Ephese Kebab</t>
  </si>
  <si>
    <t xml:space="preserve">Rue Neuve 4, 1003 Lausanne -  </t>
  </si>
  <si>
    <t>https://www.google.fr/maps/search/Ephese+Kebab</t>
  </si>
  <si>
    <t>Parking Chauderon</t>
  </si>
  <si>
    <t xml:space="preserve">Rue de Genève 28, 1003 Lausanne -  </t>
  </si>
  <si>
    <t>https://www.google.fr/maps/search/Parking+Chauderon</t>
  </si>
  <si>
    <t>Paternelle - costume rental and decorations</t>
  </si>
  <si>
    <t xml:space="preserve">Chemin de la Chocolatière 2, 1030 Bussigny -  </t>
  </si>
  <si>
    <t>https://www.google.fr/maps/search/Paternelle+-+costume+rental+and+decorations</t>
  </si>
  <si>
    <t>Badminton Center</t>
  </si>
  <si>
    <t xml:space="preserve">Chemin du Viaduc 12, 1008 Prilly -  </t>
  </si>
  <si>
    <t>https://www.google.fr/maps/search/Badminton+Center</t>
  </si>
  <si>
    <t xml:space="preserve">Le Flon, Rue de Genève 33, 1003 Lausanne -  </t>
  </si>
  <si>
    <t>Supreme Tacos Lausanne</t>
  </si>
  <si>
    <t xml:space="preserve">Rue du Grand-Pont 18, 1003 Lausanne -  </t>
  </si>
  <si>
    <t>https://www.google.fr/maps/search/Supreme+Tacos+Lausanne</t>
  </si>
  <si>
    <t>Coop Supermarché Lausanne Prélaz</t>
  </si>
  <si>
    <t xml:space="preserve">Avenue de Morges 60, 1004 Lausanne -  </t>
  </si>
  <si>
    <t>https://www.google.fr/maps/search/Coop+Supermarché+Lausanne+Prélaz</t>
  </si>
  <si>
    <t>Benjamin Fourrures SA</t>
  </si>
  <si>
    <t xml:space="preserve">Rue Haldimand 13, 1003 Lausanne -  </t>
  </si>
  <si>
    <t>https://www.google.fr/maps/search/Benjamin+Fourrures+SA</t>
  </si>
  <si>
    <t>Clhm</t>
  </si>
  <si>
    <t xml:space="preserve">Avenue Gindroz 2, 1004 Lausanne -  </t>
  </si>
  <si>
    <t>https://www.google.fr/maps/search/Clhm</t>
  </si>
  <si>
    <t>Bulldog Bar</t>
  </si>
  <si>
    <t>https://www.google.fr/maps/search/Bulldog+Bar</t>
  </si>
  <si>
    <t>Novaseta</t>
  </si>
  <si>
    <t>https://www.google.fr/maps/search/Novaseta</t>
  </si>
  <si>
    <t>Rastplatz Hindelbank-Süd</t>
  </si>
  <si>
    <t xml:space="preserve">3324 Hindelbank -  </t>
  </si>
  <si>
    <t>https://www.google.fr/maps/search/Rastplatz+Hindelbank-Süd</t>
  </si>
  <si>
    <t>Refuge communal de Prilly</t>
  </si>
  <si>
    <t xml:space="preserve">1008 Prilly -  </t>
  </si>
  <si>
    <t>https://www.google.fr/maps/search/Refuge+communal+de+Prilly</t>
  </si>
  <si>
    <t>N2O Bar Restaurant</t>
  </si>
  <si>
    <t xml:space="preserve">Place de l'Europe 7, 1003 Lausanne -  </t>
  </si>
  <si>
    <t>https://www.google.fr/maps/search/N2O+Bar+Restaurant</t>
  </si>
  <si>
    <t>Chalet Pondok</t>
  </si>
  <si>
    <t xml:space="preserve">Stockjiweg 38, 3935 Bürchen -  </t>
  </si>
  <si>
    <t>https://www.google.fr/maps/search/Chalet+Pondok</t>
  </si>
  <si>
    <t>BRACK.CH AG</t>
  </si>
  <si>
    <t xml:space="preserve">Avenue des Baumettes 9, 1020 Renens -  </t>
  </si>
  <si>
    <t>https://www.google.fr/maps/search/BRACK.CH+AG</t>
  </si>
  <si>
    <t>Tennis Club de PRILLY</t>
  </si>
  <si>
    <t xml:space="preserve">Chemin des Creuses 36, 1008 Prilly -  </t>
  </si>
  <si>
    <t>https://www.google.fr/maps/search/Tennis+Club+de+PRILLY</t>
  </si>
  <si>
    <t>Refuge du Laviau</t>
  </si>
  <si>
    <t xml:space="preserve">Chemin du Laviau, 1025 Saint-Sulpice -  </t>
  </si>
  <si>
    <t>https://www.google.fr/maps/search/Refuge+du+Laviau</t>
  </si>
  <si>
    <t>Bürchen (Bürchen)</t>
  </si>
  <si>
    <t xml:space="preserve">3935 Bürchen -  </t>
  </si>
  <si>
    <t>https://www.google.fr/maps/search/Bürchen+(Bürchen)</t>
  </si>
  <si>
    <t>Lac de Chaux-de-Mont</t>
  </si>
  <si>
    <t xml:space="preserve">1854 Leysin -  </t>
  </si>
  <si>
    <t>https://www.google.fr/maps/search/Lac+de+Chaux-de-Mont</t>
  </si>
  <si>
    <t>Bowland Lausanne-Flon</t>
  </si>
  <si>
    <t>https://www.google.fr/maps/search/Bowland+Lausanne-Flon</t>
  </si>
  <si>
    <t>ADEG Weiß</t>
  </si>
  <si>
    <t xml:space="preserve">Rheinstraße 1, 6974 Gaißau, Austria -  </t>
  </si>
  <si>
    <t>https://www.google.fr/maps/search/ADEG+Weiß</t>
  </si>
  <si>
    <t xml:space="preserve">Seestrasse 108, 9326 Horn -  </t>
  </si>
  <si>
    <t>Karstadt Konstanz</t>
  </si>
  <si>
    <t xml:space="preserve">Hussenstraße 23, 78462 Konstanz, Germany -  </t>
  </si>
  <si>
    <t>https://www.google.fr/maps/search/Karstadt+Konstanz</t>
  </si>
  <si>
    <t>LAGO Shopping Center</t>
  </si>
  <si>
    <t xml:space="preserve">Bodanstraße 1, 78462 Konstanz, Germany -  </t>
  </si>
  <si>
    <t>https://www.google.fr/maps/search/LAGO+Shopping+Center</t>
  </si>
  <si>
    <t>Parc de Mon Repos</t>
  </si>
  <si>
    <t xml:space="preserve">1005 Lausanne -  </t>
  </si>
  <si>
    <t>https://www.google.fr/maps/search/Parc+de+Mon+Repos</t>
  </si>
  <si>
    <t>Zimmer Mamma Mia</t>
  </si>
  <si>
    <t xml:space="preserve">Ronalpstrasse 220, 3935 Bürchen -  </t>
  </si>
  <si>
    <t>https://www.google.fr/maps/search/Zimmer+Mamma+Mia</t>
  </si>
  <si>
    <t>Parc Olympique</t>
  </si>
  <si>
    <t xml:space="preserve">Quai d'Ouchy, 1006 Lausanne -  </t>
  </si>
  <si>
    <t>https://www.google.fr/maps/search/Parc+Olympique</t>
  </si>
  <si>
    <t>MCH Beaulieu Lausanne SA</t>
  </si>
  <si>
    <t>https://www.google.fr/maps/search/MCH+Beaulieu+Lausanne+SA</t>
  </si>
  <si>
    <t>Hu Bin</t>
  </si>
  <si>
    <t xml:space="preserve">Rheinstraße 4, 6974 Gaißau, Austria -  </t>
  </si>
  <si>
    <t>https://www.google.fr/maps/search/Hu+Bin</t>
  </si>
  <si>
    <t>ALDI Noville</t>
  </si>
  <si>
    <t xml:space="preserve">Les, Route des Malliez 1, 1845 Noville VD -  </t>
  </si>
  <si>
    <t>https://www.google.fr/maps/search/ALDI+Noville</t>
  </si>
  <si>
    <t xml:space="preserve">Pré-de-la-Croix 11, 1847 Rennaz -  </t>
  </si>
  <si>
    <t>La Carillère</t>
  </si>
  <si>
    <t xml:space="preserve">Route du Jorat 73, 1000 Lausanne -  </t>
  </si>
  <si>
    <t>https://www.google.fr/maps/search/La+Carillère</t>
  </si>
  <si>
    <t>Black Tap Craft Burgers &amp; Beer</t>
  </si>
  <si>
    <t xml:space="preserve">Cours de Rive 6, 1204 Genève -  </t>
  </si>
  <si>
    <t>https://www.google.fr/maps/search/Black+Tap+Craft+Burgers+&amp;+Beer</t>
  </si>
  <si>
    <t>Bakery Bidlingmeyer SA</t>
  </si>
  <si>
    <t xml:space="preserve">Grand'Rue 1, 1071 Chexbres -  </t>
  </si>
  <si>
    <t>https://www.google.fr/maps/search/Bakery+Bidlingmeyer+SA</t>
  </si>
  <si>
    <t>Raphael Chocolatier</t>
  </si>
  <si>
    <t xml:space="preserve">Rue de la Gare 5, 1096 Bourg-en-Lavaux -  </t>
  </si>
  <si>
    <t>https://www.google.fr/maps/search/Raphael+Chocolatier</t>
  </si>
  <si>
    <t>Théâtre de La Parfumerie</t>
  </si>
  <si>
    <t xml:space="preserve">Chemin de la Gravière 7, 1227 Genève -  </t>
  </si>
  <si>
    <t>https://www.google.fr/maps/search/Théâtre+de+La+Parfumerie</t>
  </si>
  <si>
    <t>Gallay - Fleurs fruits légumes</t>
  </si>
  <si>
    <t xml:space="preserve">Route de Chancy 360, 1236 Cartigny -  </t>
  </si>
  <si>
    <t>https://www.google.fr/maps/search/Gallay+-+Fleurs+fruits+légumes</t>
  </si>
  <si>
    <t>Théâtre du Léman</t>
  </si>
  <si>
    <t>https://www.google.fr/maps/search/Théâtre+du+Léman</t>
  </si>
  <si>
    <t>Hôtel de France - Sainte-Croix</t>
  </si>
  <si>
    <t xml:space="preserve">Rue Centrale 25, 1450 Sainte-Croix -  </t>
  </si>
  <si>
    <t>https://www.google.fr/maps/search/Hôtel+de+France+-+Sainte-Croix</t>
  </si>
  <si>
    <t>Galion Hotel Restaurant Pub</t>
  </si>
  <si>
    <t>https://www.google.fr/maps/search/Galion+Hotel+Restaurant+Pub</t>
  </si>
  <si>
    <t>Lac de Fully</t>
  </si>
  <si>
    <t xml:space="preserve">1926 Fully -  </t>
  </si>
  <si>
    <t>https://www.google.fr/maps/search/Lac+de+Fully</t>
  </si>
  <si>
    <t>Cabane du Demècre</t>
  </si>
  <si>
    <t>https://www.google.fr/maps/search/Cabane+du+Demècre</t>
  </si>
  <si>
    <t>Piscine plein air</t>
  </si>
  <si>
    <t xml:space="preserve">Allée de Winterthur, 1400 Yverdon-les-Bains -  </t>
  </si>
  <si>
    <t>https://www.google.fr/maps/search/Piscine+plein+air</t>
  </si>
  <si>
    <t>Abri-Côtier (Hébergement / Unterkunft)</t>
  </si>
  <si>
    <t xml:space="preserve">Chemin de la Grande Gouille, 1470 Estavayer-le-Lac -  </t>
  </si>
  <si>
    <t>https://www.google.fr/maps/search/Abri-Côtier+(Hébergement+/+Unterkunft)</t>
  </si>
  <si>
    <t>Buvette de l'Oued</t>
  </si>
  <si>
    <t xml:space="preserve">Avenue de la Plage 27, 1028 Préverenges -  </t>
  </si>
  <si>
    <t>https://www.google.fr/maps/search/Buvette+de+l'Oued</t>
  </si>
  <si>
    <t>Piste de motocross</t>
  </si>
  <si>
    <t xml:space="preserve">1453 Bullet -  </t>
  </si>
  <si>
    <t>https://www.google.fr/maps/search/Piste+de+motocross</t>
  </si>
  <si>
    <t>Lac de Derborence</t>
  </si>
  <si>
    <t xml:space="preserve">1976 Conthey -  </t>
  </si>
  <si>
    <t>https://www.google.fr/maps/search/Lac+de+Derborence</t>
  </si>
  <si>
    <t>Auberge du Godet, Famille Ana Nicollier-Cardoso</t>
  </si>
  <si>
    <t xml:space="preserve">Route de Derborence 30, 1976 Erde -  </t>
  </si>
  <si>
    <t>https://www.google.fr/maps/search/Auberge+du+Godet,+Famille+Ana+Nicollier-Cardoso</t>
  </si>
  <si>
    <t>Chevalley Motos Sàrl</t>
  </si>
  <si>
    <t xml:space="preserve">Route Industrielle 25, 1806 Saint-Légier-La Chiésaz -  </t>
  </si>
  <si>
    <t>https://www.google.fr/maps/search/Chevalley+Motos+Sàrl</t>
  </si>
  <si>
    <t>Le Cricket</t>
  </si>
  <si>
    <t xml:space="preserve">Chemin de la Brume 2, 1110 Morges -  </t>
  </si>
  <si>
    <t>https://www.google.fr/maps/search/Le+Cricket</t>
  </si>
  <si>
    <t>Au P'tit Bonheur</t>
  </si>
  <si>
    <t xml:space="preserve">Route de Genève 4, 1033 Cheseaux-sur-Lausanne -  </t>
  </si>
  <si>
    <t>https://www.google.fr/maps/search/Au+P'tit+Bonheur</t>
  </si>
  <si>
    <t>Sport-Fabrik AG</t>
  </si>
  <si>
    <t xml:space="preserve">Route Cantonale 7, 1964 Conthey -  </t>
  </si>
  <si>
    <t>https://www.google.fr/maps/search/Sport-Fabrik+AG</t>
  </si>
  <si>
    <t>Camping Les Pins</t>
  </si>
  <si>
    <t xml:space="preserve">Aux Viaules 23, 1422 Grandson -  </t>
  </si>
  <si>
    <t>https://www.google.fr/maps/search/Camping+Les+Pins</t>
  </si>
  <si>
    <t>Restaurant de la Piscine de la Venoge</t>
  </si>
  <si>
    <t xml:space="preserve">Route de la Piscine, 1315 La Sarraz -  </t>
  </si>
  <si>
    <t>https://www.google.fr/maps/search/Restaurant+de+la+Piscine+de+la+Venoge</t>
  </si>
  <si>
    <t>PEUGEOT BYmyCAR BUSSIGNY</t>
  </si>
  <si>
    <t xml:space="preserve">bis, Chemin du Vallon 30, 1030 Bussigny -  </t>
  </si>
  <si>
    <t>https://www.google.fr/maps/search/PEUGEOT+BYmyCAR+BUSSIGNY</t>
  </si>
  <si>
    <t xml:space="preserve">Route de Neuchâtel 10, 1032 Romanel-sur-Lausanne -  </t>
  </si>
  <si>
    <t>Parc du Désert</t>
  </si>
  <si>
    <t>https://www.google.fr/maps/search/Parc+du+Désert</t>
  </si>
  <si>
    <t>Mrs. Geneviève Buttex Ostéopathie</t>
  </si>
  <si>
    <t xml:space="preserve">Place du Tunnel 9, 1005 Lausanne -  </t>
  </si>
  <si>
    <t>https://www.google.fr/maps/search/Mrs.+Geneviève+Buttex+Ostéopathie</t>
  </si>
  <si>
    <t>Geneva Arena</t>
  </si>
  <si>
    <t xml:space="preserve">Route des Batailleux 3, 1218 Le Grand-Saconnex -  </t>
  </si>
  <si>
    <t>https://www.google.fr/maps/search/Geneva+Arena</t>
  </si>
  <si>
    <t>Chalet Le Biolley</t>
  </si>
  <si>
    <t xml:space="preserve">Le Biolley Numéro 08, 1937 Orsières -  </t>
  </si>
  <si>
    <t>https://www.google.fr/maps/search/Chalet+Le+Biolley</t>
  </si>
  <si>
    <t>Danse Evasion</t>
  </si>
  <si>
    <t xml:space="preserve">Route de Bottens 5, 1053 Cugy -  </t>
  </si>
  <si>
    <t>https://www.google.fr/maps/search/Danse+Evasion</t>
  </si>
  <si>
    <t>Liberty London</t>
  </si>
  <si>
    <t xml:space="preserve">Regent St, Soho, London W1B 5AH, UK -  </t>
  </si>
  <si>
    <t>https://www.google.fr/maps/search/Liberty+London</t>
  </si>
  <si>
    <t>Shakespeares Head</t>
  </si>
  <si>
    <t xml:space="preserve">29 Great Marlborough St, Soho, London W1F 7HZ, UK -  </t>
  </si>
  <si>
    <t>https://www.google.fr/maps/search/Shakespeares+Head</t>
  </si>
  <si>
    <t>Bucks Head</t>
  </si>
  <si>
    <t xml:space="preserve">202 Camden High St, Camden Town, London NW1 8QR, UK -  </t>
  </si>
  <si>
    <t>https://www.google.fr/maps/search/Bucks+Head</t>
  </si>
  <si>
    <t>Old Spitalfields Market</t>
  </si>
  <si>
    <t xml:space="preserve">16 Horner Square, London E1 6EW, UK -  </t>
  </si>
  <si>
    <t>https://www.google.fr/maps/search/Old+Spitalfields+Market</t>
  </si>
  <si>
    <t>Bonbori Sushi Izakaya</t>
  </si>
  <si>
    <t xml:space="preserve">85 Scoresby St, London SE1 0XN, UK -  </t>
  </si>
  <si>
    <t>https://www.google.fr/maps/search/Bonbori+Sushi+Izakaya</t>
  </si>
  <si>
    <t>Rodrigues Rui Photogram</t>
  </si>
  <si>
    <t>https://www.google.fr/maps/search/Rodrigues+Rui+Photogram</t>
  </si>
  <si>
    <t>Restaurant Movida</t>
  </si>
  <si>
    <t xml:space="preserve">Place Chauderon 5, 1003 Lausanne -  </t>
  </si>
  <si>
    <t>https://www.google.fr/maps/search/Restaurant+Movida</t>
  </si>
  <si>
    <t>Boucherie Carnadis Sàrl</t>
  </si>
  <si>
    <t xml:space="preserve">Avenue de Sévelin 13, 1004 Lausanne -  </t>
  </si>
  <si>
    <t>https://www.google.fr/maps/search/Boucherie+Carnadis+Sàrl</t>
  </si>
  <si>
    <t>Le Postillon Café Restaurant</t>
  </si>
  <si>
    <t xml:space="preserve">Route d'Yverdon 3, 1033 Cheseaux-sur-Lausanne -  </t>
  </si>
  <si>
    <t>https://www.google.fr/maps/search/Le+Postillon+Café+Restaurant</t>
  </si>
  <si>
    <t>Coop Supermarché Cheseaux</t>
  </si>
  <si>
    <t xml:space="preserve">Rue du Pâquis 2, 1033 Cheseaux-sur-Lausanne -  </t>
  </si>
  <si>
    <t>https://www.google.fr/maps/search/Coop+Supermarché+Cheseaux</t>
  </si>
  <si>
    <t>Hamleys</t>
  </si>
  <si>
    <t xml:space="preserve">188-196 Regent St, Soho, London W1B 5BT, UK -  </t>
  </si>
  <si>
    <t>https://www.google.fr/maps/search/Hamleys</t>
  </si>
  <si>
    <t>Camden Market</t>
  </si>
  <si>
    <t xml:space="preserve">Camden Lock Pl, Camden Town, London NW1 8AF, UK -  </t>
  </si>
  <si>
    <t>https://www.google.fr/maps/search/Camden+Market</t>
  </si>
  <si>
    <t>The Whisky Exchange</t>
  </si>
  <si>
    <t xml:space="preserve">Covent Garden, 2 Bedford St, London WC2E 9HH, UK -  </t>
  </si>
  <si>
    <t>https://www.google.fr/maps/search/The+Whisky+Exchange</t>
  </si>
  <si>
    <t>TGI Fridays</t>
  </si>
  <si>
    <t xml:space="preserve">6 Bedford St, London WC2E 9HZ, UK -  </t>
  </si>
  <si>
    <t>https://www.google.fr/maps/search/TGI+Fridays</t>
  </si>
  <si>
    <t>Novotel London Blackfriars Hotel</t>
  </si>
  <si>
    <t xml:space="preserve">46 Blackfriars Rd, South Bank, London SE1 8NZ, UK -  </t>
  </si>
  <si>
    <t>https://www.google.fr/maps/search/Novotel+London+Blackfriars+Hotel</t>
  </si>
  <si>
    <t>The Ring</t>
  </si>
  <si>
    <t xml:space="preserve">72 Blackfriars Rd, South Bank, London SE1 8HA, UK -  </t>
  </si>
  <si>
    <t>https://www.google.fr/maps/search/The+Ring</t>
  </si>
  <si>
    <t xml:space="preserve">Voie du Chariot 4-6, 1003 Lausanne -  </t>
  </si>
  <si>
    <t>Place de la Palud</t>
  </si>
  <si>
    <t xml:space="preserve">1, 1003 Lausanne -  </t>
  </si>
  <si>
    <t>https://www.google.fr/maps/search/Place+de+la+Palud</t>
  </si>
  <si>
    <t>Jayland - Centre de loisirs</t>
  </si>
  <si>
    <t xml:space="preserve">Croix-du-Péage 1, 1029 Villars-Sainte-Croix -  </t>
  </si>
  <si>
    <t>https://www.google.fr/maps/search/Jayland+-+Centre+de+loisirs</t>
  </si>
  <si>
    <t>Chef Mezze Gümüşsuyu</t>
  </si>
  <si>
    <t xml:space="preserve">Gümüşsuyu Mahallesi, İnönü Cd. No:26, 34427 Beyoğlu/İstanbul, Turkey -  </t>
  </si>
  <si>
    <t>https://www.google.fr/maps/search/Chef+Mezze+Gümüşsuyu</t>
  </si>
  <si>
    <t>Adventure Park - Signal de Bougy</t>
  </si>
  <si>
    <t xml:space="preserve">Route du Signal, 1172 Bougy-Villars -  </t>
  </si>
  <si>
    <t>https://www.google.fr/maps/search/Adventure+Park+-+Signal+de+Bougy</t>
  </si>
  <si>
    <t>Happy Center</t>
  </si>
  <si>
    <t xml:space="preserve">Tahtakale Mahallesi, Fırat Cd. No:2, 34488 Avcılar/İstanbul, Turkey -  </t>
  </si>
  <si>
    <t>https://www.google.fr/maps/search/Happy+Center</t>
  </si>
  <si>
    <t>White Horse Pub</t>
  </si>
  <si>
    <t xml:space="preserve">Rue de Couvaloup 17, 1110 Morges -  </t>
  </si>
  <si>
    <t>https://www.google.fr/maps/search/White+Horse+Pub</t>
  </si>
  <si>
    <t>Agyra Restaurant</t>
  </si>
  <si>
    <t xml:space="preserve">Keramia 821 00, Greece -  </t>
  </si>
  <si>
    <t>https://www.google.fr/maps/search/Agyra+Restaurant</t>
  </si>
  <si>
    <t>Aras Alabalık</t>
  </si>
  <si>
    <t xml:space="preserve">Suçatı Mahallesi, Fırnız Sokak no:22, 46000 Onikişubat/Kahramanmaraş, Turkey -  </t>
  </si>
  <si>
    <t>https://www.google.fr/maps/search/Aras+Alabalık</t>
  </si>
  <si>
    <t>Epíkairo</t>
  </si>
  <si>
    <t xml:space="preserve">Samos 831 00, Greece -  </t>
  </si>
  <si>
    <t>https://www.google.fr/maps/search/Epíkairo</t>
  </si>
  <si>
    <t>Paralia Mavra Volia</t>
  </si>
  <si>
    <t>https://www.google.fr/maps/search/Paralia+Mavra+Volia</t>
  </si>
  <si>
    <t>C&amp;A Kids Store</t>
  </si>
  <si>
    <t xml:space="preserve">Rue des Terreaux 23, 1003 Lausanne -  </t>
  </si>
  <si>
    <t>https://www.google.fr/maps/search/C&amp;A+Kids+Store</t>
  </si>
  <si>
    <t>Nevin Arıcan Plaza</t>
  </si>
  <si>
    <t xml:space="preserve">Nisbetiye Mahallesi, Yücel Sk. 1-1 A, 34340 Beşiktaş/İstanbul, Turkey -  </t>
  </si>
  <si>
    <t>https://www.google.fr/maps/search/Nevin+Arıcan+Plaza</t>
  </si>
  <si>
    <t>Τζιβαέρι (Tzivaeri)</t>
  </si>
  <si>
    <t xml:space="preserve">Neorion 13, Chios 821 00, Greece -  </t>
  </si>
  <si>
    <t>https://www.google.fr/maps/search/Τζιβαέρι+(Tzivaeri)</t>
  </si>
  <si>
    <t>Han Brass</t>
  </si>
  <si>
    <t xml:space="preserve">Altıparmak Mahallesi, Cumhuriyet Cad./bilecik Sok. No:31, 16050 Osmangazi/Bursa, Turkey -  </t>
  </si>
  <si>
    <t>https://www.google.fr/maps/search/Han+Brass</t>
  </si>
  <si>
    <t>PANDORA</t>
  </si>
  <si>
    <t xml:space="preserve">Zentralpl. 2, 56068 Koblenz, Germany -  </t>
  </si>
  <si>
    <t>https://www.google.fr/maps/search/PANDORA</t>
  </si>
  <si>
    <t>Dr. Süreyya Uzun</t>
  </si>
  <si>
    <t xml:space="preserve">Zuhuratbaba Mahallesi, Yüce Tarla Cd. No:4 D:No:33, 34147 Bakırköy/İstanbul, Turkey -  </t>
  </si>
  <si>
    <t>https://www.google.fr/maps/search/Dr.+Süreyya+Uzun</t>
  </si>
  <si>
    <t>Bahçeşehir Atrium Çarşısı</t>
  </si>
  <si>
    <t xml:space="preserve">Bahçeşehir 1. Kısım Mahallesi, 34488 Başakşehir/İstanbul, Turkey -  </t>
  </si>
  <si>
    <t>https://www.google.fr/maps/search/Bahçeşehir+Atrium+Çarşısı</t>
  </si>
  <si>
    <t>Gökhan Aperatif</t>
  </si>
  <si>
    <t xml:space="preserve">Anadolu Mh., Karlıdağ Cd. No:35, 16270 Yıldırım/Bursa, Turkey -  </t>
  </si>
  <si>
    <t>https://www.google.fr/maps/search/Gökhan+Aperatif</t>
  </si>
  <si>
    <t>Hacı Babanın Yeri</t>
  </si>
  <si>
    <t xml:space="preserve">Demirtaş Dumlupınar Mahallesi, Sanayi Sk. No:52, 16245 Osmangazi/Bursa, Turkey -  </t>
  </si>
  <si>
    <t>https://www.google.fr/maps/search/Hacı+Babanın+Yeri</t>
  </si>
  <si>
    <t>Mado</t>
  </si>
  <si>
    <t xml:space="preserve">Bahçeşehir 1. Kısım Mahallesi, Süzer Bulv. Bazaar Alışveriş Merkezi D:26, 34488 Başakşehir/İstanbul, Turkey -  </t>
  </si>
  <si>
    <t>https://www.google.fr/maps/search/Mado</t>
  </si>
  <si>
    <t>Geyik</t>
  </si>
  <si>
    <t xml:space="preserve">Cihangir Mahallesi, Akarsu Ykş. No:22, 34425 Beyoğlu/İstanbul - Avrupa, Turkey -  </t>
  </si>
  <si>
    <t>https://www.google.fr/maps/search/Geyik</t>
  </si>
  <si>
    <t>Hacıbabanın yeri Gaziantep Sofrası</t>
  </si>
  <si>
    <t xml:space="preserve">Anadolu Mh, Karlıdağ Cad No:45, 16260 Yıldırım/Bursa, Turkey -  </t>
  </si>
  <si>
    <t>https://www.google.fr/maps/search/Hacıbabanın+yeri+Gaziantep+Sofrası</t>
  </si>
  <si>
    <t>Kervansaray Termal Otel</t>
  </si>
  <si>
    <t xml:space="preserve">Kükürtlü Mahallesi, Çıta Sk. No:16, 16080 Osmangazi/Bursa, Turkey -  </t>
  </si>
  <si>
    <t>https://www.google.fr/maps/search/Kervansaray+Termal+Otel</t>
  </si>
  <si>
    <t>L'Oxygène Restaurant</t>
  </si>
  <si>
    <t xml:space="preserve">Route de Condémine 35, 1030 Bussigny -  </t>
  </si>
  <si>
    <t>https://www.google.fr/maps/search/L'Oxygène+Restaurant</t>
  </si>
  <si>
    <t>Pera Restaurant GmbH</t>
  </si>
  <si>
    <t xml:space="preserve">Weseler Str. 13, 47169 Duisburg, Germany -  </t>
  </si>
  <si>
    <t>https://www.google.fr/maps/search/Pera+Restaurant+GmbH</t>
  </si>
  <si>
    <t>Heybet Döner Lokantası, Bahçeşehir</t>
  </si>
  <si>
    <t xml:space="preserve">Bahçeşehir 2. Kısım Mahallesi, Avni Akyol Blv., 34488 Başakşehir/İstanbul, Turkey -  </t>
  </si>
  <si>
    <t>https://www.google.fr/maps/search/Heybet+Döner+Lokantası,+Bahçeşehir</t>
  </si>
  <si>
    <t>Pizzeria Calimo</t>
  </si>
  <si>
    <t xml:space="preserve">Hauptstraße 48, 53797 Lohmar, Germany -  </t>
  </si>
  <si>
    <t>https://www.google.fr/maps/search/Pizzeria+Calimo</t>
  </si>
  <si>
    <t>Medo Grill &amp; Pizzeria</t>
  </si>
  <si>
    <t xml:space="preserve">Hauptstraße 43-45, 53804 Much, Germany -  </t>
  </si>
  <si>
    <t>https://www.google.fr/maps/search/Medo+Grill+&amp;+Pizzeria</t>
  </si>
  <si>
    <t>Diamond Cocktail &amp; Shisha Lounge</t>
  </si>
  <si>
    <t xml:space="preserve">Brunnenstraße 5, 56235 Ransbach-Baumbach, Germany -  </t>
  </si>
  <si>
    <t>https://www.google.fr/maps/search/Diamond+Cocktail+&amp;+Shisha+Lounge</t>
  </si>
  <si>
    <t>UNIQLO</t>
  </si>
  <si>
    <t xml:space="preserve">9-11 Rue du Président Carnot, 69002 Lyon, France -  </t>
  </si>
  <si>
    <t>https://www.google.fr/maps/search/UNIQLO</t>
  </si>
  <si>
    <t>Mövenpick Hotel Lausanne</t>
  </si>
  <si>
    <t xml:space="preserve">Avenue de Rhodanie 4, 1007 Lausanne -  </t>
  </si>
  <si>
    <t>https://www.google.fr/maps/search/Mövenpick+Hotel+Lausanne</t>
  </si>
  <si>
    <t>Michel Seppey</t>
  </si>
  <si>
    <t xml:space="preserve">Avenue du Censuy 14, 1020 Renens -  </t>
  </si>
  <si>
    <t>https://www.google.fr/maps/search/Michel+Seppey</t>
  </si>
  <si>
    <t>Grand Hôtel Suisse-Majestic</t>
  </si>
  <si>
    <t xml:space="preserve">Avenue des Alpes 45, 1820 Montreux -  </t>
  </si>
  <si>
    <t>https://www.google.fr/maps/search/Grand+Hôtel+Suisse-Majestic</t>
  </si>
  <si>
    <t>Château Maison Blanche</t>
  </si>
  <si>
    <t xml:space="preserve">Route de Corbeyrier, 1853 Yvorne -  </t>
  </si>
  <si>
    <t>https://www.google.fr/maps/search/Château+Maison+Blanche</t>
  </si>
  <si>
    <t xml:space="preserve">Hong Kong, Causeway Bay, Percival St, 99號號 利 舞臺 地鋪 地 庫 一 及 二 層 -  </t>
  </si>
  <si>
    <t>ZARA</t>
  </si>
  <si>
    <t xml:space="preserve">Avinguda del Portal de l'Àngel, 11, 13, 08002 Barcelona, Spain -  </t>
  </si>
  <si>
    <t>https://www.google.fr/maps/search/ZARA</t>
  </si>
  <si>
    <t>adidas Originals</t>
  </si>
  <si>
    <t xml:space="preserve">Carrer d'Avinyó, 6, 08002 Barcelona, Spain -  </t>
  </si>
  <si>
    <t>https://www.google.fr/maps/search/adidas+Originals</t>
  </si>
  <si>
    <t>URBN Hotel Shanghai</t>
  </si>
  <si>
    <t xml:space="preserve">183 Jiaozhou Rd, Jingan Qu, Shanghai Shi, China, 200000 -  </t>
  </si>
  <si>
    <t>https://www.google.fr/maps/search/URBN+Hotel+Shanghai</t>
  </si>
  <si>
    <t xml:space="preserve">Passeig de Gràcia, 18, 08007 Barcelona, Spain -  </t>
  </si>
  <si>
    <t>Crowne Plaza Barcelona - Fira Center</t>
  </si>
  <si>
    <t xml:space="preserve">Av. de Rius i Taulet, 1, 3, 08004 Barcelona, Spain -  </t>
  </si>
  <si>
    <t>https://www.google.fr/maps/search/Crowne+Plaza+Barcelona+-+Fira+Center</t>
  </si>
  <si>
    <t>GIANT Bicycle</t>
  </si>
  <si>
    <t xml:space="preserve">661 Gongren N Rd, Yiwu Shi, Jinhua Shi, Zhejiang Sheng, China, 322000 -  </t>
  </si>
  <si>
    <t>https://www.google.fr/maps/search/GIANT+Bicycle</t>
  </si>
  <si>
    <t>Uniqlo</t>
  </si>
  <si>
    <t xml:space="preserve">969 Nanjing W Rd, NanJing XiLu, Jingan Qu, Shanghai Shi, China, 200000 -  </t>
  </si>
  <si>
    <t>https://www.google.fr/maps/search/Uniqlo</t>
  </si>
  <si>
    <t>上海国金中心</t>
  </si>
  <si>
    <t xml:space="preserve">China, Shanghai Shi, Pudong Xinqu, LuJiaZui, Century Ave, 8号 邮政编码: 200121 -  </t>
  </si>
  <si>
    <t>https://www.google.fr/maps/search/上海国金中心</t>
  </si>
  <si>
    <t>梅龙镇广场</t>
  </si>
  <si>
    <t xml:space="preserve">China, Shanghai Shi, Jingan Qu, NanJing XiLu, Nanjing W Rd, 1038号 邮政编码: 200000 -  </t>
  </si>
  <si>
    <t>https://www.google.fr/maps/search/梅龙镇广场</t>
  </si>
  <si>
    <t>Super Brand Mall</t>
  </si>
  <si>
    <t xml:space="preserve">168 Lujiazui W Rd, LuJiaZui, Pudong Xinqu, China, 200000 -  </t>
  </si>
  <si>
    <t>https://www.google.fr/maps/search/Super+Brand+Mall</t>
  </si>
  <si>
    <t>Carrosserie de Vallaire</t>
  </si>
  <si>
    <t xml:space="preserve">Chemin des Champs Courbes 24, 1024 Ecublens -  </t>
  </si>
  <si>
    <t>https://www.google.fr/maps/search/Carrosserie+de+Vallaire</t>
  </si>
  <si>
    <t>Restaurant Pizzeria La Rive</t>
  </si>
  <si>
    <t xml:space="preserve">Les Rives-de-la-Morges 6, 1110 Morges -  </t>
  </si>
  <si>
    <t>https://www.google.fr/maps/search/Restaurant+Pizzeria+La+Rive</t>
  </si>
  <si>
    <t>Chios</t>
  </si>
  <si>
    <t>https://www.google.fr/maps/search/Chios</t>
  </si>
  <si>
    <t>Paralia Avlonia</t>
  </si>
  <si>
    <t xml:space="preserve">Mastichochoria 821 02, Greece -  </t>
  </si>
  <si>
    <t>https://www.google.fr/maps/search/Paralia+Avlonia</t>
  </si>
  <si>
    <t>Pappa Beach</t>
  </si>
  <si>
    <t xml:space="preserve">Pithagorio 831 03, Greece -  </t>
  </si>
  <si>
    <t>https://www.google.fr/maps/search/Pappa+Beach</t>
  </si>
  <si>
    <t>Aramis Rent a Car</t>
  </si>
  <si>
    <t xml:space="preserve">Pythagorion, Samos 831 00, Greece -  </t>
  </si>
  <si>
    <t>https://www.google.fr/maps/search/Aramis+Rent+a+Car</t>
  </si>
  <si>
    <t xml:space="preserve">Erkenez Mahallesi, G.antep K.yolu Üzeri 5.km Erkenez Mevkii, 46080 Dulkadiroğlu/Kahramanmaraş, Turkey -  </t>
  </si>
  <si>
    <t>Baba Reşat Beach Club</t>
  </si>
  <si>
    <t xml:space="preserve">Celal Bayar Mahallesi, No:, 5153. Sk. No:6, 35930 Çeşme/İzmir, Turkey -  </t>
  </si>
  <si>
    <t>https://www.google.fr/maps/search/Baba+Reşat+Beach+Club</t>
  </si>
  <si>
    <t>Open Net Sàrl</t>
  </si>
  <si>
    <t xml:space="preserve">Rue de l'Industrie 59, 1030 Bussigny -  </t>
  </si>
  <si>
    <t>https://www.google.fr/maps/search/Open+Net+Sàrl</t>
  </si>
  <si>
    <t>Fleurs d'Asie</t>
  </si>
  <si>
    <t xml:space="preserve">Avenue d'Epenex 1B, 1022 Chavannes-près-Renens -  </t>
  </si>
  <si>
    <t>https://www.google.fr/maps/search/Fleurs+d'Asie</t>
  </si>
  <si>
    <t>Alimentation de la Gare</t>
  </si>
  <si>
    <t xml:space="preserve">Rue de la Gare 23, 1030 Bussigny -  </t>
  </si>
  <si>
    <t>https://www.google.fr/maps/search/Alimentation+de+la+Gare</t>
  </si>
  <si>
    <t>Cesme Castle</t>
  </si>
  <si>
    <t xml:space="preserve">Musalla Mahallesi, 35930 Çeşme/İzmir, Turkey -  </t>
  </si>
  <si>
    <t>https://www.google.fr/maps/search/Cesme+Castle</t>
  </si>
  <si>
    <t>Amara Sealight Elite Hotel</t>
  </si>
  <si>
    <t xml:space="preserve">Yavansu Mahallesi, Hüseyin Can Bulvarı No:40, 09400 Kuşadası/Aydın, Turkey -  </t>
  </si>
  <si>
    <t>https://www.google.fr/maps/search/Amara+Sealight+Elite+Hotel</t>
  </si>
  <si>
    <t>Brasserie Georges</t>
  </si>
  <si>
    <t xml:space="preserve">30 Cours de Verdun Perrache, 69002 Lyon, France -  </t>
  </si>
  <si>
    <t>https://www.google.fr/maps/search/Brasserie+Georges</t>
  </si>
  <si>
    <t>Bloody Cat Bar</t>
  </si>
  <si>
    <t xml:space="preserve">Rue Louis de Savoie 52, 1110 Morges -  </t>
  </si>
  <si>
    <t>https://www.google.fr/maps/search/Bloody+Cat+Bar</t>
  </si>
  <si>
    <t>Kebab Bodrum Lyon</t>
  </si>
  <si>
    <t xml:space="preserve">46 Rue des Trois Pierres, 69007 Lyon, France -  </t>
  </si>
  <si>
    <t>https://www.google.fr/maps/search/Kebab+Bodrum+Lyon</t>
  </si>
  <si>
    <t>Eligo Restaurant</t>
  </si>
  <si>
    <t xml:space="preserve">Rue du Flon 8, 1003 Lausanne -  </t>
  </si>
  <si>
    <t>https://www.google.fr/maps/search/Eligo+Restaurant</t>
  </si>
  <si>
    <t>Zorlu Center</t>
  </si>
  <si>
    <t xml:space="preserve">Levazım Mahallesi, Koru Sokağı No:2, 34340 Beşiktaş/İstanbul, Turkey -  </t>
  </si>
  <si>
    <t>https://www.google.fr/maps/search/Zorlu+Center</t>
  </si>
  <si>
    <t>Piazza AVM</t>
  </si>
  <si>
    <t xml:space="preserve">Şazi Bey Mahallesi, Haydar Aliyev Blv. No:3, 46040 Kahramanmaraş Merkez/Kahramanmaraş, Turkey -  </t>
  </si>
  <si>
    <t>https://www.google.fr/maps/search/Piazza+AVM</t>
  </si>
  <si>
    <t>Vassilakis Nick Rent A Car and Moto In Chios Since 1972.Ενοικιάσεις αυτοκινήτων Χίος</t>
  </si>
  <si>
    <t xml:space="preserve">El. Venizelou 92, Chios 821 00, Greece -  </t>
  </si>
  <si>
    <t>https://www.google.fr/maps/search/Vassilakis+Nick+Rent+A+Car+and+Moto+In+Chios+Since+1972.Ενοικιάσεις+αυτοκινήτων+Χίος</t>
  </si>
  <si>
    <t>To Kyma</t>
  </si>
  <si>
    <t xml:space="preserve">iraio samou, iraio samos 831 03, Greece -  </t>
  </si>
  <si>
    <t>https://www.google.fr/maps/search/To+Kyma</t>
  </si>
  <si>
    <t>Aella Pittadiko Special Edition</t>
  </si>
  <si>
    <t xml:space="preserve">Leof. Egeou 50, Chios 821 00, Greece -  </t>
  </si>
  <si>
    <t>https://www.google.fr/maps/search/Aella+Pittadiko+Special+Edition</t>
  </si>
  <si>
    <t>Agia Dynami Beach</t>
  </si>
  <si>
    <t xml:space="preserve">Unnamed Rd Chios 821 02 Grèce, Mastichochoria 821 02, Greece -  </t>
  </si>
  <si>
    <t>https://www.google.fr/maps/search/Agia+Dynami+Beach</t>
  </si>
  <si>
    <t>Broulidia Beach</t>
  </si>
  <si>
    <t>https://www.google.fr/maps/search/Broulidia+Beach</t>
  </si>
  <si>
    <t>Nusr-Et Steakhouse Etiler</t>
  </si>
  <si>
    <t xml:space="preserve">Etiler Mahallesi, Nispetiye Cd No:87, 34337 Beşiktaş/İstanbul, Turkey -  </t>
  </si>
  <si>
    <t>https://www.google.fr/maps/search/Nusr-Et+Steakhouse+Etiler</t>
  </si>
  <si>
    <t>Nostalgia</t>
  </si>
  <si>
    <t xml:space="preserve">Komi 821 02, Greece -  </t>
  </si>
  <si>
    <t>https://www.google.fr/maps/search/Nostalgia</t>
  </si>
  <si>
    <t>Mestoúsiko Grill House Food</t>
  </si>
  <si>
    <t xml:space="preserve">Mesta 821 02, Greece -  </t>
  </si>
  <si>
    <t>https://www.google.fr/maps/search/Mestoúsiko+Grill+House+Food</t>
  </si>
  <si>
    <t>Pyrgos Restaurant</t>
  </si>
  <si>
    <t xml:space="preserve">Olimpi 821 02, Greece -  </t>
  </si>
  <si>
    <t>https://www.google.fr/maps/search/Pyrgos+Restaurant</t>
  </si>
  <si>
    <t>Αμεθυστος εστιατορειο Amethistos Restaurant</t>
  </si>
  <si>
    <t xml:space="preserve">Amethistos Restaurant Κοραή, Olimpi 821 02, Greece -  </t>
  </si>
  <si>
    <t>https://www.google.fr/maps/search/Αμεθυστος+εστιατορειο+Amethistos+Restaurant</t>
  </si>
  <si>
    <t>Chotzas</t>
  </si>
  <si>
    <t xml:space="preserve">Kondili 3, Chios 821 00, Greece -  </t>
  </si>
  <si>
    <t>https://www.google.fr/maps/search/Chotzas</t>
  </si>
  <si>
    <t>5 Taş Hotel</t>
  </si>
  <si>
    <t xml:space="preserve">Alaçatı Mahallesi, 1015. Sk. No:1, 35930 Çeşme/İzmir, Turkey -  </t>
  </si>
  <si>
    <t>https://www.google.fr/maps/search/5+Taş+Hotel</t>
  </si>
  <si>
    <t>Samos Hotel</t>
  </si>
  <si>
    <t xml:space="preserve">11 Sofouli Street, Sofouli, Samos 831 00, Greece -  </t>
  </si>
  <si>
    <t>https://www.google.fr/maps/search/Samos+Hotel</t>
  </si>
  <si>
    <t>Chios City Inn</t>
  </si>
  <si>
    <t xml:space="preserve">Μητροπολίτη Πλάτωνος, Kountouriotou 2, Chios 821 32, Greece -  </t>
  </si>
  <si>
    <t>https://www.google.fr/maps/search/Chios+City+Inn</t>
  </si>
  <si>
    <t>Leblebili Meyhane</t>
  </si>
  <si>
    <t xml:space="preserve">Alaçatı Mahallesi, Kemalpaşa Cad. No:33/A Alaçatı, 35930 Çeşme, İzmir, 35930 Çeşme/İzmir, Turkey -  </t>
  </si>
  <si>
    <t>https://www.google.fr/maps/search/Leblebili+Meyhane</t>
  </si>
  <si>
    <t>Olimpi's cave</t>
  </si>
  <si>
    <t>https://www.google.fr/maps/search/Olimpi's+cave</t>
  </si>
  <si>
    <t>Livadaki Beach</t>
  </si>
  <si>
    <t xml:space="preserve">Ag. Paraskevi 831 00, Greece -  </t>
  </si>
  <si>
    <t>https://www.google.fr/maps/search/Livadaki+Beach</t>
  </si>
  <si>
    <t>Psili Ammos Beach</t>
  </si>
  <si>
    <t xml:space="preserve">Unnamed Rd,, Psili Ammos 831 00, Greece -  </t>
  </si>
  <si>
    <t>https://www.google.fr/maps/search/Psili+Ammos+Beach</t>
  </si>
  <si>
    <t>Pizzeria Saat</t>
  </si>
  <si>
    <t xml:space="preserve">Rheinstraße 123, 56235 Ransbach-Baumbach, Germany -  </t>
  </si>
  <si>
    <t>https://www.google.fr/maps/search/Pizzeria+Saat</t>
  </si>
  <si>
    <t>Restaurant Kurkuma</t>
  </si>
  <si>
    <t xml:space="preserve">Muristrasse 51, 3006 Bern -  </t>
  </si>
  <si>
    <t>https://www.google.fr/maps/search/Restaurant+Kurkuma</t>
  </si>
  <si>
    <t>Le Citadin, Pop-Up Restaurant</t>
  </si>
  <si>
    <t xml:space="preserve">Rue Centrale 2, 1003 Lausanne -  </t>
  </si>
  <si>
    <t>https://www.google.fr/maps/search/Le+Citadin,+Pop-Up+Restaurant</t>
  </si>
  <si>
    <t>Suning Life Square</t>
  </si>
  <si>
    <t xml:space="preserve">96 Hushu S Rd, WuLin ShangQuan, Gongshu Qu, Hangzhou Shi, Zhejiang Sheng, China, 310005 -  </t>
  </si>
  <si>
    <t>https://www.google.fr/maps/search/Suning+Life+Square</t>
  </si>
  <si>
    <t>Wharney Guang Dong Hotel Hong Kong</t>
  </si>
  <si>
    <t xml:space="preserve">57, 73 Lockhart Rd, Wan Chai, Hong Kong -  </t>
  </si>
  <si>
    <t>https://www.google.fr/maps/search/Wharney+Guang+Dong+Hotel+Hong+Kong</t>
  </si>
  <si>
    <t>Duanqiao Canxue</t>
  </si>
  <si>
    <t xml:space="preserve">Xihu Qu, Hangzhou Shi, China, 310000 -  </t>
  </si>
  <si>
    <t>https://www.google.fr/maps/search/Duanqiao+Canxue</t>
  </si>
  <si>
    <t>Chinese Printed Blue Nankeen Exhibition Hall</t>
  </si>
  <si>
    <t xml:space="preserve">Huangpu Qu, China, 200000 -  </t>
  </si>
  <si>
    <t>https://www.google.fr/maps/search/Chinese+Printed+Blue+Nankeen+Exhibition+Hall</t>
  </si>
  <si>
    <t>Restaurant, 1 Café du Marché</t>
  </si>
  <si>
    <t>https://www.google.fr/maps/search/Restaurant,+1+Café+du+Marché</t>
  </si>
  <si>
    <t>International Finance Center</t>
  </si>
  <si>
    <t xml:space="preserve">8 Finance St, Central, Hong Kong -  </t>
  </si>
  <si>
    <t>https://www.google.fr/maps/search/International+Finance+Center</t>
  </si>
  <si>
    <t>SOGO Causeway Bay</t>
  </si>
  <si>
    <t xml:space="preserve">East Point Centre And East Point Centre (new Wing), Hennessy Rd, Causeway Bay, Hong Kong -  </t>
  </si>
  <si>
    <t>https://www.google.fr/maps/search/SOGO+Causeway+Bay</t>
  </si>
  <si>
    <t>Times Square</t>
  </si>
  <si>
    <t xml:space="preserve">1號 Matheson St, Causeway Bay, Hong Kong -  </t>
  </si>
  <si>
    <t>https://www.google.fr/maps/search/Times+Square</t>
  </si>
  <si>
    <t>Tsim Sha Tsui East Public Transport Interchange Public Toilet</t>
  </si>
  <si>
    <t xml:space="preserve">Tsim Sha Tsui East, Hong Kong -  </t>
  </si>
  <si>
    <t>https://www.google.fr/maps/search/Tsim+Sha+Tsui+East+Public+Transport+Interchange+Public+Toilet</t>
  </si>
  <si>
    <t>Café Allure</t>
  </si>
  <si>
    <t xml:space="preserve">Chemin de Villars 1, 1030 Bussigny -  </t>
  </si>
  <si>
    <t>https://www.google.fr/maps/search/Café+Allure</t>
  </si>
  <si>
    <t>Tai O Tak Fat</t>
  </si>
  <si>
    <t xml:space="preserve">Ying Wong House 153-153C King's Rd, 北角 英 號 英皇 樓 地下, 153 King's Rd, North Point, Hong Kong -  </t>
  </si>
  <si>
    <t>https://www.google.fr/maps/search/Tai+O+Tak+Fat</t>
  </si>
  <si>
    <t>WaaLah Causeway Bay</t>
  </si>
  <si>
    <t xml:space="preserve">12 Pak Sha Rd, Causeway Bay, Hong Kong -  </t>
  </si>
  <si>
    <t>https://www.google.fr/maps/search/WaaLah+Causeway+Bay</t>
  </si>
  <si>
    <t>City Garden Hotel Hong Kong</t>
  </si>
  <si>
    <t xml:space="preserve">9 City Garden Rd, North Point, Hong Kong -  </t>
  </si>
  <si>
    <t>https://www.google.fr/maps/search/City+Garden+Hotel+Hong+Kong</t>
  </si>
  <si>
    <t>Lan Kwai Fong</t>
  </si>
  <si>
    <t xml:space="preserve">Central, Hong Kong -  </t>
  </si>
  <si>
    <t>https://www.google.fr/maps/search/Lan+Kwai+Fong</t>
  </si>
  <si>
    <t>L'Indigo, Özlem Resit</t>
  </si>
  <si>
    <t xml:space="preserve">Rue de la Madeleine 29, 1800 Vevey -  </t>
  </si>
  <si>
    <t>https://www.google.fr/maps/search/L'Indigo,+Özlem+Resit</t>
  </si>
  <si>
    <t xml:space="preserve">Bahçeşehir 2. Kısım Mahallesi, Süzer Blv. G Blok 17-B, 34488 Başakşehir/İstanbul, Turkey -  </t>
  </si>
  <si>
    <t>Bowling Miami</t>
  </si>
  <si>
    <t xml:space="preserve">Chemin du Tennis 3, 1026 Echandens -  </t>
  </si>
  <si>
    <t>https://www.google.fr/maps/search/Bowling+Miami</t>
  </si>
  <si>
    <t>Montabaur The Style Outlets</t>
  </si>
  <si>
    <t xml:space="preserve">Am Fashion Outlet 72, 56410 Montabaur, Germany -  </t>
  </si>
  <si>
    <t>https://www.google.fr/maps/search/Montabaur+The+Style+Outlets</t>
  </si>
  <si>
    <t>MANOR Morges</t>
  </si>
  <si>
    <t xml:space="preserve">Grand-Rue 46, 1110 Morges -  </t>
  </si>
  <si>
    <t>https://www.google.fr/maps/search/MANOR+Morges</t>
  </si>
  <si>
    <t>Salle villageoise</t>
  </si>
  <si>
    <t xml:space="preserve">Chemin Dernier Mur 13, 1031 Mex -  </t>
  </si>
  <si>
    <t>https://www.google.fr/maps/search/Salle+villageoise</t>
  </si>
  <si>
    <t>Pizzeria Samuele</t>
  </si>
  <si>
    <t xml:space="preserve">Hauptstraße 64A, 53819 Neunkirchen-Seelscheid, Germany -  </t>
  </si>
  <si>
    <t>https://www.google.fr/maps/search/Pizzeria+Samuele</t>
  </si>
  <si>
    <t>Set Balık Restoran</t>
  </si>
  <si>
    <t xml:space="preserve">Kireçburnu Mahallesi, Mısır Cd. 2 B, 34457 Sarıyer/İstanbul, Turkey -  </t>
  </si>
  <si>
    <t>https://www.google.fr/maps/search/Set+Balık+Restoran</t>
  </si>
  <si>
    <t>La Fondue en Folie</t>
  </si>
  <si>
    <t xml:space="preserve">65 Avenue des Jeux, 38750 Huez, France -  </t>
  </si>
  <si>
    <t>https://www.google.fr/maps/search/La+Fondue+en+Folie</t>
  </si>
  <si>
    <t xml:space="preserve">Rue Margencel 29, 1860 Aigle -  </t>
  </si>
  <si>
    <t>Andaz Xintiandi Shanghai - A concept by Hyatt</t>
  </si>
  <si>
    <t xml:space="preserve">88 Songshan Rd, Huangpu Qu, China, 200021 -  </t>
  </si>
  <si>
    <t>https://www.google.fr/maps/search/Andaz+Xintiandi+Shanghai+-+A+concept+by+Hyatt</t>
  </si>
  <si>
    <t>Hyatt on the Bund Hotel</t>
  </si>
  <si>
    <t xml:space="preserve">199 Huangpu Rd, Hongkou Qu, China, 200000 -  </t>
  </si>
  <si>
    <t>https://www.google.fr/maps/search/Hyatt+on+the+Bund+Hotel</t>
  </si>
  <si>
    <t>Restaurant Petit Bœuf</t>
  </si>
  <si>
    <t xml:space="preserve">Avenue Vingt-Quatre-Janvier 4, 1004 Lausanne -  </t>
  </si>
  <si>
    <t>https://www.google.fr/maps/search/Restaurant+Petit+Bœuf</t>
  </si>
  <si>
    <t>Shanghai Garden</t>
  </si>
  <si>
    <t xml:space="preserve">Rue de la Gare 5, 1030 Bussigny -  </t>
  </si>
  <si>
    <t>https://www.google.fr/maps/search/Shanghai+Garden</t>
  </si>
  <si>
    <t>Restaurant de l'Union</t>
  </si>
  <si>
    <t xml:space="preserve">Grand-Rue 7, 1110 Morges -  </t>
  </si>
  <si>
    <t>https://www.google.fr/maps/search/Restaurant+de+l'Union</t>
  </si>
  <si>
    <t>Brasserie l'Ouest</t>
  </si>
  <si>
    <t xml:space="preserve">1 Quai du Commerce, 69009 Lyon, France -  </t>
  </si>
  <si>
    <t>https://www.google.fr/maps/search/Brasserie+l'Ouest</t>
  </si>
  <si>
    <t>La Scarpetta Pizzeria</t>
  </si>
  <si>
    <t xml:space="preserve">Avenue de la Poste 22, 1020 Renens -  </t>
  </si>
  <si>
    <t>https://www.google.fr/maps/search/La+Scarpetta+Pizzeria</t>
  </si>
  <si>
    <t>Lal Qila Deansgate</t>
  </si>
  <si>
    <t xml:space="preserve">310 Deansgate, Manchester M3 4HE, UK -  </t>
  </si>
  <si>
    <t>https://www.google.fr/maps/search/Lal+Qila+Deansgate</t>
  </si>
  <si>
    <t>Corte Farina Ristorante Pizzeria</t>
  </si>
  <si>
    <t xml:space="preserve">Via Farina, 4, 37121 Verona VR, Italy -  </t>
  </si>
  <si>
    <t>https://www.google.fr/maps/search/Corte+Farina+Ristorante+Pizzeria</t>
  </si>
  <si>
    <t>Restaurant de la Porte Guillaume</t>
  </si>
  <si>
    <t xml:space="preserve">2 Rue de la Liberté, 21000 Dijon, France -  </t>
  </si>
  <si>
    <t>https://www.google.fr/maps/search/Restaurant+de+la+Porte+Guillaume</t>
  </si>
  <si>
    <t>Mes Saveurs By HurryUpFood</t>
  </si>
  <si>
    <t xml:space="preserve">Place Saint-Louis 5, 1110 Morges -  </t>
  </si>
  <si>
    <t>https://www.google.fr/maps/search/Mes+Saveurs+By+HurryUpFood</t>
  </si>
  <si>
    <t>Cordonnerie Grand Rue, A. Tekdogan</t>
  </si>
  <si>
    <t xml:space="preserve">Grand-Rue 32, 1110 Morges -  </t>
  </si>
  <si>
    <t>https://www.google.fr/maps/search/Cordonnerie+Grand+Rue,+A.+Tekdogan</t>
  </si>
  <si>
    <t>Audioprothésiste Renens Point2Vue</t>
  </si>
  <si>
    <t>https://www.google.fr/maps/search/Audioprothésiste+Renens+Point2Vue</t>
  </si>
  <si>
    <t>PUBLIAZ MANAGEMENT &amp; BROKERAGE SA</t>
  </si>
  <si>
    <t xml:space="preserve">Avenue du 14-Avril 3, 1020 Renens -  </t>
  </si>
  <si>
    <t>https://www.google.fr/maps/search/PUBLIAZ+MANAGEMENT+&amp;+BROKERAGE+SA</t>
  </si>
  <si>
    <t>Cordonnerie du 14 avril, à Renens</t>
  </si>
  <si>
    <t>https://www.google.fr/maps/search/Cordonnerie+du+14+avril,+à+Renens</t>
  </si>
  <si>
    <t>Golaz fleurs</t>
  </si>
  <si>
    <t xml:space="preserve">Rue du Midi 10, 1020 Renens -  </t>
  </si>
  <si>
    <t>https://www.google.fr/maps/search/Golaz+fleurs</t>
  </si>
  <si>
    <t>medium-suisse.ch</t>
  </si>
  <si>
    <t>https://www.google.fr/maps/search/medium-suisse.ch</t>
  </si>
  <si>
    <t>Auto-Moto-Ecole Pittet</t>
  </si>
  <si>
    <t xml:space="preserve">Avenue Juste-Olivier 23, 1006 Lausanne -  </t>
  </si>
  <si>
    <t>https://www.google.fr/maps/search/Auto-Moto-Ecole+Pittet</t>
  </si>
  <si>
    <t>Mrs. Carine Deladoey</t>
  </si>
  <si>
    <t xml:space="preserve">Chemin du Levant 7, 1847 Rennaz -  </t>
  </si>
  <si>
    <t>https://www.google.fr/maps/search/Mrs.+Carine+Deladoey</t>
  </si>
  <si>
    <t>Régie Privée</t>
  </si>
  <si>
    <t xml:space="preserve">Chemin des Anciens-Moulins 2 A, 1009 Pully -  </t>
  </si>
  <si>
    <t>https://www.google.fr/maps/search/Régie+Privée</t>
  </si>
  <si>
    <t>carrosserie de l'avenir sa</t>
  </si>
  <si>
    <t xml:space="preserve">Chemin de Praz-Devant 8, 1032 Lausanne -  </t>
  </si>
  <si>
    <t>https://www.google.fr/maps/search/carrosserie+de+l'avenir+sa</t>
  </si>
  <si>
    <t>Dr Catherine Liberek</t>
  </si>
  <si>
    <t xml:space="preserve">Avenue de la Gare 30, 1950 Sion -  </t>
  </si>
  <si>
    <t>https://www.google.fr/maps/search/Dr+Catherine+Liberek</t>
  </si>
  <si>
    <t>Asia Express</t>
  </si>
  <si>
    <t xml:space="preserve">avenue Louis- Ruchonnet 1, 1003 Lausanne -  </t>
  </si>
  <si>
    <t>https://www.google.fr/maps/search/Asia+Express</t>
  </si>
  <si>
    <t>Kebab Ouchy</t>
  </si>
  <si>
    <t xml:space="preserve">Place de la Navigation, 1006 Lausanne -  </t>
  </si>
  <si>
    <t>https://www.google.fr/maps/search/Kebab+Ouchy</t>
  </si>
  <si>
    <t>NE Communications Berisha</t>
  </si>
  <si>
    <t xml:space="preserve">Route de l'Industrie 5, 1964 Conthey -  </t>
  </si>
  <si>
    <t>https://www.google.fr/maps/search/NE+Communications+Berisha</t>
  </si>
  <si>
    <t>MANOR Monthey</t>
  </si>
  <si>
    <t xml:space="preserve">Avenue de l'Europe 21, 1870 Monthey -  </t>
  </si>
  <si>
    <t>https://www.google.fr/maps/search/MANOR+Monthey</t>
  </si>
  <si>
    <t>Billard Academy</t>
  </si>
  <si>
    <t xml:space="preserve">Centre Commercial, avenue De-Luserna 13, 1203 Genève -  </t>
  </si>
  <si>
    <t>https://www.google.fr/maps/search/Billard+Academy</t>
  </si>
  <si>
    <t>Sevensens Coiffure - Coiffeur Neuchâtel</t>
  </si>
  <si>
    <t xml:space="preserve">Rue Saint-Honoré 12, 2000 Neuchâtel -  </t>
  </si>
  <si>
    <t>https://www.google.fr/maps/search/Sevensens+Coiffure+-+Coiffeur+Neuchâtel</t>
  </si>
  <si>
    <t>Emilie Garcin, photographe - Mariages, famille, concerts, studio</t>
  </si>
  <si>
    <t xml:space="preserve">Villette-de-Vienne, France -  </t>
  </si>
  <si>
    <t>https://www.google.fr/maps/search/Emilie+Garcin,+photographe+-+Mariages,+famille,+concerts,+studio</t>
  </si>
  <si>
    <t>Loukia Arapian, Luxury Event Design &amp; Wedding Planner</t>
  </si>
  <si>
    <t>https://www.google.fr/maps/search/Loukia+Arapian,+Luxury+Event+Design+&amp;+Wedding+Planner</t>
  </si>
  <si>
    <t>Direct DJ</t>
  </si>
  <si>
    <t xml:space="preserve">Ecublens -  </t>
  </si>
  <si>
    <t>https://www.google.fr/maps/search/Direct+DJ</t>
  </si>
  <si>
    <t>Suzy Coiffure</t>
  </si>
  <si>
    <t xml:space="preserve">Rue des Chavannes 13, 2000 Neuchâtel -  </t>
  </si>
  <si>
    <t>https://www.google.fr/maps/search/Suzy+Coiffure</t>
  </si>
  <si>
    <t>Centre EOO</t>
  </si>
  <si>
    <t xml:space="preserve">141 Place Jean Monnet, 01630 Saint-Genis-Pouilly, France -  </t>
  </si>
  <si>
    <t>https://www.google.fr/maps/search/Centre+EOO</t>
  </si>
  <si>
    <t>Cabinet de Podologie Loïde de Bengy</t>
  </si>
  <si>
    <t xml:space="preserve">22 Avenue Voltaire, 01210 Ferney-Voltaire, France -  </t>
  </si>
  <si>
    <t>https://www.google.fr/maps/search/Cabinet+de+Podologie+Loïde+de+Bengy</t>
  </si>
  <si>
    <t>Junoon</t>
  </si>
  <si>
    <t xml:space="preserve">1133 Rue de Genève, 01210 Ornex, France -  </t>
  </si>
  <si>
    <t>https://www.google.fr/maps/search/Junoon</t>
  </si>
  <si>
    <t>Restaurant Boccalino</t>
  </si>
  <si>
    <t xml:space="preserve">Place du Rondeau 4, 1227 Carouge -  </t>
  </si>
  <si>
    <t>https://www.google.fr/maps/search/Restaurant+Boccalino</t>
  </si>
  <si>
    <t>Restaurant la Gioconda</t>
  </si>
  <si>
    <t xml:space="preserve">Avenue Louis-Casaï 81, 1216 Cointrin -  </t>
  </si>
  <si>
    <t>https://www.google.fr/maps/search/Restaurant+la+Gioconda</t>
  </si>
  <si>
    <t>Le Physalis</t>
  </si>
  <si>
    <t xml:space="preserve">70 Rue de Chapeaurouge, 01280 Prévessin-Moëns, France -  </t>
  </si>
  <si>
    <t>https://www.google.fr/maps/search/Le+Physalis</t>
  </si>
  <si>
    <t>La Cour d'Honneur</t>
  </si>
  <si>
    <t xml:space="preserve">58 Rue Joseph Vernet, 84000 Avignon, France -  </t>
  </si>
  <si>
    <t>https://www.google.fr/maps/search/La+Cour+d'Honneur</t>
  </si>
  <si>
    <t>Cariatide Attitude Sàrl</t>
  </si>
  <si>
    <t xml:space="preserve">La Voie-Creuse 7, 1202 Genève -  </t>
  </si>
  <si>
    <t>https://www.google.fr/maps/search/Cariatide+Attitude+Sàrl</t>
  </si>
  <si>
    <t>La Taverne de Maître Kanter</t>
  </si>
  <si>
    <t xml:space="preserve">Place de l'Hôtel de Ville, 74100 Annemasse, France -  </t>
  </si>
  <si>
    <t>https://www.google.fr/maps/search/La+Taverne+de+Maître+Kanter</t>
  </si>
  <si>
    <t>Restaurant ALFREDO</t>
  </si>
  <si>
    <t xml:space="preserve">Rue de Chantepoulet 6, 1201 Genève -  </t>
  </si>
  <si>
    <t>https://www.google.fr/maps/search/Restaurant+ALFREDO</t>
  </si>
  <si>
    <t>DolceNero Sàrl</t>
  </si>
  <si>
    <t xml:space="preserve">Rue Vallin 10, 1201 Genève -  </t>
  </si>
  <si>
    <t>https://www.google.fr/maps/search/DolceNero+Sàrl</t>
  </si>
  <si>
    <t>Restaurant Au Petit Faucigny</t>
  </si>
  <si>
    <t xml:space="preserve">95 Place Saint-Maurice, 74800 Saint-Pierre-en-Faucigny, France -  </t>
  </si>
  <si>
    <t>https://www.google.fr/maps/search/Restaurant+Au+Petit+Faucigny</t>
  </si>
  <si>
    <t>Restaurant 'Le Caprice' - de Oliveira Gomes Rauseo Ana Ros</t>
  </si>
  <si>
    <t xml:space="preserve">Route des Jeunes 59, 1227 Carouge -  </t>
  </si>
  <si>
    <t>https://www.google.fr/maps/search/Restaurant+'Le+Caprice'+-+de+Oliveira+Gomes+Rauseo+Ana+Ros</t>
  </si>
  <si>
    <t>Eglise Adventiste du 7e Jour de Renens</t>
  </si>
  <si>
    <t xml:space="preserve">Avenue du 14-Avril 26, 1020 Renens -  </t>
  </si>
  <si>
    <t>https://www.google.fr/maps/search/Eglise+Adventiste+du+7e+Jour+de+Renens</t>
  </si>
  <si>
    <t>Le Motty</t>
  </si>
  <si>
    <t xml:space="preserve">Place du Motty 6, 1024 Ecublens -  </t>
  </si>
  <si>
    <t>https://www.google.fr/maps/search/Le+Motty</t>
  </si>
  <si>
    <t>TvT Services</t>
  </si>
  <si>
    <t xml:space="preserve">Rue Neuve 3-5, 1020 Renens -  </t>
  </si>
  <si>
    <t>https://www.google.fr/maps/search/TvT+Services</t>
  </si>
  <si>
    <t>Paroisse catholique de Renens</t>
  </si>
  <si>
    <t xml:space="preserve">Avenue Eglise Catholique 2, 1020 Renens -  </t>
  </si>
  <si>
    <t>https://www.google.fr/maps/search/Paroisse+catholique+de+Renens</t>
  </si>
  <si>
    <t>Nespresso Boutique Bar Lausanne</t>
  </si>
  <si>
    <t xml:space="preserve">Place Saint-François 1, 1000 Lausanne -  </t>
  </si>
  <si>
    <t>https://www.google.fr/maps/search/Nespresso+Boutique+Bar+Lausanne</t>
  </si>
  <si>
    <t>Manuco S.A. pièces automobiles, pneus et peinture</t>
  </si>
  <si>
    <t xml:space="preserve">Route de Prilly 21, 1023 Crissier -  </t>
  </si>
  <si>
    <t>https://www.google.fr/maps/search/Manuco+S.A.+pièces+automobiles,+pneus+et+peinture</t>
  </si>
  <si>
    <t>Gdab Sàrl</t>
  </si>
  <si>
    <t xml:space="preserve">Chemin du Closel 18, 1020 Renens -  </t>
  </si>
  <si>
    <t>https://www.google.fr/maps/search/Gdab+Sàrl</t>
  </si>
  <si>
    <t xml:space="preserve">Rue d'Italie 56, 1800 Vevey -  </t>
  </si>
  <si>
    <t>Marché du Temple</t>
  </si>
  <si>
    <t xml:space="preserve">Avenue du Temple 8, 1020 Renens -  </t>
  </si>
  <si>
    <t>https://www.google.fr/maps/search/Marché+du+Temple</t>
  </si>
  <si>
    <t>Restaurant Pizzeria de la Gare d'Allaman</t>
  </si>
  <si>
    <t xml:space="preserve">Route de la Gare 20, 1165 Allaman -  </t>
  </si>
  <si>
    <t>https://www.google.fr/maps/search/Restaurant+Pizzeria+de+la+Gare+d'Allaman</t>
  </si>
  <si>
    <t>Henry S Pub - Daniel Pittet Sa</t>
  </si>
  <si>
    <t xml:space="preserve">Avenue du Quatorze-Avril 3, 1020 Renens -  </t>
  </si>
  <si>
    <t>https://www.google.fr/maps/search/Henry+S+Pub+-+Daniel+Pittet+Sa</t>
  </si>
  <si>
    <t xml:space="preserve">Bavois, 1372 Bavois -  </t>
  </si>
  <si>
    <t>Restaurant La Barca</t>
  </si>
  <si>
    <t xml:space="preserve">Centre Malley, Lumière Chemin du Viaduc 1, 1008 Prilly -  </t>
  </si>
  <si>
    <t>https://www.google.fr/maps/search/Restaurant+La+Barca</t>
  </si>
  <si>
    <t>VETERINARY OFFICE OF Clergère SA 1009 Pully</t>
  </si>
  <si>
    <t xml:space="preserve">Chemin du Pré-de-la-Tour 11, 1009 Pully -  </t>
  </si>
  <si>
    <t>https://www.google.fr/maps/search/VETERINARY+OFFICE+OF+Clergère+SA+1009+Pully</t>
  </si>
  <si>
    <t>Burger King Renens</t>
  </si>
  <si>
    <t>https://www.google.fr/maps/search/Burger+King+Renens</t>
  </si>
  <si>
    <t>Boulangerie pâtisserie Lheritier</t>
  </si>
  <si>
    <t xml:space="preserve">Route de Lausanne 3, 1032 Romanel-sur-Lausanne -  </t>
  </si>
  <si>
    <t>https://www.google.fr/maps/search/Boulangerie+pâtisserie+Lheritier</t>
  </si>
  <si>
    <t xml:space="preserve">Rue du Caudray 6, 1020 Renens -  </t>
  </si>
  <si>
    <t>La Ferme des Tilleuls</t>
  </si>
  <si>
    <t xml:space="preserve">Rue de Lausanne 52, 1020 Renens -  </t>
  </si>
  <si>
    <t>https://www.google.fr/maps/search/La+Ferme+des+Tilleuls</t>
  </si>
  <si>
    <t>Centre Technique Communal</t>
  </si>
  <si>
    <t xml:space="preserve">Suisse, Rue du Lac 14, 1020 Renens -  </t>
  </si>
  <si>
    <t>https://www.google.fr/maps/search/Centre+Technique+Communal</t>
  </si>
  <si>
    <t>Pestalozzi School Foundation</t>
  </si>
  <si>
    <t xml:space="preserve">Chemin Pestalozzi 9, 1112 Echichens -  </t>
  </si>
  <si>
    <t>https://www.google.fr/maps/search/Pestalozzi+School+Foundation</t>
  </si>
  <si>
    <t>FC Lausanne</t>
  </si>
  <si>
    <t>https://www.google.fr/maps/search/FC+Lausanne</t>
  </si>
  <si>
    <t>Place du Marché</t>
  </si>
  <si>
    <t>https://www.google.fr/maps/search/Place+du+Marché</t>
  </si>
  <si>
    <t xml:space="preserve">Route de Courgenay 7, 2942 Alle -  </t>
  </si>
  <si>
    <t>Coop Pronto Renens</t>
  </si>
  <si>
    <t xml:space="preserve">Place de la Gare 3, 1020 Renens -  </t>
  </si>
  <si>
    <t>https://www.google.fr/maps/search/Coop+Pronto+Renens</t>
  </si>
  <si>
    <t>Boutique Polater</t>
  </si>
  <si>
    <t xml:space="preserve">Rue de la Savonnerie 3A, 1020 Renens -  </t>
  </si>
  <si>
    <t>https://www.google.fr/maps/search/Boutique+Polater</t>
  </si>
  <si>
    <t>Brasserie La Croisée</t>
  </si>
  <si>
    <t xml:space="preserve">Rue de Lausanne 49h, 1020 Renens -  </t>
  </si>
  <si>
    <t>https://www.google.fr/maps/search/Brasserie+La+Croisée</t>
  </si>
  <si>
    <t>THE HALLE Fashion, Shoes &amp; Leather Goods</t>
  </si>
  <si>
    <t>https://www.google.fr/maps/search/THE+HALLE+Fashion,+Shoes+&amp;+Leather+Goods</t>
  </si>
  <si>
    <t>Kashmir</t>
  </si>
  <si>
    <t xml:space="preserve">Rue de la Paix 25, 1020 Renens -  </t>
  </si>
  <si>
    <t>https://www.google.fr/maps/search/Kashmir</t>
  </si>
  <si>
    <t>Restaurant Gusto Latino</t>
  </si>
  <si>
    <t xml:space="preserve">Rue du Midi 11, 1020 Renens -  </t>
  </si>
  <si>
    <t>https://www.google.fr/maps/search/Restaurant+Gusto+Latino</t>
  </si>
  <si>
    <t>Clinique La Prairie S.A.</t>
  </si>
  <si>
    <t xml:space="preserve">Rue du Lac 142, 1815 Clarens -  </t>
  </si>
  <si>
    <t>https://www.google.fr/maps/search/Clinique+La+Prairie+S.A.</t>
  </si>
  <si>
    <t>Triangle Bar</t>
  </si>
  <si>
    <t xml:space="preserve">Rue de Lausanne 53, 1020 Renens -  </t>
  </si>
  <si>
    <t>https://www.google.fr/maps/search/Triangle+Bar</t>
  </si>
  <si>
    <t>Garage Beau-Rivage Mercedes-Benz SA</t>
  </si>
  <si>
    <t xml:space="preserve">Chemin des Mouettes 2, 1007 Lausanne -  </t>
  </si>
  <si>
    <t>https://www.google.fr/maps/search/Garage+Beau-Rivage+Mercedes-Benz+SA</t>
  </si>
  <si>
    <t>Confiserie Zurcher</t>
  </si>
  <si>
    <t xml:space="preserve">Avenue du Casino 45, 1820 Montreux -  </t>
  </si>
  <si>
    <t>https://www.google.fr/maps/search/Confiserie+Zurcher</t>
  </si>
  <si>
    <t>La Chocolaterie Wuthrich</t>
  </si>
  <si>
    <t xml:space="preserve">Avenue Juste-Olivier 11, 1006 Lausanne -  </t>
  </si>
  <si>
    <t>https://www.google.fr/maps/search/La+Chocolaterie+Wuthrich</t>
  </si>
  <si>
    <t>Brasserie de la Gare</t>
  </si>
  <si>
    <t xml:space="preserve">Place de la Gare 6, 1020 Renens -  </t>
  </si>
  <si>
    <t>https://www.google.fr/maps/search/Brasserie+de+la+Gare</t>
  </si>
  <si>
    <t>Cabinet Vétérinaire Côté Chat Côté Chien | Dr.med.vet L. Bertholet</t>
  </si>
  <si>
    <t xml:space="preserve">Rue de l'Industrie 5, 1020 Renens -  </t>
  </si>
  <si>
    <t>https://www.google.fr/maps/search/Cabinet+Vétérinaire+Côté+Chat+Côté+Chien+|+Dr.med.vet+L.+Bertholet</t>
  </si>
  <si>
    <t>casernes</t>
  </si>
  <si>
    <t>https://www.google.fr/maps/search/casernes</t>
  </si>
  <si>
    <t>RMC Diffusion Sa</t>
  </si>
  <si>
    <t xml:space="preserve">Avenue Druey 6, 1018 Lausanne -  </t>
  </si>
  <si>
    <t>https://www.google.fr/maps/search/RMC+Diffusion+Sa</t>
  </si>
  <si>
    <t>Sibò Ristorante</t>
  </si>
  <si>
    <t xml:space="preserve">Route du Village 40, 1112 Echichens -  </t>
  </si>
  <si>
    <t>https://www.google.fr/maps/search/Sibò+Ristorante</t>
  </si>
  <si>
    <t>Restaurant Pam-Pam</t>
  </si>
  <si>
    <t xml:space="preserve">Rue de Verdeaux 15, 1020 Renens -  </t>
  </si>
  <si>
    <t>https://www.google.fr/maps/search/Restaurant+Pam-Pam</t>
  </si>
  <si>
    <t>Boulangerie Grin &amp; Cie</t>
  </si>
  <si>
    <t xml:space="preserve">Rue du Valentin 66, 1004 Lausanne -  </t>
  </si>
  <si>
    <t>https://www.google.fr/maps/search/Boulangerie+Grin+&amp;+Cie</t>
  </si>
  <si>
    <t>Hôtel Les Armures</t>
  </si>
  <si>
    <t xml:space="preserve">rue Otto Barban, 1204 Genf -  </t>
  </si>
  <si>
    <t>https://www.google.fr/maps/search/Hôtel+Les+Armures</t>
  </si>
  <si>
    <t>Restaurant la Bohème</t>
  </si>
  <si>
    <t xml:space="preserve">Rue du Tunnel 1, 1005 Lausanne -  </t>
  </si>
  <si>
    <t>https://www.google.fr/maps/search/Restaurant+la+Bohème</t>
  </si>
  <si>
    <t>Red Monkeys Sàrl</t>
  </si>
  <si>
    <t>https://www.google.fr/maps/search/Red+Monkeys+Sàrl</t>
  </si>
  <si>
    <t>Hôtel restaurant le Central</t>
  </si>
  <si>
    <t xml:space="preserve">Place de Coppoz 4, 1052 Le Mont-sur-Lausanne -  </t>
  </si>
  <si>
    <t>https://www.google.fr/maps/search/Hôtel+restaurant+le+Central</t>
  </si>
  <si>
    <t>Hôtel du Port</t>
  </si>
  <si>
    <t xml:space="preserve">Place du Port 5, 1006 Lausanne -  </t>
  </si>
  <si>
    <t>https://www.google.fr/maps/search/Hôtel+du+Port</t>
  </si>
  <si>
    <t>Privatel SA</t>
  </si>
  <si>
    <t xml:space="preserve">Rue de la Mèbre 8, 1020 Renens -  </t>
  </si>
  <si>
    <t>https://www.google.fr/maps/search/Privatel+SA</t>
  </si>
  <si>
    <t>Optic 2000 - Vevey</t>
  </si>
  <si>
    <t xml:space="preserve">Rue de Lausanne 10, 1800 Vevey -  </t>
  </si>
  <si>
    <t>https://www.google.fr/maps/search/Optic+2000+-+Vevey</t>
  </si>
  <si>
    <t>Audioprothesiste Lausanne Point2Vue</t>
  </si>
  <si>
    <t>https://www.google.fr/maps/search/Audioprothesiste+Lausanne+Point2Vue</t>
  </si>
  <si>
    <t>Audioprothésiste Vevey Audio 2000</t>
  </si>
  <si>
    <t>https://www.google.fr/maps/search/Audioprothésiste+Vevey+Audio+2000</t>
  </si>
  <si>
    <t>Azur Optique</t>
  </si>
  <si>
    <t>https://www.google.fr/maps/search/Azur+Optique</t>
  </si>
  <si>
    <t>Center of the Eye Renens</t>
  </si>
  <si>
    <t xml:space="preserve">Rue du Midi 15, 1020 Renens -  </t>
  </si>
  <si>
    <t>https://www.google.fr/maps/search/Center+of+the+Eye+Renens</t>
  </si>
  <si>
    <t>Piscine de la Plaine</t>
  </si>
  <si>
    <t xml:space="preserve">Route de la Plaine 2, 1022 Chavannes-près-Renens -  </t>
  </si>
  <si>
    <t>https://www.google.fr/maps/search/Piscine+de+la+Plaine</t>
  </si>
  <si>
    <t>Plage des Catalans</t>
  </si>
  <si>
    <t xml:space="preserve">4 Rue des Catalans, 13007 Marseille, France -  </t>
  </si>
  <si>
    <t>https://www.google.fr/maps/search/Plage+des+Catalans</t>
  </si>
  <si>
    <t>Cascade De Crissier</t>
  </si>
  <si>
    <t xml:space="preserve">Chemin des Cibleries, 1023 Crissier -  </t>
  </si>
  <si>
    <t>https://www.google.fr/maps/search/Cascade+De+Crissier</t>
  </si>
  <si>
    <t>Good Kart Indoor Sàrl</t>
  </si>
  <si>
    <t xml:space="preserve">En Bochet 2, 1445 Vuiteboeuf -  </t>
  </si>
  <si>
    <t>https://www.google.fr/maps/search/Good+Kart+Indoor+Sàrl</t>
  </si>
  <si>
    <t>Piscine Municipale</t>
  </si>
  <si>
    <t xml:space="preserve">Porte du Château Verd 29, 1170 Aubonne -  </t>
  </si>
  <si>
    <t>https://www.google.fr/maps/search/Piscine+Municipale</t>
  </si>
  <si>
    <t>Hôtel le Relais Alpin</t>
  </si>
  <si>
    <t xml:space="preserve">Col des Mosses, 1862 Ormont-Dessous -  </t>
  </si>
  <si>
    <t>https://www.google.fr/maps/search/Hôtel+le+Relais+Alpin</t>
  </si>
  <si>
    <t>Adelia Coiffure</t>
  </si>
  <si>
    <t xml:space="preserve">Avenue Eglise Catholique 11, 1020 Renens VD -  </t>
  </si>
  <si>
    <t>https://www.google.fr/maps/search/Adelia+Coiffure</t>
  </si>
  <si>
    <t>Cantine de l'Abbaye de la Sarraz</t>
  </si>
  <si>
    <t xml:space="preserve">1315 La Sarraz -  </t>
  </si>
  <si>
    <t>https://www.google.fr/maps/search/Cantine+de+l'Abbaye+de+la+Sarraz</t>
  </si>
  <si>
    <t>Brocante Point Bleu</t>
  </si>
  <si>
    <t xml:space="preserve">Avenue de la Gare 31, 1022 Chavannes-près-Renens -  </t>
  </si>
  <si>
    <t>https://www.google.fr/maps/search/Brocante+Point+Bleu</t>
  </si>
  <si>
    <t>Gecko climbing Sàrl</t>
  </si>
  <si>
    <t xml:space="preserve">Rue de Derrey la Velaz 3, 1062 Sottens -  </t>
  </si>
  <si>
    <t>https://www.google.fr/maps/search/Gecko+climbing+Sàrl</t>
  </si>
  <si>
    <t>Roadhouse Rose de la Broye</t>
  </si>
  <si>
    <t xml:space="preserve">Restoroute Rose de la Broye A1, 1470 Lully -  </t>
  </si>
  <si>
    <t>https://www.google.fr/maps/search/Roadhouse+Rose+de+la+Broye</t>
  </si>
  <si>
    <t xml:space="preserve">En Chamard Yverdon Drive, 1442 Montagny-près-Yverdon -  </t>
  </si>
  <si>
    <t>Hotel Le Jalouvre</t>
  </si>
  <si>
    <t xml:space="preserve">45 Rue de la Gorge du Ce, 74130 Mont-Saxonnex, France -  </t>
  </si>
  <si>
    <t>https://www.google.fr/maps/search/Hotel+Le+Jalouvre</t>
  </si>
  <si>
    <t>Le Petit Fourneau</t>
  </si>
  <si>
    <t xml:space="preserve">341 Rue de la Gorge du Ce, 74130 Mont-Saxonnex, France -  </t>
  </si>
  <si>
    <t>https://www.google.fr/maps/search/Le+Petit+Fourneau</t>
  </si>
  <si>
    <t>Le café de la promenade</t>
  </si>
  <si>
    <t xml:space="preserve">Rue des Jordils 23, 1400 Yverdon-les-Bains -  </t>
  </si>
  <si>
    <t>https://www.google.fr/maps/search/Le+café+de+la+promenade</t>
  </si>
  <si>
    <t>La Tour de Gourze</t>
  </si>
  <si>
    <t xml:space="preserve">Route de la Tour-de-Gourze 26, 1097 Bourg-en-Lavaux -  </t>
  </si>
  <si>
    <t>https://www.google.fr/maps/search/La+Tour+de+Gourze</t>
  </si>
  <si>
    <t xml:space="preserve">Autoroute du Rhone, 1091 Aran-Villette -  </t>
  </si>
  <si>
    <t>Restaurant Lac-des-Dix</t>
  </si>
  <si>
    <t xml:space="preserve">Route Principale 14, 1987 Hérémence -  </t>
  </si>
  <si>
    <t>https://www.google.fr/maps/search/Restaurant+Lac-des-Dix</t>
  </si>
  <si>
    <t>VTX Services SA</t>
  </si>
  <si>
    <t xml:space="preserve">Avenue de Lavaux 101, 1009 Pully -  </t>
  </si>
  <si>
    <t>https://www.google.fr/maps/search/VTX+Services+SA</t>
  </si>
  <si>
    <t>Naturpark Blausee</t>
  </si>
  <si>
    <t xml:space="preserve">Blausee 222, 3717 Blausee -  </t>
  </si>
  <si>
    <t>https://www.google.fr/maps/search/Naturpark+Blausee</t>
  </si>
  <si>
    <t xml:space="preserve">Route de l'Intyamon 107, 1635 La Tour-de-Trême -  </t>
  </si>
  <si>
    <t>Technic Hobby Lausanne, Pierre Carrard</t>
  </si>
  <si>
    <t xml:space="preserve">Rue Centrale 27, 1003 Lausanne -  </t>
  </si>
  <si>
    <t>https://www.google.fr/maps/search/Technic+Hobby+Lausanne,+Pierre+Carrard</t>
  </si>
  <si>
    <t>Le Non-Stop</t>
  </si>
  <si>
    <t xml:space="preserve">Rue Verdaine 3, 1095 Lutry -  </t>
  </si>
  <si>
    <t>https://www.google.fr/maps/search/Le+Non-Stop</t>
  </si>
  <si>
    <t>RRG Ecublens</t>
  </si>
  <si>
    <t xml:space="preserve">Route de Reculan 11, 1024 Ecublens -  </t>
  </si>
  <si>
    <t>https://www.google.fr/maps/search/RRG+Ecublens</t>
  </si>
  <si>
    <t>L'Olivier d'Orient. aux Saveurs d'Orient</t>
  </si>
  <si>
    <t xml:space="preserve">Rue des Moulins 1, 1400 Yverdon-les-Bains -  </t>
  </si>
  <si>
    <t>https://www.google.fr/maps/search/L'Olivier+d'Orient.+aux+Saveurs+d'Orient</t>
  </si>
  <si>
    <t>Saint-Roch Center SA</t>
  </si>
  <si>
    <t xml:space="preserve">Rue des Pêcheurs 8, 1400 Yverdon-les-Bains -  </t>
  </si>
  <si>
    <t>https://www.google.fr/maps/search/Saint-Roch+Center+SA</t>
  </si>
  <si>
    <t>Moretto</t>
  </si>
  <si>
    <t xml:space="preserve">6944 Cureglia -  </t>
  </si>
  <si>
    <t>https://www.google.fr/maps/search/Moretto</t>
  </si>
  <si>
    <t xml:space="preserve">Via Pretorio 15, 6900 Lugano -  </t>
  </si>
  <si>
    <t>Minigolf</t>
  </si>
  <si>
    <t xml:space="preserve">Via Golf 1, 6987 Caslano -  </t>
  </si>
  <si>
    <t>https://www.google.fr/maps/search/Minigolf</t>
  </si>
  <si>
    <t>Centro Kebab</t>
  </si>
  <si>
    <t xml:space="preserve">Via Teatro 7, 6500 Bellinzona -  </t>
  </si>
  <si>
    <t>https://www.google.fr/maps/search/Centro+Kebab</t>
  </si>
  <si>
    <t>Stalvedro San Gottardo Sud</t>
  </si>
  <si>
    <t xml:space="preserve">A2, 6780 Airolo -  </t>
  </si>
  <si>
    <t>https://www.google.fr/maps/search/Stalvedro+San+Gottardo+Sud</t>
  </si>
  <si>
    <t xml:space="preserve">Rue de Neuchâtel 3, 1400 Yverdon-les-Bains -  </t>
  </si>
  <si>
    <t>La Grange Da Antonio</t>
  </si>
  <si>
    <t xml:space="preserve">Rue du Casino 9, 1400 Yverdon-les-Bains -  </t>
  </si>
  <si>
    <t>https://www.google.fr/maps/search/La+Grange+Da+Antonio</t>
  </si>
  <si>
    <t>Manira Wokshop</t>
  </si>
  <si>
    <t xml:space="preserve">Route de Genève 101C, 1026 Denges -  </t>
  </si>
  <si>
    <t>https://www.google.fr/maps/search/Manira+Wokshop</t>
  </si>
  <si>
    <t>The Icelandic Phallological Museum</t>
  </si>
  <si>
    <t xml:space="preserve">Laugavegur 116, 105 Reykjavík, Iceland -  </t>
  </si>
  <si>
    <t>https://www.google.fr/maps/search/The+Icelandic+Phallological+Museum</t>
  </si>
  <si>
    <t>Jumbo maximo</t>
  </si>
  <si>
    <t xml:space="preserve">En Chamard 24, 1442 Montagny-près-Yverdon -  </t>
  </si>
  <si>
    <t>https://www.google.fr/maps/search/Jumbo+maximo</t>
  </si>
  <si>
    <t>IRIMED, Institut de radiologie et d imagerie médicale SA</t>
  </si>
  <si>
    <t xml:space="preserve">Avenue de la Gare 15, 1003 Lausanne -  </t>
  </si>
  <si>
    <t>https://www.google.fr/maps/search/IRIMED,+Institut+de+radiologie+et+d+imagerie+médicale+SA</t>
  </si>
  <si>
    <t>Lettisches Haus in Freiburg</t>
  </si>
  <si>
    <t xml:space="preserve">Leinhaldenweg 28, 79104 Freiburg im Breisgau, Germany -  </t>
  </si>
  <si>
    <t>https://www.google.fr/maps/search/Lettisches+Haus+in+Freiburg</t>
  </si>
  <si>
    <t>Restaurant des Chemins de Fer</t>
  </si>
  <si>
    <t xml:space="preserve">Rue du Jura 1, 1023 Crissier -  </t>
  </si>
  <si>
    <t>https://www.google.fr/maps/search/Restaurant+des+Chemins+de+Fer</t>
  </si>
  <si>
    <t>Fumerolles</t>
  </si>
  <si>
    <t xml:space="preserve">Avenue Louis-Ruchonnet 4, 1003 Lausanne -  </t>
  </si>
  <si>
    <t>https://www.google.fr/maps/search/Fumerolles</t>
  </si>
  <si>
    <t>Presto In Casa - Lutry</t>
  </si>
  <si>
    <t xml:space="preserve">Grand-Rue 74, 1095 Lutry -  </t>
  </si>
  <si>
    <t>https://www.google.fr/maps/search/Presto+In+Casa+-+Lutry</t>
  </si>
  <si>
    <t xml:space="preserve">Rue du Grand-Pont 5, 1003 Lausanne -  </t>
  </si>
  <si>
    <t>La Ferme des Alpes</t>
  </si>
  <si>
    <t xml:space="preserve">13 Quai Charles Albert Besson, 74500 Évian-les-Bains, France -  </t>
  </si>
  <si>
    <t>https://www.google.fr/maps/search/La+Ferme+des+Alpes</t>
  </si>
  <si>
    <t>Le Débarcadère</t>
  </si>
  <si>
    <t xml:space="preserve">Chemin du Crêt 7, 1025 Saint-Sulpice -  </t>
  </si>
  <si>
    <t>https://www.google.fr/maps/search/Le+Débarcadère</t>
  </si>
  <si>
    <t>Pizza Fratel</t>
  </si>
  <si>
    <t xml:space="preserve">Rue de la Tour 8, 1004 Lausanne -  </t>
  </si>
  <si>
    <t>https://www.google.fr/maps/search/Pizza+Fratel</t>
  </si>
  <si>
    <t xml:space="preserve">Avenue de la Gare 3, 1950 Sion -  </t>
  </si>
  <si>
    <t>Tattoo Bar-Pub</t>
  </si>
  <si>
    <t xml:space="preserve">Avenue de la Gare 24, 1870 Monthey -  </t>
  </si>
  <si>
    <t>https://www.google.fr/maps/search/Tattoo+Bar-Pub</t>
  </si>
  <si>
    <t xml:space="preserve">Avenue de la Gare 67, 1870 Monthey -  </t>
  </si>
  <si>
    <t>Pizzeria Au Pouce Gourmand</t>
  </si>
  <si>
    <t xml:space="preserve">Rue du Midi 1, 1870 Monthey -  </t>
  </si>
  <si>
    <t>https://www.google.fr/maps/search/Pizzeria+Au+Pouce+Gourmand</t>
  </si>
  <si>
    <t>Marché de Noël Montreux Sàrl</t>
  </si>
  <si>
    <t xml:space="preserve">Grand' Rue 24, 1820 Montreux -  </t>
  </si>
  <si>
    <t>https://www.google.fr/maps/search/Marché+de+Noël+Montreux+Sàrl</t>
  </si>
  <si>
    <t>Instemps de Beauté</t>
  </si>
  <si>
    <t xml:space="preserve">Route de Vers Encier 13, 1872 Troistorrents -  </t>
  </si>
  <si>
    <t>https://www.google.fr/maps/search/Instemps+de+Beauté</t>
  </si>
  <si>
    <t>Passion Auto SA</t>
  </si>
  <si>
    <t xml:space="preserve">ZI Bovéry, 1868 Collombey-Muraz -  </t>
  </si>
  <si>
    <t>https://www.google.fr/maps/search/Passion+Auto+SA</t>
  </si>
  <si>
    <t>Edinburgh Castle</t>
  </si>
  <si>
    <t xml:space="preserve">Castlehill, Edinburgh EH1 2NG, UK -  </t>
  </si>
  <si>
    <t>https://www.google.fr/maps/search/Edinburgh+Castle</t>
  </si>
  <si>
    <t>Averon Guest House</t>
  </si>
  <si>
    <t xml:space="preserve">44 Gilmore Pl, Edinburgh EH3 9NQ, UK -  </t>
  </si>
  <si>
    <t>https://www.google.fr/maps/search/Averon+Guest+House</t>
  </si>
  <si>
    <t>Swissmassage Sàrl</t>
  </si>
  <si>
    <t xml:space="preserve">Avenue de l'Industrie 23, 1870 Monthey -  </t>
  </si>
  <si>
    <t>https://www.google.fr/maps/search/Swissmassage+Sàrl</t>
  </si>
  <si>
    <t>Au Chat Pitre</t>
  </si>
  <si>
    <t xml:space="preserve">Rue du Coppet 1, 1870 Monthey -  </t>
  </si>
  <si>
    <t>https://www.google.fr/maps/search/Au+Chat+Pitre</t>
  </si>
  <si>
    <t>Resto Thai Vionnaz</t>
  </si>
  <si>
    <t xml:space="preserve">Route du Simplon, 1895 Vionnaz -  </t>
  </si>
  <si>
    <t>https://www.google.fr/maps/search/Resto+Thai+Vionnaz</t>
  </si>
  <si>
    <t>Dune of Pilat</t>
  </si>
  <si>
    <t xml:space="preserve">France -  </t>
  </si>
  <si>
    <t>https://www.google.fr/maps/search/Dune+of+Pilat</t>
  </si>
  <si>
    <t>Le Saint Georges</t>
  </si>
  <si>
    <t xml:space="preserve">2 Place Camille Jullian, 33000 Bordeaux, France -  </t>
  </si>
  <si>
    <t>https://www.google.fr/maps/search/Le+Saint+Georges</t>
  </si>
  <si>
    <t>The City of Wine</t>
  </si>
  <si>
    <t xml:space="preserve">Esplanade de Pontac, 134 Quai de Bacalan, 33300 Bordeaux, France -  </t>
  </si>
  <si>
    <t>https://www.google.fr/maps/search/The+City+of+Wine</t>
  </si>
  <si>
    <t>Azzurra</t>
  </si>
  <si>
    <t xml:space="preserve">13 Rue du Professeur Jolyet, 33120 Arcachon, France -  </t>
  </si>
  <si>
    <t>https://www.google.fr/maps/search/Azzurra</t>
  </si>
  <si>
    <t>Chez Thérèse</t>
  </si>
  <si>
    <t xml:space="preserve">28 Place Meynard, 33000 Bordeaux, France -  </t>
  </si>
  <si>
    <t>https://www.google.fr/maps/search/Chez+Thérèse</t>
  </si>
  <si>
    <t>Café Brun</t>
  </si>
  <si>
    <t xml:space="preserve">45 Rue Saint-Rémi, 33000 Bordeaux, France -  </t>
  </si>
  <si>
    <t>https://www.google.fr/maps/search/Café+Brun</t>
  </si>
  <si>
    <t>La Cheminée Royale</t>
  </si>
  <si>
    <t xml:space="preserve">56 Rue Saint-Rémi, 33000 Bordeaux, France -  </t>
  </si>
  <si>
    <t>https://www.google.fr/maps/search/La+Cheminée+Royale</t>
  </si>
  <si>
    <t>Lascaux</t>
  </si>
  <si>
    <t xml:space="preserve">24290 Montignac, France -  </t>
  </si>
  <si>
    <t>https://www.google.fr/maps/search/Lascaux</t>
  </si>
  <si>
    <t>Auberge de la Marquise</t>
  </si>
  <si>
    <t xml:space="preserve">4 Avenue des Écuyers, 19230 Arnac-Pompadour, France -  </t>
  </si>
  <si>
    <t>https://www.google.fr/maps/search/Auberge+de+la+Marquise</t>
  </si>
  <si>
    <t>Sivis Coiffure</t>
  </si>
  <si>
    <t xml:space="preserve">Rue du Bourg-aux-Favre, 1870 Monthey -  </t>
  </si>
  <si>
    <t>https://www.google.fr/maps/search/Sivis+Coiffure</t>
  </si>
  <si>
    <t>Fort of Bard</t>
  </si>
  <si>
    <t xml:space="preserve">Via Vittorio Emanuele II, 85, 11020 Bard AO, Italy -  </t>
  </si>
  <si>
    <t>https://www.google.fr/maps/search/Fort+of+Bard</t>
  </si>
  <si>
    <t>Terme di Saint Vincent</t>
  </si>
  <si>
    <t xml:space="preserve">Viale IV Novembre, 100, 11027 Saint-Vincent AO, Italy -  </t>
  </si>
  <si>
    <t>https://www.google.fr/maps/search/Terme+di+Saint+Vincent</t>
  </si>
  <si>
    <t>Ristorante Osteria La Rosa Bianca</t>
  </si>
  <si>
    <t xml:space="preserve">Via rue E.Chanoux, 38/40, 11027 Saint-Vincent AO, Italy -  </t>
  </si>
  <si>
    <t>https://www.google.fr/maps/search/Ristorante+Osteria+La+Rosa+Bianca</t>
  </si>
  <si>
    <t>Ristorante Borracho</t>
  </si>
  <si>
    <t xml:space="preserve">Via Emilio Chanoux, 33, 11027 Saint-Vincent AO, Italy -  </t>
  </si>
  <si>
    <t>https://www.google.fr/maps/search/Ristorante+Borracho</t>
  </si>
  <si>
    <t>Hundertwasser Village</t>
  </si>
  <si>
    <t xml:space="preserve">Kegelgasse 37-39, 1030 Wien, Austria -  </t>
  </si>
  <si>
    <t>https://www.google.fr/maps/search/Hundertwasser+Village</t>
  </si>
  <si>
    <t>Bathing establishment Baia Salata</t>
  </si>
  <si>
    <t xml:space="preserve">Via Lamboglia, 1, 18100 Imperia IM, Italy -  </t>
  </si>
  <si>
    <t>https://www.google.fr/maps/search/Bathing+establishment+Baia+Salata</t>
  </si>
  <si>
    <t>Residence Hotel The Nest Resort</t>
  </si>
  <si>
    <t xml:space="preserve">Via Tommaso Littardi, 70, 18100 Imperia IM, Italy -  </t>
  </si>
  <si>
    <t>https://www.google.fr/maps/search/Residence+Hotel+The+Nest+Resort</t>
  </si>
  <si>
    <t>Dosenbach</t>
  </si>
  <si>
    <t xml:space="preserve">Rue de Lausanne 29, 1800 Vevey -  </t>
  </si>
  <si>
    <t>https://www.google.fr/maps/search/Dosenbach</t>
  </si>
  <si>
    <t xml:space="preserve">Place de la Gare 4, 1800 Vevey -  </t>
  </si>
  <si>
    <t>Shopping Center Molo 8.44</t>
  </si>
  <si>
    <t xml:space="preserve">Via Montegrappa, 1, 17047 Vado Ligure SV, Italy -  </t>
  </si>
  <si>
    <t>https://www.google.fr/maps/search/Shopping+Center+Molo+8.44</t>
  </si>
  <si>
    <t>Buga Buga</t>
  </si>
  <si>
    <t xml:space="preserve">Corso Italia, 13, 18012 Bordighera IM, Italy -  </t>
  </si>
  <si>
    <t>https://www.google.fr/maps/search/Buga+Buga</t>
  </si>
  <si>
    <t>Marché des Halles</t>
  </si>
  <si>
    <t xml:space="preserve">5 Quai de Monleon, 06500 Menton, France -  </t>
  </si>
  <si>
    <t>https://www.google.fr/maps/search/Marché+des+Halles</t>
  </si>
  <si>
    <t>Metro Boutique Vevey</t>
  </si>
  <si>
    <t xml:space="preserve">9, Avenue Paul-Cérésole 7, 1800 Vevey -  </t>
  </si>
  <si>
    <t>https://www.google.fr/maps/search/Metro+Boutique+Vevey</t>
  </si>
  <si>
    <t xml:space="preserve">Z.A. Pré du Pont 105, 1868 Collombey-Muraz -  </t>
  </si>
  <si>
    <t>Patinoire du Verney</t>
  </si>
  <si>
    <t xml:space="preserve">Route du Vernay 34, 1870 Monthey -  </t>
  </si>
  <si>
    <t>https://www.google.fr/maps/search/Patinoire+du+Verney</t>
  </si>
  <si>
    <t>Demel</t>
  </si>
  <si>
    <t xml:space="preserve">Kohlmarkt 14, 1010 Wien, Austria -  </t>
  </si>
  <si>
    <t>https://www.google.fr/maps/search/Demel</t>
  </si>
  <si>
    <t>Haus des Meeres Aqua Terra Zoo</t>
  </si>
  <si>
    <t xml:space="preserve">Fritz-Grünbaum-Platz 1, 1060 Wien, Austria -  </t>
  </si>
  <si>
    <t>https://www.google.fr/maps/search/Haus+des+Meeres+Aqua+Terra+Zoo</t>
  </si>
  <si>
    <t>Zwölf Apostelkeller</t>
  </si>
  <si>
    <t xml:space="preserve">Sonnenfelsgasse 3, 1010 Wien, Austria -  </t>
  </si>
  <si>
    <t>https://www.google.fr/maps/search/Zwölf+Apostelkeller</t>
  </si>
  <si>
    <t>Langel Optique</t>
  </si>
  <si>
    <t xml:space="preserve">Place de Tübingen 5, 1870 Monthey -  </t>
  </si>
  <si>
    <t>https://www.google.fr/maps/search/Langel+Optique</t>
  </si>
  <si>
    <t>Mediterraneo</t>
  </si>
  <si>
    <t xml:space="preserve">Rue du Bourg-aux-Favre 4, 1870 Monthey -  </t>
  </si>
  <si>
    <t>https://www.google.fr/maps/search/Mediterraneo</t>
  </si>
  <si>
    <t>Langel, montres-joaillerie</t>
  </si>
  <si>
    <t>https://www.google.fr/maps/search/Langel,+montres-joaillerie</t>
  </si>
  <si>
    <t>Ristorante Pizzeria Pacan</t>
  </si>
  <si>
    <t xml:space="preserve">Piazza Cavour, 14, 17053 Laigueglia SV, Italy -  </t>
  </si>
  <si>
    <t>https://www.google.fr/maps/search/Ristorante+Pizzeria+Pacan</t>
  </si>
  <si>
    <t xml:space="preserve">Avenue de la Gare 36, 1870 Monthey -  </t>
  </si>
  <si>
    <t>20a</t>
  </si>
  <si>
    <t xml:space="preserve">Ravnsborggade 20a, 2200 København, Denmark -  </t>
  </si>
  <si>
    <t>https://www.google.fr/maps/search/20a</t>
  </si>
  <si>
    <t>Mikropolis</t>
  </si>
  <si>
    <t xml:space="preserve">Vendersgade 22, 1363 København, Denmark -  </t>
  </si>
  <si>
    <t>https://www.google.fr/maps/search/Mikropolis</t>
  </si>
  <si>
    <t>BOB BISTRO (BioMio) - Øko Restaurant Vesterbro</t>
  </si>
  <si>
    <t xml:space="preserve">Halmtorvet 19, 1700 København, Denmark -  </t>
  </si>
  <si>
    <t>https://www.google.fr/maps/search/BOB+BISTRO+(BioMio)+-+Øko+Restaurant+Vesterbro</t>
  </si>
  <si>
    <t>Il Ciciarello</t>
  </si>
  <si>
    <t xml:space="preserve">Via Cristoforo Colombo, 88, 17026 Noli SV, Italy -  </t>
  </si>
  <si>
    <t>https://www.google.fr/maps/search/Il+Ciciarello</t>
  </si>
  <si>
    <t>Grotte di Borgio Verezzi</t>
  </si>
  <si>
    <t xml:space="preserve">Via Battorezza, 5, 17022 Borgio Verezzi SV, Italy -  </t>
  </si>
  <si>
    <t>https://www.google.fr/maps/search/Grotte+di+Borgio+Verezzi</t>
  </si>
  <si>
    <t>La Mandragore</t>
  </si>
  <si>
    <t xml:space="preserve">Place aux herbes, 06500 Menton, France -  </t>
  </si>
  <si>
    <t>https://www.google.fr/maps/search/La+Mandragore</t>
  </si>
  <si>
    <t>Le Lido</t>
  </si>
  <si>
    <t xml:space="preserve">06500 Menton, France -  </t>
  </si>
  <si>
    <t>https://www.google.fr/maps/search/Le+Lido</t>
  </si>
  <si>
    <t>The Marseille Soap Museum</t>
  </si>
  <si>
    <t xml:space="preserve">25 Quai de Rive Neuve, 13001 Marseille, France -  </t>
  </si>
  <si>
    <t>https://www.google.fr/maps/search/The+Marseille+Soap+Museum</t>
  </si>
  <si>
    <t>Espana La Bodega Bar à tapas et Restaurant Espagnol Marseille</t>
  </si>
  <si>
    <t xml:space="preserve">1 Rue Crudère, 13006 Marseille, France -  </t>
  </si>
  <si>
    <t>https://www.google.fr/maps/search/Espana+La+Bodega+Bar+à+tapas+et+Restaurant+Espagnol+Marseille</t>
  </si>
  <si>
    <t>Grasso Livio</t>
  </si>
  <si>
    <t xml:space="preserve">26 Piazza Guglielmo Marconi, Borgio Verezzi, SV 17022, 17022 Borgio SV, Italy -  </t>
  </si>
  <si>
    <t>https://www.google.fr/maps/search/Grasso+Livio</t>
  </si>
  <si>
    <t>Plage de Saint-Estève</t>
  </si>
  <si>
    <t xml:space="preserve">13007 Marseille, France -  </t>
  </si>
  <si>
    <t>https://www.google.fr/maps/search/Plage+de+Saint-Estève</t>
  </si>
  <si>
    <t>El Merkado</t>
  </si>
  <si>
    <t xml:space="preserve">12 Rue Saint-François de Paule, 06300 Nice, France -  </t>
  </si>
  <si>
    <t>https://www.google.fr/maps/search/El+Merkado</t>
  </si>
  <si>
    <t>Centre Commercial Grand Littoral</t>
  </si>
  <si>
    <t xml:space="preserve">15 Avenue de saint antoine, 13015 Marseille, France -  </t>
  </si>
  <si>
    <t>https://www.google.fr/maps/search/Centre+Commercial+Grand+Littoral</t>
  </si>
  <si>
    <t>Le Pythéas</t>
  </si>
  <si>
    <t xml:space="preserve">7 Rue Pytheas, 13001 Marseille, France -  </t>
  </si>
  <si>
    <t>https://www.google.fr/maps/search/Le+Pythéas</t>
  </si>
  <si>
    <t>Le Dauphin</t>
  </si>
  <si>
    <t xml:space="preserve">Quai d'Honneur, Ile Du Frioul, 13001 Marseille, France -  </t>
  </si>
  <si>
    <t>https://www.google.fr/maps/search/Le+Dauphin</t>
  </si>
  <si>
    <t>Centre Manor Monthey</t>
  </si>
  <si>
    <t>https://www.google.fr/maps/search/Centre+Manor+Monthey</t>
  </si>
  <si>
    <t>Camping Saint-Pons***</t>
  </si>
  <si>
    <t xml:space="preserve">Avenue du Maréchal Juin, 83980 Le Lavandou, France -  </t>
  </si>
  <si>
    <t>https://www.google.fr/maps/search/Camping+Saint-Pons***</t>
  </si>
  <si>
    <t>Camping Santa Gusta</t>
  </si>
  <si>
    <t xml:space="preserve">386 Rue de Toulon, 13600 La Ciotat, France -  </t>
  </si>
  <si>
    <t>https://www.google.fr/maps/search/Camping+Santa+Gusta</t>
  </si>
  <si>
    <t>Camping Vallecrosia</t>
  </si>
  <si>
    <t xml:space="preserve">Via G. Marconi, 149, 18019 Vallecrosia IM, Italy -  </t>
  </si>
  <si>
    <t>https://www.google.fr/maps/search/Camping+Vallecrosia</t>
  </si>
  <si>
    <t>Camping De Wijnstok</t>
  </si>
  <si>
    <t xml:space="preserve">Via Poggi, 2, 18100 Imperia IM, Italy -  </t>
  </si>
  <si>
    <t>https://www.google.fr/maps/search/Camping+De+Wijnstok</t>
  </si>
  <si>
    <t>Spaghetteria Solopasta</t>
  </si>
  <si>
    <t xml:space="preserve">Lungomare C. Colombo, 158, 18100 Imperia IM, Italy -  </t>
  </si>
  <si>
    <t>https://www.google.fr/maps/search/Spaghetteria+Solopasta</t>
  </si>
  <si>
    <t>Osteria U Bucun Dù Prève</t>
  </si>
  <si>
    <t xml:space="preserve">Via Giacomo Matteotti, 169, 17022 Borgio Verezzi SV, Italy -  </t>
  </si>
  <si>
    <t>https://www.google.fr/maps/search/Osteria+U+Bucun+Dù+Prève</t>
  </si>
  <si>
    <t>Camping Park Mara</t>
  </si>
  <si>
    <t xml:space="preserve">Via Trento e Trieste, 83, 17022 Borgio SV, Italy -  </t>
  </si>
  <si>
    <t>https://www.google.fr/maps/search/Camping+Park+Mara</t>
  </si>
  <si>
    <t>Restaurant Chez Laurent</t>
  </si>
  <si>
    <t xml:space="preserve">Vincent Auriol, Avenue des Prés, 83980 Le Lavandou, France -  </t>
  </si>
  <si>
    <t>https://www.google.fr/maps/search/Restaurant+Chez+Laurent</t>
  </si>
  <si>
    <t>Le Flamenco</t>
  </si>
  <si>
    <t xml:space="preserve">14 Avenue du Président Auriol, 83980 Le Lavandou, France -  </t>
  </si>
  <si>
    <t>https://www.google.fr/maps/search/Le+Flamenco</t>
  </si>
  <si>
    <t>Chez Mamie Monthey</t>
  </si>
  <si>
    <t xml:space="preserve">Rue de Venise 8, 1870 Monthey -  </t>
  </si>
  <si>
    <t>https://www.google.fr/maps/search/Chez+Mamie+Monthey</t>
  </si>
  <si>
    <t>Fromagerie Martin</t>
  </si>
  <si>
    <t xml:space="preserve">Avenue de l'Industrie 2, 1870 Monthey -  </t>
  </si>
  <si>
    <t>https://www.google.fr/maps/search/Fromagerie+Martin</t>
  </si>
  <si>
    <t>André Pot Sa</t>
  </si>
  <si>
    <t xml:space="preserve">Avenue du Crochetan 2, 1870 Monthey -  </t>
  </si>
  <si>
    <t>https://www.google.fr/maps/search/André+Pot+Sa</t>
  </si>
  <si>
    <t>Centre dentaire de la Tour</t>
  </si>
  <si>
    <t xml:space="preserve">Route Industrielle 8, 1860 Aigle -  </t>
  </si>
  <si>
    <t>https://www.google.fr/maps/search/Centre+dentaire+de+la+Tour</t>
  </si>
  <si>
    <t>La Bourgeoisie "Chez Palmira"</t>
  </si>
  <si>
    <t xml:space="preserve">Place du Village 24, 1872 Troistorrents -  </t>
  </si>
  <si>
    <t>https://www.google.fr/maps/search/La+Bourgeoisie+"Chez+Palmira"</t>
  </si>
  <si>
    <t>Pizzeria Walliserkanne</t>
  </si>
  <si>
    <t xml:space="preserve">Kirchstrasse 43, 3954 Leukerbad -  </t>
  </si>
  <si>
    <t>https://www.google.fr/maps/search/Pizzeria+Walliserkanne</t>
  </si>
  <si>
    <t>Jugendherberge Dachsen</t>
  </si>
  <si>
    <t xml:space="preserve">Schloss Laufen am Rheinfall, Rheinfallweg, 8447 Dachsen -  </t>
  </si>
  <si>
    <t>https://www.google.fr/maps/search/Jugendherberge+Dachsen</t>
  </si>
  <si>
    <t>Santa Lucia Schaffhausen</t>
  </si>
  <si>
    <t xml:space="preserve">Schwertstrasse 1, 8200 Schaffhausen -  </t>
  </si>
  <si>
    <t>https://www.google.fr/maps/search/Santa+Lucia+Schaffhausen</t>
  </si>
  <si>
    <t>Café-Restaurant Valais Sàrl</t>
  </si>
  <si>
    <t xml:space="preserve">Avenue de la Gare, 1870 Monthey -  </t>
  </si>
  <si>
    <t>https://www.google.fr/maps/search/Café-Restaurant+Valais+Sàrl</t>
  </si>
  <si>
    <t>Chablues Festival</t>
  </si>
  <si>
    <t xml:space="preserve">Rue du Mabillon 2, 1870 Monthey -  </t>
  </si>
  <si>
    <t>https://www.google.fr/maps/search/Chablues+Festival</t>
  </si>
  <si>
    <t>La Belle Ombre "il Capriccio"</t>
  </si>
  <si>
    <t xml:space="preserve">Bramois, Route de Bramois 64, 1967 Bramois -  </t>
  </si>
  <si>
    <t>https://www.google.fr/maps/search/La+Belle+Ombre+"il+Capriccio"</t>
  </si>
  <si>
    <t>Pizzeria Le Grotto</t>
  </si>
  <si>
    <t xml:space="preserve">Rue du Rhône 3, 1920 Martigny -  </t>
  </si>
  <si>
    <t>https://www.google.fr/maps/search/Pizzeria+Le+Grotto</t>
  </si>
  <si>
    <t>Terrasse de la Pichette</t>
  </si>
  <si>
    <t xml:space="preserve">Chemin de la Paix 39, 1802 Corseaux -  </t>
  </si>
  <si>
    <t>https://www.google.fr/maps/search/Terrasse+de+la+Pichette</t>
  </si>
  <si>
    <t>PS Consulting Sàrl</t>
  </si>
  <si>
    <t xml:space="preserve">Route Cantonale 63, 1897 Port-Valais -  </t>
  </si>
  <si>
    <t>https://www.google.fr/maps/search/PS+Consulting+Sàrl</t>
  </si>
  <si>
    <t>Hotel Restaurant Bahnhof Nikola Bilic</t>
  </si>
  <si>
    <t xml:space="preserve">Bahnhofpl. 2, 3225 Müntschemier -  </t>
  </si>
  <si>
    <t>https://www.google.fr/maps/search/Hotel+Restaurant+Bahnhof+Nikola+Bilic</t>
  </si>
  <si>
    <t>Laténium Park and Museum of Archeology</t>
  </si>
  <si>
    <t xml:space="preserve">Espace Paul Vouga, 2068 Hauterive -  </t>
  </si>
  <si>
    <t>https://www.google.fr/maps/search/Laténium+Park+and+Museum+of+Archeology</t>
  </si>
  <si>
    <t>Bonnard &amp; Woeffray</t>
  </si>
  <si>
    <t xml:space="preserve">Route de Clos-Donroux 1, 1870 Monthey -  </t>
  </si>
  <si>
    <t>https://www.google.fr/maps/search/Bonnard+&amp;+Woeffray</t>
  </si>
  <si>
    <t>expert multimedia SA</t>
  </si>
  <si>
    <t xml:space="preserve">Rue du Bugnon 1 / CP 348, 1870 Monthey 1 -  </t>
  </si>
  <si>
    <t>https://www.google.fr/maps/search/expert+multimedia+SA</t>
  </si>
  <si>
    <t>Malévoz Cultural Quarter</t>
  </si>
  <si>
    <t xml:space="preserve">Route de Morgins 10, 1870 Monthey -  </t>
  </si>
  <si>
    <t>https://www.google.fr/maps/search/Malévoz+Cultural+Quarter</t>
  </si>
  <si>
    <t>Radio Chablais</t>
  </si>
  <si>
    <t xml:space="preserve">Rue des Fours 11A, 1870 Monthey -  </t>
  </si>
  <si>
    <t>https://www.google.fr/maps/search/Radio+Chablais</t>
  </si>
  <si>
    <t>Meubles Pesse</t>
  </si>
  <si>
    <t xml:space="preserve">ZI Les Ilettes, Avenue du Simplon, 1870 Monthey -  </t>
  </si>
  <si>
    <t>https://www.google.fr/maps/search/Meubles+Pesse</t>
  </si>
  <si>
    <t>Pizza Express Monthey</t>
  </si>
  <si>
    <t xml:space="preserve">Restaurant Les Ilettes, Route de Pré-Bérard 1, 1870 Monthey -  </t>
  </si>
  <si>
    <t>https://www.google.fr/maps/search/Pizza+Express+Monthey</t>
  </si>
  <si>
    <t>Hasler + Co AG, Monthey</t>
  </si>
  <si>
    <t xml:space="preserve">Route de Noyeraya 20, 1870 Monthey -  </t>
  </si>
  <si>
    <t>https://www.google.fr/maps/search/Hasler+++Co+AG,+Monthey</t>
  </si>
  <si>
    <t>X Plode Fitness Sarl</t>
  </si>
  <si>
    <t xml:space="preserve">Avenue du Simplon 100, 1870 Monthey -  </t>
  </si>
  <si>
    <t>https://www.google.fr/maps/search/X+Plode+Fitness+Sarl</t>
  </si>
  <si>
    <t>Meubles Le Trésor</t>
  </si>
  <si>
    <t xml:space="preserve">Avenue du Simplon 23, 1870 Monthey -  </t>
  </si>
  <si>
    <t>https://www.google.fr/maps/search/Meubles+Le+Trésor</t>
  </si>
  <si>
    <t>Burgener Communication</t>
  </si>
  <si>
    <t xml:space="preserve">Avenue du Simplon, 1870 Monthey -  </t>
  </si>
  <si>
    <t>https://www.google.fr/maps/search/Burgener+Communication</t>
  </si>
  <si>
    <t>Pizzeria Capri Sarl</t>
  </si>
  <si>
    <t xml:space="preserve">Rue du Pont 2, 1870 Monthey -  </t>
  </si>
  <si>
    <t>https://www.google.fr/maps/search/Pizzeria+Capri+Sarl</t>
  </si>
  <si>
    <t>Downtown Burger-Bar</t>
  </si>
  <si>
    <t xml:space="preserve">Rlle des Anges 3, 1870 Monthey -  </t>
  </si>
  <si>
    <t>https://www.google.fr/maps/search/Downtown+Burger-Bar</t>
  </si>
  <si>
    <t>Belvedere</t>
  </si>
  <si>
    <t xml:space="preserve">Ul. Iva Vojnovića 58, 20000, Dubrovnik, Croatia -  </t>
  </si>
  <si>
    <t>https://www.google.fr/maps/search/Belvedere</t>
  </si>
  <si>
    <t>Atlantic Kitchen</t>
  </si>
  <si>
    <t xml:space="preserve">Ul. kardinala Stepinca 42, 20000, Dubrovnik, Croatia -  </t>
  </si>
  <si>
    <t>https://www.google.fr/maps/search/Atlantic+Kitchen</t>
  </si>
  <si>
    <t>Restoran Madonna</t>
  </si>
  <si>
    <t xml:space="preserve">20000, Ul. Mata Vodopića 6, 20000, Dubrovnik, Croatia -  </t>
  </si>
  <si>
    <t>https://www.google.fr/maps/search/Restoran+Madonna</t>
  </si>
  <si>
    <t>Yacht Club Orsan</t>
  </si>
  <si>
    <t xml:space="preserve">Ul. Ivana pl. Zajca 4, 20000, Dubrovnik, Croatia -  </t>
  </si>
  <si>
    <t>https://www.google.fr/maps/search/Yacht+Club+Orsan</t>
  </si>
  <si>
    <t>Apartments Lapad Bay</t>
  </si>
  <si>
    <t xml:space="preserve">5, Ul. Petra Zoranića, 20000, Dubrovnik, Croatia -  </t>
  </si>
  <si>
    <t>https://www.google.fr/maps/search/Apartments+Lapad+Bay</t>
  </si>
  <si>
    <t>Restaurant-Pizzeria Blidinje</t>
  </si>
  <si>
    <t xml:space="preserve">Lapadska obala 21, 20000, Dubrovnik, Croatia -  </t>
  </si>
  <si>
    <t>https://www.google.fr/maps/search/Restaurant-Pizzeria+Blidinje</t>
  </si>
  <si>
    <t>Number One</t>
  </si>
  <si>
    <t xml:space="preserve">Rue du Bourg-aux-Favres 4, 1870 Monthey -  </t>
  </si>
  <si>
    <t>https://www.google.fr/maps/search/Number+One</t>
  </si>
  <si>
    <t>Hôtel du Repos</t>
  </si>
  <si>
    <t xml:space="preserve">Place du Village 13, 1873 Val-d'Illiez -  </t>
  </si>
  <si>
    <t>https://www.google.fr/maps/search/Hôtel+du+Repos</t>
  </si>
  <si>
    <t>Ochsner Sport</t>
  </si>
  <si>
    <t xml:space="preserve">ZI D 122, 1844 Villeneuve VD -  </t>
  </si>
  <si>
    <t>https://www.google.fr/maps/search/Ochsner+Sport</t>
  </si>
  <si>
    <t>Tennis Club Monthey</t>
  </si>
  <si>
    <t xml:space="preserve">Av du Simplon, 1870 Monthey -  </t>
  </si>
  <si>
    <t>https://www.google.fr/maps/search/Tennis+Club+Monthey</t>
  </si>
  <si>
    <t>Château de Saint-Maurice</t>
  </si>
  <si>
    <t xml:space="preserve">Route du Chablais 1, 1890 Saint-Maurice -  </t>
  </si>
  <si>
    <t>https://www.google.fr/maps/search/Château+de+Saint-Maurice</t>
  </si>
  <si>
    <t>Café bar Le Central Pub</t>
  </si>
  <si>
    <t xml:space="preserve">Rue des Bourguignons 2, 1870 Monthey -  </t>
  </si>
  <si>
    <t>https://www.google.fr/maps/search/Café+bar+Le+Central+Pub</t>
  </si>
  <si>
    <t>National Cinema Museum</t>
  </si>
  <si>
    <t xml:space="preserve">Via Montebello, 20, A, 10124 Torino TO, Italy -  </t>
  </si>
  <si>
    <t>https://www.google.fr/maps/search/National+Cinema+Museum</t>
  </si>
  <si>
    <t>Hotel Dock Milano</t>
  </si>
  <si>
    <t xml:space="preserve">Via Cernaia, 46, 10122 Torino TO, Italy -  </t>
  </si>
  <si>
    <t>https://www.google.fr/maps/search/Hotel+Dock+Milano</t>
  </si>
  <si>
    <t>La Croisée des Sports</t>
  </si>
  <si>
    <t>https://www.google.fr/maps/search/La+Croisée+des+Sports</t>
  </si>
  <si>
    <t>La paroisse protestante de Monthey</t>
  </si>
  <si>
    <t xml:space="preserve">Avenue de l'Europe 42, 1870 Monthey -  </t>
  </si>
  <si>
    <t>https://www.google.fr/maps/search/La+paroisse+protestante+de+Monthey</t>
  </si>
  <si>
    <t>Librairie "À l'Ombre des Jeunes Filles en Fleurs"</t>
  </si>
  <si>
    <t xml:space="preserve">Rue des Bourguignons 4, 1870 Monthey -  </t>
  </si>
  <si>
    <t>https://www.google.fr/maps/search/Librairie+"À+l'Ombre+des+Jeunes+Filles+en+Fleurs"</t>
  </si>
  <si>
    <t>Le Garenne</t>
  </si>
  <si>
    <t xml:space="preserve">Rue du Bourg-aux-Favres 24, 1870 Monthey -  </t>
  </si>
  <si>
    <t>https://www.google.fr/maps/search/Le+Garenne</t>
  </si>
  <si>
    <t>EN-CAS</t>
  </si>
  <si>
    <t xml:space="preserve">Avenue du Crochetan 70/B, 1870 Monthey -  </t>
  </si>
  <si>
    <t>https://www.google.fr/maps/search/EN-CAS</t>
  </si>
  <si>
    <t>Lolo Sports Sàrl</t>
  </si>
  <si>
    <t xml:space="preserve">Avenue du Crochetan 70a, 1870 Monthey -  </t>
  </si>
  <si>
    <t>https://www.google.fr/maps/search/Lolo+Sports+Sàrl</t>
  </si>
  <si>
    <t>Le Plic Café</t>
  </si>
  <si>
    <t xml:space="preserve">Avenue de la Gare 6, 1870 Monthey -  </t>
  </si>
  <si>
    <t>https://www.google.fr/maps/search/Le+Plic+Café</t>
  </si>
  <si>
    <t>Outlet Hot Tension</t>
  </si>
  <si>
    <t xml:space="preserve">Place de l'Hôtel-de-Ville 11, 1870 Monthey -  </t>
  </si>
  <si>
    <t>https://www.google.fr/maps/search/Outlet+Hot+Tension</t>
  </si>
  <si>
    <t>Centre de couture Bernina Pierrette Savioz</t>
  </si>
  <si>
    <t xml:space="preserve">Avenue des Alpes 6, 1870 Monthey -  </t>
  </si>
  <si>
    <t>https://www.google.fr/maps/search/Centre+de+couture+Bernina+Pierrette+Savioz</t>
  </si>
  <si>
    <t>School Nemesis</t>
  </si>
  <si>
    <t xml:space="preserve">Avenue du Crochetan 3, 1870 Monthey -  </t>
  </si>
  <si>
    <t>https://www.google.fr/maps/search/School+Nemesis</t>
  </si>
  <si>
    <t>Outdoor swimming pool Monthey APM</t>
  </si>
  <si>
    <t xml:space="preserve">Avenue de l'Europe 115, 1870 Monthey -  </t>
  </si>
  <si>
    <t>https://www.google.fr/maps/search/Outdoor+swimming+pool+Monthey+APM</t>
  </si>
  <si>
    <t>Spirale Communication visuelle</t>
  </si>
  <si>
    <t xml:space="preserve">Rue du Château-Vieux 5, 1870 Monthey -  </t>
  </si>
  <si>
    <t>https://www.google.fr/maps/search/Spirale+Communication+visuelle</t>
  </si>
  <si>
    <t>Camping Capfun</t>
  </si>
  <si>
    <t xml:space="preserve">1685 Route d'Uchaux, 84550 Mornas, France -  </t>
  </si>
  <si>
    <t>https://www.google.fr/maps/search/Camping+Capfun</t>
  </si>
  <si>
    <t>Salle de la Gare</t>
  </si>
  <si>
    <t>https://www.google.fr/maps/search/Salle+de+la+Gare</t>
  </si>
  <si>
    <t>Vitrerie Petten SA</t>
  </si>
  <si>
    <t xml:space="preserve">Z.I. Reutet 7, 1868 Collombey-Muraz -  </t>
  </si>
  <si>
    <t>https://www.google.fr/maps/search/Vitrerie+Petten+SA</t>
  </si>
  <si>
    <t>La Tomate Bleue SA</t>
  </si>
  <si>
    <t xml:space="preserve">Place de Tübingen 6, 1870 Monthey -  </t>
  </si>
  <si>
    <t>https://www.google.fr/maps/search/La+Tomate+Bleue+SA</t>
  </si>
  <si>
    <t>Aquaparc</t>
  </si>
  <si>
    <t xml:space="preserve">Route de la Plage 122, 1897 Port-Valais -  </t>
  </si>
  <si>
    <t>https://www.google.fr/maps/search/Aquaparc</t>
  </si>
  <si>
    <t>Les Caves du Manoir</t>
  </si>
  <si>
    <t xml:space="preserve">Place du Manoir 1, CP 240,, 1920 Martigny -  </t>
  </si>
  <si>
    <t>https://www.google.fr/maps/search/Les+Caves+du+Manoir</t>
  </si>
  <si>
    <t xml:space="preserve">Avenue du Théâtre 7, 1870 Monthey -  </t>
  </si>
  <si>
    <t>La Guérite Raphy et Marie-Jo Buttet</t>
  </si>
  <si>
    <t xml:space="preserve">Avenue de France 27, 1870 Monthey -  </t>
  </si>
  <si>
    <t>https://www.google.fr/maps/search/La+Guérite+Raphy+et+Marie-Jo+Buttet</t>
  </si>
  <si>
    <t>INN Hostel Sevilla</t>
  </si>
  <si>
    <t xml:space="preserve">Calle Ángeles, 11, 41004 Sevilla, Spain -  </t>
  </si>
  <si>
    <t>https://www.google.fr/maps/search/INN+Hostel+Sevilla</t>
  </si>
  <si>
    <t>Mr. André Raboud</t>
  </si>
  <si>
    <t xml:space="preserve">les Iles 1, 1867 Ollon -  </t>
  </si>
  <si>
    <t>https://www.google.fr/maps/search/Mr.+André+Raboud</t>
  </si>
  <si>
    <t>Pont-Rouge</t>
  </si>
  <si>
    <t xml:space="preserve">Avenue de la Plantaud 122, 1870 Monthey -  </t>
  </si>
  <si>
    <t>https://www.google.fr/maps/search/Pont-Rouge</t>
  </si>
  <si>
    <t>PATDEF-webdesign</t>
  </si>
  <si>
    <t xml:space="preserve">Avenue du Simplon 14A, 1870 Monthey -  </t>
  </si>
  <si>
    <t>https://www.google.fr/maps/search/PATDEF-webdesign</t>
  </si>
  <si>
    <t>Fatal Bike Sarl</t>
  </si>
  <si>
    <t xml:space="preserve">Avenue du Crochetan 70, 1870 Monthey -  </t>
  </si>
  <si>
    <t>https://www.google.fr/maps/search/Fatal+Bike+Sarl</t>
  </si>
  <si>
    <t>Atelier Soleil Céramique</t>
  </si>
  <si>
    <t xml:space="preserve">Rue du Bourg-aux-Favres 18, 1870 Monthey -  </t>
  </si>
  <si>
    <t>https://www.google.fr/maps/search/Atelier+Soleil+Céramique</t>
  </si>
  <si>
    <t>Sandwicherie Gourmet - Le Carpe Diem</t>
  </si>
  <si>
    <t xml:space="preserve">Avenue de la Gare 13, 1870 Monthey -  </t>
  </si>
  <si>
    <t>https://www.google.fr/maps/search/Sandwicherie+Gourmet+-+Le+Carpe+Diem</t>
  </si>
  <si>
    <t>Le Kremlin</t>
  </si>
  <si>
    <t>https://www.google.fr/maps/search/Le+Kremlin</t>
  </si>
  <si>
    <t>Sacré-Cœur Basilica</t>
  </si>
  <si>
    <t xml:space="preserve">1 Parvis du Sacré-Cœur, 75018 Paris, France -  </t>
  </si>
  <si>
    <t>https://www.google.fr/maps/search/Sacré-Cœur+Basilica</t>
  </si>
  <si>
    <t>Dédé La Frite</t>
  </si>
  <si>
    <t xml:space="preserve">52 Rue Notre Dame des Victoires, 75002 Paris, France -  </t>
  </si>
  <si>
    <t>https://www.google.fr/maps/search/Dédé+La+Frite</t>
  </si>
  <si>
    <t>Le 17.45 Batignolles</t>
  </si>
  <si>
    <t xml:space="preserve">45 Rue des Dames, 75017 Paris, France -  </t>
  </si>
  <si>
    <t>https://www.google.fr/maps/search/Le+17.45+Batignolles</t>
  </si>
  <si>
    <t>Privatir Sarl</t>
  </si>
  <si>
    <t xml:space="preserve">Chemin du Petit-Flon 32, 1052 Le Mont-sur-Lausanne -  </t>
  </si>
  <si>
    <t>https://www.google.fr/maps/search/Privatir+Sarl</t>
  </si>
  <si>
    <t>Mobility Carsharing</t>
  </si>
  <si>
    <t xml:space="preserve">Place de la Riponne 12, 1005 Lausanne -  </t>
  </si>
  <si>
    <t>https://www.google.fr/maps/search/Mobility+Carsharing</t>
  </si>
  <si>
    <t xml:space="preserve">Chemin du Devin 30, 1012 Lausanne -  </t>
  </si>
  <si>
    <t>Stradivarius</t>
  </si>
  <si>
    <t xml:space="preserve">74 Rue de Rivoli, 75004 Paris, France -  </t>
  </si>
  <si>
    <t>https://www.google.fr/maps/search/Stradivarius</t>
  </si>
  <si>
    <t>Sacré-Cœur</t>
  </si>
  <si>
    <t xml:space="preserve">35 Rue du Chevalier de la Barre, 75018 Paris, France -  </t>
  </si>
  <si>
    <t>https://www.google.fr/maps/search/Sacré-Cœur</t>
  </si>
  <si>
    <t>HDiner</t>
  </si>
  <si>
    <t xml:space="preserve">4, Avenue de Riond-Bosson, 1110 Morges -  </t>
  </si>
  <si>
    <t>https://www.google.fr/maps/search/HDiner</t>
  </si>
  <si>
    <t>Hallenstadion</t>
  </si>
  <si>
    <t xml:space="preserve">Wallisellenstrasse 45, 8050 Zürich -  </t>
  </si>
  <si>
    <t>https://www.google.fr/maps/search/Hallenstadion</t>
  </si>
  <si>
    <t>Tennis Club</t>
  </si>
  <si>
    <t xml:space="preserve">le, Prom. du Petit-Bois, 1110 Morges -  </t>
  </si>
  <si>
    <t>https://www.google.fr/maps/search/Tennis+Club</t>
  </si>
  <si>
    <t>La Grenette (Soulberry)</t>
  </si>
  <si>
    <t>https://www.google.fr/maps/search/La+Grenette+(Soulberry)</t>
  </si>
  <si>
    <t>Restaurant de la Tour</t>
  </si>
  <si>
    <t xml:space="preserve">Avenue des Comtes de Savoie 56, 1913 Saillon -  </t>
  </si>
  <si>
    <t>https://www.google.fr/maps/search/Restaurant+de+la+Tour</t>
  </si>
  <si>
    <t>KIKO Milano</t>
  </si>
  <si>
    <t xml:space="preserve">94 Rue de Rivoli, 75001 Paris, France -  </t>
  </si>
  <si>
    <t>https://www.google.fr/maps/search/KIKO+Milano</t>
  </si>
  <si>
    <t>ADOPARK Bartenheim</t>
  </si>
  <si>
    <t xml:space="preserve">10 Rue Jean Monnet, 68870 Bartenheim, France -  </t>
  </si>
  <si>
    <t>https://www.google.fr/maps/search/ADOPARK+Bartenheim</t>
  </si>
  <si>
    <t>Castle Of Kruja</t>
  </si>
  <si>
    <t xml:space="preserve">Rruga Kala, Krujë District, Albania -  </t>
  </si>
  <si>
    <t>https://www.google.fr/maps/search/Castle+Of+Kruja</t>
  </si>
  <si>
    <t>Forum des Halles</t>
  </si>
  <si>
    <t xml:space="preserve">101 Porte Berger, 75001 Paris, France -  </t>
  </si>
  <si>
    <t>https://www.google.fr/maps/search/Forum+des+Halles</t>
  </si>
  <si>
    <t>Jeu de Paume</t>
  </si>
  <si>
    <t xml:space="preserve">1 Place de la Concorde, 75008 Paris, France -  </t>
  </si>
  <si>
    <t>https://www.google.fr/maps/search/Jeu+de+Paume</t>
  </si>
  <si>
    <t>REGINA CITY HOTEL</t>
  </si>
  <si>
    <t xml:space="preserve">Rruga Pavlo Flloko, Vlorë, Albania -  </t>
  </si>
  <si>
    <t>https://www.google.fr/maps/search/REGINA+CITY+HOTEL</t>
  </si>
  <si>
    <t>Butrint National Park, Albania</t>
  </si>
  <si>
    <t xml:space="preserve">Rruga Butrinti, Sarandë, Albania -  </t>
  </si>
  <si>
    <t>https://www.google.fr/maps/search/Butrint+National+Park,+Albania</t>
  </si>
  <si>
    <t>La Cave d'Edouard</t>
  </si>
  <si>
    <t xml:space="preserve">83 Rue Lamarck, 75018 Paris, France -  </t>
  </si>
  <si>
    <t>https://www.google.fr/maps/search/La+Cave+d'Edouard</t>
  </si>
  <si>
    <t>Jetée de la compagnie</t>
  </si>
  <si>
    <t xml:space="preserve">1007 Lausanne -  </t>
  </si>
  <si>
    <t>https://www.google.fr/maps/search/Jetée+de+la+compagnie</t>
  </si>
  <si>
    <t>National History Museum</t>
  </si>
  <si>
    <t xml:space="preserve">Sheshi Skënderbej 1, Tirana 1000, Albania -  </t>
  </si>
  <si>
    <t>https://www.google.fr/maps/search/National+History+Museum</t>
  </si>
  <si>
    <t>Plage de Vidy</t>
  </si>
  <si>
    <t>https://www.google.fr/maps/search/Plage+de+Vidy</t>
  </si>
  <si>
    <t>2m2c Montreux Music &amp; Convention Centre</t>
  </si>
  <si>
    <t xml:space="preserve">Av. Claude-Nobs 5, 1820 Montreux -  </t>
  </si>
  <si>
    <t>https://www.google.fr/maps/search/2m2c+Montreux+Music+&amp;+Convention+Centre</t>
  </si>
  <si>
    <t>L'Instant B</t>
  </si>
  <si>
    <t>https://www.google.fr/maps/search/L'Instant+B</t>
  </si>
  <si>
    <t>Jaffa Gate</t>
  </si>
  <si>
    <t xml:space="preserve">Omar Ibn Katab, Jerusalem -  </t>
  </si>
  <si>
    <t>https://www.google.fr/maps/search/Jaffa+Gate</t>
  </si>
  <si>
    <t>Ein Bokek beach</t>
  </si>
  <si>
    <t xml:space="preserve">Israel -  </t>
  </si>
  <si>
    <t>https://www.google.fr/maps/search/Ein+Bokek+beach</t>
  </si>
  <si>
    <t>La Repubblica</t>
  </si>
  <si>
    <t xml:space="preserve">Maze St 3, Tel Aviv-Yafo, Israel -  </t>
  </si>
  <si>
    <t>https://www.google.fr/maps/search/La+Repubblica</t>
  </si>
  <si>
    <t>The Photo House הצלמניה</t>
  </si>
  <si>
    <t xml:space="preserve">Tchernikhovski St 5, Tel Aviv-Yafo, Israel -  </t>
  </si>
  <si>
    <t>https://www.google.fr/maps/search/The+Photo+House+הצלמניה</t>
  </si>
  <si>
    <t>Masada National Park</t>
  </si>
  <si>
    <t xml:space="preserve">Masada, Israel -  </t>
  </si>
  <si>
    <t>https://www.google.fr/maps/search/Masada+National+Park</t>
  </si>
  <si>
    <t>Pasticceria Durighello</t>
  </si>
  <si>
    <t xml:space="preserve">Str. di S. Mauro, 75/77, 10156 Torino TO, Italy -  </t>
  </si>
  <si>
    <t>https://www.google.fr/maps/search/Pasticceria+Durighello</t>
  </si>
  <si>
    <t>The Great Escape</t>
  </si>
  <si>
    <t xml:space="preserve">Rue Madeleine 18, 1003 Lausanne -  </t>
  </si>
  <si>
    <t>https://www.google.fr/maps/search/The+Great+Escape</t>
  </si>
  <si>
    <t>Pizzeria d'Octodure</t>
  </si>
  <si>
    <t xml:space="preserve">Rue d'Octodure 25, 1920 Martigny -  </t>
  </si>
  <si>
    <t>https://www.google.fr/maps/search/Pizzeria+d'Octodure</t>
  </si>
  <si>
    <t>Le Nomade</t>
  </si>
  <si>
    <t xml:space="preserve">Place de l'Europe 9, 1003 Lausanne -  </t>
  </si>
  <si>
    <t>https://www.google.fr/maps/search/Le+Nomade</t>
  </si>
  <si>
    <t>Aux Trois Tonneaux</t>
  </si>
  <si>
    <t xml:space="preserve">Rue Grand-Saint-Jean 18, 1003 Lausanne -  </t>
  </si>
  <si>
    <t>https://www.google.fr/maps/search/Aux+Trois+Tonneaux</t>
  </si>
  <si>
    <t>Sweetch</t>
  </si>
  <si>
    <t xml:space="preserve">Rue Pichard 11, 1003 Lausanne -  </t>
  </si>
  <si>
    <t>https://www.google.fr/maps/search/Sweetch</t>
  </si>
  <si>
    <t>Le Charlot</t>
  </si>
  <si>
    <t xml:space="preserve">1003 Lausanne, Rue Pichard 8, 1003 Lausanne -  </t>
  </si>
  <si>
    <t>https://www.google.fr/maps/search/Le+Charlot</t>
  </si>
  <si>
    <t>City Hall</t>
  </si>
  <si>
    <t xml:space="preserve">Place de l'Hôtel-de-Ville 1, 1110 Morges -  </t>
  </si>
  <si>
    <t>https://www.google.fr/maps/search/City+Hall</t>
  </si>
  <si>
    <t>Mrs. Isabelle Smaniotto</t>
  </si>
  <si>
    <t>https://www.google.fr/maps/search/Mrs.+Isabelle+Smaniotto</t>
  </si>
  <si>
    <t>Café-salon Java</t>
  </si>
  <si>
    <t xml:space="preserve">Rue Marterey 36, 1005 Lausanne -  </t>
  </si>
  <si>
    <t>https://www.google.fr/maps/search/Café-salon+Java</t>
  </si>
  <si>
    <t>CUCU Hotel</t>
  </si>
  <si>
    <t xml:space="preserve">Dizengoff St 83, Tel Aviv-Yafo, Israel -  </t>
  </si>
  <si>
    <t>https://www.google.fr/maps/search/CUCU+Hotel</t>
  </si>
  <si>
    <t>Rustico Restaurant</t>
  </si>
  <si>
    <t xml:space="preserve">Rothschild Blvd 15, Tel Aviv-Yafo, Israel -  </t>
  </si>
  <si>
    <t>https://www.google.fr/maps/search/Rustico+Restaurant</t>
  </si>
  <si>
    <t>Italian restaurant Gemma</t>
  </si>
  <si>
    <t xml:space="preserve">Tirtsa St 14, Tel Aviv-Yafo, Israel -  </t>
  </si>
  <si>
    <t>https://www.google.fr/maps/search/Italian+restaurant+Gemma</t>
  </si>
  <si>
    <t>Delizie</t>
  </si>
  <si>
    <t xml:space="preserve">Ben Yehuda St 41, Tel Aviv-Yafo, Israel -  </t>
  </si>
  <si>
    <t>https://www.google.fr/maps/search/Delizie</t>
  </si>
  <si>
    <t xml:space="preserve">Route de Berne 17, 1010 Lausanne -  </t>
  </si>
  <si>
    <t>sukkho thai food</t>
  </si>
  <si>
    <t xml:space="preserve">Rue de la Borde 39, 1018 Lausanne -  </t>
  </si>
  <si>
    <t>https://www.google.fr/maps/search/sukkho+thai+food</t>
  </si>
  <si>
    <t>Saveurs d'Ailleurs Thai Food</t>
  </si>
  <si>
    <t xml:space="preserve">Avenue d'Ouchy 67, 1006 Lausanne -  </t>
  </si>
  <si>
    <t>https://www.google.fr/maps/search/Saveurs+d'Ailleurs+Thai+Food</t>
  </si>
  <si>
    <t>Activ Fitness</t>
  </si>
  <si>
    <t xml:space="preserve">11, Rue de la Morâche 13, 1260 Nyon -  </t>
  </si>
  <si>
    <t>https://www.google.fr/maps/search/Activ+Fitness</t>
  </si>
  <si>
    <t>DR ELIAS - PLASTIC SURGEON</t>
  </si>
  <si>
    <t xml:space="preserve">Route de Florissant 112, 1206 Genève -  </t>
  </si>
  <si>
    <t>https://www.google.fr/maps/search/DR+ELIAS+-+PLASTIC+SURGEON</t>
  </si>
  <si>
    <t>Botealis Genève - Centre Médecine Esthétique et Anti-Age Genève - BOTOX &amp; Acide Hyaluronique</t>
  </si>
  <si>
    <t xml:space="preserve">Route de Florissant 10, 1206 Genève -  </t>
  </si>
  <si>
    <t>https://www.google.fr/maps/search/Botealis+Genève+-+Centre+Médecine+Esthétique+et+Anti-Age+Genève+-+BOTOX+&amp;+Acide+Hyaluronique</t>
  </si>
  <si>
    <t>Geneva Dental Lounge</t>
  </si>
  <si>
    <t>https://www.google.fr/maps/search/Geneva+Dental+Lounge</t>
  </si>
  <si>
    <t>Imaderm</t>
  </si>
  <si>
    <t xml:space="preserve">Route de Florissant 1, 1206 Genève -  </t>
  </si>
  <si>
    <t>https://www.google.fr/maps/search/Imaderm</t>
  </si>
  <si>
    <t>Saint Laurent</t>
  </si>
  <si>
    <t xml:space="preserve">53 Avenue Montaigne, 75008 Paris, France -  </t>
  </si>
  <si>
    <t>https://www.google.fr/maps/search/Saint+Laurent</t>
  </si>
  <si>
    <t>Brigitte GANDON-KAPELUSZ</t>
  </si>
  <si>
    <t xml:space="preserve">73 Bd Sérurier, 75019 Paris, France -  </t>
  </si>
  <si>
    <t>https://www.google.fr/maps/search/Brigitte+GANDON-KAPELUSZ</t>
  </si>
  <si>
    <t>ACTIV FITNESS Genève Charmilles</t>
  </si>
  <si>
    <t xml:space="preserve">Rue de Lyon 120, 1203 Genf -  </t>
  </si>
  <si>
    <t>https://www.google.fr/maps/search/ACTIV+FITNESS+Genève+Charmilles</t>
  </si>
  <si>
    <t>Orthodontie- Cabinet dentaire Easysmile 4all</t>
  </si>
  <si>
    <t xml:space="preserve">Place d'Armes 21, 1227 Carouge -  </t>
  </si>
  <si>
    <t>https://www.google.fr/maps/search/Orthodontie-+Cabinet+dentaire+Easysmile+4all</t>
  </si>
  <si>
    <t>ESTEVE KAPLAN</t>
  </si>
  <si>
    <t xml:space="preserve">163 Avenue Maréchal de Saxe, 69003 Lyon, France -  </t>
  </si>
  <si>
    <t>https://www.google.fr/maps/search/ESTEVE+KAPLAN</t>
  </si>
  <si>
    <t>Hammam le jade</t>
  </si>
  <si>
    <t xml:space="preserve">12 Avenue du Plateau, 69009 Lyon, France -  </t>
  </si>
  <si>
    <t>https://www.google.fr/maps/search/Hammam+le+jade</t>
  </si>
  <si>
    <t>Gibert Akim, psychothérapeute Hypnothérapeute à Lyon</t>
  </si>
  <si>
    <t xml:space="preserve">34 Cours Richard Vitton, 69003 Lyon, France -  </t>
  </si>
  <si>
    <t>https://www.google.fr/maps/search/Gibert+Akim,+psychothérapeute+Hypnothérapeute+à+Lyon</t>
  </si>
  <si>
    <t>Made in Italy Pizzeria</t>
  </si>
  <si>
    <t xml:space="preserve">Route Aloys-Fauquez 32, 1018 Losanna -  </t>
  </si>
  <si>
    <t>https://www.google.fr/maps/search/Made+in+Italy+Pizzeria</t>
  </si>
  <si>
    <t>Boulangerie Pâtisserie Perey SA</t>
  </si>
  <si>
    <t xml:space="preserve">Grand Rue 1, 1040 Echallens -  </t>
  </si>
  <si>
    <t>https://www.google.fr/maps/search/Boulangerie+Pâtisserie+Perey+SA</t>
  </si>
  <si>
    <t>Asia</t>
  </si>
  <si>
    <t xml:space="preserve">33 Avenue des Temps Modernes, 86360 Chasseneuil-du-Poitou, France -  </t>
  </si>
  <si>
    <t>https://www.google.fr/maps/search/Asia</t>
  </si>
  <si>
    <t>La Main Jaune... a sculpture by Francis Guyot.</t>
  </si>
  <si>
    <t xml:space="preserve">Rond-Point de Pila, 86100 Châtellerault, France -  </t>
  </si>
  <si>
    <t>https://www.google.fr/maps/search/"La+Main+Jaune"...+a+sculpture+by+Francis+Guyot.</t>
  </si>
  <si>
    <t>Mango</t>
  </si>
  <si>
    <t xml:space="preserve">Rue de l'Ale 10, 1003 Lausanne -  </t>
  </si>
  <si>
    <t>https://www.google.fr/maps/search/Mango</t>
  </si>
  <si>
    <t>ELBaraka</t>
  </si>
  <si>
    <t xml:space="preserve">Rue du Maupas 19A, 1004 Lausanne -  </t>
  </si>
  <si>
    <t>https://www.google.fr/maps/search/ELBaraka</t>
  </si>
  <si>
    <t>La Fourchette</t>
  </si>
  <si>
    <t xml:space="preserve">Rue du Casino 8, 1400 Yverdon-les-Bains -  </t>
  </si>
  <si>
    <t>https://www.google.fr/maps/search/La+Fourchette</t>
  </si>
  <si>
    <t>ACTIV FITNESS</t>
  </si>
  <si>
    <t>https://www.google.fr/maps/search/ACTIV+FITNESS</t>
  </si>
  <si>
    <t>Beauty Body'Minute</t>
  </si>
  <si>
    <t>https://www.google.fr/maps/search/Beauty+Body'Minute</t>
  </si>
  <si>
    <t>Stadion Letzigrund</t>
  </si>
  <si>
    <t xml:space="preserve">Badenerstrasse 500, 8048 Zürich -  </t>
  </si>
  <si>
    <t>https://www.google.fr/maps/search/Stadion+Letzigrund</t>
  </si>
  <si>
    <t>Résidence Hôtelière - De La Source SA</t>
  </si>
  <si>
    <t xml:space="preserve">Avenue des Bains 21, 1400 Yverdon-les-Bains -  </t>
  </si>
  <si>
    <t>https://www.google.fr/maps/search/Résidence+Hôtelière+-+De+La+Source+SA</t>
  </si>
  <si>
    <t>Mr. Michel Bettex Physiothérapie</t>
  </si>
  <si>
    <t xml:space="preserve">Place Grand-Saint-Jean 1, 1003 Lausanne -  </t>
  </si>
  <si>
    <t>https://www.google.fr/maps/search/Mr.+Michel+Bettex+Physiothérapie</t>
  </si>
  <si>
    <t>Coco Sänkala Hostel - Palomino</t>
  </si>
  <si>
    <t xml:space="preserve">Cra 4 Calle principal Via al Mar, Palomino, Dibulla, La Guajira, Colombia -  </t>
  </si>
  <si>
    <t>https://www.google.fr/maps/search/Coco+Sänkala+Hostel+-+Palomino</t>
  </si>
  <si>
    <t>Transportation Terminal Riohacha</t>
  </si>
  <si>
    <t xml:space="preserve">Riohacha, La Guajira, Colombia -  </t>
  </si>
  <si>
    <t>https://www.google.fr/maps/search/Transportation+Terminal+Riohacha</t>
  </si>
  <si>
    <t>Green Room</t>
  </si>
  <si>
    <t xml:space="preserve">Puntarenas Province, Jaco, Costa Rica -  </t>
  </si>
  <si>
    <t>https://www.google.fr/maps/search/Green+Room</t>
  </si>
  <si>
    <t>Supermercado Más x Menos - Jacó</t>
  </si>
  <si>
    <t xml:space="preserve">Av. Pastor Díaz, Provincia de Puntarenas, Jacó, Costa Rica -  </t>
  </si>
  <si>
    <t>https://www.google.fr/maps/search/Supermercado+Más+x+Menos+-+Jacó</t>
  </si>
  <si>
    <t>Frutas &amp; Tablas</t>
  </si>
  <si>
    <t xml:space="preserve">Jacó, Provincia de Puntarenas, Jacó, Costa Rica -  </t>
  </si>
  <si>
    <t>https://www.google.fr/maps/search/Frutas+&amp;+Tablas</t>
  </si>
  <si>
    <t>Parque Nacional Manuel Antonio</t>
  </si>
  <si>
    <t xml:space="preserve">Puntarenas Province, Quepos, Costa Rica -  </t>
  </si>
  <si>
    <t>https://www.google.fr/maps/search/Parque+Nacional+Manuel+Antonio</t>
  </si>
  <si>
    <t>Coop Supermarché Verbier</t>
  </si>
  <si>
    <t xml:space="preserve">Rue du Ctre sportif 2, 1936 Bagnes -  </t>
  </si>
  <si>
    <t>https://www.google.fr/maps/search/Coop+Supermarché+Verbier</t>
  </si>
  <si>
    <t>MParc La Praille</t>
  </si>
  <si>
    <t xml:space="preserve">Avenue Vibert 32, 1227 Carouge -  </t>
  </si>
  <si>
    <t>https://www.google.fr/maps/search/MParc+La+Praille</t>
  </si>
  <si>
    <t>Beau site grill, restaurant du P'tit Music'Hohl</t>
  </si>
  <si>
    <t xml:space="preserve">Avenue Louis-Casaï 54, 1216 Cointrin -  </t>
  </si>
  <si>
    <t>https://www.google.fr/maps/search/Beau+site+grill,+restaurant+du+P'tit+Music'Hohl</t>
  </si>
  <si>
    <t>Hotel ibis Paris Gare de Lyon Diderot 12ème</t>
  </si>
  <si>
    <t xml:space="preserve">31 Bis Boulevard Diderot, 75012 Paris, France -  </t>
  </si>
  <si>
    <t>https://www.google.fr/maps/search/Hotel+ibis+Paris+Gare+de+Lyon+Diderot+12ème</t>
  </si>
  <si>
    <t xml:space="preserve">Route de Chancy 71-77 Genève, 1213 Petit-Lancy -  </t>
  </si>
  <si>
    <t xml:space="preserve">Avenue des Communes-Réunies 52, 1212 Lancy -  </t>
  </si>
  <si>
    <t>Piscine de Marignac Lancy</t>
  </si>
  <si>
    <t xml:space="preserve">Avenue Eugène Lance 30, 1212 Lancy -  </t>
  </si>
  <si>
    <t>https://www.google.fr/maps/search/Piscine+de+Marignac+Lancy</t>
  </si>
  <si>
    <t>Mr. Marc Wagneur</t>
  </si>
  <si>
    <t xml:space="preserve">Rue Gustave-Revilliod 9, 1227 Les Acacias -  </t>
  </si>
  <si>
    <t>https://www.google.fr/maps/search/Mr.+Marc+Wagneur</t>
  </si>
  <si>
    <t>Sao Paulo International Airport</t>
  </si>
  <si>
    <t xml:space="preserve">Rod. Hélio Smidt, s/nº - Cumbica, Guarulhos - SP, 07190-100, Brazil -  </t>
  </si>
  <si>
    <t>https://www.google.fr/maps/search/Sao+Paulo+International+Airport</t>
  </si>
  <si>
    <t>Ocsana Lingerie</t>
  </si>
  <si>
    <t xml:space="preserve">80 Rue Nationale, 74500 Évian-les-Bains, France -  </t>
  </si>
  <si>
    <t>https://www.google.fr/maps/search/Ocsana+Lingerie</t>
  </si>
  <si>
    <t>Cindy's Diner Deitingen Süd</t>
  </si>
  <si>
    <t xml:space="preserve">A1, 4543 Deitingen -  </t>
  </si>
  <si>
    <t>https://www.google.fr/maps/search/Cindy's+Diner+Deitingen+Süd</t>
  </si>
  <si>
    <t>D3</t>
  </si>
  <si>
    <t xml:space="preserve">17 Boucle du Carreau de la Mine, 57100 Thionville, France -  </t>
  </si>
  <si>
    <t>https://www.google.fr/maps/search/D3</t>
  </si>
  <si>
    <t>Best Western Hôtel International</t>
  </si>
  <si>
    <t xml:space="preserve">5 Avenue du Thiou, 74000 Annecy, France -  </t>
  </si>
  <si>
    <t>https://www.google.fr/maps/search/Best+Western+Hôtel+International</t>
  </si>
  <si>
    <t>Allo Autolocation</t>
  </si>
  <si>
    <t xml:space="preserve">Avenue de Tivoli 3, 1007 Lausanne -  </t>
  </si>
  <si>
    <t>https://www.google.fr/maps/search/Allo+Autolocation</t>
  </si>
  <si>
    <t>Restaurant Tribeca</t>
  </si>
  <si>
    <t xml:space="preserve">Place de la Riponne 4, 1005 Lausanne -  </t>
  </si>
  <si>
    <t>https://www.google.fr/maps/search/Restaurant+Tribeca</t>
  </si>
  <si>
    <t>Minute Kebab Montreux</t>
  </si>
  <si>
    <t xml:space="preserve">Avenue des Alpes 10, 1820 Montreux -  </t>
  </si>
  <si>
    <t>https://www.google.fr/maps/search/Minute+Kebab+Montreux</t>
  </si>
  <si>
    <t>Huit Sushi Restaurant</t>
  </si>
  <si>
    <t xml:space="preserve">Avenue du Casino 17, 1820 Montreux -  </t>
  </si>
  <si>
    <t>https://www.google.fr/maps/search/Huit+Sushi+Restaurant</t>
  </si>
  <si>
    <t>Restaurant le Museum</t>
  </si>
  <si>
    <t xml:space="preserve">Rue de la Gare 40, 1820 Montreux -  </t>
  </si>
  <si>
    <t>https://www.google.fr/maps/search/Restaurant+le+Museum</t>
  </si>
  <si>
    <t>Autocars Voyages Remy SA</t>
  </si>
  <si>
    <t xml:space="preserve">Avenue d'Ouchy 23, 1006 Lausanne -  </t>
  </si>
  <si>
    <t>https://www.google.fr/maps/search/Autocars+Voyages+Remy+SA</t>
  </si>
  <si>
    <t>White Horse</t>
  </si>
  <si>
    <t xml:space="preserve">Avenue d'Ouchy 66, 1006 Lausanne -  </t>
  </si>
  <si>
    <t>https://www.google.fr/maps/search/White+Horse</t>
  </si>
  <si>
    <t>CAFÉ Le Ve</t>
  </si>
  <si>
    <t>https://www.google.fr/maps/search/CAFÉ+Le+Ve</t>
  </si>
  <si>
    <t>5 Elements Balinese Day Spa</t>
  </si>
  <si>
    <t xml:space="preserve">Budapest, Csalogány u. 4a, 1015 Hungary -  </t>
  </si>
  <si>
    <t>https://www.google.fr/maps/search/5+Elements+Balinese+Day+Spa</t>
  </si>
  <si>
    <t>Splendid Residence</t>
  </si>
  <si>
    <t xml:space="preserve">Budapest, Garibaldi u. 4, 1054 Hungary -  </t>
  </si>
  <si>
    <t>https://www.google.fr/maps/search/Splendid+Residence</t>
  </si>
  <si>
    <t>The Seafood Bar</t>
  </si>
  <si>
    <t xml:space="preserve">Spui 15, 1012 WX Amsterdam, Netherlands -  </t>
  </si>
  <si>
    <t>https://www.google.fr/maps/search/The+Seafood+Bar</t>
  </si>
  <si>
    <t>Room Mate Aitana</t>
  </si>
  <si>
    <t xml:space="preserve">IJdok 6, 1013 MM Amsterdam, Netherlands -  </t>
  </si>
  <si>
    <t>https://www.google.fr/maps/search/Room+Mate+Aitana</t>
  </si>
  <si>
    <t>Depot</t>
  </si>
  <si>
    <t xml:space="preserve">Rue de l'Ale 18, 1003 Lausanne -  </t>
  </si>
  <si>
    <t>https://www.google.fr/maps/search/Depot</t>
  </si>
  <si>
    <t>Blondel</t>
  </si>
  <si>
    <t xml:space="preserve">Rue de Bourg 5, 1003 Lausanne -  </t>
  </si>
  <si>
    <t>https://www.google.fr/maps/search/Blondel</t>
  </si>
  <si>
    <t>CARAT</t>
  </si>
  <si>
    <t>https://www.google.fr/maps/search/CARAT</t>
  </si>
  <si>
    <t>Pneus Wheeling</t>
  </si>
  <si>
    <t>https://www.google.fr/maps/search/Pneus+Wheeling</t>
  </si>
  <si>
    <t>Marché De Saint-pierre La Mer</t>
  </si>
  <si>
    <t xml:space="preserve">12 Place de Vergnettes, 11560 Fleury, France -  </t>
  </si>
  <si>
    <t>https://www.google.fr/maps/search/Marché+De+Saint-pierre+La+Mer</t>
  </si>
  <si>
    <t>Chalet Aixpress chez Mimi's restaurant au bord du lac</t>
  </si>
  <si>
    <t xml:space="preserve">Esplanade du lac, Boulevard Robert Barrier, 73100 Aix-les-Bains, France -  </t>
  </si>
  <si>
    <t>https://www.google.fr/maps/search/Chalet+Aixpress+chez+Mimi's+restaurant+au+bord+du+lac</t>
  </si>
  <si>
    <t>WestEnd City Center</t>
  </si>
  <si>
    <t xml:space="preserve">Budapest, Váci út 1-3, 1062 Hungary -  </t>
  </si>
  <si>
    <t>https://www.google.fr/maps/search/WestEnd+City+Center</t>
  </si>
  <si>
    <t>Lucien Moutarlier</t>
  </si>
  <si>
    <t xml:space="preserve">Place de la Palud 7, 1003 Lausanne -  </t>
  </si>
  <si>
    <t>https://www.google.fr/maps/search/Lucien+Moutarlier</t>
  </si>
  <si>
    <t>Boutique la Bricotine</t>
  </si>
  <si>
    <t xml:space="preserve">Boulevard de Grancy 28, 1006 Lausanne -  </t>
  </si>
  <si>
    <t>https://www.google.fr/maps/search/Boutique+la+Bricotine</t>
  </si>
  <si>
    <t>Promod - Crissier Mmm Crissier</t>
  </si>
  <si>
    <t xml:space="preserve">Centre Commercial Crissier Mmm Migros Migro, 1023 Crissier -  </t>
  </si>
  <si>
    <t>https://www.google.fr/maps/search/Promod+-+Crissier+Mmm+Crissier</t>
  </si>
  <si>
    <t>Le Mouton</t>
  </si>
  <si>
    <t xml:space="preserve">Rue du Petit-Chêne 38, 1003 Lausanne -  </t>
  </si>
  <si>
    <t>https://www.google.fr/maps/search/Le+Mouton</t>
  </si>
  <si>
    <t>Coop Pronto Lausanne Gare</t>
  </si>
  <si>
    <t xml:space="preserve">Rue du Simplon 32, 1018 Lausanne -  </t>
  </si>
  <si>
    <t>https://www.google.fr/maps/search/Coop+Pronto+Lausanne+Gare</t>
  </si>
  <si>
    <t xml:space="preserve">Route de la Chenalette 1, 1163 Etoy -  </t>
  </si>
  <si>
    <t>LIPO Ameublement SA</t>
  </si>
  <si>
    <t xml:space="preserve">Gottaz Sud, Chemin des Zizelettes 8, 1110 Morges -  </t>
  </si>
  <si>
    <t>https://www.google.fr/maps/search/LIPO+Ameublement+SA</t>
  </si>
  <si>
    <t>Jacot&amp;Isabel Pâtissier-Chocolatier</t>
  </si>
  <si>
    <t xml:space="preserve">Chemin de la Poste 10, 1027 Lonay -  </t>
  </si>
  <si>
    <t>https://www.google.fr/maps/search/Jacot&amp;Isabel+Pâtissier-Chocolatier</t>
  </si>
  <si>
    <t xml:space="preserve">CC St. Antoine, Avenue du Général-Guisan 15, 1800 Vevey -  </t>
  </si>
  <si>
    <t>La Lagune</t>
  </si>
  <si>
    <t xml:space="preserve">Route du Tivoli 74, 1468 Cheyres -  </t>
  </si>
  <si>
    <t>https://www.google.fr/maps/search/La+Lagune</t>
  </si>
  <si>
    <t>Hôtel Mélèze</t>
  </si>
  <si>
    <t xml:space="preserve">Route de Moiry 22, 3961 Grimentz -  </t>
  </si>
  <si>
    <t>https://www.google.fr/maps/search/Hôtel+Mélèze</t>
  </si>
  <si>
    <t>La Pause Gourmande</t>
  </si>
  <si>
    <t xml:space="preserve">4 bis Rue du Château, 25200 Montbéliard, France -  </t>
  </si>
  <si>
    <t>https://www.google.fr/maps/search/La+Pause+Gourmande</t>
  </si>
  <si>
    <t>Hôtel Restaurant Les Cygnes</t>
  </si>
  <si>
    <t xml:space="preserve">8 Avenue de Grande Rive, 74500 Évian-les-Bains, France -  </t>
  </si>
  <si>
    <t>https://www.google.fr/maps/search/Hôtel+Restaurant+Les+Cygnes</t>
  </si>
  <si>
    <t>Pool Renens</t>
  </si>
  <si>
    <t xml:space="preserve">Avenue du Censuy 36, 1020 Renens -  </t>
  </si>
  <si>
    <t>https://www.google.fr/maps/search/Pool+Renens</t>
  </si>
  <si>
    <t>Restaurant L'Argentine</t>
  </si>
  <si>
    <t xml:space="preserve">Chemin des Cerniés 1, 1880 Les Plans sur Bex -  </t>
  </si>
  <si>
    <t>https://www.google.fr/maps/search/Restaurant+L'Argentine</t>
  </si>
  <si>
    <t>Hôtel de la Balance</t>
  </si>
  <si>
    <t xml:space="preserve">40 Rue de Belfort, 25200 Montbéliard, France -  </t>
  </si>
  <si>
    <t>https://www.google.fr/maps/search/Hôtel+de+la+Balance</t>
  </si>
  <si>
    <t>Hôtel Mas de l`Espaïre</t>
  </si>
  <si>
    <t xml:space="preserve">Bois de Païolive, Route d'Alès, 07140 Les Vans, France -  </t>
  </si>
  <si>
    <t>https://www.google.fr/maps/search/Hôtel+Mas+de+l`Espaïre</t>
  </si>
  <si>
    <t>Hotel de la Couronne</t>
  </si>
  <si>
    <t xml:space="preserve">Grand'Rue 1, 1522 Lucens -  </t>
  </si>
  <si>
    <t>https://www.google.fr/maps/search/Hotel+de+la+Couronne</t>
  </si>
  <si>
    <t>Hotel Peninsular</t>
  </si>
  <si>
    <t xml:space="preserve">Rua Sá Da Bandeira, 21, Porto, 4000-069 Porto, Portugal -  </t>
  </si>
  <si>
    <t>https://www.google.fr/maps/search/Hotel+Peninsular</t>
  </si>
  <si>
    <t>The Gin Club</t>
  </si>
  <si>
    <t xml:space="preserve">R. de Cândido dos Reis 70, 4050-151 Porto, Portugal -  </t>
  </si>
  <si>
    <t>https://www.google.fr/maps/search/The+Gin+Club</t>
  </si>
  <si>
    <t>Hôtel Première Classe Gap</t>
  </si>
  <si>
    <t xml:space="preserve">Rue de Belle Aureille, 05000 Gap, France -  </t>
  </si>
  <si>
    <t>https://www.google.fr/maps/search/Hôtel+Première+Classe+Gap</t>
  </si>
  <si>
    <t>DUCHESSA Etoy - Food Concept Store</t>
  </si>
  <si>
    <t xml:space="preserve">Centre iLife City, Route Suisse 8A, 1163 Etoy VD -  </t>
  </si>
  <si>
    <t>https://www.google.fr/maps/search/DUCHESSA+Etoy+-+Food+Concept+Store</t>
  </si>
  <si>
    <t>Restaurant L'Olivier de Paiolive</t>
  </si>
  <si>
    <t xml:space="preserve">GPS 44.396263 4.169073 Bois, Route d'Alès, 07140 Les Vans, France -  </t>
  </si>
  <si>
    <t>https://www.google.fr/maps/search/Restaurant+L'Olivier+de+Paiolive</t>
  </si>
  <si>
    <t>Terre de Provence</t>
  </si>
  <si>
    <t xml:space="preserve">64 bis chemin Des Petits Rougiers, 84130 Le Pontet, France -  </t>
  </si>
  <si>
    <t>https://www.google.fr/maps/search/Terre+de+Provence</t>
  </si>
  <si>
    <t>Hotel Restaurant Valdôtain</t>
  </si>
  <si>
    <t xml:space="preserve">Piazza Assunzione 6, 11018 Villeneuve AO, Italy -  </t>
  </si>
  <si>
    <t>https://www.google.fr/maps/search/Hotel+Restaurant+Valdôtain</t>
  </si>
  <si>
    <t>La terrasse de Sô</t>
  </si>
  <si>
    <t xml:space="preserve">Prom. du Front de Mer, 11100 Narbonne, France -  </t>
  </si>
  <si>
    <t>https://www.google.fr/maps/search/La+terrasse+de+Sô</t>
  </si>
  <si>
    <t>Les Halles de Narbonne</t>
  </si>
  <si>
    <t xml:space="preserve">1 Cours Mirabeau, 11000 Narbonne, France -  </t>
  </si>
  <si>
    <t>https://www.google.fr/maps/search/Les+Halles+de+Narbonne</t>
  </si>
  <si>
    <t>Hôtel Vauban Briançon</t>
  </si>
  <si>
    <t xml:space="preserve">13 Avenue du Général de Gaulle, 05100 Briançon, France -  </t>
  </si>
  <si>
    <t>https://www.google.fr/maps/search/Hôtel+Vauban+Briançon</t>
  </si>
  <si>
    <t xml:space="preserve">Rue Centrale 1, 1845 Noville -  </t>
  </si>
  <si>
    <t>La Mucca gelateria</t>
  </si>
  <si>
    <t xml:space="preserve">Rue de la Promenade 40, 1630 Bulle -  </t>
  </si>
  <si>
    <t>https://www.google.fr/maps/search/La+Mucca+gelateria</t>
  </si>
  <si>
    <t>Pizzeria Taverna Italiana</t>
  </si>
  <si>
    <t xml:space="preserve">Kreuzgasse 4, 3280 Murten -  </t>
  </si>
  <si>
    <t>https://www.google.fr/maps/search/Pizzeria+Taverna+Italiana</t>
  </si>
  <si>
    <t>Výstaviště Praha Holešovice</t>
  </si>
  <si>
    <t xml:space="preserve">Výstaviště 67, 170 90 Praha 7, Czechia -  </t>
  </si>
  <si>
    <t>https://www.google.fr/maps/search/Výstaviště+Praha+Holešovice</t>
  </si>
  <si>
    <t>Pastař</t>
  </si>
  <si>
    <t xml:space="preserve">Malostranské nábř. 1, 118 00 Malá Strana, Czechia -  </t>
  </si>
  <si>
    <t>https://www.google.fr/maps/search/Pastař</t>
  </si>
  <si>
    <t>Porto Palermo Castle</t>
  </si>
  <si>
    <t xml:space="preserve">Porto Palermo, Albania -  </t>
  </si>
  <si>
    <t>https://www.google.fr/maps/search/Porto+Palermo+Castle</t>
  </si>
  <si>
    <t>Manor Genève</t>
  </si>
  <si>
    <t xml:space="preserve">Rue de Cornavin 6, 1201 Genève -  </t>
  </si>
  <si>
    <t>https://www.google.fr/maps/search/Manor+Genève</t>
  </si>
  <si>
    <t>Marina</t>
  </si>
  <si>
    <t xml:space="preserve">Alšovo nábř., 110 00 Staré Město, Czechia -  </t>
  </si>
  <si>
    <t>https://www.google.fr/maps/search/Marina</t>
  </si>
  <si>
    <t>Leonardo Bar and Food</t>
  </si>
  <si>
    <t>https://www.google.fr/maps/search/Leonardo+Bar+and+Food</t>
  </si>
  <si>
    <t>Riviera Escape - escape real life game</t>
  </si>
  <si>
    <t xml:space="preserve">Avenue Reller 6, 1800 Vevey -  </t>
  </si>
  <si>
    <t>https://www.google.fr/maps/search/Riviera+Escape+-+escape+real+life+game</t>
  </si>
  <si>
    <t>Animed veterinary center</t>
  </si>
  <si>
    <t>https://www.google.fr/maps/search/Animed+veterinary+center</t>
  </si>
  <si>
    <t>Harley-Davidson Lausanne</t>
  </si>
  <si>
    <t xml:space="preserve">Avenue de Riond-Bosson 2, 1110 Morges -  </t>
  </si>
  <si>
    <t>https://www.google.fr/maps/search/Harley-Davidson+Lausanne</t>
  </si>
  <si>
    <t>Pivnice a restaurace U Rudolfina, s.r.o.</t>
  </si>
  <si>
    <t xml:space="preserve">Křižovnická 60/10, 110 00 Staré Město, Czechia -  </t>
  </si>
  <si>
    <t>https://www.google.fr/maps/search/Pivnice+a+restaurace+U+Rudolfina,+s.r.o.</t>
  </si>
  <si>
    <t>InterContinental Prague</t>
  </si>
  <si>
    <t xml:space="preserve">Pařížská 30, 110 00 Staré Město, Czechia -  </t>
  </si>
  <si>
    <t>https://www.google.fr/maps/search/InterContinental+Prague</t>
  </si>
  <si>
    <t>Golden Prague Residence</t>
  </si>
  <si>
    <t xml:space="preserve">nám. Curieových 43/5, 110 00 Staré Město, Czechia -  </t>
  </si>
  <si>
    <t>https://www.google.fr/maps/search/Golden+Prague+Residence</t>
  </si>
  <si>
    <t>Acropolis of Athens</t>
  </si>
  <si>
    <t xml:space="preserve">Athina 105 58, Greece -  </t>
  </si>
  <si>
    <t>https://www.google.fr/maps/search/Acropolis+of+Athens</t>
  </si>
  <si>
    <t>Parthenon</t>
  </si>
  <si>
    <t>https://www.google.fr/maps/search/Parthenon</t>
  </si>
  <si>
    <t>Central Residence</t>
  </si>
  <si>
    <t xml:space="preserve">Route du Bélvédère 20, 1854 Leysin -  </t>
  </si>
  <si>
    <t>https://www.google.fr/maps/search/Central+Residence</t>
  </si>
  <si>
    <t>Hookah Bar</t>
  </si>
  <si>
    <t>https://www.google.fr/maps/search/Hookah+Bar</t>
  </si>
  <si>
    <t>Théâtre de Beausobre</t>
  </si>
  <si>
    <t>https://www.google.fr/maps/search/Théâtre+de+Beausobre</t>
  </si>
  <si>
    <t>La Fabrick Bar</t>
  </si>
  <si>
    <t xml:space="preserve">Grand-Rue 31, 1618 Châtel-Saint-Denis -  </t>
  </si>
  <si>
    <t>https://www.google.fr/maps/search/La+Fabrick+Bar</t>
  </si>
  <si>
    <t>Chap's Choppers</t>
  </si>
  <si>
    <t xml:space="preserve">Chemin de Bellevue 9, 1029 Villars-Sainte-Croix -  </t>
  </si>
  <si>
    <t>https://www.google.fr/maps/search/Chap's+Choppers</t>
  </si>
  <si>
    <t>Alambic-Lounge Bar</t>
  </si>
  <si>
    <t xml:space="preserve">Grand-Rue 73, 1110 Morges -  </t>
  </si>
  <si>
    <t>https://www.google.fr/maps/search/Alambic-Lounge+Bar</t>
  </si>
  <si>
    <t>Café Tivoli</t>
  </si>
  <si>
    <t xml:space="preserve">Place d'Armes 18, 1618 Châtel-Saint-Denis -  </t>
  </si>
  <si>
    <t>https://www.google.fr/maps/search/Café+Tivoli</t>
  </si>
  <si>
    <t>Shanghaï</t>
  </si>
  <si>
    <t xml:space="preserve">Rue des Vignes Rouges, 74500 Publier, France -  </t>
  </si>
  <si>
    <t>https://www.google.fr/maps/search/Shanghaï</t>
  </si>
  <si>
    <t>Bellevue</t>
  </si>
  <si>
    <t xml:space="preserve">La Gruère 13, 2350 Saignelégier -  </t>
  </si>
  <si>
    <t>https://www.google.fr/maps/search/Bellevue</t>
  </si>
  <si>
    <t>Vesuvio Pizza Da Massimo</t>
  </si>
  <si>
    <t xml:space="preserve">Place de la Belle-Maison 3, 1522 Lucens -  </t>
  </si>
  <si>
    <t>https://www.google.fr/maps/search/Vesuvio+Pizza+Da+Massimo</t>
  </si>
  <si>
    <t>C&amp;A</t>
  </si>
  <si>
    <t xml:space="preserve">Rue Centrale 12, 1003 Lausanne -  </t>
  </si>
  <si>
    <t>https://www.google.fr/maps/search/C&amp;A</t>
  </si>
  <si>
    <t>L'AO</t>
  </si>
  <si>
    <t xml:space="preserve">Pont Charles Bessières 3, 1005 Lausanne -  </t>
  </si>
  <si>
    <t>https://www.google.fr/maps/search/L'AO</t>
  </si>
  <si>
    <t>Migros Outlet</t>
  </si>
  <si>
    <t xml:space="preserve">Route de la Maladière 6, 1022 Chavannes-près-Renens -  </t>
  </si>
  <si>
    <t>https://www.google.fr/maps/search/Migros+Outlet</t>
  </si>
  <si>
    <t>Garage Marclay SA</t>
  </si>
  <si>
    <t xml:space="preserve">Route de Bottens 1, 1053 Bretigny-sur-Morrens -  </t>
  </si>
  <si>
    <t>https://www.google.fr/maps/search/Garage+Marclay+SA</t>
  </si>
  <si>
    <t>Palais Oriental</t>
  </si>
  <si>
    <t xml:space="preserve">Quai Ernest-Ansermet 6, 1820 Montreux -  </t>
  </si>
  <si>
    <t>https://www.google.fr/maps/search/Palais+Oriental</t>
  </si>
  <si>
    <t>Bar à Vins Lausanne, Mövenpick Schweiz AG, Division Wein</t>
  </si>
  <si>
    <t>https://www.google.fr/maps/search/Bar+à+Vins+Lausanne,+Mövenpick+Schweiz+AG,+Division+Wein</t>
  </si>
  <si>
    <t>Brasserie BFM SA</t>
  </si>
  <si>
    <t xml:space="preserve">8, Chemin des Buissons, 2350 Saignelégier -  </t>
  </si>
  <si>
    <t>https://www.google.fr/maps/search/Brasserie+BFM+SA</t>
  </si>
  <si>
    <t>IOR System</t>
  </si>
  <si>
    <t xml:space="preserve">47 Rue Berger, 75001 Paris, France -  </t>
  </si>
  <si>
    <t>https://www.google.fr/maps/search/IOR+System</t>
  </si>
  <si>
    <t>CLS Carrosserie la Sarraz SA</t>
  </si>
  <si>
    <t xml:space="preserve">Chemin des Prés Morés 6, 1315 La Sarraz -  </t>
  </si>
  <si>
    <t>https://www.google.fr/maps/search/CLS+Carrosserie+la+Sarraz+SA</t>
  </si>
  <si>
    <t>Stonecutters Kitchen</t>
  </si>
  <si>
    <t xml:space="preserve">Luogh North, Doolin, Co. Clare, Ireland -  </t>
  </si>
  <si>
    <t>https://www.google.fr/maps/search/Stonecutters+Kitchen</t>
  </si>
  <si>
    <t>Auberge Communale</t>
  </si>
  <si>
    <t xml:space="preserve">Route de Cuarnens 1, 1308 La Cossonay Chaux -  </t>
  </si>
  <si>
    <t>https://www.google.fr/maps/search/Auberge+Communale</t>
  </si>
  <si>
    <t>Bread Street Kitchen</t>
  </si>
  <si>
    <t xml:space="preserve">One New Change, 10 Bread St, London EC4M 9AJ, UK -  </t>
  </si>
  <si>
    <t>https://www.google.fr/maps/search/Bread+Street+Kitchen</t>
  </si>
  <si>
    <t xml:space="preserve">Place de la Gare 2, 1110 Morges -  </t>
  </si>
  <si>
    <t>Les Terrasses Du Port</t>
  </si>
  <si>
    <t xml:space="preserve">9 Quai du Lazaret, 13002 Marseille, France -  </t>
  </si>
  <si>
    <t>https://www.google.fr/maps/search/Les+Terrasses+Du+Port</t>
  </si>
  <si>
    <t>Norauto</t>
  </si>
  <si>
    <t xml:space="preserve">Rue Pierre, Rue Dechanet, 25300 Pontarlier, France -  </t>
  </si>
  <si>
    <t>https://www.google.fr/maps/search/Norauto</t>
  </si>
  <si>
    <t>l'atelier 36</t>
  </si>
  <si>
    <t xml:space="preserve">Rue du Village 36, 1312 Eclépens -  </t>
  </si>
  <si>
    <t>https://www.google.fr/maps/search/l'atelier+36</t>
  </si>
  <si>
    <t>Maneep Informatique</t>
  </si>
  <si>
    <t xml:space="preserve">2 Place Fénelon Pinson, 35360 Montauban-de-Bretagne, France -  </t>
  </si>
  <si>
    <t>https://www.google.fr/maps/search/Maneep+Informatique</t>
  </si>
  <si>
    <t>Prometteur Solutions Pvt Ltd - Top Web &amp; Mobile App Development Company in Pune, India</t>
  </si>
  <si>
    <t xml:space="preserve">Office No 14, 1st Floor, Sr. No 117/1, Spandan D-13, Near Popular Nagar, Warje, Giridhar Nagar, Warje, Pune, Maharashtra 411058, India -  </t>
  </si>
  <si>
    <t>https://www.google.fr/maps/search/Prometteur+Solutions+Pvt+Ltd+-+Top+Web+&amp;+Mobile+App+Development+Company+in+Pune,+India</t>
  </si>
  <si>
    <t>Boris coffee and bakery by Vanilla</t>
  </si>
  <si>
    <t xml:space="preserve">Bishkek, Kyrgyzstan -  </t>
  </si>
  <si>
    <t>https://www.google.fr/maps/search/Boris+coffee+and+bakery+by+Vanilla</t>
  </si>
  <si>
    <t>SIERRA Tash Rabat Mall</t>
  </si>
  <si>
    <t xml:space="preserve">1G Gorky St, Bishkek, Kyrgyzstan -  </t>
  </si>
  <si>
    <t>https://www.google.fr/maps/search/SIERRA+Tash+Rabat+Mall</t>
  </si>
  <si>
    <t>Fresh Flowers By Leanne</t>
  </si>
  <si>
    <t xml:space="preserve">212 King St #4, Midland, ON L4R 3L9, Canada -  </t>
  </si>
  <si>
    <t>https://www.google.fr/maps/search/Fresh+Flowers+By+Leanne</t>
  </si>
  <si>
    <t>Blocked Drain Unblocking - BDS Drainage</t>
  </si>
  <si>
    <t xml:space="preserve">71-75 Shelton St, London WC2H 9JQ, UK -  </t>
  </si>
  <si>
    <t>https://www.google.fr/maps/search/Blocked+Drain+Unblocking+-+BDS+Drainage</t>
  </si>
  <si>
    <t>Global-Migrate - UK's most Trusted Immigration Law Firm</t>
  </si>
  <si>
    <t xml:space="preserve">44, Skyline business Village, Marsh Wall, Canary Wharf, London E14 9TS, UK -  </t>
  </si>
  <si>
    <t>https://www.google.fr/maps/search/Global-Migrate+-+UK's+most+Trusted+Immigration+Law+Firm</t>
  </si>
  <si>
    <t>Windmill Motors Ltd - Used Cars For Sale in Bourne and Lincolnshire</t>
  </si>
  <si>
    <t xml:space="preserve">Main Rd, Rippingale, Bourne PE10 0SP, UK -  </t>
  </si>
  <si>
    <t>https://www.google.fr/maps/search/Windmill+Motors+Ltd+-+Used+Cars+For+Sale+in+Bourne+and+Lincolnshire</t>
  </si>
  <si>
    <t>Hilton Car Supermarket</t>
  </si>
  <si>
    <t xml:space="preserve">Watling St, Hockliffe, Leighton Buzzard LU7 9LJ, UK -  </t>
  </si>
  <si>
    <t>https://www.google.fr/maps/search/Hilton+Car+Supermarket</t>
  </si>
  <si>
    <t>Car Finance Giant</t>
  </si>
  <si>
    <t xml:space="preserve">The Gherkin, 30 St Mary Axe, London EC3A 8EP, UK -  </t>
  </si>
  <si>
    <t>https://www.google.fr/maps/search/Car+Finance+Giant</t>
  </si>
  <si>
    <t>Irvine Academy of Music</t>
  </si>
  <si>
    <t xml:space="preserve">4200 Trabuco Rd Suite 150, Irvine, CA 92620, USA -  </t>
  </si>
  <si>
    <t>https://www.google.fr/maps/search/Irvine+Academy+of+Music</t>
  </si>
  <si>
    <t>Barrel-Oak</t>
  </si>
  <si>
    <t xml:space="preserve">Avenue des Alpes 37, 1820 Montreux -  </t>
  </si>
  <si>
    <t>https://www.google.fr/maps/search/Barrel-Oak</t>
  </si>
  <si>
    <t>Tesla Supercharger</t>
  </si>
  <si>
    <t xml:space="preserve">Gandgasse 54, 6375 Beckenried -  </t>
  </si>
  <si>
    <t>https://www.google.fr/maps/search/Tesla+Supercharger</t>
  </si>
  <si>
    <t>Hotel Atlantico</t>
  </si>
  <si>
    <t xml:space="preserve">Via Concordia 12, 6900 Lugano -  </t>
  </si>
  <si>
    <t>https://www.google.fr/maps/search/Hotel+Atlantico</t>
  </si>
  <si>
    <t>Golf Club Cavaglià</t>
  </si>
  <si>
    <t xml:space="preserve">Via Santhia, 75, 13881 Cavaglià BI, Italy -  </t>
  </si>
  <si>
    <t>https://www.google.fr/maps/search/Golf+Club+Cavaglià</t>
  </si>
  <si>
    <t>LA VILLA - Creative Beauty Center</t>
  </si>
  <si>
    <t xml:space="preserve">Route du Montéliza 37, 1806 Saint-Légier-La Chiésaz -  </t>
  </si>
  <si>
    <t>https://www.google.fr/maps/search/LA+VILLA+-+Creative+Beauty+Center</t>
  </si>
  <si>
    <t>Luxury Apartment Living Funchal</t>
  </si>
  <si>
    <t xml:space="preserve">Rua Engenheiro Francisco Perry Vidal, BlocoIII, AJ, 9050-068 Funchal, Portugal -  </t>
  </si>
  <si>
    <t>https://www.google.fr/maps/search/Luxury+Apartment+Living+Funchal</t>
  </si>
  <si>
    <t>Restaurant du Tennis Club Lausanne Vidy</t>
  </si>
  <si>
    <t xml:space="preserve">Avenue de Rhodanie 51, 1007 Lausanne -  </t>
  </si>
  <si>
    <t>https://www.google.fr/maps/search/Restaurant+du+Tennis+Club+Lausanne+Vidy</t>
  </si>
  <si>
    <t>Principal Bistro</t>
  </si>
  <si>
    <t xml:space="preserve">R. Da Praia 47, 9000-643 Funchal, Portugal -  </t>
  </si>
  <si>
    <t>https://www.google.fr/maps/search/Principal+Bistro</t>
  </si>
  <si>
    <t>Garage du Littoral SA</t>
  </si>
  <si>
    <t xml:space="preserve">Avenue de Gilamont 11, 1800 Vevey -  </t>
  </si>
  <si>
    <t>https://www.google.fr/maps/search/Garage+du+Littoral+SA</t>
  </si>
  <si>
    <t>Kenitex Revêtements S.A.</t>
  </si>
  <si>
    <t xml:space="preserve">Chemin de la Rottaz 6, 1816 Montreux -  </t>
  </si>
  <si>
    <t>https://www.google.fr/maps/search/Kenitex+Revêtements+S.A.</t>
  </si>
  <si>
    <t>Epicerie Fine aux deux couteaux Mercanton</t>
  </si>
  <si>
    <t xml:space="preserve">Rue des Deux Fontaines 2, 1822 Chernex -  </t>
  </si>
  <si>
    <t>https://www.google.fr/maps/search/Epicerie+Fine+aux+deux+couteaux+Mercanton</t>
  </si>
  <si>
    <t>Strana Kotoroy Net</t>
  </si>
  <si>
    <t xml:space="preserve">ТГ «Модный сезон», Ulitsa Okhotnyy Ryad, 2, Moskva, Russia, 125009 -  </t>
  </si>
  <si>
    <t>https://www.google.fr/maps/search/Strana+Kotoroy+Net</t>
  </si>
  <si>
    <t>Alpha coiffure Sàrl</t>
  </si>
  <si>
    <t xml:space="preserve">Rue de la Grotte 3, 1003 Lausanne -  </t>
  </si>
  <si>
    <t>https://www.google.fr/maps/search/Alpha+coiffure+Sàrl</t>
  </si>
  <si>
    <t>Leconte Patrick</t>
  </si>
  <si>
    <t xml:space="preserve">Rue de Cornavin 11, 1201 Genève -  </t>
  </si>
  <si>
    <t>https://www.google.fr/maps/search/Leconte+Patrick</t>
  </si>
  <si>
    <t>Autogrill Suisse SA</t>
  </si>
  <si>
    <t xml:space="preserve">Centre commercial Riviera, 1847 Rennaz -  </t>
  </si>
  <si>
    <t>https://www.google.fr/maps/search/Autogrill+Suisse+SA</t>
  </si>
  <si>
    <t>estaminet de la ferme aux oies</t>
  </si>
  <si>
    <t xml:space="preserve">101 Rue Pavé Stratégique, 59700 Marcq-en-Barœul, France -  </t>
  </si>
  <si>
    <t>https://www.google.fr/maps/search/estaminet+de+la+ferme+aux+oies</t>
  </si>
  <si>
    <t xml:space="preserve">Rue de Dardens 2, 1630 Bulle -  </t>
  </si>
  <si>
    <t>Bacio Divino</t>
  </si>
  <si>
    <t xml:space="preserve">107 Rue Saint-André, 59800 Lille, France -  </t>
  </si>
  <si>
    <t>https://www.google.fr/maps/search/Bacio+Divino</t>
  </si>
  <si>
    <t>Pairi Daiza</t>
  </si>
  <si>
    <t xml:space="preserve">Domaine de Cambron, 7940 Brugelette, Belgium -  </t>
  </si>
  <si>
    <t>https://www.google.fr/maps/search/Pairi+Daiza</t>
  </si>
  <si>
    <t>Musée cantonal des beaux-arts</t>
  </si>
  <si>
    <t>https://www.google.fr/maps/search/Musée+cantonal+des+beaux-arts</t>
  </si>
  <si>
    <t>P+R Vennes</t>
  </si>
  <si>
    <t xml:space="preserve">Route de Berne 150, 1010 Lausanne -  </t>
  </si>
  <si>
    <t>https://www.google.fr/maps/search/P+R+Vennes</t>
  </si>
  <si>
    <t>Maladaire Campground</t>
  </si>
  <si>
    <t xml:space="preserve">Route de Saint-Maurice 310, 1814 La Tour-de-Peilz -  </t>
  </si>
  <si>
    <t>https://www.google.fr/maps/search/Maladaire+Campground</t>
  </si>
  <si>
    <t>Pool Villeneuve</t>
  </si>
  <si>
    <t xml:space="preserve">Rue de la Plage, 1844 Villeneuve VD -  </t>
  </si>
  <si>
    <t>https://www.google.fr/maps/search/Pool+Villeneuve</t>
  </si>
  <si>
    <t>Le Duo Thaï &amp; Sushi</t>
  </si>
  <si>
    <t xml:space="preserve">Rue Mathurin-Cordier 13, 1005 Lausanne -  </t>
  </si>
  <si>
    <t>https://www.google.fr/maps/search/Le+Duo+Thaï+&amp;+Sushi</t>
  </si>
  <si>
    <t xml:space="preserve">Grand-Rue 2, 1814 La Tour-de-Peilz -  </t>
  </si>
  <si>
    <t>La Terrasse de la Rouvenaz</t>
  </si>
  <si>
    <t xml:space="preserve">Quai de la Rouvenaz, 1820 Montreux -  </t>
  </si>
  <si>
    <t>https://www.google.fr/maps/search/La+Terrasse+de+la+Rouvenaz</t>
  </si>
  <si>
    <t>Café Valmer</t>
  </si>
  <si>
    <t xml:space="preserve">221 Rue Louis Martin Croix Valmer (La, 83420 La Croix-Valmer, France -  </t>
  </si>
  <si>
    <t>https://www.google.fr/maps/search/Café+Valmer</t>
  </si>
  <si>
    <t>Communal Pool The Maladaire</t>
  </si>
  <si>
    <t xml:space="preserve">Chemin de la Maladaire 1, 1815 Clarens -  </t>
  </si>
  <si>
    <t>https://www.google.fr/maps/search/Communal+Pool+The+Maladaire</t>
  </si>
  <si>
    <t>Restaurant Pizzeria au Parc</t>
  </si>
  <si>
    <t xml:space="preserve">Grand' Rue 38, 1820 Montreux -  </t>
  </si>
  <si>
    <t>https://www.google.fr/maps/search/Restaurant+Pizzeria+au+Parc</t>
  </si>
  <si>
    <t>Tobogganing Park</t>
  </si>
  <si>
    <t xml:space="preserve">Chemin des Feuilles, 1854 Leysin -  </t>
  </si>
  <si>
    <t>https://www.google.fr/maps/search/Tobogganing+Park</t>
  </si>
  <si>
    <t>L'Auberge Communale</t>
  </si>
  <si>
    <t xml:space="preserve">Route des Deux-Villages 78, 1806 Saint-Légier-La Chiésaz -  </t>
  </si>
  <si>
    <t>https://www.google.fr/maps/search/L'Auberge+Communale</t>
  </si>
  <si>
    <t>Safran Restaurant Terrasse</t>
  </si>
  <si>
    <t xml:space="preserve">Grand' Rue 81, 1820 Montreux -  </t>
  </si>
  <si>
    <t>https://www.google.fr/maps/search/Safran+Restaurant+Terrasse</t>
  </si>
  <si>
    <t>Non-Stop Vevey</t>
  </si>
  <si>
    <t xml:space="preserve">Rue du Simplon 33, 1800 Vevey -  </t>
  </si>
  <si>
    <t>https://www.google.fr/maps/search/Non-Stop+Vevey</t>
  </si>
  <si>
    <t>Restaurant 45</t>
  </si>
  <si>
    <t xml:space="preserve">Grand Hôtel Suisse-Majestic, Avenue des Alpes 45, 1820 Montreux -  </t>
  </si>
  <si>
    <t>https://www.google.fr/maps/search/Restaurant+45</t>
  </si>
  <si>
    <t>Funky Claude's Bar</t>
  </si>
  <si>
    <t>https://www.google.fr/maps/search/Funky+Claude's+Bar</t>
  </si>
  <si>
    <t>La Grappe d'Or</t>
  </si>
  <si>
    <t xml:space="preserve">Rue Cheneau-de-Bourg 3, 1003 Lausanne -  </t>
  </si>
  <si>
    <t>https://www.google.fr/maps/search/La+Grappe+d'Or</t>
  </si>
  <si>
    <t>Seehotel Schiff AG</t>
  </si>
  <si>
    <t xml:space="preserve">Seestrasse 4, 8268, 8268 Salenstein -  </t>
  </si>
  <si>
    <t>https://www.google.fr/maps/search/Seehotel+Schiff+AG</t>
  </si>
  <si>
    <t>AMERON Luzern Hotel Flora</t>
  </si>
  <si>
    <t xml:space="preserve">Seidenhofstrasse 5, 6002 Luzern -  </t>
  </si>
  <si>
    <t>https://www.google.fr/maps/search/AMERON+Luzern+Hotel+Flora</t>
  </si>
  <si>
    <t>Südpol | Musik Tanz Theater</t>
  </si>
  <si>
    <t xml:space="preserve">Arsenalstrasse 28, 6010 Kriens -  </t>
  </si>
  <si>
    <t>https://www.google.fr/maps/search/Südpol+|+Musik+Tanz+Theater</t>
  </si>
  <si>
    <t>Weissenhofmuseum im Haus Le Corbusier</t>
  </si>
  <si>
    <t xml:space="preserve">Rathenaustraße 1, 70191 Stuttgart, Germany -  </t>
  </si>
  <si>
    <t>https://www.google.fr/maps/search/Weissenhofmuseum+im+Haus+Le+Corbusier</t>
  </si>
  <si>
    <t>Le Baron Tavernier</t>
  </si>
  <si>
    <t xml:space="preserve">Route de la Corniche 4, 1070 Chexbres -  </t>
  </si>
  <si>
    <t>https://www.google.fr/maps/search/Le+Baron+Tavernier</t>
  </si>
  <si>
    <t xml:space="preserve">Avenue de l'Ain 5, 1219 Châtelaine -  </t>
  </si>
  <si>
    <t>Café Prückel</t>
  </si>
  <si>
    <t xml:space="preserve">Stubenring 24, 1010 Wien, Austria -  </t>
  </si>
  <si>
    <t>https://www.google.fr/maps/search/Café+Prückel</t>
  </si>
  <si>
    <t>مطعم بيتزا Ristorante-Pizzeria La Tegola</t>
  </si>
  <si>
    <t xml:space="preserve">Piazza Burbaglio, 6600 Muralto -  </t>
  </si>
  <si>
    <t>https://www.google.fr/maps/search/مطعم+بيتزا+Ristorante-Pizzeria+La+Tegola</t>
  </si>
  <si>
    <t>Hotel Dell'Angelo</t>
  </si>
  <si>
    <t xml:space="preserve">Piazza Grande, 6600 Locarno -  </t>
  </si>
  <si>
    <t>https://www.google.fr/maps/search/Hotel+Dell'Angelo</t>
  </si>
  <si>
    <t>Mercato di Lavena Ponte Tresa</t>
  </si>
  <si>
    <t xml:space="preserve">Via Malcotti, 2, 21037 Lavena Ponte Tresa VA, Italy -  </t>
  </si>
  <si>
    <t>https://www.google.fr/maps/search/Mercato+di+Lavena+Ponte+Tresa</t>
  </si>
  <si>
    <t>Restaurant Silver Spoon</t>
  </si>
  <si>
    <t xml:space="preserve">Rue des Alpes 2, 1196 Gland -  </t>
  </si>
  <si>
    <t>https://www.google.fr/maps/search/Restaurant+Silver+Spoon</t>
  </si>
  <si>
    <t>Chäserrugg Gipfelgebäude</t>
  </si>
  <si>
    <t xml:space="preserve">9657 Alt St. Johann -  </t>
  </si>
  <si>
    <t>https://www.google.fr/maps/search/Chäserrugg+Gipfelgebäude</t>
  </si>
  <si>
    <t>Lo Scarabeo</t>
  </si>
  <si>
    <t xml:space="preserve">Corso Giuseppe Mazzini, 3, 66051 Cupello CH, Italy -  </t>
  </si>
  <si>
    <t>https://www.google.fr/maps/search/Lo+Scarabeo</t>
  </si>
  <si>
    <t>La Galicienne</t>
  </si>
  <si>
    <t xml:space="preserve">Chemin du Viaduc, 1008 Prilly -  </t>
  </si>
  <si>
    <t>https://www.google.fr/maps/search/La+Galicienne</t>
  </si>
  <si>
    <t>La Jetée Bar Lounge</t>
  </si>
  <si>
    <t xml:space="preserve">Rue de Rive 3, 1260 Nyon -  </t>
  </si>
  <si>
    <t>https://www.google.fr/maps/search/La+Jetée+Bar+Lounge</t>
  </si>
  <si>
    <t xml:space="preserve">Rue du Sablon 15 - 17, 1110 Morges -  </t>
  </si>
  <si>
    <t xml:space="preserve">Chemin du Croset 9, 1024 Ecublens -  </t>
  </si>
  <si>
    <t>Ristorante Marechiaro</t>
  </si>
  <si>
    <t xml:space="preserve">Avenue de la Gare 48, 1022 Chavannes-près-Renens -  </t>
  </si>
  <si>
    <t>https://www.google.fr/maps/search/Ristorante+Marechiaro</t>
  </si>
  <si>
    <t>Holy Cow! Gourmet Burger Company - EPFL</t>
  </si>
  <si>
    <t xml:space="preserve">EPFL, 1015 Lausanne -  </t>
  </si>
  <si>
    <t>https://www.google.fr/maps/search/Holy+Cow!+Gourmet+Burger+Company+-+EPFL</t>
  </si>
  <si>
    <t>Confiserie K.Pultau</t>
  </si>
  <si>
    <t xml:space="preserve">Rue du Centre 70, 1025 Saint-Sulpice -  </t>
  </si>
  <si>
    <t>https://www.google.fr/maps/search/Confiserie+K.Pultau</t>
  </si>
  <si>
    <t>Inndigo Chiangmai</t>
  </si>
  <si>
    <t xml:space="preserve">50/1 Changpuak Road, Tambon Si Phum, chiang mai, Chiang Mai 50200, Thailand -  </t>
  </si>
  <si>
    <t>https://www.google.fr/maps/search/Inndigo+Chiangmai</t>
  </si>
  <si>
    <t>Custom Ink Samui</t>
  </si>
  <si>
    <t xml:space="preserve">Tambon Bo Put, Amphoe Ko Samui, Chang Wat Surat Thani 84320, Thailand -  </t>
  </si>
  <si>
    <t>https://www.google.fr/maps/search/Custom+Ink+Samui</t>
  </si>
  <si>
    <t>Chiang Dao country retreat</t>
  </si>
  <si>
    <t xml:space="preserve">314 M.12, O Bo To Chiang Mai 3019 Rd, Tambon Chiang Dao, Amphoe Chiang Dao, Chang Wat Chiang Mai 50170, Thailand -  </t>
  </si>
  <si>
    <t>https://www.google.fr/maps/search/Chiang+Dao+country+retreat</t>
  </si>
  <si>
    <t>Le ContreTemps</t>
  </si>
  <si>
    <t xml:space="preserve">Rue de Bon-Port 2, 1820 Territet -  </t>
  </si>
  <si>
    <t>https://www.google.fr/maps/search/Le+ContreTemps</t>
  </si>
  <si>
    <t>Lime N Soda Beachfront Resort</t>
  </si>
  <si>
    <t xml:space="preserve">หมู่ที่ 1 31/10 Tambon Ko Pha-ngan, Amphoe Ko Pha-ngan, Chang Wat Surat Thani 84280, Thailand -  </t>
  </si>
  <si>
    <t>https://www.google.fr/maps/search/Lime+N+Soda+Beachfront+Resort</t>
  </si>
  <si>
    <t>Bottle Beach</t>
  </si>
  <si>
    <t xml:space="preserve">Ko Pha-ngan, Ko Pha-ngan District, Surat Thani 84280, Thailand -  </t>
  </si>
  <si>
    <t>https://www.google.fr/maps/search/Bottle+Beach</t>
  </si>
  <si>
    <t>Pic Saint-Loup</t>
  </si>
  <si>
    <t xml:space="preserve">34270 Valflaunès, France -  </t>
  </si>
  <si>
    <t>https://www.google.fr/maps/search/Pic+Saint-Loup</t>
  </si>
  <si>
    <t xml:space="preserve">Avenue de Préfaully 15c, 1022 Chavannes-près-Renens -  </t>
  </si>
  <si>
    <t xml:space="preserve">Avenue du Tir-Fédéral 12, 1022 Chavannes-près-Renens -  </t>
  </si>
  <si>
    <t>Café de Prélaz</t>
  </si>
  <si>
    <t xml:space="preserve">Avenue de Morges 141, 1004 Lausanne -  </t>
  </si>
  <si>
    <t>https://www.google.fr/maps/search/Café+de+Prélaz</t>
  </si>
  <si>
    <t>CENTRE ESPAGNOL ASTURIANO</t>
  </si>
  <si>
    <t xml:space="preserve">Chemin du Chêne 17, 1020 Renens -  </t>
  </si>
  <si>
    <t>https://www.google.fr/maps/search/CENTRE+ESPAGNOL+ASTURIANO</t>
  </si>
  <si>
    <t>Maisons du Monde</t>
  </si>
  <si>
    <t xml:space="preserve">Route de Noyer-Girod 6, 1163 Etoy -  </t>
  </si>
  <si>
    <t>https://www.google.fr/maps/search/Maisons+du+Monde</t>
  </si>
  <si>
    <t>Coiffure Jeunesse</t>
  </si>
  <si>
    <t xml:space="preserve">Chemin de Renens 57, 1004 Lausanne -  </t>
  </si>
  <si>
    <t>https://www.google.fr/maps/search/Coiffure+Jeunesse</t>
  </si>
  <si>
    <t>Chez Manu, Boulangerie - Pâtisserie</t>
  </si>
  <si>
    <t xml:space="preserve">Rue du Maupas 30, 1004 Lausanne -  </t>
  </si>
  <si>
    <t>https://www.google.fr/maps/search/Chez+Manu,+Boulangerie+-+Pâtisserie</t>
  </si>
  <si>
    <t>Urban Meubles</t>
  </si>
  <si>
    <t>https://www.google.fr/maps/search/Urban+Meubles</t>
  </si>
  <si>
    <t>Hotel ibis Paris Bercy Village 12ème</t>
  </si>
  <si>
    <t xml:space="preserve">19 Place des Vins de France, 75012 Paris, France -  </t>
  </si>
  <si>
    <t>https://www.google.fr/maps/search/Hotel+ibis+Paris+Bercy+Village+12ème</t>
  </si>
  <si>
    <t>Louis Bourget Park</t>
  </si>
  <si>
    <t xml:space="preserve">Prom. de Vidy 1, 1007 Lausanne -  </t>
  </si>
  <si>
    <t>https://www.google.fr/maps/search/Louis+Bourget+Park</t>
  </si>
  <si>
    <t>Bar à café le Galion</t>
  </si>
  <si>
    <t>https://www.google.fr/maps/search/Bar+à+café+le+Galion</t>
  </si>
  <si>
    <t>Cordonnerie Mauborget &amp; Bel-Air</t>
  </si>
  <si>
    <t xml:space="preserve">Rue Mauborget 2, 1003 Lausanne -  </t>
  </si>
  <si>
    <t>https://www.google.fr/maps/search/Cordonnerie+Mauborget+&amp;+Bel-Air</t>
  </si>
  <si>
    <t>Kazoku</t>
  </si>
  <si>
    <t xml:space="preserve">Avenue d'Echallens 60, 1004 Lausanne -  </t>
  </si>
  <si>
    <t>https://www.google.fr/maps/search/Kazoku</t>
  </si>
  <si>
    <t>Les Arches</t>
  </si>
  <si>
    <t xml:space="preserve">Route de Bel-Air, 1003 Lausanne -  </t>
  </si>
  <si>
    <t>https://www.google.fr/maps/search/Les+Arches</t>
  </si>
  <si>
    <t>Hyper U et drive</t>
  </si>
  <si>
    <t xml:space="preserve">1 Rue de Besançon, 25300 Doubs, France -  </t>
  </si>
  <si>
    <t>https://www.google.fr/maps/search/Hyper+U+et+drive</t>
  </si>
  <si>
    <t>La Basilique Notre Dame de Fourvière</t>
  </si>
  <si>
    <t xml:space="preserve">8 Place de Fourvière, 69005 Lyon, France -  </t>
  </si>
  <si>
    <t>https://www.google.fr/maps/search/La+Basilique+Notre+Dame+de+Fourvière</t>
  </si>
  <si>
    <t>Coop Brico+Loisirs Lausanne Borde</t>
  </si>
  <si>
    <t xml:space="preserve">Rue de la Borde 26 BIS, 1018 Lausanne -  </t>
  </si>
  <si>
    <t>https://www.google.fr/maps/search/Coop+Brico+Loisirs+Lausanne+Borde</t>
  </si>
  <si>
    <t>Cathédrale Saint-Jean-Baptiste</t>
  </si>
  <si>
    <t xml:space="preserve">Place Saint-Jean, 69005 Lyon, France -  </t>
  </si>
  <si>
    <t>https://www.google.fr/maps/search/Cathédrale+Saint-Jean-Baptiste</t>
  </si>
  <si>
    <t>Ranch Le Gardian</t>
  </si>
  <si>
    <t xml:space="preserve">155 Route de Rochelongue, 34300 Cap d'Agde, France -  </t>
  </si>
  <si>
    <t>https://www.google.fr/maps/search/Ranch+Le+Gardian</t>
  </si>
  <si>
    <t>Grande Roue Du cap d'agde</t>
  </si>
  <si>
    <t xml:space="preserve">44 Rue de la Gabelle, 34300 Agde, France -  </t>
  </si>
  <si>
    <t>https://www.google.fr/maps/search/Grande+Roue+Du+cap+d'agde</t>
  </si>
  <si>
    <t>Chicorée Mode AG</t>
  </si>
  <si>
    <t xml:space="preserve">Rue Saint-Laurent 36, 1003 Lausanne -  </t>
  </si>
  <si>
    <t>https://www.google.fr/maps/search/Chicorée+Mode+AG</t>
  </si>
  <si>
    <t>Le Grütli</t>
  </si>
  <si>
    <t xml:space="preserve">Rue Mercerie 4, 1003 Lausanne -  </t>
  </si>
  <si>
    <t>https://www.google.fr/maps/search/Le+Grütli</t>
  </si>
  <si>
    <t>Snack du Marché</t>
  </si>
  <si>
    <t xml:space="preserve">Rue Pré-du-Marché 3, 1004 Lausanne -  </t>
  </si>
  <si>
    <t>https://www.google.fr/maps/search/Snack+du+Marché</t>
  </si>
  <si>
    <t>Parc du Débarcadère</t>
  </si>
  <si>
    <t xml:space="preserve">Avenue du Léman, 1025 Saint-Sulpice -  </t>
  </si>
  <si>
    <t>https://www.google.fr/maps/search/Parc+du+Débarcadère</t>
  </si>
  <si>
    <t>Bleu Lézard</t>
  </si>
  <si>
    <t xml:space="preserve">Rue Enning 10, 1003 Lausanne -  </t>
  </si>
  <si>
    <t>https://www.google.fr/maps/search/Bleu+Lézard</t>
  </si>
  <si>
    <t>House of the Rising Pancake</t>
  </si>
  <si>
    <t xml:space="preserve">Avenue d'Echallens 88, 1004 Lausanne -  </t>
  </si>
  <si>
    <t>https://www.google.fr/maps/search/House+of+the+Rising+Pancake</t>
  </si>
  <si>
    <t>Le P tit Central</t>
  </si>
  <si>
    <t xml:space="preserve">Rue Centrale 9, 1003 Lausanne -  </t>
  </si>
  <si>
    <t>https://www.google.fr/maps/search/Le+P+tit+Central</t>
  </si>
  <si>
    <t>Sol Barra Hotel</t>
  </si>
  <si>
    <t xml:space="preserve">Av. Sete de Setembro, 3577 - Barra, Salvador - BA, 40130-000, Brazil -  </t>
  </si>
  <si>
    <t>https://www.google.fr/maps/search/Sol+Barra+Hotel</t>
  </si>
  <si>
    <t>L'esquisse</t>
  </si>
  <si>
    <t>https://www.google.fr/maps/search/L'esquisse</t>
  </si>
  <si>
    <t>Biopôle SA</t>
  </si>
  <si>
    <t xml:space="preserve">Route de la Corniche 3, 1066 Epalinges -  </t>
  </si>
  <si>
    <t>https://www.google.fr/maps/search/Biopôle+SA</t>
  </si>
  <si>
    <t>Boutique Etat d’Ame</t>
  </si>
  <si>
    <t xml:space="preserve">Rue de l'Ale 16, 1003 Lausanne -  </t>
  </si>
  <si>
    <t>https://www.google.fr/maps/search/Boutique+Etat+d’Ame</t>
  </si>
  <si>
    <t>Chailly area house</t>
  </si>
  <si>
    <t xml:space="preserve">Avenue de la Vallonnette 12, 1012 Lausanne -  </t>
  </si>
  <si>
    <t>https://www.google.fr/maps/search/Chailly+area+house</t>
  </si>
  <si>
    <t>Coworking Haldimand 15</t>
  </si>
  <si>
    <t xml:space="preserve">Rue Haldimand 15, 1003 Lausanne -  </t>
  </si>
  <si>
    <t>https://www.google.fr/maps/search/Coworking+Haldimand+15</t>
  </si>
  <si>
    <t>World Archery Excellence Centre</t>
  </si>
  <si>
    <t xml:space="preserve">Chemin du Chalet Pra Roman 12, 1000 Lausanne -  </t>
  </si>
  <si>
    <t>https://www.google.fr/maps/search/World+Archery+Excellence+Centre</t>
  </si>
  <si>
    <t>Parking Riponne SA</t>
  </si>
  <si>
    <t xml:space="preserve">Place de la Riponne 12, 1002 Lausanne -  </t>
  </si>
  <si>
    <t>https://www.google.fr/maps/search/Parking+Riponne+SA</t>
  </si>
  <si>
    <t>Pouly SA Bakery</t>
  </si>
  <si>
    <t xml:space="preserve">Rue Haldimand 9, 1003 Lausanne -  </t>
  </si>
  <si>
    <t>https://www.google.fr/maps/search/Pouly+SA+Bakery</t>
  </si>
  <si>
    <t>Casa Castelli</t>
  </si>
  <si>
    <t xml:space="preserve">Piazza Agnesetta, 2, 28868 Varzo VB, Italy -  </t>
  </si>
  <si>
    <t>https://www.google.fr/maps/search/Casa+Castelli</t>
  </si>
  <si>
    <t xml:space="preserve">Avenue Jomini 11, 1018 Lausanne -  </t>
  </si>
  <si>
    <t>Église Saint-Laurent</t>
  </si>
  <si>
    <t xml:space="preserve">Rue Saint-Laurent, 1003 Lausanne -  </t>
  </si>
  <si>
    <t>https://www.google.fr/maps/search/Église+Saint-Laurent</t>
  </si>
  <si>
    <t>Café restaurant Tortillard</t>
  </si>
  <si>
    <t xml:space="preserve">Boulevard de Grancy 19a, 1006 Lausanne -  </t>
  </si>
  <si>
    <t>https://www.google.fr/maps/search/Café+restaurant+Tortillard</t>
  </si>
  <si>
    <t>Bonatti Gianmarco</t>
  </si>
  <si>
    <t xml:space="preserve">Via Galtarossa, 6, 28868 Varzo VB, Italy -  </t>
  </si>
  <si>
    <t>https://www.google.fr/maps/search/Bonatti+Gianmarco</t>
  </si>
  <si>
    <t>OVS</t>
  </si>
  <si>
    <t xml:space="preserve">Rue Saint-Laurent 23 - 27, 1003 Lausanne -  </t>
  </si>
  <si>
    <t>https://www.google.fr/maps/search/OVS</t>
  </si>
  <si>
    <t>Fashion Victim 'FV' Sàrl FV SHOP</t>
  </si>
  <si>
    <t xml:space="preserve">Rue Neuve 6, 1003 Lausanne -  </t>
  </si>
  <si>
    <t>https://www.google.fr/maps/search/Fashion+Victim+'FV'+Sàrl+FV+SHOP</t>
  </si>
  <si>
    <t>Confort-lit S.a</t>
  </si>
  <si>
    <t xml:space="preserve">Rue Saint-Martin 34, 1005 Lausanne -  </t>
  </si>
  <si>
    <t>https://www.google.fr/maps/search/Confort-lit+S.a</t>
  </si>
  <si>
    <t xml:space="preserve">Rue des Terreaux 22, 1003 Lausanne -  </t>
  </si>
  <si>
    <t>Cash Converters Lausanne</t>
  </si>
  <si>
    <t xml:space="preserve">Rue de l'Ale 41, 1003 Lausanne -  </t>
  </si>
  <si>
    <t>https://www.google.fr/maps/search/Cash+Converters+Lausanne</t>
  </si>
  <si>
    <t>Maiocchi Flavia</t>
  </si>
  <si>
    <t xml:space="preserve">Via Zanalda, 2, 28868 Varzo VB, Italy -  </t>
  </si>
  <si>
    <t>https://www.google.fr/maps/search/Maiocchi+Flavia</t>
  </si>
  <si>
    <t>Trattoria Derna</t>
  </si>
  <si>
    <t xml:space="preserve">Piazza Agnesetta, 4, 28868 Varzo VB, Italy -  </t>
  </si>
  <si>
    <t>https://www.google.fr/maps/search/Trattoria+Derna</t>
  </si>
  <si>
    <t>Pizzeria Sorriso</t>
  </si>
  <si>
    <t xml:space="preserve">Via Sempione, 2, 28868 Varzo VB, Italy -  </t>
  </si>
  <si>
    <t>https://www.google.fr/maps/search/Pizzeria+Sorriso</t>
  </si>
  <si>
    <t xml:space="preserve">Rue Saint-Laurent 8, 1003 Lausanne -  </t>
  </si>
  <si>
    <t>Piazza del Mercato</t>
  </si>
  <si>
    <t xml:space="preserve">Via Attilio Binda, 28845 Domodossola VB, Italy -  </t>
  </si>
  <si>
    <t>https://www.google.fr/maps/search/Piazza+del+Mercato</t>
  </si>
  <si>
    <t>Bella Vita</t>
  </si>
  <si>
    <t xml:space="preserve">Avenue de la Gare 52, 1003 Lausanne -  </t>
  </si>
  <si>
    <t>https://www.google.fr/maps/search/Bella+Vita</t>
  </si>
  <si>
    <t>Palace festivities</t>
  </si>
  <si>
    <t xml:space="preserve">Place Peintre Charles Cottet, 74500 Évian-les-Bains, France -  </t>
  </si>
  <si>
    <t>https://www.google.fr/maps/search/Palace+festivities</t>
  </si>
  <si>
    <t>Sauvabelin Park</t>
  </si>
  <si>
    <t>https://www.google.fr/maps/search/Sauvabelin+Park</t>
  </si>
  <si>
    <t>Pavillon thaïlandais</t>
  </si>
  <si>
    <t xml:space="preserve">1006 Lausanne -  </t>
  </si>
  <si>
    <t>https://www.google.fr/maps/search/Pavillon+thaïlandais</t>
  </si>
  <si>
    <t>Coop Supermarché Lausanne Pontaise</t>
  </si>
  <si>
    <t xml:space="preserve">Rue de la Pontaise 14, 1018 Lausanne -  </t>
  </si>
  <si>
    <t>https://www.google.fr/maps/search/Coop+Supermarché+Lausanne+Pontaise</t>
  </si>
  <si>
    <t>Centre clientèle tl</t>
  </si>
  <si>
    <t xml:space="preserve">Rue Haldimand 3, 1003 Lausanne -  </t>
  </si>
  <si>
    <t>https://www.google.fr/maps/search/Centre+clientèle+tl</t>
  </si>
  <si>
    <t xml:space="preserve">Rue de la Borde 3B, 1018 Lausanne -  </t>
  </si>
  <si>
    <t>MODA GRANDE</t>
  </si>
  <si>
    <t xml:space="preserve">Condomínio do Edifício Madison Plaza - 81, R. Pernambuco - Pituba, Salvador - BA, 41830-390, Brazil -  </t>
  </si>
  <si>
    <t>https://www.google.fr/maps/search/MODA+GRANDE</t>
  </si>
  <si>
    <t>Giga Tacos (Lausanne - Pontaise)</t>
  </si>
  <si>
    <t xml:space="preserve">Rue de la Pontaise 42, 1018 Lausanne -  </t>
  </si>
  <si>
    <t>https://www.google.fr/maps/search/Giga+Tacos+(Lausanne+-+Pontaise)</t>
  </si>
  <si>
    <t>Marianna Reid Blog</t>
  </si>
  <si>
    <t xml:space="preserve">Territet, 1820 Montreux -  </t>
  </si>
  <si>
    <t>https://www.google.fr/maps/search/Marianna+Reid+Blog</t>
  </si>
  <si>
    <t>Boucherie l'Oasis, Essabih Eddafali Père et Fils</t>
  </si>
  <si>
    <t>https://www.google.fr/maps/search/Boucherie+l'Oasis,+Essabih+Eddafali+Père+et+Fils</t>
  </si>
  <si>
    <t>Aubert Sport</t>
  </si>
  <si>
    <t xml:space="preserve">Rue de la Pontaise 30, 1018 Lausanne -  </t>
  </si>
  <si>
    <t>https://www.google.fr/maps/search/Aubert+Sport</t>
  </si>
  <si>
    <t xml:space="preserve">Rue de l'Ale 25, 1003 Lausanne -  </t>
  </si>
  <si>
    <t>Ale &amp; Ioly Pousada</t>
  </si>
  <si>
    <t xml:space="preserve">R. Manoel dos Santos, 22a - Vila Praiana, Lauro de Freitas - BA, 42700-000, Brazil -  </t>
  </si>
  <si>
    <t>https://www.google.fr/maps/search/Ale+&amp;+Ioly+Pousada</t>
  </si>
  <si>
    <t>Pool Mon Repos</t>
  </si>
  <si>
    <t xml:space="preserve">Avenue du Tribunal-Fédéral 4, 1005 Lausanne -  </t>
  </si>
  <si>
    <t>https://www.google.fr/maps/search/Pool+Mon+Repos</t>
  </si>
  <si>
    <t xml:space="preserve">1510 Moudon -  </t>
  </si>
  <si>
    <t>Place de la Planta</t>
  </si>
  <si>
    <t xml:space="preserve">Avenue de la Gare, 1950 Sion -  </t>
  </si>
  <si>
    <t>https://www.google.fr/maps/search/Place+de+la+Planta</t>
  </si>
  <si>
    <t xml:space="preserve">Route des Plaines-du-Loup 4, 1018 Lausanne -  </t>
  </si>
  <si>
    <t xml:space="preserve">Rue Saint-Martin 3-5, 1000 Lausanne -  </t>
  </si>
  <si>
    <t>Pocoloco</t>
  </si>
  <si>
    <t>https://www.google.fr/maps/search/Pocoloco</t>
  </si>
  <si>
    <t>Restaurant Orchidée</t>
  </si>
  <si>
    <t>https://www.google.fr/maps/search/Restaurant+Orchidée</t>
  </si>
  <si>
    <t>la petite orchidée</t>
  </si>
  <si>
    <t xml:space="preserve">Rue de la Pontaise 49, 1018 Lausanne -  </t>
  </si>
  <si>
    <t>https://www.google.fr/maps/search/la+petite+orchidée</t>
  </si>
  <si>
    <t>Tri Hair Ind de Cosmético Ltda</t>
  </si>
  <si>
    <t xml:space="preserve">R. São Geraldo, 8 - São Cristóvão, Salvador - BA, 41500-350, Brazil -  </t>
  </si>
  <si>
    <t>https://www.google.fr/maps/search/Tri+Hair+Ind+de+Cosmético+Ltda</t>
  </si>
  <si>
    <t>Shopping &amp; Feira</t>
  </si>
  <si>
    <t xml:space="preserve">Jardim dos Passaros, Salvador - BA, 41301-110, Brazil -  </t>
  </si>
  <si>
    <t>https://www.google.fr/maps/search/Shopping+&amp;+Feira</t>
  </si>
  <si>
    <t>Gbarbosa Lauro de Freitas</t>
  </si>
  <si>
    <t xml:space="preserve">Av. Luis Tarquinio Pontes, 1686 - Pitangueiras, Lauro de Freitas - BA, 42700-000, Brazil -  </t>
  </si>
  <si>
    <t>https://www.google.fr/maps/search/Gbarbosa+Lauro+de+Freitas</t>
  </si>
  <si>
    <t>Lojas Americanas</t>
  </si>
  <si>
    <t xml:space="preserve">Av. Amaurilio Thiago dos Santos, 70 - Centro, Lauro de Freitas - BA, 42700-000, Brazil -  </t>
  </si>
  <si>
    <t>https://www.google.fr/maps/search/Lojas+Americanas</t>
  </si>
  <si>
    <t>Flamengo Beach, Pipa Tent</t>
  </si>
  <si>
    <t xml:space="preserve">Alameda Cabo Frio, S/N, Salvador - BA, 41603-135, Brazil -  </t>
  </si>
  <si>
    <t>https://www.google.fr/maps/search/Flamengo+Beach,+Pipa+Tent</t>
  </si>
  <si>
    <t>Salvador Norte Shopping</t>
  </si>
  <si>
    <t xml:space="preserve">RODOVIA, BA-526, 305 - São Cristóvão, Salvador - BA, 41510-000, Brazil -  </t>
  </si>
  <si>
    <t>https://www.google.fr/maps/search/Salvador+Norte+Shopping</t>
  </si>
  <si>
    <t>Bocão</t>
  </si>
  <si>
    <t xml:space="preserve">Av. Brg. Mário Epingaus, 04 - Centro, Lauro de Freitas - BA, 42700-000, Brazil -  </t>
  </si>
  <si>
    <t>https://www.google.fr/maps/search/Bocão</t>
  </si>
  <si>
    <t>Bar Âncora do Marujo</t>
  </si>
  <si>
    <t xml:space="preserve">R. Carlos Gomes, 808 - Dois de Julho, Salvador - BA, 40060-325, Brazil -  </t>
  </si>
  <si>
    <t>https://www.google.fr/maps/search/Bar+Âncora+do+Marujo</t>
  </si>
  <si>
    <t>Chez Tuti Kamal Raslan</t>
  </si>
  <si>
    <t xml:space="preserve">Rue de la Pontaise 27, 1018 Lausanne -  </t>
  </si>
  <si>
    <t>https://www.google.fr/maps/search/Chez+Tuti+Kamal+Raslan</t>
  </si>
  <si>
    <t>Le Monde, Snack de la Caroline, Yaslak</t>
  </si>
  <si>
    <t xml:space="preserve">bis, Rue Caroline 2, 1003 Lausanne -  </t>
  </si>
  <si>
    <t>https://www.google.fr/maps/search/Le+Monde,+Snack+de+la+Caroline,+Yaslak</t>
  </si>
  <si>
    <t>Pôle de Commerces et de Loisirs Confluence</t>
  </si>
  <si>
    <t xml:space="preserve">112 Cours Charlemagne, 69002 Lyon, France -  </t>
  </si>
  <si>
    <t>https://www.google.fr/maps/search/Pôle+de+Commerces+et+de+Loisirs+Confluence</t>
  </si>
  <si>
    <t>Ninkasi GERLAND</t>
  </si>
  <si>
    <t xml:space="preserve">267 Rue Marcel Mérieux, 69007 Lyon, France -  </t>
  </si>
  <si>
    <t>https://www.google.fr/maps/search/Ninkasi+GERLAND</t>
  </si>
  <si>
    <t xml:space="preserve">Route de Reculan 7, 1024 Ecublens -  </t>
  </si>
  <si>
    <t>Hotel Samos</t>
  </si>
  <si>
    <t xml:space="preserve">Avinguda de l'Olivera, 12, 07181 Magaluf, Islas Baleares, Spain -  </t>
  </si>
  <si>
    <t>https://www.google.fr/maps/search/Hotel+Samos</t>
  </si>
  <si>
    <t>Indigo Coiffure</t>
  </si>
  <si>
    <t xml:space="preserve">Avenue Victor-Ruffy 52, 1012 Lausanne -  </t>
  </si>
  <si>
    <t>https://www.google.fr/maps/search/Indigo+Coiffure</t>
  </si>
  <si>
    <t>Statue Montreux Volley Masters 2004</t>
  </si>
  <si>
    <t xml:space="preserve">Quai de Clarens, 1815 Montreux -  </t>
  </si>
  <si>
    <t>https://www.google.fr/maps/search/Statue+Montreux+Volley+Masters+2004</t>
  </si>
  <si>
    <t>Greffe municipal Echandens</t>
  </si>
  <si>
    <t xml:space="preserve">Route de la Gare 4, 1026 Echandens -  </t>
  </si>
  <si>
    <t>https://www.google.fr/maps/search/Greffe+municipal+Echandens</t>
  </si>
  <si>
    <t>Salle omnisports du Pierrier</t>
  </si>
  <si>
    <t xml:space="preserve">Chemin du Pierrier, 1815 Montreux -  </t>
  </si>
  <si>
    <t>https://www.google.fr/maps/search/Salle+omnisports+du+Pierrier</t>
  </si>
  <si>
    <t>La Mainaz Hôtel Restaurant - Relais du Silence</t>
  </si>
  <si>
    <t xml:space="preserve">Route de la Faucille D1005, 01170 Gex, France -  </t>
  </si>
  <si>
    <t>https://www.google.fr/maps/search/La+Mainaz+Hôtel+Restaurant+-+Relais+du+Silence</t>
  </si>
  <si>
    <t>JoJo la frite</t>
  </si>
  <si>
    <t xml:space="preserve">380 Avenue du Crêt d'Eau, 01220 Divonne-les-Bains, France -  </t>
  </si>
  <si>
    <t>https://www.google.fr/maps/search/JoJo+la+frite</t>
  </si>
  <si>
    <t>Fondation Les Oliviers</t>
  </si>
  <si>
    <t xml:space="preserve">Rue des Oliviers 6, 1018 Lausanne -  </t>
  </si>
  <si>
    <t>https://www.google.fr/maps/search/Fondation+Les+Oliviers</t>
  </si>
  <si>
    <t>PUMA Outlet</t>
  </si>
  <si>
    <t xml:space="preserve">Ostringstrasse 17, 4702 Oensingen -  </t>
  </si>
  <si>
    <t>https://www.google.fr/maps/search/PUMA+Outlet</t>
  </si>
  <si>
    <t>Euromaster Crissier</t>
  </si>
  <si>
    <t xml:space="preserve">Z.I, Route du Bois-Genoud 6, 1023 Crissier -  </t>
  </si>
  <si>
    <t>https://www.google.fr/maps/search/Euromaster+Crissier</t>
  </si>
  <si>
    <t>Restaurant la Forêt</t>
  </si>
  <si>
    <t xml:space="preserve">Route du Pavement 75, 1018 Lausanne -  </t>
  </si>
  <si>
    <t>https://www.google.fr/maps/search/Restaurant+la+Forêt</t>
  </si>
  <si>
    <t>Urba Kids</t>
  </si>
  <si>
    <t xml:space="preserve">Chemin du Passon 2, 1350 Orbe -  </t>
  </si>
  <si>
    <t>https://www.google.fr/maps/search/Urba+Kids</t>
  </si>
  <si>
    <t>Paulus Shop</t>
  </si>
  <si>
    <t>https://www.google.fr/maps/search/Paulus+Shop</t>
  </si>
  <si>
    <t>Blackbird Downtown Diner</t>
  </si>
  <si>
    <t xml:space="preserve">Route de Bel-Air 1, 1003 Lausanne -  </t>
  </si>
  <si>
    <t>https://www.google.fr/maps/search/Blackbird+Downtown+Diner</t>
  </si>
  <si>
    <t>Sezai Snack, Saydan</t>
  </si>
  <si>
    <t xml:space="preserve">Chemin d'Entre-Bois 4, 1018 Lausanne -  </t>
  </si>
  <si>
    <t>https://www.google.fr/maps/search/Sezai+Snack,+Saydan</t>
  </si>
  <si>
    <t>BP Service Lully 24/7</t>
  </si>
  <si>
    <t xml:space="preserve">Restoroute Rose de la Broye 5, 1470 Lully FR -  </t>
  </si>
  <si>
    <t>https://www.google.fr/maps/search/BP+Service+Lully+24/7</t>
  </si>
  <si>
    <t>Einkaufszentrum Letzipark</t>
  </si>
  <si>
    <t xml:space="preserve">Baslerstrasse 50, 8048 Zürich -  </t>
  </si>
  <si>
    <t>https://www.google.fr/maps/search/Einkaufszentrum+Letzipark</t>
  </si>
  <si>
    <t>PIZZA15 Lausanne</t>
  </si>
  <si>
    <t xml:space="preserve">79, Avenue d'Echallens, 1004 Lausanne -  </t>
  </si>
  <si>
    <t>https://www.google.fr/maps/search/PIZZA15+Lausanne</t>
  </si>
  <si>
    <t>Black&amp;White Sportsbar</t>
  </si>
  <si>
    <t xml:space="preserve">Rue De Narvik, Yaounde, Cameroon -  </t>
  </si>
  <si>
    <t>https://www.google.fr/maps/search/Black&amp;White+Sportsbar</t>
  </si>
  <si>
    <t>Platinium Cafe</t>
  </si>
  <si>
    <t xml:space="preserve">Yaoundé, Cameroon -  </t>
  </si>
  <si>
    <t>https://www.google.fr/maps/search/Platinium+Cafe</t>
  </si>
  <si>
    <t>Restaurant Le Parallel</t>
  </si>
  <si>
    <t xml:space="preserve">Yaounde, Cameroon -  </t>
  </si>
  <si>
    <t>https://www.google.fr/maps/search/Restaurant+Le+Parallel</t>
  </si>
  <si>
    <t>Restaurant Le Wengé, Yaoundé</t>
  </si>
  <si>
    <t xml:space="preserve">Boulevard de L'U.R.S.S, Yaoundé, Cameroon -  </t>
  </si>
  <si>
    <t>https://www.google.fr/maps/search/Restaurant+Le+Wengé,+Yaoundé</t>
  </si>
  <si>
    <t>Restaurant la Table du Chef</t>
  </si>
  <si>
    <t>https://www.google.fr/maps/search/Restaurant+la+Table+du+Chef</t>
  </si>
  <si>
    <t>Versatile Sports Palace in Yaounde</t>
  </si>
  <si>
    <t>https://www.google.fr/maps/search/Versatile+Sports+Palace+in+Yaounde</t>
  </si>
  <si>
    <t>Blu Plaza ( BAR CIGAR- GYM- SHOPS)</t>
  </si>
  <si>
    <t>https://www.google.fr/maps/search/Blu+Plaza+(+BAR+CIGAR-+GYM-+SHOPS)</t>
  </si>
  <si>
    <t>Bois d'ebene</t>
  </si>
  <si>
    <t xml:space="preserve">5 Ave Monseigneur Vogt, Yaounde, Cameroon -  </t>
  </si>
  <si>
    <t>https://www.google.fr/maps/search/Bois+d'ebene</t>
  </si>
  <si>
    <t>Hotel Mérina</t>
  </si>
  <si>
    <t xml:space="preserve">Avenue El Ahmadou Ahidjo, Yaoundé I, 14304, Yaounde, Cameroon -  </t>
  </si>
  <si>
    <t>https://www.google.fr/maps/search/Hotel+Mérina</t>
  </si>
  <si>
    <t>Nalycorp Sàrl</t>
  </si>
  <si>
    <t xml:space="preserve">Chemin du Rionzi 54, 1052 Le Mont-sur-Lausanne -  </t>
  </si>
  <si>
    <t>https://www.google.fr/maps/search/Nalycorp+Sàrl</t>
  </si>
  <si>
    <t>Libraries of the City of Lausanne - Chauderon</t>
  </si>
  <si>
    <t xml:space="preserve">Place Chauderon 11, 1003 Lausanne -  </t>
  </si>
  <si>
    <t>https://www.google.fr/maps/search/Libraries+of+the+City+of+Lausanne+-+Chauderon</t>
  </si>
  <si>
    <t>Fiduciaire Contagest Sàrl</t>
  </si>
  <si>
    <t xml:space="preserve">Chemin du Boisy 3, 1004 Lausanne -  </t>
  </si>
  <si>
    <t>https://www.google.fr/maps/search/Fiduciaire+Contagest+Sàrl</t>
  </si>
  <si>
    <t>Restaurant du Moulin</t>
  </si>
  <si>
    <t xml:space="preserve">Avenue du Moulin 4, 1110 Morges -  </t>
  </si>
  <si>
    <t>https://www.google.fr/maps/search/Restaurant+du+Moulin</t>
  </si>
  <si>
    <t>Js Menuiserie</t>
  </si>
  <si>
    <t xml:space="preserve">Route des Villages 87, 1624 Grattavache -  </t>
  </si>
  <si>
    <t>https://www.google.fr/maps/search/Js+Menuiserie</t>
  </si>
  <si>
    <t>Maison Thaï Pully</t>
  </si>
  <si>
    <t xml:space="preserve">61, Avenue de Lavaux, 1009 Pully -  </t>
  </si>
  <si>
    <t>https://www.google.fr/maps/search/Maison+Thaï+Pully</t>
  </si>
  <si>
    <t>Mrs. Dr. Martine Kinsbergen Vétérinaire</t>
  </si>
  <si>
    <t xml:space="preserve">Route de Genève 107, 1026 Denges -  </t>
  </si>
  <si>
    <t>https://www.google.fr/maps/search/Mrs.+Dr.+Martine+Kinsbergen+Vétérinaire</t>
  </si>
  <si>
    <t>Musée du Vieux Pays-d'Enhaut</t>
  </si>
  <si>
    <t xml:space="preserve">Grand Rue 107, 1660 Château-d’Œx -  </t>
  </si>
  <si>
    <t>https://www.google.fr/maps/search/Musée+du+Vieux+Pays-d'Enhaut</t>
  </si>
  <si>
    <t>Le Skipper</t>
  </si>
  <si>
    <t xml:space="preserve">Rue du Centre 43, 1025 Saint-Sulpice -  </t>
  </si>
  <si>
    <t>https://www.google.fr/maps/search/Le+Skipper</t>
  </si>
  <si>
    <t>Bois de Pétra Félix</t>
  </si>
  <si>
    <t xml:space="preserve">1342 L'Abbaye -  </t>
  </si>
  <si>
    <t>https://www.google.fr/maps/search/Bois+de+Pétra+Félix</t>
  </si>
  <si>
    <t>Bâti-conseils Sàrl</t>
  </si>
  <si>
    <t xml:space="preserve">Rue de la Petite Forge 15, 1026 Echandens -  </t>
  </si>
  <si>
    <t>https://www.google.fr/maps/search/Bâti-conseils+Sàrl</t>
  </si>
  <si>
    <t>Garage et Carrosserie Pasche</t>
  </si>
  <si>
    <t xml:space="preserve">Avenue de Morges 47, 1027 Lonay -  </t>
  </si>
  <si>
    <t>https://www.google.fr/maps/search/Garage+et+Carrosserie+Pasche</t>
  </si>
  <si>
    <t>Jacquat boul.-pâtisserie tea-room</t>
  </si>
  <si>
    <t xml:space="preserve">Rue du Château 8, 1026 Echandens -  </t>
  </si>
  <si>
    <t>https://www.google.fr/maps/search/Jacquat+boul.-pâtisserie+tea-room</t>
  </si>
  <si>
    <t>Arrow Central Europe GmbH</t>
  </si>
  <si>
    <t>https://www.google.fr/maps/search/Arrow+Central+Europe+GmbH</t>
  </si>
  <si>
    <t xml:space="preserve">Route de Fribourg 1, 1634 La Roche FR -  </t>
  </si>
  <si>
    <t>Restaurant de la Passade</t>
  </si>
  <si>
    <t xml:space="preserve">Rlle des Jardins 20, 1166 Perroy -  </t>
  </si>
  <si>
    <t>https://www.google.fr/maps/search/Restaurant+de+la+Passade</t>
  </si>
  <si>
    <t>SERVICE JPKDECOR</t>
  </si>
  <si>
    <t xml:space="preserve">Chemin des Champs Courbes 23, 1024 Ecublens -  </t>
  </si>
  <si>
    <t>https://www.google.fr/maps/search/SERVICE+JPKDECOR</t>
  </si>
  <si>
    <t>FC Bercher</t>
  </si>
  <si>
    <t xml:space="preserve">La Tuilière, 1047 Bercher -  </t>
  </si>
  <si>
    <t>https://www.google.fr/maps/search/FC+Bercher</t>
  </si>
  <si>
    <t>No Limit Gym SARL</t>
  </si>
  <si>
    <t xml:space="preserve">Avenue Parc-de-la-Rouvraie 3, 1018 Lausanne -  </t>
  </si>
  <si>
    <t>https://www.google.fr/maps/search/No+Limit+Gym+SARL</t>
  </si>
  <si>
    <t>Salt Mobile SA</t>
  </si>
  <si>
    <t>https://www.google.fr/maps/search/Salt+Mobile+SA</t>
  </si>
  <si>
    <t xml:space="preserve">Route des Toches 3, 1026 Echandens -  </t>
  </si>
  <si>
    <t>Auberge de l'Etoile Sàrl</t>
  </si>
  <si>
    <t xml:space="preserve">Route d'Yverdon 2, 1028 Préverenges -  </t>
  </si>
  <si>
    <t>https://www.google.fr/maps/search/Auberge+de+l'Etoile+Sàrl</t>
  </si>
  <si>
    <t>Fondation de l'Orme</t>
  </si>
  <si>
    <t xml:space="preserve">Rue de la Borde 34-44, 1018 Lausanne -  </t>
  </si>
  <si>
    <t>https://www.google.fr/maps/search/Fondation+de+l'Orme</t>
  </si>
  <si>
    <t>The Green Van Company</t>
  </si>
  <si>
    <t xml:space="preserve">Rue du Port-Franc 8, 1003 Lausanne -  </t>
  </si>
  <si>
    <t>https://www.google.fr/maps/search/The+Green+Van+Company</t>
  </si>
  <si>
    <t>Coop Supermarché La Roche</t>
  </si>
  <si>
    <t xml:space="preserve">Route de Fribourg 20, 1634 La Roche -  </t>
  </si>
  <si>
    <t>https://www.google.fr/maps/search/Coop+Supermarché+La+Roche</t>
  </si>
  <si>
    <t>Tabelco Léman SA</t>
  </si>
  <si>
    <t xml:space="preserve">Chemin des Champs Courbes 15, 1024 Ecublens -  </t>
  </si>
  <si>
    <t>https://www.google.fr/maps/search/Tabelco+Léman+SA</t>
  </si>
  <si>
    <t>Diabolo Pizza</t>
  </si>
  <si>
    <t xml:space="preserve">Avenue William-Fraisse 9, 1006 Lausanne -  </t>
  </si>
  <si>
    <t>https://www.google.fr/maps/search/Diabolo+Pizza</t>
  </si>
  <si>
    <t xml:space="preserve">Autobahnraststätte Süd, 5742 Kölliken -  </t>
  </si>
  <si>
    <t>Stalis Hotel</t>
  </si>
  <si>
    <t xml:space="preserve">Αγίου Ιωάννη 133, Stalida 700 07, Greece -  </t>
  </si>
  <si>
    <t>https://www.google.fr/maps/search/Stalis+Hotel</t>
  </si>
  <si>
    <t>Aktia Lounge Hotel &amp; Spa</t>
  </si>
  <si>
    <t xml:space="preserve">Stalida 700 07, Greece -  </t>
  </si>
  <si>
    <t>https://www.google.fr/maps/search/Aktia+Lounge+Hotel+&amp;+Spa</t>
  </si>
  <si>
    <t>Restaurant chinois Fu-yiu</t>
  </si>
  <si>
    <t xml:space="preserve">Rue de Lausanne 5, 1110 Morges -  </t>
  </si>
  <si>
    <t>https://www.google.fr/maps/search/Restaurant+chinois+Fu-yiu</t>
  </si>
  <si>
    <t xml:space="preserve">Haut de Scherwil 2, 1634 La Roche FR -  </t>
  </si>
  <si>
    <t>Le Métropole</t>
  </si>
  <si>
    <t xml:space="preserve">Rue de Genève 12, 1003 Lausanne -  </t>
  </si>
  <si>
    <t>https://www.google.fr/maps/search/Le+Métropole</t>
  </si>
  <si>
    <t xml:space="preserve">Route de Genève 101, 1026 Denges -  </t>
  </si>
  <si>
    <t>Garage Impérial Steffen</t>
  </si>
  <si>
    <t>https://www.google.fr/maps/search/Garage+Impérial+Steffen</t>
  </si>
  <si>
    <t>Café Saint Pierre</t>
  </si>
  <si>
    <t xml:space="preserve">Place Benjamin-Constant 1, 1003 Lausanne -  </t>
  </si>
  <si>
    <t>https://www.google.fr/maps/search/Café+Saint+Pierre</t>
  </si>
  <si>
    <t>GiFi</t>
  </si>
  <si>
    <t xml:space="preserve">309 Route de Cannes, 06130 Grasse, France -  </t>
  </si>
  <si>
    <t>https://www.google.fr/maps/search/GiFi</t>
  </si>
  <si>
    <t>Brasserie Le Central</t>
  </si>
  <si>
    <t xml:space="preserve">158 Boulevard Fernand Moureaux, 14360 Trouville-sur-Mer, France -  </t>
  </si>
  <si>
    <t>https://www.google.fr/maps/search/Brasserie+Le+Central</t>
  </si>
  <si>
    <t>F AND B</t>
  </si>
  <si>
    <t xml:space="preserve">8 Rue d'Alsace, 21200 Beaune, France -  </t>
  </si>
  <si>
    <t>https://www.google.fr/maps/search/F+AND+B</t>
  </si>
  <si>
    <t>Hotel ibis Styles Beaune Centre</t>
  </si>
  <si>
    <t xml:space="preserve">7 Boulevard Perpreuil, 21200 Beaune, France -  </t>
  </si>
  <si>
    <t>https://www.google.fr/maps/search/Hotel+ibis+Styles+Beaune+Centre</t>
  </si>
  <si>
    <t>Hôtel-Dieu Museum</t>
  </si>
  <si>
    <t xml:space="preserve">Rue de l'Hôtel Dieu, 21200 Beaune, France -  </t>
  </si>
  <si>
    <t>https://www.google.fr/maps/search/Hôtel-Dieu+Museum</t>
  </si>
  <si>
    <t>Grill Courtepaille</t>
  </si>
  <si>
    <t xml:space="preserve">2 Rue Jacques Giraud, 26200 Montélimar, France -  </t>
  </si>
  <si>
    <t>https://www.google.fr/maps/search/Grill+Courtepaille</t>
  </si>
  <si>
    <t>Rion Odette</t>
  </si>
  <si>
    <t xml:space="preserve">43 Avenue de Paris, 14810 Merville-Franceville-Plage, France -  </t>
  </si>
  <si>
    <t>https://www.google.fr/maps/search/Rion+Odette</t>
  </si>
  <si>
    <t>Port of Honfleur</t>
  </si>
  <si>
    <t xml:space="preserve">Quai de la Quarantaine, 14600 Honfleur, France -  </t>
  </si>
  <si>
    <t>https://www.google.fr/maps/search/Port+of+Honfleur</t>
  </si>
  <si>
    <t>La Marie Antoinette</t>
  </si>
  <si>
    <t xml:space="preserve">12 Rue Alphonse Karr, 76790 Étretat, France -  </t>
  </si>
  <si>
    <t>https://www.google.fr/maps/search/La+Marie+Antoinette</t>
  </si>
  <si>
    <t>Casino beach</t>
  </si>
  <si>
    <t xml:space="preserve">41 Rue Henri Dobert, 14510 Houlgate, France -  </t>
  </si>
  <si>
    <t>https://www.google.fr/maps/search/Casino+beach</t>
  </si>
  <si>
    <t xml:space="preserve">Créancey, 21320 Pouilly-en-Auxois, France -  </t>
  </si>
  <si>
    <t>Pizzeria Bruno</t>
  </si>
  <si>
    <t xml:space="preserve">6 Rue de l'Église, 83990 Saint-Tropez, France -  </t>
  </si>
  <si>
    <t>https://www.google.fr/maps/search/Pizzeria+Bruno</t>
  </si>
  <si>
    <t>Mondevillage</t>
  </si>
  <si>
    <t xml:space="preserve">rue Albert Jacquard, 14120 Mondeville, France -  </t>
  </si>
  <si>
    <t>https://www.google.fr/maps/search/Mondevillage</t>
  </si>
  <si>
    <t>Cure catholique romaine St-Joseph</t>
  </si>
  <si>
    <t xml:space="preserve">Avenue de Morges 66, 1004 Lausanne -  </t>
  </si>
  <si>
    <t>https://www.google.fr/maps/search/Cure+catholique+romaine+St-Joseph</t>
  </si>
  <si>
    <t>Carrefour City</t>
  </si>
  <si>
    <t xml:space="preserve">154 Rue Saint-Charles, 75015 Paris, France -  </t>
  </si>
  <si>
    <t>https://www.google.fr/maps/search/Carrefour+City</t>
  </si>
  <si>
    <t xml:space="preserve">38 Rue de Châteaudun, 75009 Paris, France -  </t>
  </si>
  <si>
    <t>Chaussures Aeschbach SA</t>
  </si>
  <si>
    <t xml:space="preserve">Place Bel-Air 1, 1003 Lausanne -  </t>
  </si>
  <si>
    <t>https://www.google.fr/maps/search/Chaussures+Aeschbach+SA</t>
  </si>
  <si>
    <t>Fromagerie Beillevaire</t>
  </si>
  <si>
    <t xml:space="preserve">133 Rue Saint-Charles, 75015 Paris, France -  </t>
  </si>
  <si>
    <t>https://www.google.fr/maps/search/Fromagerie+Beillevaire</t>
  </si>
  <si>
    <t>Ballon GENERALI de Paris</t>
  </si>
  <si>
    <t xml:space="preserve">Parc André Citroën, 75015 Paris, France -  </t>
  </si>
  <si>
    <t>https://www.google.fr/maps/search/Ballon+GENERALI+de+Paris</t>
  </si>
  <si>
    <t>PROXI MARCHE</t>
  </si>
  <si>
    <t xml:space="preserve">31 Avenue Louis Cauvin, 06130 Grasse, France -  </t>
  </si>
  <si>
    <t>https://www.google.fr/maps/search/PROXI+MARCHE</t>
  </si>
  <si>
    <t>Restaurant Albert 1er - Poissonnerie "Chez Mô"</t>
  </si>
  <si>
    <t xml:space="preserve">46 Boulevard Albert 1er, 06600 Antibes, France -  </t>
  </si>
  <si>
    <t>https://www.google.fr/maps/search/Restaurant+Albert+1er+-+Poissonnerie+"Chez+Mô"</t>
  </si>
  <si>
    <t>Font Merle</t>
  </si>
  <si>
    <t xml:space="preserve">Prom. de l'Étang, 06250 Mougins, France -  </t>
  </si>
  <si>
    <t>https://www.google.fr/maps/search/Font+Merle</t>
  </si>
  <si>
    <t>Cap3000</t>
  </si>
  <si>
    <t xml:space="preserve">Avenue Eugène Donadeï, 06700 Saint-Laurent-du-Var, France -  </t>
  </si>
  <si>
    <t>https://www.google.fr/maps/search/Cap3000</t>
  </si>
  <si>
    <t>Mouratoglou Country Club</t>
  </si>
  <si>
    <t xml:space="preserve">3550 Route des Dolines, 06410 Biot, France -  </t>
  </si>
  <si>
    <t>https://www.google.fr/maps/search/Mouratoglou+Country+Club</t>
  </si>
  <si>
    <t>Aquaboulevard de Paris</t>
  </si>
  <si>
    <t xml:space="preserve">4-6 Rue Louis Armand, 75015 Paris, France -  </t>
  </si>
  <si>
    <t>https://www.google.fr/maps/search/Aquaboulevard+de+Paris</t>
  </si>
  <si>
    <t xml:space="preserve">170 Rue Saint-Charles, 75015 Paris, France -  </t>
  </si>
  <si>
    <t>Parc André Citroën</t>
  </si>
  <si>
    <t xml:space="preserve">2 Rue Cauchy, 75015 Paris, France -  </t>
  </si>
  <si>
    <t>https://www.google.fr/maps/search/Parc+André+Citroën</t>
  </si>
  <si>
    <t>Hôtel Restaurant de la Plage</t>
  </si>
  <si>
    <t xml:space="preserve">3, Chemin de la Falaise, 1196 Gland -  </t>
  </si>
  <si>
    <t>https://www.google.fr/maps/search/Hôtel+Restaurant+de+la+Plage</t>
  </si>
  <si>
    <t>TG</t>
  </si>
  <si>
    <t xml:space="preserve">530 Chemin de Peyrebelle, 06560 Valbonne, France -  </t>
  </si>
  <si>
    <t>https://www.google.fr/maps/search/TG</t>
  </si>
  <si>
    <t>Stade Pierre-de-Coubertin</t>
  </si>
  <si>
    <t xml:space="preserve">Pierre-de-Coubertin Stadium, Prom. de Vidy, 1007 Lausanne -  </t>
  </si>
  <si>
    <t>https://www.google.fr/maps/search/Stade+Pierre-de-Coubertin</t>
  </si>
  <si>
    <t>LOUIS VUITTON Lausanne Store</t>
  </si>
  <si>
    <t xml:space="preserve">Rue de Bourg 30, 1003 Lausanne -  </t>
  </si>
  <si>
    <t>https://www.google.fr/maps/search/LOUIS+VUITTON+Lausanne+Store</t>
  </si>
  <si>
    <t>Pasta e Sfizi</t>
  </si>
  <si>
    <t xml:space="preserve">Avenue d'Ouchy 3, 1006 Lausanne -  </t>
  </si>
  <si>
    <t>https://www.google.fr/maps/search/Pasta+e+Sfizi</t>
  </si>
  <si>
    <t>Auberge du vigneron</t>
  </si>
  <si>
    <t xml:space="preserve">Route de la Corniche 16, 1098 Bourg-en-Lavaux -  </t>
  </si>
  <si>
    <t>https://www.google.fr/maps/search/Auberge+du+vigneron</t>
  </si>
  <si>
    <t>Au Fournil de Baptiste</t>
  </si>
  <si>
    <t xml:space="preserve">3 Chemin de Mouans, 06130 Grasse, France -  </t>
  </si>
  <si>
    <t>https://www.google.fr/maps/search/Au+Fournil+de+Baptiste</t>
  </si>
  <si>
    <t>Port de Cannes Marina Copropriété - Capitainerie</t>
  </si>
  <si>
    <t xml:space="preserve">150 Allée Calypso, 06210 Mandelieu-la-Napoule, France -  </t>
  </si>
  <si>
    <t>https://www.google.fr/maps/search/Port+de+Cannes+Marina+Copropriété+-+Capitainerie</t>
  </si>
  <si>
    <t>Beaugrenelle Paris</t>
  </si>
  <si>
    <t xml:space="preserve">12 Rue Linois, 75015 Paris, France -  </t>
  </si>
  <si>
    <t>https://www.google.fr/maps/search/Beaugrenelle+Paris</t>
  </si>
  <si>
    <t>Jacadi</t>
  </si>
  <si>
    <t xml:space="preserve">Beaugrenelle - Bloc D-B Magnetic, 14 Rue Linois, 75015 Paris, France -  </t>
  </si>
  <si>
    <t>https://www.google.fr/maps/search/Jacadi</t>
  </si>
  <si>
    <t>Boulanger</t>
  </si>
  <si>
    <t xml:space="preserve">avenue Émile Zola, Angle rue St Charles, 75015 Paris, France -  </t>
  </si>
  <si>
    <t>https://www.google.fr/maps/search/Boulanger</t>
  </si>
  <si>
    <t>Hotel ibis Lausanne Crissier</t>
  </si>
  <si>
    <t xml:space="preserve">Chemin de l'Esparcette 4, 1023 Lausanne -  </t>
  </si>
  <si>
    <t>https://www.google.fr/maps/search/Hotel+ibis+Lausanne+Crissier</t>
  </si>
  <si>
    <t>Le Castel de Bois Genoud</t>
  </si>
  <si>
    <t xml:space="preserve">Route du Bois-Genoud 36, 1023 Crissier -  </t>
  </si>
  <si>
    <t>https://www.google.fr/maps/search/Le+Castel+de+Bois+Genoud</t>
  </si>
  <si>
    <t>Cannes Fine Arts Association</t>
  </si>
  <si>
    <t xml:space="preserve">Ancienne Ecole de la Castre, 1ère Rue du Barri, 06400 Cannes, France -  </t>
  </si>
  <si>
    <t>https://www.google.fr/maps/search/Cannes+Fine+Arts+Association</t>
  </si>
  <si>
    <t>Cafeteria Summit 3842</t>
  </si>
  <si>
    <t xml:space="preserve">Arete de l'Aiguille du Midi, 74400 Chamonix-Mont-Blanc, France -  </t>
  </si>
  <si>
    <t>https://www.google.fr/maps/search/Cafeteria+Summit+3842</t>
  </si>
  <si>
    <t>Decathlon Cannes Mandelieu</t>
  </si>
  <si>
    <t xml:space="preserve">Zac de la Canardiere, Avenue du Maréchal Lyautey, 06210 Mandelieu-la-Napoule, France -  </t>
  </si>
  <si>
    <t>https://www.google.fr/maps/search/Decathlon+Cannes+Mandelieu</t>
  </si>
  <si>
    <t>Les Pierres Rouges</t>
  </si>
  <si>
    <t xml:space="preserve">1615 Route de Cannes, 06560 Valbonne, France -  </t>
  </si>
  <si>
    <t>https://www.google.fr/maps/search/Les+Pierres+Rouges</t>
  </si>
  <si>
    <t>Restaurant Le Sot L'y Laisse</t>
  </si>
  <si>
    <t xml:space="preserve">1 Place Suzanne de Villeneuve, 06370 Mouans-Sartoux, France -  </t>
  </si>
  <si>
    <t>https://www.google.fr/maps/search/Restaurant+Le+Sot+L'y+Laisse</t>
  </si>
  <si>
    <t>IKEA Caen Fleury sur Orne</t>
  </si>
  <si>
    <t xml:space="preserve">970 Avenue De Suisse Normande, 14123 Fleury-sur-Orne, France -  </t>
  </si>
  <si>
    <t>https://www.google.fr/maps/search/IKEA+Caen+Fleury+sur+Orne</t>
  </si>
  <si>
    <t>La Rotonde</t>
  </si>
  <si>
    <t xml:space="preserve">7 Place de la République, 18200 Saint-Amand-Montrond, France -  </t>
  </si>
  <si>
    <t>https://www.google.fr/maps/search/La+Rotonde</t>
  </si>
  <si>
    <t>Gare de Cannes</t>
  </si>
  <si>
    <t xml:space="preserve">4 Place de la Gare, 06400 Cannes, France -  </t>
  </si>
  <si>
    <t>https://www.google.fr/maps/search/Gare+de+Cannes</t>
  </si>
  <si>
    <t>Pomme D'Amour</t>
  </si>
  <si>
    <t xml:space="preserve">209 Avenue du 23 Août, 06210 Mandelieu-la-Napoule, France -  </t>
  </si>
  <si>
    <t>https://www.google.fr/maps/search/Pomme+D'Amour</t>
  </si>
  <si>
    <t>Graphic Services SA</t>
  </si>
  <si>
    <t xml:space="preserve">Route du Flon 20, 1610 Oron-la-Ville -  </t>
  </si>
  <si>
    <t>https://www.google.fr/maps/search/Graphic+Services+SA</t>
  </si>
  <si>
    <t>EMS Clair-Soleil - Fondation Asile des aveugles</t>
  </si>
  <si>
    <t xml:space="preserve">Route de la Pierre 7, 1024 Ecublens -  </t>
  </si>
  <si>
    <t>https://www.google.fr/maps/search/EMS+Clair-Soleil+-+Fondation+Asile+des+aveugles</t>
  </si>
  <si>
    <t xml:space="preserve">Avenue de la Poste 5, 1020 Renens -  </t>
  </si>
  <si>
    <t>Ristorante Magna Grecia</t>
  </si>
  <si>
    <t xml:space="preserve">Chemin de Bourg-Dessus 1, 1020 Renens -  </t>
  </si>
  <si>
    <t>https://www.google.fr/maps/search/Ristorante+Magna+Grecia</t>
  </si>
  <si>
    <t>botanic® Mouans-Sartoux</t>
  </si>
  <si>
    <t xml:space="preserve">999 Chemin des Gourettes, 06370 Mouans-Sartoux, France -  </t>
  </si>
  <si>
    <t>https://www.google.fr/maps/search/botanic®+Mouans-Sartoux</t>
  </si>
  <si>
    <t>Parfumerie Fragonard - Grasse Factory Of Flowers</t>
  </si>
  <si>
    <t xml:space="preserve">17 Route de Cannes, 06130 Grasse, France -  </t>
  </si>
  <si>
    <t>https://www.google.fr/maps/search/Parfumerie+Fragonard+-+Grasse+Factory+Of+Flowers</t>
  </si>
  <si>
    <t>Super U</t>
  </si>
  <si>
    <t xml:space="preserve">28 Route de Valbonne, 06130 Grasse, France -  </t>
  </si>
  <si>
    <t>https://www.google.fr/maps/search/Super+U</t>
  </si>
  <si>
    <t>Bistrot du Petit Port</t>
  </si>
  <si>
    <t xml:space="preserve">Chemin du Petit-Port 11, 1025 Saint-Sulpice -  </t>
  </si>
  <si>
    <t>https://www.google.fr/maps/search/Bistrot+du+Petit+Port</t>
  </si>
  <si>
    <t>Asiana</t>
  </si>
  <si>
    <t xml:space="preserve">Ancienne route 1, 1610 Châtillens / Oron -  </t>
  </si>
  <si>
    <t>https://www.google.fr/maps/search/Asiana</t>
  </si>
  <si>
    <t>Retif Cannes</t>
  </si>
  <si>
    <t xml:space="preserve">245 Allée Louis Blériot, 06210 Mandelieu-la-Napoule, France -  </t>
  </si>
  <si>
    <t>https://www.google.fr/maps/search/Retif+Cannes</t>
  </si>
  <si>
    <t>Station-service E.Leclerc</t>
  </si>
  <si>
    <t xml:space="preserve">ZA de la Tulandière Sud, 26 Route de la Maison Blanche, 26140 Saint-Rambert-d'Albon, France -  </t>
  </si>
  <si>
    <t>https://www.google.fr/maps/search/Station-service+E.Leclerc</t>
  </si>
  <si>
    <t>Cultura</t>
  </si>
  <si>
    <t xml:space="preserve">Zone Industrielle De La Canardière, Avenue du Maréchal Lyautey, 06210 Mandelieu-la-Napoule, France -  </t>
  </si>
  <si>
    <t>https://www.google.fr/maps/search/Cultura</t>
  </si>
  <si>
    <t xml:space="preserve">9 Rue d'Antibes, 06400 Cannes, France -  </t>
  </si>
  <si>
    <t>Casino supermarché</t>
  </si>
  <si>
    <t xml:space="preserve">1006 Chemin des Gourettes, 06370 Mouans-Sartoux, France -  </t>
  </si>
  <si>
    <t>https://www.google.fr/maps/search/Casino+supermarché</t>
  </si>
  <si>
    <t>Naturospa-Beauté</t>
  </si>
  <si>
    <t xml:space="preserve">53 Rue Félix Faure, 06400 Cannes, France -  </t>
  </si>
  <si>
    <t>https://www.google.fr/maps/search/Naturospa-Beauté</t>
  </si>
  <si>
    <t>Itsi-Ban Cannes</t>
  </si>
  <si>
    <t xml:space="preserve">27 Rue Bivouac Napoléon, 06400 Cannes, France -  </t>
  </si>
  <si>
    <t>https://www.google.fr/maps/search/Itsi-Ban+Cannes</t>
  </si>
  <si>
    <t xml:space="preserve">7 Route d'Avallon, 89310 Nitry, France -  </t>
  </si>
  <si>
    <t xml:space="preserve">N6, 89380 Appoigny, France -  </t>
  </si>
  <si>
    <t>Biocoop Méditerranée</t>
  </si>
  <si>
    <t xml:space="preserve">609 Route de la Roquette, 06250 Mougins, France -  </t>
  </si>
  <si>
    <t>https://www.google.fr/maps/search/Biocoop+Méditerranée</t>
  </si>
  <si>
    <t>Natura Pressing</t>
  </si>
  <si>
    <t xml:space="preserve">351 Chemin des Gourettes, 06370 Mouans-Sartoux, France -  </t>
  </si>
  <si>
    <t>https://www.google.fr/maps/search/Natura+Pressing</t>
  </si>
  <si>
    <t xml:space="preserve">Avenue Saint-Martin, 06250 Mougins, France -  </t>
  </si>
  <si>
    <t>Odile CHARPIOT</t>
  </si>
  <si>
    <t xml:space="preserve">54 Chemin de Peyrebelle, 06560 Valbonne, France -  </t>
  </si>
  <si>
    <t>https://www.google.fr/maps/search/Odile+CHARPIOT</t>
  </si>
  <si>
    <t>Le Pistou - Restaurant Cannes</t>
  </si>
  <si>
    <t>https://www.google.fr/maps/search/Le+Pistou+-+Restaurant+Cannes</t>
  </si>
  <si>
    <t xml:space="preserve">1 Chemin du Castellaras, 06130 Grasse, France -  </t>
  </si>
  <si>
    <t>Parc de Milan</t>
  </si>
  <si>
    <t>https://www.google.fr/maps/search/Parc+de+Milan</t>
  </si>
  <si>
    <t>Shanti</t>
  </si>
  <si>
    <t xml:space="preserve">Avenue de la Gare 10, 1003 Lausanne -  </t>
  </si>
  <si>
    <t>https://www.google.fr/maps/search/Shanti</t>
  </si>
  <si>
    <t>Resto De La Berge</t>
  </si>
  <si>
    <t xml:space="preserve">599, 1re Avenue, Grandes-Piles, Grandes-Piles, QC G0X 1H0, Canada -  </t>
  </si>
  <si>
    <t>https://www.google.fr/maps/search/Resto+De+La+Berge</t>
  </si>
  <si>
    <t xml:space="preserve">Route d'Ouchy 5, 1095 Lutry -  </t>
  </si>
  <si>
    <t>Best Western Plus Montreal Downtown-Hotel Europa</t>
  </si>
  <si>
    <t xml:space="preserve">1240 Drummond St, Montreal, QC H3G 1V7, Canada -  </t>
  </si>
  <si>
    <t>https://www.google.fr/maps/search/Best+Western+Plus+Montreal+Downtown-Hotel+Europa</t>
  </si>
  <si>
    <t>Sapristi</t>
  </si>
  <si>
    <t xml:space="preserve">1001 Rue Saint-Jean, Quebec City, QC G1R 1S4, Canada -  </t>
  </si>
  <si>
    <t>https://www.google.fr/maps/search/Sapristi</t>
  </si>
  <si>
    <t>Café Bohème</t>
  </si>
  <si>
    <t xml:space="preserve">239 Rue des Pionniers, Tadoussac, QC G0T 2A0, Canada -  </t>
  </si>
  <si>
    <t>https://www.google.fr/maps/search/Café+Bohème</t>
  </si>
  <si>
    <t>Pub Tomawak Restaurant</t>
  </si>
  <si>
    <t xml:space="preserve">Tadoussac, QC G0T 2A0, Canada -  </t>
  </si>
  <si>
    <t>https://www.google.fr/maps/search/Pub+Tomawak+Restaurant</t>
  </si>
  <si>
    <t>Hotel ibis Sens</t>
  </si>
  <si>
    <t xml:space="preserve">rocade Sud D660, 2 Avenue Henri Delanne, rue des Carrières, 89100 Sens, France -  </t>
  </si>
  <si>
    <t>https://www.google.fr/maps/search/Hotel+ibis+Sens</t>
  </si>
  <si>
    <t>Electrobroc</t>
  </si>
  <si>
    <t xml:space="preserve">Route du Lac 1, 1636 Broc -  </t>
  </si>
  <si>
    <t>https://www.google.fr/maps/search/Electrobroc</t>
  </si>
  <si>
    <t xml:space="preserve">Rue du Grand-Pont 1, 1003 Lausanne -  </t>
  </si>
  <si>
    <t>Hôtel - Restaurant Lac des Chavonnes</t>
  </si>
  <si>
    <t xml:space="preserve">Lac des Chavonnes, 1884 Villars-sur-Ollon -  </t>
  </si>
  <si>
    <t>https://www.google.fr/maps/search/Hôtel+-+Restaurant+Lac+des+Chavonnes</t>
  </si>
  <si>
    <t>Locanda Rossignoli 1913</t>
  </si>
  <si>
    <t xml:space="preserve">Via Giovanni Lanza, 10, 15033 Casale Monferrato AL, Italy -  </t>
  </si>
  <si>
    <t>https://www.google.fr/maps/search/Locanda+Rossignoli+1913</t>
  </si>
  <si>
    <t>Chalet RoyAlp Hôtel &amp; Spa</t>
  </si>
  <si>
    <t xml:space="preserve">Domaine de Rochegrise, Route du Col de la Croix, 1884 Villars-sur-Ollon -  </t>
  </si>
  <si>
    <t>https://www.google.fr/maps/search/Chalet+RoyAlp+Hôtel+&amp;+Spa</t>
  </si>
  <si>
    <t>TCS Camping Sion</t>
  </si>
  <si>
    <t xml:space="preserve">Chemin du Camping 6, 1950 Sion -  </t>
  </si>
  <si>
    <t>https://www.google.fr/maps/search/TCS+Camping+Sion</t>
  </si>
  <si>
    <t>Crazy Wolf</t>
  </si>
  <si>
    <t xml:space="preserve">1er étage, Rue Haldimand 9, 1003 Lausanne -  </t>
  </si>
  <si>
    <t>https://www.google.fr/maps/search/Crazy+Wolf</t>
  </si>
  <si>
    <t>La Tonnella</t>
  </si>
  <si>
    <t xml:space="preserve">Place du Midi 29, 1950 Sion -  </t>
  </si>
  <si>
    <t>https://www.google.fr/maps/search/La+Tonnella</t>
  </si>
  <si>
    <t>Hotel Le Bristol</t>
  </si>
  <si>
    <t xml:space="preserve">Rathausstrasse 51, 3954 Leukerbad -  </t>
  </si>
  <si>
    <t>https://www.google.fr/maps/search/Hotel+Le+Bristol</t>
  </si>
  <si>
    <t>L'esplanade</t>
  </si>
  <si>
    <t xml:space="preserve">Route de la Corniche 40, 1098 Bourg-en-Lavaux -  </t>
  </si>
  <si>
    <t>https://www.google.fr/maps/search/L'esplanade</t>
  </si>
  <si>
    <t>Le Montriond</t>
  </si>
  <si>
    <t xml:space="preserve">Avenue Édouard Dapples 25, 1006 Lausanne -  </t>
  </si>
  <si>
    <t>https://www.google.fr/maps/search/Le+Montriond</t>
  </si>
  <si>
    <t>Winoka Lodge</t>
  </si>
  <si>
    <t xml:space="preserve">Route de Clèbes 53, 1993 Veysonnaz -  </t>
  </si>
  <si>
    <t>https://www.google.fr/maps/search/Winoka+Lodge</t>
  </si>
  <si>
    <t>Beach Moratel</t>
  </si>
  <si>
    <t xml:space="preserve">Route de Moratel 22, 1096 Bourg-en-Lavaux -  </t>
  </si>
  <si>
    <t>https://www.google.fr/maps/search/Beach+Moratel</t>
  </si>
  <si>
    <t>Pont du Gard</t>
  </si>
  <si>
    <t xml:space="preserve">400 Route du Pont du Gard, 30210 Vers-Pont-du-Gard, France -  </t>
  </si>
  <si>
    <t>https://www.google.fr/maps/search/Pont+du+Gard</t>
  </si>
  <si>
    <t>Pulloff Théâtres</t>
  </si>
  <si>
    <t xml:space="preserve">Rue de l'Industrie 10, 1005 Lausanne -  </t>
  </si>
  <si>
    <t>https://www.google.fr/maps/search/Pulloff+Théâtres</t>
  </si>
  <si>
    <t>La Plannaz</t>
  </si>
  <si>
    <t xml:space="preserve">1030 Bussigny -  </t>
  </si>
  <si>
    <t>https://www.google.fr/maps/search/La+Plannaz</t>
  </si>
  <si>
    <t>Eldora "Le Grand Pré"</t>
  </si>
  <si>
    <t xml:space="preserve">Chemin de Faraz 7, 1302 Vufflens-la-Ville -  </t>
  </si>
  <si>
    <t>https://www.google.fr/maps/search/Eldora+"Le+Grand+Pré"</t>
  </si>
  <si>
    <t>On the other side</t>
  </si>
  <si>
    <t xml:space="preserve">Rue Cité-Devant 4, 1005 Lausanne -  </t>
  </si>
  <si>
    <t>https://www.google.fr/maps/search/On+the+other+side</t>
  </si>
  <si>
    <t>Eurasia</t>
  </si>
  <si>
    <t xml:space="preserve">2 Chemin des Cannetières, 89100 Sens, France -  </t>
  </si>
  <si>
    <t>https://www.google.fr/maps/search/Eurasia</t>
  </si>
  <si>
    <t>Restaurant Tablapizza Sens</t>
  </si>
  <si>
    <t xml:space="preserve">Centre Commercial Sens Sud, Avenue Henri Delanne, 89100 Sens, France -  </t>
  </si>
  <si>
    <t>https://www.google.fr/maps/search/Restaurant+Tablapizza+Sens</t>
  </si>
  <si>
    <t>Au Bureau Sens</t>
  </si>
  <si>
    <t xml:space="preserve">Zone commerciale, Rue Champbertrand, Chemin des Cannetières, 89100 Sens, France -  </t>
  </si>
  <si>
    <t>https://www.google.fr/maps/search/Au+Bureau+Sens</t>
  </si>
  <si>
    <t>Nandanam</t>
  </si>
  <si>
    <t xml:space="preserve">Avenue Louis-Ruchonnet 11, 1003 Lausanne -  </t>
  </si>
  <si>
    <t>https://www.google.fr/maps/search/Nandanam</t>
  </si>
  <si>
    <t>Restaurant Pizzeria LM</t>
  </si>
  <si>
    <t xml:space="preserve">1029, Chemin de Bellevue 7, 1023 Villars-Sainte-Croix -  </t>
  </si>
  <si>
    <t>https://www.google.fr/maps/search/Restaurant+Pizzeria+LM</t>
  </si>
  <si>
    <t>Restaurant Le Toupin</t>
  </si>
  <si>
    <t xml:space="preserve">1874 Champéry -  </t>
  </si>
  <si>
    <t>https://www.google.fr/maps/search/Restaurant+Le+Toupin</t>
  </si>
  <si>
    <t>Brasserie Docteur Gab's</t>
  </si>
  <si>
    <t xml:space="preserve">Route de la ZI du Verney 1, 1070 Puidoux -  </t>
  </si>
  <si>
    <t>https://www.google.fr/maps/search/Brasserie+Docteur+Gab's</t>
  </si>
  <si>
    <t>Hipermercado BIG</t>
  </si>
  <si>
    <t xml:space="preserve">Av. Sen. Salgado Filho, 1800 - Santa Cecília, Viamão - RS, 94475-000, Brazil -  </t>
  </si>
  <si>
    <t>https://www.google.fr/maps/search/Hipermercado+BIG</t>
  </si>
  <si>
    <t>Zaffari Cabral</t>
  </si>
  <si>
    <t xml:space="preserve">R. Paraguai, 49-113 - Rio Branco, Porto Alegre - RS, 90420-100, Brazil -  </t>
  </si>
  <si>
    <t>https://www.google.fr/maps/search/Zaffari+Cabral</t>
  </si>
  <si>
    <t>Centauro</t>
  </si>
  <si>
    <t xml:space="preserve">Av. Ipiranga, 5200 - Jardim Botânico, Porto Alegre - RS, 90610-000, Brazil -  </t>
  </si>
  <si>
    <t>https://www.google.fr/maps/search/Centauro</t>
  </si>
  <si>
    <t>Praia Azeda</t>
  </si>
  <si>
    <t xml:space="preserve">Praia dos Ossos, 1 - Village de Búzios, RJ, 28950-000, Brazil -  </t>
  </si>
  <si>
    <t>https://www.google.fr/maps/search/Praia+Azeda</t>
  </si>
  <si>
    <t>Bueno SteakHouse</t>
  </si>
  <si>
    <t xml:space="preserve">Avenida Hilton Massa, 125 - Passagem, Cabo Frio - RJ, 28906-030, Brazil -  </t>
  </si>
  <si>
    <t>https://www.google.fr/maps/search/Bueno+SteakHouse</t>
  </si>
  <si>
    <t>Fort's Beach</t>
  </si>
  <si>
    <t xml:space="preserve">1861,, Avenida Hilton Massa, 1277, Cabo Frio - RJ, 28907-250, Brazil -  </t>
  </si>
  <si>
    <t>https://www.google.fr/maps/search/Fort's+Beach</t>
  </si>
  <si>
    <t>Extra Hipermercado</t>
  </si>
  <si>
    <t xml:space="preserve">Av. Central, 100 - Centro, Cabo Frio - RJ, 28915-550, Brazil -  </t>
  </si>
  <si>
    <t>https://www.google.fr/maps/search/Extra+Hipermercado</t>
  </si>
  <si>
    <t>Asun Supermercados</t>
  </si>
  <si>
    <t xml:space="preserve">R. Gen. Jacinto Osório, 126 - Santana, Porto Alegre - RS, 90040-290, Brazil -  </t>
  </si>
  <si>
    <t>https://www.google.fr/maps/search/Asun+Supermercados</t>
  </si>
  <si>
    <t>Rótula João Belchior Marques Goulart</t>
  </si>
  <si>
    <t xml:space="preserve">Praia de Belas, Porto Alegre - RS, 90010-420, Brazil -  </t>
  </si>
  <si>
    <t>https://www.google.fr/maps/search/Rótula+João+Belchior+Marques+Goulart</t>
  </si>
  <si>
    <t>Hotel Mercure Rouen Champ de Mars</t>
  </si>
  <si>
    <t xml:space="preserve">12Bis Avenue Aristide Briand, 76000 Rouen, France -  </t>
  </si>
  <si>
    <t>https://www.google.fr/maps/search/Hotel+Mercure+Rouen+Champ+de+Mars</t>
  </si>
  <si>
    <t>Aparthotel Adagio access Paris Porte de Charenton</t>
  </si>
  <si>
    <t xml:space="preserve">203 Rue de Paris, 94220 Charenton-le-Pont, France -  </t>
  </si>
  <si>
    <t>https://www.google.fr/maps/search/Aparthotel+Adagio+access+Paris+Porte+de+Charenton</t>
  </si>
  <si>
    <t>Aparthotel Adagio Rome Vatican</t>
  </si>
  <si>
    <t xml:space="preserve">Via Damiano Chiesa, 8, 00136 Roma RM, Italy -  </t>
  </si>
  <si>
    <t>https://www.google.fr/maps/search/Aparthotel+Adagio+Rome+Vatican</t>
  </si>
  <si>
    <t>Plaza São Rafael Hotel</t>
  </si>
  <si>
    <t xml:space="preserve">Av. Alberto Bins, 514 - Centro Histórico, Porto Alegre - RS, 90030-140, Brazil -  </t>
  </si>
  <si>
    <t>https://www.google.fr/maps/search/Plaza+São+Rafael+Hotel</t>
  </si>
  <si>
    <t>Holiday Inn Express Belém Ananindeua</t>
  </si>
  <si>
    <t xml:space="preserve">Br 316, Km 01, S/N - Guanabara, Ananindeua - PA, 67130-000, Brazil -  </t>
  </si>
  <si>
    <t>https://www.google.fr/maps/search/Holiday+Inn+Express+Belém+Ananindeua</t>
  </si>
  <si>
    <t>Pousada Asa Branca</t>
  </si>
  <si>
    <t xml:space="preserve">4ª Rua, 1008 - Centro, Soure - PA, 68870-000, Brazil -  </t>
  </si>
  <si>
    <t>https://www.google.fr/maps/search/Pousada+Asa+Branca</t>
  </si>
  <si>
    <t>Hotel ibis budget Belem</t>
  </si>
  <si>
    <t xml:space="preserve">Av. José Bonifácio, 244 - São Brás, Belém - PA, 66090-363, Brazil -  </t>
  </si>
  <si>
    <t>https://www.google.fr/maps/search/Hotel+ibis+budget+Belem</t>
  </si>
  <si>
    <t>Supermercado São José</t>
  </si>
  <si>
    <t xml:space="preserve">R. Manoel Gonçalves Carneiro, 40 - Praia do Canto, Vitória - ES, 29055-180, Brazil -  </t>
  </si>
  <si>
    <t>https://www.google.fr/maps/search/Supermercado+São+José</t>
  </si>
  <si>
    <t>Oyabun Sushi Bar</t>
  </si>
  <si>
    <t xml:space="preserve">Tv. Serafim Terra, 62 - Jardim Botânico, Porto Alegre - RS, 90690-280, Brazil -  </t>
  </si>
  <si>
    <t>https://www.google.fr/maps/search/Oyabun+Sushi+Bar</t>
  </si>
  <si>
    <t>Nacional Bela Vista</t>
  </si>
  <si>
    <t xml:space="preserve">R. Carazinho, 788 - Bela Vista, Porto Alegre - RS, 90460-190, Brazil -  </t>
  </si>
  <si>
    <t>https://www.google.fr/maps/search/Nacional+Bela+Vista</t>
  </si>
  <si>
    <t>Mercadão da Informática</t>
  </si>
  <si>
    <t xml:space="preserve">1409, Av. Brasil - Navegantes, Porto Alegre - RS, 90230-061, Brazil -  </t>
  </si>
  <si>
    <t>https://www.google.fr/maps/search/Mercadão+da+Informática</t>
  </si>
  <si>
    <t>Comercial Botânico</t>
  </si>
  <si>
    <t xml:space="preserve">R. Valparaíso, 906 - Jardim Botânico, Porto Alegre - RS, 90690-330, Brazil -  </t>
  </si>
  <si>
    <t>https://www.google.fr/maps/search/Comercial+Botânico</t>
  </si>
  <si>
    <t>CVC Hiper Zaffari Fernandes Vieira</t>
  </si>
  <si>
    <t xml:space="preserve">Rua Fernandes Vieira, 401 - Sobreloja - Bom Fim, Porto Alegre - RS, 90035-091, Brazil -  </t>
  </si>
  <si>
    <t>https://www.google.fr/maps/search/CVC+Hiper+Zaffari+Fernandes+Vieira</t>
  </si>
  <si>
    <t>Fundação de Apoio da Universidade Federal do Rio Grande do Sul</t>
  </si>
  <si>
    <t xml:space="preserve">Av. Bento Gonçalves, 9500 - Agronomia, Porto Alegre - RS, 91540-000, Brazil -  </t>
  </si>
  <si>
    <t>https://www.google.fr/maps/search/Fundação+de+Apoio+da+Universidade+Federal+do+Rio+Grande+do+Sul</t>
  </si>
  <si>
    <t>Jangada Show</t>
  </si>
  <si>
    <t xml:space="preserve">R. João Rodrigues de Oliveira, 01 - Vila de Ponta Negra, Natal - RN, 59090-210, Brazil -  </t>
  </si>
  <si>
    <t>https://www.google.fr/maps/search/Jangada+Show</t>
  </si>
  <si>
    <t>Aquaria Natal Hotel</t>
  </si>
  <si>
    <t xml:space="preserve">R. Erivan França, 152 - Ponta Negra, Natal - RN, 59090-100, Brazil -  </t>
  </si>
  <si>
    <t>https://www.google.fr/maps/search/Aquaria+Natal+Hotel</t>
  </si>
  <si>
    <t>Fortaleza dos Reis Magos</t>
  </si>
  <si>
    <t xml:space="preserve">Av. Pres. Café Filho, 1 - Praia do Meio, Natal - RN, 59010-000, Brazil -  </t>
  </si>
  <si>
    <t>https://www.google.fr/maps/search/Fortaleza+dos+Reis+Magos</t>
  </si>
  <si>
    <t>Ilha do Caranguejo</t>
  </si>
  <si>
    <t xml:space="preserve">R. Alcino Pereira Neto, 570 - Jardim Camburi, Vitória - ES, 29090-540, Brazil -  </t>
  </si>
  <si>
    <t>https://www.google.fr/maps/search/Ilha+do+Caranguejo</t>
  </si>
  <si>
    <t>Vilarte</t>
  </si>
  <si>
    <t xml:space="preserve">Av. Engenheiro Roberto Freire, 4090 - Ponta Negra, Natal - RN, 59082-400, Brazil -  </t>
  </si>
  <si>
    <t>https://www.google.fr/maps/search/Vilarte</t>
  </si>
  <si>
    <t>Maracajaú Diver</t>
  </si>
  <si>
    <t xml:space="preserve">Avenida Enseada de Maracajaú, s/n - Praia de Maracajaú, Maxaranguape - RN, 59580-971, Brazil -  </t>
  </si>
  <si>
    <t>https://www.google.fr/maps/search/Maracajaú+Diver</t>
  </si>
  <si>
    <t>Arena Airsoft em Natal RN</t>
  </si>
  <si>
    <t xml:space="preserve">Av. Engenheiro Roberto Freire, 3132 - Ponta Negra, Natal - RN, 59090-970, Brazil -  </t>
  </si>
  <si>
    <t>https://www.google.fr/maps/search/Arena+Airsoft+em+Natal+RN</t>
  </si>
  <si>
    <t>Ligzarb Supermercados</t>
  </si>
  <si>
    <t xml:space="preserve">R. Ver. Manoel Coringa de Lemos, 199 - Vila de Ponta Negra, Natal - RN, 59090-180, Brazil -  </t>
  </si>
  <si>
    <t>https://www.google.fr/maps/search/Ligzarb+Supermercados</t>
  </si>
  <si>
    <t>Camarões Restaurante</t>
  </si>
  <si>
    <t xml:space="preserve">Av. Engenheiro Roberto Freire, 3980 - Ponta Negra, Natal - RN, 59090-000, Brazil -  </t>
  </si>
  <si>
    <t>https://www.google.fr/maps/search/Camarões+Restaurante</t>
  </si>
  <si>
    <t>Carrefour Hypermarket</t>
  </si>
  <si>
    <t xml:space="preserve">R. Albion, 111 - Partenon, Porto Alegre - RS, 91530-010, Brazil -  </t>
  </si>
  <si>
    <t>https://www.google.fr/maps/search/Carrefour+Hypermarket</t>
  </si>
  <si>
    <t>Stone Bridge</t>
  </si>
  <si>
    <t xml:space="preserve">Av. Borges de Medeiros, S/N - Centro Histórico, Porto Alegre - RS, 90010-340, Brazil -  </t>
  </si>
  <si>
    <t>https://www.google.fr/maps/search/Stone+Bridge</t>
  </si>
  <si>
    <t>Cinema Cinemark Bourbon Ipiranga</t>
  </si>
  <si>
    <t xml:space="preserve">Av. Ipiranga, 5.200 - Loja 201 - Jd. Botânico, Porto Alegre - RS, 90610-000, Brazil -  </t>
  </si>
  <si>
    <t>https://www.google.fr/maps/search/Cinema+Cinemark+Bourbon+Ipiranga</t>
  </si>
  <si>
    <t>Habib's</t>
  </si>
  <si>
    <t xml:space="preserve">R. Mostardeiro, 766 - Rio Branco, Porto Alegre - RS, 90430-000, Brazil -  </t>
  </si>
  <si>
    <t>https://www.google.fr/maps/search/Habib's</t>
  </si>
  <si>
    <t>Peggy Guggenheim Collection</t>
  </si>
  <si>
    <t xml:space="preserve">Dorsoduro, 701-704, 30123 Venezia VE, Italy -  </t>
  </si>
  <si>
    <t>https://www.google.fr/maps/search/Peggy+Guggenheim+Collection</t>
  </si>
  <si>
    <t>Punto Simply</t>
  </si>
  <si>
    <t xml:space="preserve">Ponte del Teatro, 3988, 30124 San Marco, Venezia VE, Italy -  </t>
  </si>
  <si>
    <t>https://www.google.fr/maps/search/Punto+Simply</t>
  </si>
  <si>
    <t>Lavaux Express</t>
  </si>
  <si>
    <t xml:space="preserve">Débarcadère de Lutry, Quai Gustave Doret 1, 1095 Lutry -  </t>
  </si>
  <si>
    <t>https://www.google.fr/maps/search/Lavaux+Express</t>
  </si>
  <si>
    <t>Zaffari Ipiranga</t>
  </si>
  <si>
    <t xml:space="preserve">Av. Ipiranga, 3000 - Santa Cecilia, Porto Alegre - RS, 90160-092, Brazil -  </t>
  </si>
  <si>
    <t>https://www.google.fr/maps/search/Zaffari+Ipiranga</t>
  </si>
  <si>
    <t>Moinhos de Vento Park</t>
  </si>
  <si>
    <t xml:space="preserve">R. Comendador Caminha, s/n - Moinhos de Vento, Porto Alegre - RS, 90430-030, Brazil -  </t>
  </si>
  <si>
    <t>https://www.google.fr/maps/search/Moinhos+de+Vento+Park</t>
  </si>
  <si>
    <t>Bourbon Shopping Country</t>
  </si>
  <si>
    <t xml:space="preserve">Av. Túlio de Rose, 100 - Passo d'Areia, Porto Alegre - RS, 91340-110, Brazil -  </t>
  </si>
  <si>
    <t>https://www.google.fr/maps/search/Bourbon+Shopping+Country</t>
  </si>
  <si>
    <t>Parque Germânia</t>
  </si>
  <si>
    <t xml:space="preserve">Av. Túlio de Rose, s/n - Passo d'Areia, Porto Alegre - RS, 91340-010, Brazil -  </t>
  </si>
  <si>
    <t>https://www.google.fr/maps/search/Parque+Germânia</t>
  </si>
  <si>
    <t>Shopping Lindóia</t>
  </si>
  <si>
    <t xml:space="preserve">Av. Assis Brasil, 3522 - Jardim Lindoia, Porto Alegre - RS, 91010-007, Brazil -  </t>
  </si>
  <si>
    <t>https://www.google.fr/maps/search/Shopping+Lindóia</t>
  </si>
  <si>
    <t>Blumengarten Plants and Flowers LTDA</t>
  </si>
  <si>
    <t xml:space="preserve">R. Dr. Salvador França, 1750 - Jardim Botânico, Porto Alegre - RS, 90690-000, Brazil -  </t>
  </si>
  <si>
    <t>https://www.google.fr/maps/search/Blumengarten+Plants+and+Flowers+LTDA</t>
  </si>
  <si>
    <t>Bar Opinião</t>
  </si>
  <si>
    <t xml:space="preserve">R. José do Patrocínio, 834 - Cidade Baixa, Porto Alegre - RS, 90050-002, Brazil -  </t>
  </si>
  <si>
    <t>https://www.google.fr/maps/search/Bar+Opinião</t>
  </si>
  <si>
    <t>Boteco Pedrini</t>
  </si>
  <si>
    <t xml:space="preserve">R. Gen. Lima e Silva, 431 - Cidade Baixa, Porto Alegre - RS, 90050-101, Brazil -  </t>
  </si>
  <si>
    <t>https://www.google.fr/maps/search/Boteco+Pedrini</t>
  </si>
  <si>
    <t>Iguatemi</t>
  </si>
  <si>
    <t xml:space="preserve">Av. João Wallig, 1800 - Passo d'Areia, Porto Alegre - RS, 91340-000, Brazil -  </t>
  </si>
  <si>
    <t>https://www.google.fr/maps/search/Iguatemi</t>
  </si>
  <si>
    <t>Margot Bar &amp; Club</t>
  </si>
  <si>
    <t xml:space="preserve">R. João Alfredo, 577 - Cidade Baixa, Porto Alegre - RS, 90050-230, Brazil -  </t>
  </si>
  <si>
    <t>https://www.google.fr/maps/search/Margot+Bar+&amp;+Club</t>
  </si>
  <si>
    <t>Sharksushi Ipiranga</t>
  </si>
  <si>
    <t xml:space="preserve">Av. Ipiranga, 4612 - Jardim Botânico, Porto Alegre - RS, 90610-372, Brazil -  </t>
  </si>
  <si>
    <t>https://www.google.fr/maps/search/Sharksushi+Ipiranga</t>
  </si>
  <si>
    <t>Corner of Itacolomy</t>
  </si>
  <si>
    <t xml:space="preserve">Estrada Potreiro Grande, s/n - Zona Rural, Passo do Sobrado - RS, 96685-000, Brazil -  </t>
  </si>
  <si>
    <t>https://www.google.fr/maps/search/Corner+of+Itacolomy</t>
  </si>
  <si>
    <t>Miller Supermarkets - Independence -Filial 1</t>
  </si>
  <si>
    <t xml:space="preserve">Filial 1 - Av. Independência, 1113 - Universitário - Universitário, Santa Cruz do Sul - RS, 96815-605, Brazil -  </t>
  </si>
  <si>
    <t>https://www.google.fr/maps/search/Miller+Supermarkets+-+Independence+-Filial+1</t>
  </si>
  <si>
    <t>Aramis Barra Shopping Sul</t>
  </si>
  <si>
    <t xml:space="preserve">Av. Diário de Notícias, 300 - Cristal, Porto Alegre - RS, 90810-080, Brazil -  </t>
  </si>
  <si>
    <t>https://www.google.fr/maps/search/Aramis+Barra+Shopping+Sul</t>
  </si>
  <si>
    <t>Parque da Redenção</t>
  </si>
  <si>
    <t xml:space="preserve">Av. João Pessoa, S/N - Cidade Baixa, Porto Alegre - RS, 90040-000, Brazil -  </t>
  </si>
  <si>
    <t>https://www.google.fr/maps/search/Parque+da+Redenção</t>
  </si>
  <si>
    <t>Nacional Cidade Baixa</t>
  </si>
  <si>
    <t xml:space="preserve">Av. Aureliano de Figueiredo Pinto, 789 - Cidade Baixa, Porto Alegre - RS, 90050-191, Brazil -  </t>
  </si>
  <si>
    <t>https://www.google.fr/maps/search/Nacional+Cidade+Baixa</t>
  </si>
  <si>
    <t>Big South Zone</t>
  </si>
  <si>
    <t xml:space="preserve">Av. Eduardo Prado, 330 - Vila Nova, Porto Alegre - RS, 91751-000, Brazil -  </t>
  </si>
  <si>
    <t>https://www.google.fr/maps/search/Big+South+Zone</t>
  </si>
  <si>
    <t>Rua da Praia Shopping</t>
  </si>
  <si>
    <t xml:space="preserve">R. dos Andradas, 1001 - Centro Histórico, Porto Alegre - RS, 90020-007, Brazil -  </t>
  </si>
  <si>
    <t>https://www.google.fr/maps/search/Rua+da+Praia+Shopping</t>
  </si>
  <si>
    <t>Praia de Belas</t>
  </si>
  <si>
    <t xml:space="preserve">Av. Praia de Belas, 1181 - Praia de Belas, Porto Alegre - RS, 90110-001, Brazil -  </t>
  </si>
  <si>
    <t>https://www.google.fr/maps/search/Praia+de+Belas</t>
  </si>
  <si>
    <t>Casa do Papel</t>
  </si>
  <si>
    <t xml:space="preserve">R. Uruguai, 279 - Centro Histórico, Porto Alegre - RS, 90030-140, Brazil -  </t>
  </si>
  <si>
    <t>https://www.google.fr/maps/search/Casa+do+Papel</t>
  </si>
  <si>
    <t>Fuente de Cibeles</t>
  </si>
  <si>
    <t xml:space="preserve">Plaza Cibeles, 3, 28014 Madrid, Spain -  </t>
  </si>
  <si>
    <t>https://www.google.fr/maps/search/Fuente+de+Cibeles</t>
  </si>
  <si>
    <t>Ponte dell'Accademia</t>
  </si>
  <si>
    <t xml:space="preserve">30100 Venezia VE, Italy -  </t>
  </si>
  <si>
    <t>https://www.google.fr/maps/search/Ponte+dell'Accademia</t>
  </si>
  <si>
    <t>Marco Polo International Glass Art Gallery</t>
  </si>
  <si>
    <t xml:space="preserve">Calle Frezzeria, 1644, 30124 San Marco, Venezia VE, Italy -  </t>
  </si>
  <si>
    <t>https://www.google.fr/maps/search/Marco+Polo+International+Glass+Art+Gallery</t>
  </si>
  <si>
    <t>Carrefour Market - Supermarket</t>
  </si>
  <si>
    <t xml:space="preserve">Piazza Diocleziano, 2-4, 20154 Milano MI, Italy -  </t>
  </si>
  <si>
    <t>https://www.google.fr/maps/search/Carrefour+Market+-+Supermarket</t>
  </si>
  <si>
    <t>El Retiro Park</t>
  </si>
  <si>
    <t xml:space="preserve">Plaza de la Independencia, 7, 28001 Madrid, Spain -  </t>
  </si>
  <si>
    <t>https://www.google.fr/maps/search/El+Retiro+Park</t>
  </si>
  <si>
    <t>School of Physical Education, Physical Therapy and Dance</t>
  </si>
  <si>
    <t xml:space="preserve">R. Felizardo, 750 - Jardim Botânico, Porto Alegre - RS, 90690-200, Brazil -  </t>
  </si>
  <si>
    <t>https://www.google.fr/maps/search/School+of+Physical+Education,+Physical+Therapy+and+Dance</t>
  </si>
  <si>
    <t>Venetian Arsenal</t>
  </si>
  <si>
    <t xml:space="preserve">30122 Venezia VE, Italy -  </t>
  </si>
  <si>
    <t>https://www.google.fr/maps/search/Venetian+Arsenal</t>
  </si>
  <si>
    <t>Process Collettivo</t>
  </si>
  <si>
    <t xml:space="preserve">Venezia VE, Italy -  </t>
  </si>
  <si>
    <t>https://www.google.fr/maps/search/Process+Collettivo</t>
  </si>
  <si>
    <t>Campo San Polo</t>
  </si>
  <si>
    <t xml:space="preserve">Calle del Scaleter, 2169, 30125 Venezia VE, Italy -  </t>
  </si>
  <si>
    <t>https://www.google.fr/maps/search/Campo+San+Polo</t>
  </si>
  <si>
    <t>Arco della Pace</t>
  </si>
  <si>
    <t xml:space="preserve">Piazza Sempione, 20154 Milano MI, Italy -  </t>
  </si>
  <si>
    <t>https://www.google.fr/maps/search/Arco+della+Pace</t>
  </si>
  <si>
    <t>Supermercado Gecepel</t>
  </si>
  <si>
    <t xml:space="preserve">R. Guilherme Alves, 520 - Jardim Botânico, Porto Alegre - RS, 90670-004, Brazil -  </t>
  </si>
  <si>
    <t>https://www.google.fr/maps/search/Supermercado+Gecepel</t>
  </si>
  <si>
    <t>Som Tam</t>
  </si>
  <si>
    <t xml:space="preserve">2, Rue des Remparts, 1350 Orbe -  </t>
  </si>
  <si>
    <t>https://www.google.fr/maps/search/Som+Tam</t>
  </si>
  <si>
    <t>Square Brigadier Sampaio</t>
  </si>
  <si>
    <t xml:space="preserve">R. Gen. Portinho - Centro, Porto Alegre - RS, 90010-110, Brazil -  </t>
  </si>
  <si>
    <t>https://www.google.fr/maps/search/Square+Brigadier+Sampaio</t>
  </si>
  <si>
    <t>Casa de Cultura Mário Quintana</t>
  </si>
  <si>
    <t xml:space="preserve">R. dos Andradas, 736 - Centro Histórico, Porto Alegre - RS, 90020-004, Brazil -  </t>
  </si>
  <si>
    <t>https://www.google.fr/maps/search/Casa+de+Cultura+Mário+Quintana</t>
  </si>
  <si>
    <t>Botanical Gardens of Porto Alegre</t>
  </si>
  <si>
    <t xml:space="preserve">R. Dr. Salvador França, 1427 - Jardim Botânico, Porto Alegre - RS, 90690-000, Brazil -  </t>
  </si>
  <si>
    <t>https://www.google.fr/maps/search/Botanical+Gardens+of+Porto+Alegre</t>
  </si>
  <si>
    <t>Carrefour Express Supermarket</t>
  </si>
  <si>
    <t xml:space="preserve">Piazza Santo Stefano, 6, 20122 Milano MI, Italy -  </t>
  </si>
  <si>
    <t>https://www.google.fr/maps/search/Carrefour+Express+Supermarket</t>
  </si>
  <si>
    <t>Constitution Bridge</t>
  </si>
  <si>
    <t xml:space="preserve">Ponte della Costituzione, 30135 Venezia VE, Italy -  </t>
  </si>
  <si>
    <t>https://www.google.fr/maps/search/Constitution+Bridge</t>
  </si>
  <si>
    <t>Decathlon Madrid City Alcalá</t>
  </si>
  <si>
    <t xml:space="preserve">Calle de Alcalá, 350, 28027 Madrid, Spain -  </t>
  </si>
  <si>
    <t>https://www.google.fr/maps/search/Decathlon+Madrid+City+Alcalá</t>
  </si>
  <si>
    <t>Plaza Mayor</t>
  </si>
  <si>
    <t xml:space="preserve">28012 Madrid, Spain -  </t>
  </si>
  <si>
    <t>https://www.google.fr/maps/search/Plaza+Mayor</t>
  </si>
  <si>
    <t>Customs Square</t>
  </si>
  <si>
    <t xml:space="preserve">R. Siqueira Campos, 2529 - Centro Histórico, Porto Alegre - RS, 90020-006, Brazil -  </t>
  </si>
  <si>
    <t>https://www.google.fr/maps/search/Customs+Square</t>
  </si>
  <si>
    <t>Museo Nacional del Prado</t>
  </si>
  <si>
    <t xml:space="preserve">Paseo del Prado, s/n, 28014 Madrid, Spain -  </t>
  </si>
  <si>
    <t>https://www.google.fr/maps/search/Museo+Nacional+del+Prado</t>
  </si>
  <si>
    <t>Plaza de Toros de Las Ventas</t>
  </si>
  <si>
    <t xml:space="preserve">Calle de Alcalá, 237, 28028 Madrid, Spain -  </t>
  </si>
  <si>
    <t>https://www.google.fr/maps/search/Plaza+de+Toros+de+Las+Ventas</t>
  </si>
  <si>
    <t>Gelateria Millevoglie</t>
  </si>
  <si>
    <t xml:space="preserve">Calle del Scaleter, 3033, 30125 Venezia VE, Italy -  </t>
  </si>
  <si>
    <t>https://www.google.fr/maps/search/Gelateria+Millevoglie</t>
  </si>
  <si>
    <t xml:space="preserve">Via Valassina, 12, 20159 Milano MI, Italy -  </t>
  </si>
  <si>
    <t>Sforzesco Castle</t>
  </si>
  <si>
    <t xml:space="preserve">Piazza Castello, 20121 Milano MI, Italy -  </t>
  </si>
  <si>
    <t>https://www.google.fr/maps/search/Sforzesco+Castle</t>
  </si>
  <si>
    <t xml:space="preserve">Rue des Terreaux 22, 1350 Orbe VD -  </t>
  </si>
  <si>
    <t>El Corte Ingles Supermarket</t>
  </si>
  <si>
    <t xml:space="preserve">Calle Goya, 76, SS, 28009 Madrid, Spain -  </t>
  </si>
  <si>
    <t>https://www.google.fr/maps/search/El+Corte+Ingles+Supermarket</t>
  </si>
  <si>
    <t xml:space="preserve">28008 Madrid, Spain -  </t>
  </si>
  <si>
    <t>Temple of Debod</t>
  </si>
  <si>
    <t xml:space="preserve">Calle Ferraz, 1, 28008 Madrid, Spain -  </t>
  </si>
  <si>
    <t>https://www.google.fr/maps/search/Temple+of+Debod</t>
  </si>
  <si>
    <t>RESTAURANTE 3B</t>
  </si>
  <si>
    <t xml:space="preserve">Calle de Alcalá, 491, 28027 Madrid, Spain -  </t>
  </si>
  <si>
    <t>https://www.google.fr/maps/search/RESTAURANTE+3B</t>
  </si>
  <si>
    <t>Martín</t>
  </si>
  <si>
    <t xml:space="preserve">Calle Luisa Fernanda, 3, 28008 Madrid, Spain -  </t>
  </si>
  <si>
    <t>https://www.google.fr/maps/search/Martín</t>
  </si>
  <si>
    <t>El Corte Inglés Princesa</t>
  </si>
  <si>
    <t xml:space="preserve">Calle de la Princesa, 56, 28008 Madrid, Spain -  </t>
  </si>
  <si>
    <t>https://www.google.fr/maps/search/El+Corte+Inglés+Princesa</t>
  </si>
  <si>
    <t>Boteco Só Comes</t>
  </si>
  <si>
    <t xml:space="preserve">R. Gen. Lima e Silva, 417 - Centro Histórico, Porto Alegre - RS, 90050-101, Brazil -  </t>
  </si>
  <si>
    <t>https://www.google.fr/maps/search/Boteco+Só+Comes</t>
  </si>
  <si>
    <t>Cavanhas</t>
  </si>
  <si>
    <t xml:space="preserve">R. Gen. Lima e Silva, 373 - Centro Histórico, Porto Alegre - RS, 90050-101, Brazil -  </t>
  </si>
  <si>
    <t>https://www.google.fr/maps/search/Cavanhas</t>
  </si>
  <si>
    <t>Zaffari Rua da Praia</t>
  </si>
  <si>
    <t xml:space="preserve">R. dos Andradas, 933 - Centro Histórico, Porto Alegre - RS, 90020-005, Brazil -  </t>
  </si>
  <si>
    <t>https://www.google.fr/maps/search/Zaffari+Rua+da+Praia</t>
  </si>
  <si>
    <t>Porto Alegre Public Market</t>
  </si>
  <si>
    <t xml:space="preserve">Galeria Mercado Público Central, s/n - Centro Histórico, Porto Alegre - RS, 90020-070, Brazil -  </t>
  </si>
  <si>
    <t>https://www.google.fr/maps/search/Porto+Alegre+Public+Market</t>
  </si>
  <si>
    <t>AIMI</t>
  </si>
  <si>
    <t xml:space="preserve">R. Dona Inocência - Jardim Botânico, Porto Alegre - RS, 90690-150, Brazil -  </t>
  </si>
  <si>
    <t>https://www.google.fr/maps/search/AIMI</t>
  </si>
  <si>
    <t>Mini Mercado Céu Azul</t>
  </si>
  <si>
    <t xml:space="preserve">R. Felizardo, 472 - Jardim Botânico, Porto Alegre - RS, 90690-200, Brazil -  </t>
  </si>
  <si>
    <t>https://www.google.fr/maps/search/Mini+Mercado+Céu+Azul</t>
  </si>
  <si>
    <t>House Meat Mania Gaucho II</t>
  </si>
  <si>
    <t xml:space="preserve">R. Felizardo, 465 - Jardim Botânico, Porto Alegre - RS, 90690-200, Brazil -  </t>
  </si>
  <si>
    <t>https://www.google.fr/maps/search/House+Meat+Mania+Gaucho+II</t>
  </si>
  <si>
    <t>Bourbon Shopping Ipiranga</t>
  </si>
  <si>
    <t xml:space="preserve">Av. Ipiranga, 5200 - Jardim Botânico, Porto Alegre - RS, 90160-000, Brazil -  </t>
  </si>
  <si>
    <t>https://www.google.fr/maps/search/Bourbon+Shopping+Ipiranga</t>
  </si>
  <si>
    <t>ibis budget Madrid Calle Alcalá</t>
  </si>
  <si>
    <t xml:space="preserve">Calle de Rufino González, 19, 28037 Madrid, Spain -  </t>
  </si>
  <si>
    <t>https://www.google.fr/maps/search/ibis+budget+Madrid+Calle+Alcalá</t>
  </si>
  <si>
    <t>Residenza Cenisio</t>
  </si>
  <si>
    <t xml:space="preserve">Via Privata Giovanni Calvino, 21, 20154 Milano MI, Italy -  </t>
  </si>
  <si>
    <t>https://www.google.fr/maps/search/Residenza+Cenisio</t>
  </si>
  <si>
    <t>Albergo Anastasia S.R.L.</t>
  </si>
  <si>
    <t xml:space="preserve">S. Marco, 2141, 30124 Venezia VE, Italy -  </t>
  </si>
  <si>
    <t>https://www.google.fr/maps/search/Albergo+Anastasia+S.R.L.</t>
  </si>
  <si>
    <t xml:space="preserve">S. Marco, 4173, 30124 Venezia VE, Italy -  </t>
  </si>
  <si>
    <t>Fnac</t>
  </si>
  <si>
    <t xml:space="preserve">Calle de Preciados, 28, 28013 Madrid, Spain -  </t>
  </si>
  <si>
    <t>https://www.google.fr/maps/search/Fnac</t>
  </si>
  <si>
    <t>MediaMarkt</t>
  </si>
  <si>
    <t xml:space="preserve">Calle de Alcalá, 106, 28009 Madrid, Spain -  </t>
  </si>
  <si>
    <t>https://www.google.fr/maps/search/MediaMarkt</t>
  </si>
  <si>
    <t>El Corte Inglés Goya, edificio HOGAR</t>
  </si>
  <si>
    <t xml:space="preserve">Calle de Goya, 87, 28001 Madrid, Spain -  </t>
  </si>
  <si>
    <t>https://www.google.fr/maps/search/El+Corte+Inglés+Goya,+edificio+HOGAR</t>
  </si>
  <si>
    <t>Costa Coffee</t>
  </si>
  <si>
    <t xml:space="preserve">Plaza de Isabel II, 4, 28013 Madrid, Spain -  </t>
  </si>
  <si>
    <t>https://www.google.fr/maps/search/Costa+Coffee</t>
  </si>
  <si>
    <t>Hotel ibis budget Madrid Centro las Ventas</t>
  </si>
  <si>
    <t xml:space="preserve">Calle Siena, 10, 28027 Madrid, Spain -  </t>
  </si>
  <si>
    <t>https://www.google.fr/maps/search/Hotel+ibis+budget+Madrid+Centro+las+Ventas</t>
  </si>
  <si>
    <t>Eko Residence Hotel</t>
  </si>
  <si>
    <t xml:space="preserve">Av. Des. André da Rocha, 131 - Centro, Porto Alegre - RS, 90050-161, Brazil -  </t>
  </si>
  <si>
    <t>https://www.google.fr/maps/search/Eko+Residence+Hotel</t>
  </si>
  <si>
    <t>Apart Hotel Margherita</t>
  </si>
  <si>
    <t xml:space="preserve">R. José Bragança, 58 - Ponta Negra, Natal - RN, 59090-220, Brazil -  </t>
  </si>
  <si>
    <t>https://www.google.fr/maps/search/Apart+Hotel+Margherita</t>
  </si>
  <si>
    <t>Hotel ibis Vitoria Praia de Camburi</t>
  </si>
  <si>
    <t xml:space="preserve">Av. Dante Michelini, 791 - Praia De Camburi, Vitória - ES, 29060-235, Brazil -  </t>
  </si>
  <si>
    <t>https://www.google.fr/maps/search/Hotel+ibis+Vitoria+Praia+de+Camburi</t>
  </si>
  <si>
    <t>ClassBedroom Fira Business Apartments</t>
  </si>
  <si>
    <t xml:space="preserve">Av. de Rius i Taulet, 1, 08004 Barcelona, Spain -  </t>
  </si>
  <si>
    <t>https://www.google.fr/maps/search/ClassBedroom+Fira+Business+Apartments</t>
  </si>
  <si>
    <t>Hospital de la Santa Creu i Sant Pau</t>
  </si>
  <si>
    <t xml:space="preserve">Carrer de Sant Quintí, 89, 08041 Barcelona, Spain -  </t>
  </si>
  <si>
    <t>https://www.google.fr/maps/search/Hospital+de+la+Santa+Creu+i+Sant+Pau</t>
  </si>
  <si>
    <t>Fuel</t>
  </si>
  <si>
    <t xml:space="preserve">Ruysdaelkade 251, 1072 AX Amsterdam, Netherlands -  </t>
  </si>
  <si>
    <t>https://www.google.fr/maps/search/Fuel</t>
  </si>
  <si>
    <t>Le Coeur Bistrothèque</t>
  </si>
  <si>
    <t xml:space="preserve">Hartenstraat 24h, 1016 CC Amsterdam, Netherlands -  </t>
  </si>
  <si>
    <t>https://www.google.fr/maps/search/Le+Coeur+Bistrothèque</t>
  </si>
  <si>
    <t>Anne&amp;Max Den Haag Frederik Hendriklaan</t>
  </si>
  <si>
    <t xml:space="preserve">Frederik Hendriklaan 166, 2582 BK Den Haag, Netherlands -  </t>
  </si>
  <si>
    <t>https://www.google.fr/maps/search/Anne&amp;Max+Den+Haag+Frederik+Hendriklaan</t>
  </si>
  <si>
    <t>Guru Indian restaurant</t>
  </si>
  <si>
    <t xml:space="preserve">Jernbanegade 3-5, 1608 København V, Denmark -  </t>
  </si>
  <si>
    <t>https://www.google.fr/maps/search/Guru+Indian+restaurant</t>
  </si>
  <si>
    <t>Den Franske Cafe</t>
  </si>
  <si>
    <t xml:space="preserve">Sortedam Dossering 101, 2100 København, Denmark -  </t>
  </si>
  <si>
    <t>https://www.google.fr/maps/search/Den+Franske+Cafe</t>
  </si>
  <si>
    <t>Llama</t>
  </si>
  <si>
    <t xml:space="preserve">Lille Kongensgade 14, 1074 København, Denmark -  </t>
  </si>
  <si>
    <t>https://www.google.fr/maps/search/Llama</t>
  </si>
  <si>
    <t>Max Hamburger</t>
  </si>
  <si>
    <t xml:space="preserve">Gammeltorv 4, 1457 København, Denmark -  </t>
  </si>
  <si>
    <t>https://www.google.fr/maps/search/Max+Hamburger</t>
  </si>
  <si>
    <t>Chao Viet Kitchen</t>
  </si>
  <si>
    <t xml:space="preserve">Kattesundet 8, 1458 København, Denmark -  </t>
  </si>
  <si>
    <t>https://www.google.fr/maps/search/Chao+Viet+Kitchen</t>
  </si>
  <si>
    <t>Dorsett Mongkok, Hong Kong</t>
  </si>
  <si>
    <t xml:space="preserve">88 Tai Kok Tsui Rd, Tai Kok Tsui, Hong Kong -  </t>
  </si>
  <si>
    <t>https://www.google.fr/maps/search/Dorsett+Mongkok,+Hong+Kong</t>
  </si>
  <si>
    <t>Rio Bravo</t>
  </si>
  <si>
    <t xml:space="preserve">Vester Voldgade 86, 1552 København, Denmark -  </t>
  </si>
  <si>
    <t>https://www.google.fr/maps/search/Rio+Bravo</t>
  </si>
  <si>
    <t>Motley</t>
  </si>
  <si>
    <t xml:space="preserve">Ryesgade 30B, 2200 København, Denmark -  </t>
  </si>
  <si>
    <t>https://www.google.fr/maps/search/Motley</t>
  </si>
  <si>
    <t>simpleRAW</t>
  </si>
  <si>
    <t xml:space="preserve">Gråbrødretorv 9, 1154 København, Denmark -  </t>
  </si>
  <si>
    <t>https://www.google.fr/maps/search/simpleRAW</t>
  </si>
  <si>
    <t>Broens Gadekøkken</t>
  </si>
  <si>
    <t xml:space="preserve">Strandgade 95, 1401 København, Denmark -  </t>
  </si>
  <si>
    <t>https://www.google.fr/maps/search/Broens+Gadekøkken</t>
  </si>
  <si>
    <t>Sixt location de voitures</t>
  </si>
  <si>
    <t xml:space="preserve">Aéroport Orly Ouest, 94547 Paray-Vieille-Poste, France -  </t>
  </si>
  <si>
    <t>https://www.google.fr/maps/search/Sixt+location+de+voitures</t>
  </si>
  <si>
    <t>Jaja</t>
  </si>
  <si>
    <t xml:space="preserve">3 Rue Sainte-Croix de la Bretonnerie, 75004 Paris, France -  </t>
  </si>
  <si>
    <t>https://www.google.fr/maps/search/Jaja</t>
  </si>
  <si>
    <t>Fuxia</t>
  </si>
  <si>
    <t xml:space="preserve">42 Place du Marché Saint-Honoré, 75001 Paris, France -  </t>
  </si>
  <si>
    <t>https://www.google.fr/maps/search/Fuxia</t>
  </si>
  <si>
    <t>Hotel Indigo Helsinki - Boulevard</t>
  </si>
  <si>
    <t xml:space="preserve">Bulevardi 26, 00120 Helsinki, Finland -  </t>
  </si>
  <si>
    <t>https://www.google.fr/maps/search/Hotel+Indigo+Helsinki+-+Boulevard</t>
  </si>
  <si>
    <t>KUUMA</t>
  </si>
  <si>
    <t xml:space="preserve">Albertinkatu 6, 00150 Helsinki, Finland -  </t>
  </si>
  <si>
    <t>https://www.google.fr/maps/search/KUUMA</t>
  </si>
  <si>
    <t>Next Door Cafe</t>
  </si>
  <si>
    <t xml:space="preserve">Larsbjørnsstræde 23, 1453 København, Denmark -  </t>
  </si>
  <si>
    <t>https://www.google.fr/maps/search/Next+Door+Cafe</t>
  </si>
  <si>
    <t>Bregninge kirke</t>
  </si>
  <si>
    <t xml:space="preserve">Tåsinge, Kirkebakken 2A, 5700 Svendborg, Denmark -  </t>
  </si>
  <si>
    <t>https://www.google.fr/maps/search/Bregninge+kirke</t>
  </si>
  <si>
    <t>Cantina</t>
  </si>
  <si>
    <t xml:space="preserve">Borgergade 2, 1300 København, Denmark -  </t>
  </si>
  <si>
    <t>https://www.google.fr/maps/search/Cantina</t>
  </si>
  <si>
    <t>Kaffedepartementet</t>
  </si>
  <si>
    <t xml:space="preserve">Rentemestervej 64, 2400 København, Denmark -  </t>
  </si>
  <si>
    <t>https://www.google.fr/maps/search/Kaffedepartementet</t>
  </si>
  <si>
    <t>Palou</t>
  </si>
  <si>
    <t xml:space="preserve">25283 Lladurs, Lleida, Spain -  </t>
  </si>
  <si>
    <t>https://www.google.fr/maps/search/Palou</t>
  </si>
  <si>
    <t>ANBA Bed&amp;Breakfast Deluxe</t>
  </si>
  <si>
    <t xml:space="preserve">Ronda de Sant Pere, 27, 08010 Barcelona, Spain -  </t>
  </si>
  <si>
    <t>https://www.google.fr/maps/search/ANBA+Bed&amp;Breakfast+Deluxe</t>
  </si>
  <si>
    <t>OK Rent a Car</t>
  </si>
  <si>
    <t xml:space="preserve">Carrer del Segrià, 2, 08820 El Prat de Llobregat, Barcelona, Spain -  </t>
  </si>
  <si>
    <t>https://www.google.fr/maps/search/OK+Rent+a+Car</t>
  </si>
  <si>
    <t>Villa Spiza</t>
  </si>
  <si>
    <t xml:space="preserve">Ul. Petra Kružića 3, 21000, Split, Croatia -  </t>
  </si>
  <si>
    <t>https://www.google.fr/maps/search/Villa+Spiza</t>
  </si>
  <si>
    <t>Captain's Apartment</t>
  </si>
  <si>
    <t xml:space="preserve">Matošića ul. 8, 21000, Split, Croatia -  </t>
  </si>
  <si>
    <t>https://www.google.fr/maps/search/Captain's+Apartment</t>
  </si>
  <si>
    <t>Bistro Joja</t>
  </si>
  <si>
    <t xml:space="preserve">Ribarska obala 2, 51512, Njivice, Croatia -  </t>
  </si>
  <si>
    <t>https://www.google.fr/maps/search/Bistro+Joja</t>
  </si>
  <si>
    <t>Čiringito</t>
  </si>
  <si>
    <t xml:space="preserve">20267, Viganj, Croatia -  </t>
  </si>
  <si>
    <t>https://www.google.fr/maps/search/Čiringito</t>
  </si>
  <si>
    <t>Piazzetta</t>
  </si>
  <si>
    <t xml:space="preserve">20250, Orebić, Croatia -  </t>
  </si>
  <si>
    <t>https://www.google.fr/maps/search/Piazzetta</t>
  </si>
  <si>
    <t>''Oaza'' Home made ice cream</t>
  </si>
  <si>
    <t xml:space="preserve">D414, 20250, Orebić, Croatia -  </t>
  </si>
  <si>
    <t>https://www.google.fr/maps/search/''Oaza''+Home+made+ice+cream</t>
  </si>
  <si>
    <t>Aminess Grand Azur Hotel</t>
  </si>
  <si>
    <t xml:space="preserve">Petra Kresimira IV 107, 20250, Orebić, Croatia -  </t>
  </si>
  <si>
    <t>https://www.google.fr/maps/search/Aminess+Grand+Azur+Hotel</t>
  </si>
  <si>
    <t>ORYX Rent a car Zračna luka Dubrovnik</t>
  </si>
  <si>
    <t xml:space="preserve">Čilipi, 20213, Čilipi, Croatia -  </t>
  </si>
  <si>
    <t>https://www.google.fr/maps/search/ORYX+Rent+a+car+Zračna+luka+Dubrovnik</t>
  </si>
  <si>
    <t>Cork Vinbar</t>
  </si>
  <si>
    <t xml:space="preserve">Henrik Steffens Vej 2, 1866 Frederiksberg, Denmark -  </t>
  </si>
  <si>
    <t>https://www.google.fr/maps/search/Cork+Vinbar</t>
  </si>
  <si>
    <t>El Chavo Mexicano</t>
  </si>
  <si>
    <t xml:space="preserve">Godthåbsvej 203, 2720 København, Denmark -  </t>
  </si>
  <si>
    <t>https://www.google.fr/maps/search/El+Chavo+Mexicano</t>
  </si>
  <si>
    <t>I Vigneri Osteria Enoteca</t>
  </si>
  <si>
    <t xml:space="preserve">Große Bäckerstraße 13, 20095 Hamburg, Germany -  </t>
  </si>
  <si>
    <t>https://www.google.fr/maps/search/I+Vigneri+Osteria+Enoteca</t>
  </si>
  <si>
    <t>Top Service ApS</t>
  </si>
  <si>
    <t xml:space="preserve">Griffenfeldsgade 26, 2200 København, Denmark -  </t>
  </si>
  <si>
    <t>https://www.google.fr/maps/search/Top+Service+ApS</t>
  </si>
  <si>
    <t>Espresso House</t>
  </si>
  <si>
    <t xml:space="preserve">Frederiksborggade 24, 1360 København, Denmark -  </t>
  </si>
  <si>
    <t>https://www.google.fr/maps/search/Espresso+House</t>
  </si>
  <si>
    <t>GRØD, Torvehallerne</t>
  </si>
  <si>
    <t xml:space="preserve">Stand A8 17 Linnésgade København K, 1362 København, Denmark -  </t>
  </si>
  <si>
    <t>https://www.google.fr/maps/search/GRØD,+Torvehallerne</t>
  </si>
  <si>
    <t>Møller - Kaffe &amp; Køkken</t>
  </si>
  <si>
    <t xml:space="preserve">Nørrebrogade 160, 2200 København, Denmark -  </t>
  </si>
  <si>
    <t>https://www.google.fr/maps/search/Møller+-+Kaffe+&amp;+Køkken</t>
  </si>
  <si>
    <t>Badeklubben Marselisborg Havn</t>
  </si>
  <si>
    <t xml:space="preserve">Marselisborg Havnevej 100c, 8000 Aarhus, Denmark -  </t>
  </si>
  <si>
    <t>https://www.google.fr/maps/search/Badeklubben+Marselisborg+Havn</t>
  </si>
  <si>
    <t>Le Gourmand</t>
  </si>
  <si>
    <t xml:space="preserve">Værnedamsvej 3A, 1819 Frederiksberg, Denmark -  </t>
  </si>
  <si>
    <t>https://www.google.fr/maps/search/Le+Gourmand</t>
  </si>
  <si>
    <t>Østerbro Øjenklinik ApS</t>
  </si>
  <si>
    <t xml:space="preserve">Østerbrogade 196, 2100 København, Denmark -  </t>
  </si>
  <si>
    <t>https://www.google.fr/maps/search/Østerbro+Øjenklinik+ApS</t>
  </si>
  <si>
    <t>Hotel Alte Post</t>
  </si>
  <si>
    <t xml:space="preserve">Rathausstraße 2, 24937 Flensburg, Germany -  </t>
  </si>
  <si>
    <t>https://www.google.fr/maps/search/Hotel+Alte+Post</t>
  </si>
  <si>
    <t>Parfümerie Douglas</t>
  </si>
  <si>
    <t xml:space="preserve">Mönckebergstraße 8, 20095 Hamburg, Germany -  </t>
  </si>
  <si>
    <t>https://www.google.fr/maps/search/Parfümerie+Douglas</t>
  </si>
  <si>
    <t>Dignita Vondelpark</t>
  </si>
  <si>
    <t xml:space="preserve">Koninginneweg 218, 1075 EL Amsterdam, Netherlands -  </t>
  </si>
  <si>
    <t>https://www.google.fr/maps/search/Dignita+Vondelpark</t>
  </si>
  <si>
    <t>Wakeup Aarhus, M. P. Bruuns Gade</t>
  </si>
  <si>
    <t xml:space="preserve">M. P. Bruuns Gade 27, 8000 Aarhus, Denmark -  </t>
  </si>
  <si>
    <t>https://www.google.fr/maps/search/Wakeup+Aarhus,+M.+P.+Bruuns+Gade</t>
  </si>
  <si>
    <t>Illum Rooftop</t>
  </si>
  <si>
    <t xml:space="preserve">Købmagergade 20, 1150 København, Denmark -  </t>
  </si>
  <si>
    <t>https://www.google.fr/maps/search/Illum+Rooftop</t>
  </si>
  <si>
    <t xml:space="preserve">Vesterbrogade 3, 1630 København, Denmark -  </t>
  </si>
  <si>
    <t>Mad &amp; Kaffe</t>
  </si>
  <si>
    <t xml:space="preserve">Tyrolsgade 6, 2300 København, Denmark -  </t>
  </si>
  <si>
    <t>https://www.google.fr/maps/search/Mad+&amp;+Kaffe</t>
  </si>
  <si>
    <t>Sidecar</t>
  </si>
  <si>
    <t xml:space="preserve">Skyttegade 5, 2200 København, Denmark -  </t>
  </si>
  <si>
    <t>https://www.google.fr/maps/search/Sidecar</t>
  </si>
  <si>
    <t>Cap Horn</t>
  </si>
  <si>
    <t xml:space="preserve">Nyhavn 21, 1051 København, Denmark -  </t>
  </si>
  <si>
    <t>https://www.google.fr/maps/search/Cap+Horn</t>
  </si>
  <si>
    <t xml:space="preserve">Halvtolv 4, 1436 København, Denmark -  </t>
  </si>
  <si>
    <t>Salon 39</t>
  </si>
  <si>
    <t xml:space="preserve">Vodroffsvej 39, 1900 Frederiksberg, Denmark -  </t>
  </si>
  <si>
    <t>https://www.google.fr/maps/search/Salon+39</t>
  </si>
  <si>
    <t>Café Piberhus</t>
  </si>
  <si>
    <t xml:space="preserve">Sydmotorvejen 354, 4690 Haslev, Denmark -  </t>
  </si>
  <si>
    <t>https://www.google.fr/maps/search/Café+Piberhus</t>
  </si>
  <si>
    <t>Jagger</t>
  </si>
  <si>
    <t xml:space="preserve">Nørrebrogade 114, 2200 København, Denmark -  </t>
  </si>
  <si>
    <t>https://www.google.fr/maps/search/Jagger</t>
  </si>
  <si>
    <t>Kung Fu 2</t>
  </si>
  <si>
    <t xml:space="preserve">Ravnsborggade 16B, 2200 København, Denmark -  </t>
  </si>
  <si>
    <t>https://www.google.fr/maps/search/Kung+Fu+2</t>
  </si>
  <si>
    <t>RESTAURANT LA BRAZA</t>
  </si>
  <si>
    <t xml:space="preserve">Av. d'Encamp, 21, AD200 Pas de la Casa, Andorra -  </t>
  </si>
  <si>
    <t>https://www.google.fr/maps/search/RESTAURANT+LA+BRAZA</t>
  </si>
  <si>
    <t>RESTAURANT PIZZERIA CREPERIA LA DI ROMA</t>
  </si>
  <si>
    <t xml:space="preserve">Av. d'Encamp, 23, AD200 Pas de la Casa, Andorra -  </t>
  </si>
  <si>
    <t>https://www.google.fr/maps/search/RESTAURANT+PIZZERIA+CREPERIA+LA+DI+ROMA</t>
  </si>
  <si>
    <t>Pierre Vacances Alaska</t>
  </si>
  <si>
    <t xml:space="preserve">Carrer de la Solana, 4, AD200 Pas de la Casa, Andorra -  </t>
  </si>
  <si>
    <t>https://www.google.fr/maps/search/Pierre+Vacances+Alaska</t>
  </si>
  <si>
    <t>Centauro Rent a Car Barcelona</t>
  </si>
  <si>
    <t xml:space="preserve">Poligono Mas Blau II Carrer Alta Ribagorça, 30-34 08820 El Prat de Llobregat Barcelona, Carrer Alta Ribagorça, 30, 34, 08820 El Prat de Llobregat, Barcelona, Spain -  </t>
  </si>
  <si>
    <t>https://www.google.fr/maps/search/Centauro+Rent+a+Car+Barcelona</t>
  </si>
  <si>
    <t>Grisen</t>
  </si>
  <si>
    <t xml:space="preserve">Fredensgade 5, 2200 København, Denmark -  </t>
  </si>
  <si>
    <t>https://www.google.fr/maps/search/Grisen</t>
  </si>
  <si>
    <t>Café Bambú</t>
  </si>
  <si>
    <t xml:space="preserve">Griffenfeldsgade 24B, 2200 København, Denmark -  </t>
  </si>
  <si>
    <t>https://www.google.fr/maps/search/Café+Bambú</t>
  </si>
  <si>
    <t>Le Patio</t>
  </si>
  <si>
    <t xml:space="preserve">48 Avenue de Miramar, 06590 Théoule-sur-Mer, France -  </t>
  </si>
  <si>
    <t>https://www.google.fr/maps/search/Le+Patio</t>
  </si>
  <si>
    <t>Europcar Nice Cote D'Azur Aeroport</t>
  </si>
  <si>
    <t xml:space="preserve">Nice Côte d'Azur Airport, Avenue Didier Daurat, 06200 Nice, France -  </t>
  </si>
  <si>
    <t>https://www.google.fr/maps/search/Europcar+Nice+Cote+D'Azur+Aeroport</t>
  </si>
  <si>
    <t>Tjili Pop</t>
  </si>
  <si>
    <t xml:space="preserve">Rantzausgade 28, 2200 København, Denmark -  </t>
  </si>
  <si>
    <t>https://www.google.fr/maps/search/Tjili+Pop</t>
  </si>
  <si>
    <t>42RAW Frederiksberg</t>
  </si>
  <si>
    <t xml:space="preserve">Frederiksberg Centret - Plan 3, Falkoner Alle 21, 2000 Frederiksberg, Denmark -  </t>
  </si>
  <si>
    <t>https://www.google.fr/maps/search/42RAW+Frederiksberg</t>
  </si>
  <si>
    <t>Camp Du Domaine</t>
  </si>
  <si>
    <t xml:space="preserve">2581 Route de Bénat, 83230 Bormes-les-Mimosas, France -  </t>
  </si>
  <si>
    <t>https://www.google.fr/maps/search/Camp+Du+Domaine</t>
  </si>
  <si>
    <t>King Of Kebab Pizza &amp; Grill</t>
  </si>
  <si>
    <t xml:space="preserve">Nørrebrogade 20, 2200 København, Denmark -  </t>
  </si>
  <si>
    <t>https://www.google.fr/maps/search/King+Of+Kebab+Pizza+&amp;+Grill</t>
  </si>
  <si>
    <t>HYPERION Hotel Hamburg</t>
  </si>
  <si>
    <t xml:space="preserve">Amsinckstraße 39, 20097 Hamburg, Germany -  </t>
  </si>
  <si>
    <t>https://www.google.fr/maps/search/HYPERION+Hotel+Hamburg</t>
  </si>
  <si>
    <t>Hampton by Hilton Hamburg City Centre</t>
  </si>
  <si>
    <t xml:space="preserve">Nordkanalstraße 18, 20097 Hamburg, Germany -  </t>
  </si>
  <si>
    <t>https://www.google.fr/maps/search/Hampton+by+Hilton+Hamburg+City+Centre</t>
  </si>
  <si>
    <t>Go' Kaffe</t>
  </si>
  <si>
    <t xml:space="preserve">Ingerslevs Blvd. 2A, 8000 Aarhus, Denmark -  </t>
  </si>
  <si>
    <t>https://www.google.fr/maps/search/Go'+Kaffe</t>
  </si>
  <si>
    <t>The Bronx Burger Bar</t>
  </si>
  <si>
    <t xml:space="preserve">Vandkunsten 1, 1467 København, Denmark -  </t>
  </si>
  <si>
    <t>https://www.google.fr/maps/search/The+Bronx+Burger+Bar</t>
  </si>
  <si>
    <t>Cafe Kapers</t>
  </si>
  <si>
    <t xml:space="preserve">Gunnar Nu Hansens Pl. 2, 2100 København, Denmark -  </t>
  </si>
  <si>
    <t>https://www.google.fr/maps/search/Cafe+Kapers</t>
  </si>
  <si>
    <t>Frankies Pizza Østerbro</t>
  </si>
  <si>
    <t xml:space="preserve">Østerbrogade 79, stuen, 2100 København Ø, Denmark -  </t>
  </si>
  <si>
    <t>https://www.google.fr/maps/search/Frankies+Pizza+Østerbro</t>
  </si>
  <si>
    <t>Tap10</t>
  </si>
  <si>
    <t xml:space="preserve">Østerbrogade 122, 2100 København, Denmark -  </t>
  </si>
  <si>
    <t>https://www.google.fr/maps/search/Tap10</t>
  </si>
  <si>
    <t>Milo's Pizzeria</t>
  </si>
  <si>
    <t xml:space="preserve">Valby Langgade 239, 2500 København, Denmark -  </t>
  </si>
  <si>
    <t>https://www.google.fr/maps/search/Milo's+Pizzeria</t>
  </si>
  <si>
    <t>Hesperia Madrid Hotel</t>
  </si>
  <si>
    <t xml:space="preserve">Paseo de la Castellana, 57, 28046 Madrid, Spain -  </t>
  </si>
  <si>
    <t>https://www.google.fr/maps/search/Hesperia+Madrid+Hotel</t>
  </si>
  <si>
    <t>Mama Campo</t>
  </si>
  <si>
    <t xml:space="preserve">Calle de Trafalgar, 22, 28010 Madrid, Spain -  </t>
  </si>
  <si>
    <t>https://www.google.fr/maps/search/Mama+Campo</t>
  </si>
  <si>
    <t>Sangpanyasalud auténtico Thai.masajes oriental</t>
  </si>
  <si>
    <t xml:space="preserve">Calle Fernandez de la Hoz 33, 1º Exterior Derecha, 28010 Madrid, Spain -  </t>
  </si>
  <si>
    <t>https://www.google.fr/maps/search/Sangpanyasalud+auténtico+Thai.masajes+oriental</t>
  </si>
  <si>
    <t>Brunch Club</t>
  </si>
  <si>
    <t xml:space="preserve">15, Calle del Barco, 28004 Madrid, Spain -  </t>
  </si>
  <si>
    <t>https://www.google.fr/maps/search/Brunch+Club</t>
  </si>
  <si>
    <t>Copenhagen Airport</t>
  </si>
  <si>
    <t xml:space="preserve">Lufthavnsboulevarden 6, 2770 Kastrup, Denmark -  </t>
  </si>
  <si>
    <t>https://www.google.fr/maps/search/Copenhagen+Airport</t>
  </si>
  <si>
    <t>Bellahoej Camping</t>
  </si>
  <si>
    <t xml:space="preserve">Hvidkildevej 66, 2400 København, Denmark -  </t>
  </si>
  <si>
    <t>https://www.google.fr/maps/search/Bellahoej+Camping</t>
  </si>
  <si>
    <t>Hôtel des Arts Bastille</t>
  </si>
  <si>
    <t xml:space="preserve">2 Rue Godefroy Cavaignac, 75011 Paris, France -  </t>
  </si>
  <si>
    <t>https://www.google.fr/maps/search/Hôtel+des+Arts+Bastille</t>
  </si>
  <si>
    <t>Hôtel Duo</t>
  </si>
  <si>
    <t xml:space="preserve">11 Rue du Temple, 75004 Paris, France -  </t>
  </si>
  <si>
    <t>https://www.google.fr/maps/search/Hôtel+Duo</t>
  </si>
  <si>
    <t>HÔTEL DU LOIRET</t>
  </si>
  <si>
    <t xml:space="preserve">8 Rue des Mauvais Garçons, 75004 Paris, France -  </t>
  </si>
  <si>
    <t>https://www.google.fr/maps/search/HÔTEL+DU+LOIRET</t>
  </si>
  <si>
    <t>Dürüm Symfoni</t>
  </si>
  <si>
    <t xml:space="preserve">Nørrebrogade 104, 2200 København, Denmark -  </t>
  </si>
  <si>
    <t>https://www.google.fr/maps/search/Dürüm+Symfoni</t>
  </si>
  <si>
    <t>Uggi’s Coffee</t>
  </si>
  <si>
    <t xml:space="preserve">Amagerbrogade 111, 2300 København, Denmark -  </t>
  </si>
  <si>
    <t>https://www.google.fr/maps/search/Uggi’s+Coffee</t>
  </si>
  <si>
    <t>Hôtel Les Trésoms, Lake and Spa Resort</t>
  </si>
  <si>
    <t xml:space="preserve">15 Boulevard de la Corniche, 74000 Annecy, France -  </t>
  </si>
  <si>
    <t>https://www.google.fr/maps/search/Hôtel+Les+Trésoms,+Lake+and+Spa+Resort</t>
  </si>
  <si>
    <t>Hôtel &amp; Résidence La Villa du Lac</t>
  </si>
  <si>
    <t xml:space="preserve">93 Chemin du Châtelard, 01220 Divonne-les-Bains, France -  </t>
  </si>
  <si>
    <t>https://www.google.fr/maps/search/Hôtel+&amp;+Résidence+La+Villa+du+Lac</t>
  </si>
  <si>
    <t>Pizze Di Napo Hellerup</t>
  </si>
  <si>
    <t xml:space="preserve">Strandvejen 149, 2900 Hellerup, Denmark -  </t>
  </si>
  <si>
    <t>https://www.google.fr/maps/search/Pizze+Di+Napo+Hellerup</t>
  </si>
  <si>
    <t>Café Klimt</t>
  </si>
  <si>
    <t xml:space="preserve">Frederiksborggade 29, 1360 København, Denmark -  </t>
  </si>
  <si>
    <t>https://www.google.fr/maps/search/Café+Klimt</t>
  </si>
  <si>
    <t>MyTrendyPhone</t>
  </si>
  <si>
    <t xml:space="preserve">Fiolstræde 17C, 1171 København, Denmark -  </t>
  </si>
  <si>
    <t>https://www.google.fr/maps/search/MyTrendyPhone</t>
  </si>
  <si>
    <t>Kristinehovs Malmgård ek för</t>
  </si>
  <si>
    <t xml:space="preserve">Kristinehovsgatan 2, 117 29 Stockholm, Sweden -  </t>
  </si>
  <si>
    <t>https://www.google.fr/maps/search/Kristinehovs+Malmgård+ek+för</t>
  </si>
  <si>
    <t>Jumbo Stay</t>
  </si>
  <si>
    <t xml:space="preserve">Jumbovägen 4, 190 47 Stockholm-Arlanda, Sweden -  </t>
  </si>
  <si>
    <t>https://www.google.fr/maps/search/Jumbo+Stay</t>
  </si>
  <si>
    <t>Mälardrottningen Hotell &amp; Restaurang</t>
  </si>
  <si>
    <t xml:space="preserve">111 28 Stockholm, Sweden -  </t>
  </si>
  <si>
    <t>https://www.google.fr/maps/search/Mälardrottningen+Hotell+&amp;+Restaurang</t>
  </si>
  <si>
    <t>Emmerys</t>
  </si>
  <si>
    <t xml:space="preserve">Strandvejen 102A, 2900 Hellerup, Denmark -  </t>
  </si>
  <si>
    <t>https://www.google.fr/maps/search/Emmerys</t>
  </si>
  <si>
    <t>Black Swan</t>
  </si>
  <si>
    <t xml:space="preserve">Borgergade 93, 1300 København, Denmark -  </t>
  </si>
  <si>
    <t>https://www.google.fr/maps/search/Black+Swan</t>
  </si>
  <si>
    <t>Camping Resort Zugspitze</t>
  </si>
  <si>
    <t xml:space="preserve">Griesener Str. 9, 82491 Grainau, Germany -  </t>
  </si>
  <si>
    <t>https://www.google.fr/maps/search/Camping+Resort+Zugspitze</t>
  </si>
  <si>
    <t>Conrads</t>
  </si>
  <si>
    <t xml:space="preserve">Søndergade 14, 7100 Vejle, Denmark -  </t>
  </si>
  <si>
    <t>https://www.google.fr/maps/search/Conrads</t>
  </si>
  <si>
    <t>Torvehallerne Copenhagen</t>
  </si>
  <si>
    <t xml:space="preserve">Frederiksborggade 21, 1362 København, Denmark -  </t>
  </si>
  <si>
    <t>https://www.google.fr/maps/search/Torvehallerne+Copenhagen</t>
  </si>
  <si>
    <t>ALYA HAIR STYLING</t>
  </si>
  <si>
    <t xml:space="preserve">173, Lersø Parkallé, 2100 København, Denmark -  </t>
  </si>
  <si>
    <t>https://www.google.fr/maps/search/ALYA+HAIR+STYLING</t>
  </si>
  <si>
    <t>Provins</t>
  </si>
  <si>
    <t xml:space="preserve">Rantzausgade 44, 2200 København, Denmark -  </t>
  </si>
  <si>
    <t>https://www.google.fr/maps/search/Provins</t>
  </si>
  <si>
    <t>Kølsters Tolv Haner</t>
  </si>
  <si>
    <t xml:space="preserve">Rantzausgade 56, 2200 København, Denmark -  </t>
  </si>
  <si>
    <t>https://www.google.fr/maps/search/Kølsters+Tolv+Haner</t>
  </si>
  <si>
    <t>Tapperiet BRUS</t>
  </si>
  <si>
    <t xml:space="preserve">Guldbergsgade 29F, 2200 København, Denmark -  </t>
  </si>
  <si>
    <t>https://www.google.fr/maps/search/Tapperiet+BRUS</t>
  </si>
  <si>
    <t>La Piraña</t>
  </si>
  <si>
    <t xml:space="preserve">Paseo Burriana, 29780 Nerja, Málaga, Spain -  </t>
  </si>
  <si>
    <t>https://www.google.fr/maps/search/La+Piraña</t>
  </si>
  <si>
    <t>Public Coffee Roasters</t>
  </si>
  <si>
    <t xml:space="preserve">Wexstraße 28, 20355 Hamburg, Germany -  </t>
  </si>
  <si>
    <t>https://www.google.fr/maps/search/Public+Coffee+Roasters</t>
  </si>
  <si>
    <t>Café Auto</t>
  </si>
  <si>
    <t xml:space="preserve">Griffenfeldsgade 22, 2200 København, Denmark -  </t>
  </si>
  <si>
    <t>https://www.google.fr/maps/search/Café+Auto</t>
  </si>
  <si>
    <t>L'Education Nationale</t>
  </si>
  <si>
    <t xml:space="preserve">Larsbjørnsstræde 12, 1454 København, Denmark -  </t>
  </si>
  <si>
    <t>https://www.google.fr/maps/search/L'Education+Nationale</t>
  </si>
  <si>
    <t>Pixie</t>
  </si>
  <si>
    <t xml:space="preserve">Løgstørgade 2, 2100 København, Denmark -  </t>
  </si>
  <si>
    <t>https://www.google.fr/maps/search/Pixie</t>
  </si>
  <si>
    <t>Wulff &amp; Konstali Food Shop</t>
  </si>
  <si>
    <t xml:space="preserve">Lergravsvej 57, 2300 København, Denmark -  </t>
  </si>
  <si>
    <t>https://www.google.fr/maps/search/Wulff+&amp;+Konstali+Food+Shop</t>
  </si>
  <si>
    <t>EXKi</t>
  </si>
  <si>
    <t xml:space="preserve">Turfmarkt 224-226, 2511 DJ Den Haag, Netherlands -  </t>
  </si>
  <si>
    <t>https://www.google.fr/maps/search/EXKi</t>
  </si>
  <si>
    <t>Lola Bikes &amp; Coffee</t>
  </si>
  <si>
    <t xml:space="preserve">Noordeinde 91, 2514 GD Den Haag, Netherlands -  </t>
  </si>
  <si>
    <t>https://www.google.fr/maps/search/Lola+Bikes+&amp;+Coffee</t>
  </si>
  <si>
    <t>THE Bookstore Cafe</t>
  </si>
  <si>
    <t xml:space="preserve">Noordeinde 39, 2514 GC Den Haag, Netherlands -  </t>
  </si>
  <si>
    <t>https://www.google.fr/maps/search/THE+Bookstore+Cafe</t>
  </si>
  <si>
    <t>Hôtel Agora Swiss Night by Fassbind</t>
  </si>
  <si>
    <t xml:space="preserve">Avenue du Rond-Point 9, 1006 Lausanne -  </t>
  </si>
  <si>
    <t>https://www.google.fr/maps/search/Hôtel+Agora+Swiss+Night+by+Fassbind</t>
  </si>
  <si>
    <t>Green Apple Spa</t>
  </si>
  <si>
    <t xml:space="preserve">6 Upper East Coast Rd, Singapore 455200 -  </t>
  </si>
  <si>
    <t>https://www.google.fr/maps/search/Green+Apple+Spa</t>
  </si>
  <si>
    <t>10 Scotts</t>
  </si>
  <si>
    <t xml:space="preserve">10 Scotts Rd, Grand Hyatt Singapore, Singapore 228211 -  </t>
  </si>
  <si>
    <t>https://www.google.fr/maps/search/10+Scotts</t>
  </si>
  <si>
    <t>Bryggen 21</t>
  </si>
  <si>
    <t xml:space="preserve">Islands Brygge 21, 2300 København, Denmark -  </t>
  </si>
  <si>
    <t>https://www.google.fr/maps/search/Bryggen+21</t>
  </si>
  <si>
    <t>First Camp Sibbarp-Malmö</t>
  </si>
  <si>
    <t xml:space="preserve">Strandgatan 101, 216 11 Limhamn, Sweden -  </t>
  </si>
  <si>
    <t>https://www.google.fr/maps/search/First+Camp+Sibbarp-Malmö</t>
  </si>
  <si>
    <t>Symbion A/S</t>
  </si>
  <si>
    <t xml:space="preserve">Fruebjergvej 3, 2100 København, Denmark -  </t>
  </si>
  <si>
    <t>https://www.google.fr/maps/search/Symbion+A/S</t>
  </si>
  <si>
    <t>Founders House</t>
  </si>
  <si>
    <t xml:space="preserve">Njalsgade 19D, 2300 København, Denmark -  </t>
  </si>
  <si>
    <t>https://www.google.fr/maps/search/Founders+House</t>
  </si>
  <si>
    <t>Charlottenlund Fort Camping</t>
  </si>
  <si>
    <t xml:space="preserve">Strandvejen 144, 2920 Charlottenlund, Denmark -  </t>
  </si>
  <si>
    <t>https://www.google.fr/maps/search/Charlottenlund+Fort+Camping</t>
  </si>
  <si>
    <t>Ørelægerne Fredericia I / S</t>
  </si>
  <si>
    <t xml:space="preserve">Vendersgade 26, 7000 Fredericia, Denmark -  </t>
  </si>
  <si>
    <t>https://www.google.fr/maps/search/Ørelægerne+Fredericia+I+/+S</t>
  </si>
  <si>
    <t>Barber of Vognmagergade</t>
  </si>
  <si>
    <t xml:space="preserve">Vognmagergade 9, 1120 København, Denmark -  </t>
  </si>
  <si>
    <t>https://www.google.fr/maps/search/Barber+of+Vognmagergade</t>
  </si>
  <si>
    <t>myCaravan GmbH Ruedinger</t>
  </si>
  <si>
    <t xml:space="preserve">71120 Grafenau, Germany -  </t>
  </si>
  <si>
    <t>https://www.google.fr/maps/search/myCaravan+GmbH+Ruedinger</t>
  </si>
  <si>
    <t>Hertz Le Lavandou</t>
  </si>
  <si>
    <t xml:space="preserve">22 Rue Saint-Pons, 83980 Le Lavandou, France -  </t>
  </si>
  <si>
    <t>https://www.google.fr/maps/search/Hertz+Le+Lavandou</t>
  </si>
  <si>
    <t>Restaurant Pizzeria O'Tobago</t>
  </si>
  <si>
    <t xml:space="preserve">Ile de Porquerolles, Place d'Armes, 83400 Hyères, France -  </t>
  </si>
  <si>
    <t>https://www.google.fr/maps/search/Restaurant+Pizzeria+O'Tobago</t>
  </si>
  <si>
    <t>SFR</t>
  </si>
  <si>
    <t xml:space="preserve">7 Avenue du Général de Gaulle, 83980 Le Lavandou, France -  </t>
  </si>
  <si>
    <t>https://www.google.fr/maps/search/SFR</t>
  </si>
  <si>
    <t>DK PELUQUERIA</t>
  </si>
  <si>
    <t xml:space="preserve">Calle Mártires, 7, 29008 Málaga, Spain -  </t>
  </si>
  <si>
    <t>https://www.google.fr/maps/search/DK+PELUQUERIA</t>
  </si>
  <si>
    <t>El Mortal</t>
  </si>
  <si>
    <t xml:space="preserve">Plaza Enrique Garcia Herrera nº18, 29005 Málaga, Spain -  </t>
  </si>
  <si>
    <t>https://www.google.fr/maps/search/El+Mortal</t>
  </si>
  <si>
    <t>Café Madrid</t>
  </si>
  <si>
    <t xml:space="preserve">Calle Calderería, 1, 29008 Málaga, Spain -  </t>
  </si>
  <si>
    <t>https://www.google.fr/maps/search/Café+Madrid</t>
  </si>
  <si>
    <t>Room Mate Valeria Hotel</t>
  </si>
  <si>
    <t xml:space="preserve">Plaza Poeta Alfonso Canales, 5, 29001 Málaga, Spain -  </t>
  </si>
  <si>
    <t>https://www.google.fr/maps/search/Room+Mate+Valeria+Hotel</t>
  </si>
  <si>
    <t>Konditorei Confiserie Schwarzenberger</t>
  </si>
  <si>
    <t xml:space="preserve">Unterdorf 20, 6403 Küssnacht -  </t>
  </si>
  <si>
    <t>https://www.google.fr/maps/search/Konditorei+Confiserie+Schwarzenberger</t>
  </si>
  <si>
    <t>Citizen Café</t>
  </si>
  <si>
    <t xml:space="preserve">Plaça d'Urquinaona, 4, 08010 Barcelona, Spain -  </t>
  </si>
  <si>
    <t>https://www.google.fr/maps/search/Citizen+Café</t>
  </si>
  <si>
    <t>Restaurant Gabriel Barcelona</t>
  </si>
  <si>
    <t xml:space="preserve">Placeta del Pi, 5, 08002 Barcelona, Spain -  </t>
  </si>
  <si>
    <t>https://www.google.fr/maps/search/Restaurant+Gabriel+Barcelona</t>
  </si>
  <si>
    <t>Narbonne Accessoires Béziers</t>
  </si>
  <si>
    <t xml:space="preserve">ZAE Pôle Méditerranée, Avenue Pierre Bérégovoy, 34420 Villeneuve-lès-Béziers, France -  </t>
  </si>
  <si>
    <t>https://www.google.fr/maps/search/Narbonne+Accessoires+Béziers</t>
  </si>
  <si>
    <t>Area Sosta Camper - Il Poggio</t>
  </si>
  <si>
    <t xml:space="preserve">strada al, SP38, 112, 19016 Monterosso al Mare SP, Italy -  </t>
  </si>
  <si>
    <t>https://www.google.fr/maps/search/Area+Sosta+Camper+-+Il+Poggio</t>
  </si>
  <si>
    <t>Camping Sole</t>
  </si>
  <si>
    <t xml:space="preserve">Via Vignetta, 34, 17019 Varazze SV, Italy -  </t>
  </si>
  <si>
    <t>https://www.google.fr/maps/search/Camping+Sole</t>
  </si>
  <si>
    <t>Ad Navalia Varazze</t>
  </si>
  <si>
    <t xml:space="preserve">Piazza Santa Caterina, 13, 17019 Varazze SV, Italy -  </t>
  </si>
  <si>
    <t>https://www.google.fr/maps/search/Ad+Navalia+Varazze</t>
  </si>
  <si>
    <t>Restaurant l'Artichaut</t>
  </si>
  <si>
    <t xml:space="preserve">Quai du Cheval-Blanc 9, 1227 Carouge -  </t>
  </si>
  <si>
    <t>https://www.google.fr/maps/search/Restaurant+l'Artichaut</t>
  </si>
  <si>
    <t>TRYP by Wyndham Duesseldorf City Centre</t>
  </si>
  <si>
    <t xml:space="preserve">Kreuzstraße 19A, 40210 Düsseldorf, Germany -  </t>
  </si>
  <si>
    <t>https://www.google.fr/maps/search/TRYP+by+Wyndham+Duesseldorf+City+Centre</t>
  </si>
  <si>
    <t>Gold Elephant Royal Thai Wellness</t>
  </si>
  <si>
    <t xml:space="preserve">Marienstraße 28, 40210 Düsseldorf, Germany -  </t>
  </si>
  <si>
    <t>https://www.google.fr/maps/search/Gold+Elephant+Royal+Thai+Wellness</t>
  </si>
  <si>
    <t>iRep.DK - København K</t>
  </si>
  <si>
    <t xml:space="preserve">Købmagergade 59, 1150 København, Denmark -  </t>
  </si>
  <si>
    <t>https://www.google.fr/maps/search/iRep.DK+-+København+K</t>
  </si>
  <si>
    <t>Helnan Marselis Hotel</t>
  </si>
  <si>
    <t xml:space="preserve">Strandvejen 25, 8000 Aarhus, Denmark -  </t>
  </si>
  <si>
    <t>https://www.google.fr/maps/search/Helnan+Marselis+Hotel</t>
  </si>
  <si>
    <t>Cross Cafe</t>
  </si>
  <si>
    <t xml:space="preserve">Åboulevarden 66, 8000 Aarhus, Denmark -  </t>
  </si>
  <si>
    <t>https://www.google.fr/maps/search/Cross+Cafe</t>
  </si>
  <si>
    <t>Dcu Camping Absalon</t>
  </si>
  <si>
    <t xml:space="preserve">Korsdalsvej 132, 2610 Rødovre, Denmark -  </t>
  </si>
  <si>
    <t>https://www.google.fr/maps/search/Dcu+Camping+Absalon</t>
  </si>
  <si>
    <t>Camping de Paris</t>
  </si>
  <si>
    <t xml:space="preserve">2 Allée du Bord de l'Eau, 75016 Paris, France -  </t>
  </si>
  <si>
    <t>https://www.google.fr/maps/search/Camping+de+Paris</t>
  </si>
  <si>
    <t>Freescoot</t>
  </si>
  <si>
    <t xml:space="preserve">63 Quai de la Tournelle, 75005 Paris, France -  </t>
  </si>
  <si>
    <t>https://www.google.fr/maps/search/Freescoot</t>
  </si>
  <si>
    <t>Großglockner Hochalpenstraße</t>
  </si>
  <si>
    <t xml:space="preserve">5672 Fusch an der Großglocknerstraße, Austria -  </t>
  </si>
  <si>
    <t>https://www.google.fr/maps/search/Großglockner+Hochalpenstraße</t>
  </si>
  <si>
    <t>City Camp</t>
  </si>
  <si>
    <t xml:space="preserve">Otto Busses Vej, 2450 København, Denmark -  </t>
  </si>
  <si>
    <t>https://www.google.fr/maps/search/City+Camp</t>
  </si>
  <si>
    <t>Restaurant Forellenhof</t>
  </si>
  <si>
    <t xml:space="preserve">Am Erlich 30, 97762 Hammelburg, Germany -  </t>
  </si>
  <si>
    <t>https://www.google.fr/maps/search/Restaurant+Forellenhof</t>
  </si>
  <si>
    <t>Café Taxa</t>
  </si>
  <si>
    <t xml:space="preserve">Hørsholmsgade 32, 2200 København, Denmark -  </t>
  </si>
  <si>
    <t>https://www.google.fr/maps/search/Café+Taxa</t>
  </si>
  <si>
    <t>Salling</t>
  </si>
  <si>
    <t xml:space="preserve">Søndergade 27, 8000 Aarhus, Denmark -  </t>
  </si>
  <si>
    <t>https://www.google.fr/maps/search/Salling</t>
  </si>
  <si>
    <t>Café Alma</t>
  </si>
  <si>
    <t xml:space="preserve">Isafjordsgade 7, 2300 København, Denmark -  </t>
  </si>
  <si>
    <t>https://www.google.fr/maps/search/Café+Alma</t>
  </si>
  <si>
    <t>Camping-Ferienpark Brahmsee Campingplatz</t>
  </si>
  <si>
    <t xml:space="preserve">Fischersiedlung 2, 24631 Langwedel, Germany -  </t>
  </si>
  <si>
    <t>https://www.google.fr/maps/search/Camping-Ferienpark+Brahmsee+Campingplatz</t>
  </si>
  <si>
    <t>Caravan Park at Brahmsee</t>
  </si>
  <si>
    <t xml:space="preserve">Mühlenstraße 30 A, 24631 Langwedel, Germany -  </t>
  </si>
  <si>
    <t>https://www.google.fr/maps/search/Caravan+Park+at+Brahmsee</t>
  </si>
  <si>
    <t>Cafe Viggo</t>
  </si>
  <si>
    <t xml:space="preserve">Åboulevarden 52, 8000 Aarhus, Denmark -  </t>
  </si>
  <si>
    <t>https://www.google.fr/maps/search/Cafe+Viggo</t>
  </si>
  <si>
    <t>Nbc v/ Niels Brændekilde</t>
  </si>
  <si>
    <t xml:space="preserve">Haderslevvej 59, 6630 Rødding, Denmark -  </t>
  </si>
  <si>
    <t>https://www.google.fr/maps/search/Nbc+v/+Niels+Brændekilde</t>
  </si>
  <si>
    <t>Forsbergs Fritidscenter</t>
  </si>
  <si>
    <t xml:space="preserve">Gnejsgatan 10, 267 90 Bjuv, Sweden -  </t>
  </si>
  <si>
    <t>https://www.google.fr/maps/search/Forsbergs+Fritidscenter</t>
  </si>
  <si>
    <t>World Coffee</t>
  </si>
  <si>
    <t xml:space="preserve">Königsallee 18, 40212 Düsseldorf, Germany -  </t>
  </si>
  <si>
    <t>https://www.google.fr/maps/search/World+Coffee</t>
  </si>
  <si>
    <t>BLOC</t>
  </si>
  <si>
    <t xml:space="preserve">Perimeter Rd E, Horley, Gatwick RH6 0NN, UK -  </t>
  </si>
  <si>
    <t>https://www.google.fr/maps/search/BLOC</t>
  </si>
  <si>
    <t>Woyton</t>
  </si>
  <si>
    <t xml:space="preserve">Friedrichstraße 24-26, 40217 Düsseldorf, Germany -  </t>
  </si>
  <si>
    <t>https://www.google.fr/maps/search/Woyton</t>
  </si>
  <si>
    <t>Ozone Coffee Roasters</t>
  </si>
  <si>
    <t xml:space="preserve">11 Leonard St, London EC2A 4AQ, UK -  </t>
  </si>
  <si>
    <t>https://www.google.fr/maps/search/Ozone+Coffee+Roasters</t>
  </si>
  <si>
    <t>The Chalet Kiamika</t>
  </si>
  <si>
    <t xml:space="preserve">53 Chemin des Plages, Kiamika, QC J0W 1G0, Canada -  </t>
  </si>
  <si>
    <t>https://www.google.fr/maps/search/The+Chalet+Kiamika</t>
  </si>
  <si>
    <t>Park Central</t>
  </si>
  <si>
    <t xml:space="preserve">1 Sheikh Zayed Rd - Dubai - United Arab Emirates -  </t>
  </si>
  <si>
    <t>https://www.google.fr/maps/search/Park+Central</t>
  </si>
  <si>
    <t>JW's Steakhouse</t>
  </si>
  <si>
    <t xml:space="preserve">Abu Baker Al Siddique Rd, Deira, next to Hamarain Shopping Center, Box 16590, JW Marriott hotel Dubai - Dubai - United Arab Emirates -  </t>
  </si>
  <si>
    <t>https://www.google.fr/maps/search/JW's+Steakhouse</t>
  </si>
  <si>
    <t>TY Seven Dials</t>
  </si>
  <si>
    <t xml:space="preserve">7 Upper St Martin's Ln, London WC2H 9DL, UK -  </t>
  </si>
  <si>
    <t>https://www.google.fr/maps/search/TY+Seven+Dials</t>
  </si>
  <si>
    <t>Gatwick Airport</t>
  </si>
  <si>
    <t xml:space="preserve">Horley, Gatwick RH6 0NP, UK -  </t>
  </si>
  <si>
    <t>https://www.google.fr/maps/search/Gatwick+Airport</t>
  </si>
  <si>
    <t>Roaster Family Coffee</t>
  </si>
  <si>
    <t xml:space="preserve">No. 7, Lane 243, Jinhua Street, Da’an District, Taipei City, Taiwan 106 -  </t>
  </si>
  <si>
    <t>https://www.google.fr/maps/search/Roaster+Family+Coffee</t>
  </si>
  <si>
    <t>Notch Front Station</t>
  </si>
  <si>
    <t xml:space="preserve">No. 6號, Xinyang Street, Zhongzheng District, Taipei City, Taiwan 100 -  </t>
  </si>
  <si>
    <t>https://www.google.fr/maps/search/Notch+Front+Station</t>
  </si>
  <si>
    <t>FX Hotel Taipei</t>
  </si>
  <si>
    <t xml:space="preserve">No. 131號, Section 3, Nanjing East Road, Zhongshan District, Taipei City, Taiwan 104 -  </t>
  </si>
  <si>
    <t>https://www.google.fr/maps/search/FX+Hotel+Taipei</t>
  </si>
  <si>
    <t>Café Junkies</t>
  </si>
  <si>
    <t xml:space="preserve">No. 9, Jiankang Road, Songshan District, Taipei City, Taiwan 105 -  </t>
  </si>
  <si>
    <t>https://www.google.fr/maps/search/Café+Junkies</t>
  </si>
  <si>
    <t>Hotel Bayerischer Hof</t>
  </si>
  <si>
    <t xml:space="preserve">Bahnhofpl. 2, 88131 Lindau (Bodensee), Germany -  </t>
  </si>
  <si>
    <t>https://www.google.fr/maps/search/Hotel+Bayerischer+Hof</t>
  </si>
  <si>
    <t>Arnestedet</t>
  </si>
  <si>
    <t xml:space="preserve">Bryggervangen 5, 4760 Vordingborg, Denmark -  </t>
  </si>
  <si>
    <t>https://www.google.fr/maps/search/Arnestedet</t>
  </si>
  <si>
    <t>Fitness First Al Manzil Platinum</t>
  </si>
  <si>
    <t xml:space="preserve">Down Town Dubai Community Old Town in Al Manzil District، Near Al Manzil Hotel - Dubai - United Arab Emirates -  </t>
  </si>
  <si>
    <t>https://www.google.fr/maps/search/Fitness+First+Al+Manzil+Platinum</t>
  </si>
  <si>
    <t>La Vecchia Signora</t>
  </si>
  <si>
    <t xml:space="preserve">Grønnegade 12 - 14, 1107 København K, Denmark -  </t>
  </si>
  <si>
    <t>https://www.google.fr/maps/search/La+Vecchia+Signora</t>
  </si>
  <si>
    <t>Rødvig Kro &amp; Badehotel</t>
  </si>
  <si>
    <t xml:space="preserve">Østersøvej 8, 4673 Rødvig Stevns, Denmark -  </t>
  </si>
  <si>
    <t>https://www.google.fr/maps/search/Rødvig+Kro+&amp;+Badehotel</t>
  </si>
  <si>
    <t>Nordisk Film Cinemas Imperial</t>
  </si>
  <si>
    <t xml:space="preserve">Ved Vesterport 4, 1612 København, Denmark -  </t>
  </si>
  <si>
    <t>https://www.google.fr/maps/search/Nordisk+Film+Cinemas+Imperial</t>
  </si>
  <si>
    <t>The Square</t>
  </si>
  <si>
    <t xml:space="preserve">Rådhuspladsen 14, 1550 København, Denmark -  </t>
  </si>
  <si>
    <t>https://www.google.fr/maps/search/The+Square</t>
  </si>
  <si>
    <t>Hotel ibis Paris Grands Boulevards Opera 9ème</t>
  </si>
  <si>
    <t xml:space="preserve">38 Rue du Faubourg Montmartre, 75009 Paris, France -  </t>
  </si>
  <si>
    <t>https://www.google.fr/maps/search/Hotel+ibis+Paris+Grands+Boulevards+Opera+9ème</t>
  </si>
  <si>
    <t>Café Pinson</t>
  </si>
  <si>
    <t xml:space="preserve">58 Rue du Faubourg Poissonnière, 75010 Paris, France -  </t>
  </si>
  <si>
    <t>https://www.google.fr/maps/search/Café+Pinson</t>
  </si>
  <si>
    <t>Paris Cafe</t>
  </si>
  <si>
    <t xml:space="preserve">10 Rue de Buci, 75006 Paris, France -  </t>
  </si>
  <si>
    <t>https://www.google.fr/maps/search/Paris+Cafe</t>
  </si>
  <si>
    <t>La Brouette</t>
  </si>
  <si>
    <t xml:space="preserve">41 Rue Descartes, 75005 Paris, France -  </t>
  </si>
  <si>
    <t>https://www.google.fr/maps/search/La+Brouette</t>
  </si>
  <si>
    <t>Harbour Grand Hong Kong</t>
  </si>
  <si>
    <t xml:space="preserve">香港北角油街二十三號, North Point, Hong Kong -  </t>
  </si>
  <si>
    <t>https://www.google.fr/maps/search/Harbour+Grand+Hong+Kong</t>
  </si>
  <si>
    <t>Tango Argentinian Steak House</t>
  </si>
  <si>
    <t xml:space="preserve">1/F, Carfield Commercial Building, 75-77 Wyndham St, Central, Hong Kong -  </t>
  </si>
  <si>
    <t>https://www.google.fr/maps/search/Tango+Argentinian+Steak+House</t>
  </si>
  <si>
    <t>Café Charbon</t>
  </si>
  <si>
    <t xml:space="preserve">109 Rue Oberkampf, 75011 Paris, France -  </t>
  </si>
  <si>
    <t>https://www.google.fr/maps/search/Café+Charbon</t>
  </si>
  <si>
    <t>Le Muras</t>
  </si>
  <si>
    <t xml:space="preserve">153 Rue Saint-Maur, 75011 Paris, France -  </t>
  </si>
  <si>
    <t>https://www.google.fr/maps/search/Le+Muras</t>
  </si>
  <si>
    <t>커피팩토리</t>
  </si>
  <si>
    <t xml:space="preserve">South Korea, Seoul, Jongno-gu, Sogyeok-dong, 109 -  </t>
  </si>
  <si>
    <t>https://www.google.fr/maps/search/커피팩토리</t>
  </si>
  <si>
    <t>Fairmont Hotel Vier Jahreszeiten</t>
  </si>
  <si>
    <t xml:space="preserve">Neuer Jungfernstieg 9-14, 20354 Hamburg, Germany -  </t>
  </si>
  <si>
    <t>https://www.google.fr/maps/search/Fairmont+Hotel+Vier+Jahreszeiten</t>
  </si>
  <si>
    <t>Hyatt Regency Hong Kong,</t>
  </si>
  <si>
    <t xml:space="preserve">18 Hanoi Rd, Tsim Sha Tsui, Hong Kong -  </t>
  </si>
  <si>
    <t>https://www.google.fr/maps/search/Hyatt+Regency+Hong+Kong,</t>
  </si>
  <si>
    <t>Hilton London Heathrow Airport Terminal 5</t>
  </si>
  <si>
    <t xml:space="preserve">Poyle Rd, Slough SL3 0FF, UK -  </t>
  </si>
  <si>
    <t>https://www.google.fr/maps/search/Hilton+London+Heathrow+Airport+Terminal+5</t>
  </si>
  <si>
    <t>ASUS SERVICE CENTER DUBAI</t>
  </si>
  <si>
    <t xml:space="preserve">M04 Mezzanine Floor, Al Garhoud Star Building, Near، Al Garhoud Private Hospital, DHL, GGICO Metro Station Al Garhoud - Dubai - United Arab Emirates -  </t>
  </si>
  <si>
    <t>https://www.google.fr/maps/search/ASUS+SERVICE+CENTER+DUBAI</t>
  </si>
  <si>
    <t>du (Emirates Integrated Telecommunications Company)</t>
  </si>
  <si>
    <t xml:space="preserve">Al Salam Tower - Dubai Media City, 22072 - Dubai - United Arab Emirates -  </t>
  </si>
  <si>
    <t>https://www.google.fr/maps/search/du+(Emirates+Integrated+Telecommunications+Company)</t>
  </si>
  <si>
    <t>7132 Hotel</t>
  </si>
  <si>
    <t xml:space="preserve">7132 Vals -  </t>
  </si>
  <si>
    <t>https://www.google.fr/maps/search/7132+Hotel</t>
  </si>
  <si>
    <t>Cafe Restaurant de l'hotel de ville</t>
  </si>
  <si>
    <t xml:space="preserve">Grand-Rue 39, 1204 Genève -  </t>
  </si>
  <si>
    <t>https://www.google.fr/maps/search/Cafe+Restaurant+de+l'hotel+de+ville</t>
  </si>
  <si>
    <t>Hotel des Balances</t>
  </si>
  <si>
    <t xml:space="preserve">Weinmarkt, 6004 Luzern -  </t>
  </si>
  <si>
    <t>https://www.google.fr/maps/search/Hotel+des+Balances</t>
  </si>
  <si>
    <t>The Social Study</t>
  </si>
  <si>
    <t xml:space="preserve">1795 Geary Blvd, San Francisco, CA 94115, USA -  </t>
  </si>
  <si>
    <t>https://www.google.fr/maps/search/The+Social+Study</t>
  </si>
  <si>
    <t>Workshop Cafe FiDi</t>
  </si>
  <si>
    <t xml:space="preserve">180 Montgomery St #100, San Francisco, CA 94104, USA -  </t>
  </si>
  <si>
    <t>https://www.google.fr/maps/search/Workshop+Cafe+FiDi</t>
  </si>
  <si>
    <t>Citizen Space</t>
  </si>
  <si>
    <t xml:space="preserve">425 2nd St #100, San Francisco, CA 94107, USA -  </t>
  </si>
  <si>
    <t>https://www.google.fr/maps/search/Citizen+Space</t>
  </si>
  <si>
    <t>Mission Creek Cafe</t>
  </si>
  <si>
    <t xml:space="preserve">968 Valencia St, San Francisco, CA 94110, USA -  </t>
  </si>
  <si>
    <t>https://www.google.fr/maps/search/Mission+Creek+Cafe</t>
  </si>
  <si>
    <t>Caffe Greco</t>
  </si>
  <si>
    <t xml:space="preserve">423 Columbus Ave, San Francisco, CA 94133, USA -  </t>
  </si>
  <si>
    <t>https://www.google.fr/maps/search/Caffe+Greco</t>
  </si>
  <si>
    <t>JW Marriott Hotel Shanghai at Tomorrow Square</t>
  </si>
  <si>
    <t xml:space="preserve">399 Nanjing W Rd, Huangpu Qu, Shanghai Shi, China, 200003 -  </t>
  </si>
  <si>
    <t>https://www.google.fr/maps/search/JW+Marriott+Hotel+Shanghai+at+Tomorrow+Square</t>
  </si>
  <si>
    <t>The Ritz-Carlton Shanghai, Pudong</t>
  </si>
  <si>
    <t xml:space="preserve">8 Century Ave, LuJiaZui, Pudong Xinqu, China, 200000 -  </t>
  </si>
  <si>
    <t>https://www.google.fr/maps/search/The+Ritz-Carlton+Shanghai,+Pudong</t>
  </si>
  <si>
    <t>Radisson Hotel Kathmandu</t>
  </si>
  <si>
    <t xml:space="preserve">Lazimpat Rd, Kathmandu 44600, Nepal -  </t>
  </si>
  <si>
    <t>https://www.google.fr/maps/search/Radisson+Hotel+Kathmandu</t>
  </si>
  <si>
    <t>Tribhuvan International Airport</t>
  </si>
  <si>
    <t xml:space="preserve">Ring Rd, Kathmandu 44600, Nepal -  </t>
  </si>
  <si>
    <t>https://www.google.fr/maps/search/Tribhuvan+International+Airport</t>
  </si>
  <si>
    <t>Sofitel Hotel Hamburg Alter Wall</t>
  </si>
  <si>
    <t xml:space="preserve">Alter Wall 40, 20457 Hamburg, Germany -  </t>
  </si>
  <si>
    <t>https://www.google.fr/maps/search/Sofitel+Hotel+Hamburg+Alter+Wall</t>
  </si>
  <si>
    <t>Savoia Excelsior Palace Trieste - Starhotels Collezione</t>
  </si>
  <si>
    <t xml:space="preserve">Riva del Mandracchio, 4, 34124 Trieste TS, Italy -  </t>
  </si>
  <si>
    <t>https://www.google.fr/maps/search/Savoia+Excelsior+Palace+Trieste+-+Starhotels+Collezione</t>
  </si>
  <si>
    <t>AC Hotel by Marriott Bella Sky Copenhagen</t>
  </si>
  <si>
    <t xml:space="preserve">Center Blvd. 5, 2300 København, Denmark -  </t>
  </si>
  <si>
    <t>https://www.google.fr/maps/search/AC+Hotel+by+Marriott+Bella+Sky+Copenhagen</t>
  </si>
  <si>
    <t>Frederiks Have</t>
  </si>
  <si>
    <t xml:space="preserve">Smallegade 41, 2000 Frederiksberg, Denmark -  </t>
  </si>
  <si>
    <t>https://www.google.fr/maps/search/Frederiks+Have</t>
  </si>
  <si>
    <t>Dag H</t>
  </si>
  <si>
    <t xml:space="preserve">Dag Hammarskjölds Allé 38, 2100 København, Denmark -  </t>
  </si>
  <si>
    <t>https://www.google.fr/maps/search/Dag+H</t>
  </si>
  <si>
    <t>Cafe Bang &amp; Jensen</t>
  </si>
  <si>
    <t xml:space="preserve">Istedgade 130, 1650 København, Denmark -  </t>
  </si>
  <si>
    <t>https://www.google.fr/maps/search/Cafe+Bang+&amp;+Jensen</t>
  </si>
  <si>
    <t>Café Oven Vande</t>
  </si>
  <si>
    <t xml:space="preserve">Overgaden Oven Vandet 44, 1415 København, Denmark -  </t>
  </si>
  <si>
    <t>https://www.google.fr/maps/search/Café+Oven+Vande</t>
  </si>
  <si>
    <t>Havnebadet Islands Brygge</t>
  </si>
  <si>
    <t xml:space="preserve">Islands Brygge 14, 2300 København S, Denmark -  </t>
  </si>
  <si>
    <t>https://www.google.fr/maps/search/Havnebadet+Islands+Brygge</t>
  </si>
  <si>
    <t>Bagdøren</t>
  </si>
  <si>
    <t xml:space="preserve">Egilsgade 22, 2300 København, Denmark -  </t>
  </si>
  <si>
    <t>https://www.google.fr/maps/search/Bagdøren</t>
  </si>
  <si>
    <t>Phoenicia Hotel Beirut</t>
  </si>
  <si>
    <t xml:space="preserve">Bayrut, Lebanon -  </t>
  </si>
  <si>
    <t>https://www.google.fr/maps/search/Phoenicia+Hotel+Beirut</t>
  </si>
  <si>
    <t>Four Seasons Hotel Singapore</t>
  </si>
  <si>
    <t xml:space="preserve">190 Orchard Blvd, Singapore 248646 -  </t>
  </si>
  <si>
    <t>https://www.google.fr/maps/search/Four+Seasons+Hotel+Singapore</t>
  </si>
  <si>
    <t>Reem Al Bawadi Restaurant and Cafe</t>
  </si>
  <si>
    <t xml:space="preserve">Jumeirah Beach Road, Opp. Emirates Islamic Bank Jumeirah 3 - Dubai - United Arab Emirates -  </t>
  </si>
  <si>
    <t>https://www.google.fr/maps/search/Reem+Al+Bawadi+Restaurant+and+Cafe</t>
  </si>
  <si>
    <t>Camping Beach Lake of Molveno</t>
  </si>
  <si>
    <t xml:space="preserve">Via Lungo Lago, 27, 38018 Molveno TN, Italy -  </t>
  </si>
  <si>
    <t>https://www.google.fr/maps/search/Camping+Beach+Lake+of+Molveno</t>
  </si>
  <si>
    <t>Habitat Hotel All Suites</t>
  </si>
  <si>
    <t xml:space="preserve">Al-Madinah Al-Munawarah Rd, As Salamah, Jeddah 23525, Saudi Arabia -  </t>
  </si>
  <si>
    <t>https://www.google.fr/maps/search/Habitat+Hotel+All+Suites</t>
  </si>
  <si>
    <t>Changi Airport Singapore</t>
  </si>
  <si>
    <t xml:space="preserve">Airport Blvd, Singapore -  </t>
  </si>
  <si>
    <t>https://www.google.fr/maps/search/Changi+Airport+Singapore</t>
  </si>
  <si>
    <t>Fairmont Singapore</t>
  </si>
  <si>
    <t xml:space="preserve">80 Bras Basah Rd, Singapore 189560 -  </t>
  </si>
  <si>
    <t>https://www.google.fr/maps/search/Fairmont+Singapore</t>
  </si>
  <si>
    <t>City Space</t>
  </si>
  <si>
    <t xml:space="preserve">2 Stamford Rd, Singapore 178882 -  </t>
  </si>
  <si>
    <t>https://www.google.fr/maps/search/City+Space</t>
  </si>
  <si>
    <t>The Dubai Mall</t>
  </si>
  <si>
    <t xml:space="preserve">Financial Center Rd - Dubai - United Arab Emirates -  </t>
  </si>
  <si>
    <t>https://www.google.fr/maps/search/The+Dubai+Mall</t>
  </si>
  <si>
    <t>360°</t>
  </si>
  <si>
    <t xml:space="preserve">Jumeirah Beach Hotel, near Jumerah Rd, end of the Marina Walkway - Dubai - United Arab Emirates -  </t>
  </si>
  <si>
    <t>https://www.google.fr/maps/search/360°</t>
  </si>
  <si>
    <t>Sheikh Rashid Hall</t>
  </si>
  <si>
    <t xml:space="preserve">Sheikh Zayed Road - Dubai - United Arab Emirates -  </t>
  </si>
  <si>
    <t>https://www.google.fr/maps/search/Sheikh+Rashid+Hall</t>
  </si>
  <si>
    <t>Beirut-Rafic Hariri International Airport</t>
  </si>
  <si>
    <t xml:space="preserve">Beirut, Lebanon -  </t>
  </si>
  <si>
    <t>https://www.google.fr/maps/search/Beirut-Rafic+Hariri+International+Airport</t>
  </si>
  <si>
    <t>Palace Downtown</t>
  </si>
  <si>
    <t xml:space="preserve">Sheikh Mohammed bin Rashid Blvd - Dubai - United Arab Emirates -  </t>
  </si>
  <si>
    <t>https://www.google.fr/maps/search/Palace+Downtown</t>
  </si>
  <si>
    <t>Dubai International Airport</t>
  </si>
  <si>
    <t xml:space="preserve">Dubai - United Arab Emirates -  </t>
  </si>
  <si>
    <t>https://www.google.fr/maps/search/Dubai+International+Airport</t>
  </si>
  <si>
    <t>Mashawi</t>
  </si>
  <si>
    <t xml:space="preserve">G Floor, Una Building, The Greens Green Center Phase 2 - Dubai - United Arab Emirates -  </t>
  </si>
  <si>
    <t>https://www.google.fr/maps/search/Mashawi</t>
  </si>
  <si>
    <t>Hagia Sophia Museum</t>
  </si>
  <si>
    <t xml:space="preserve">Sultan Ahmet Mahallesi, Ayasofya Meydanı, 34122 Fatih/İstanbul, Turkey -  </t>
  </si>
  <si>
    <t>https://www.google.fr/maps/search/Hagia+Sophia+Museum</t>
  </si>
  <si>
    <t>More Cafe DIFC</t>
  </si>
  <si>
    <t xml:space="preserve">312th Rd - Dubai - United Arab Emirates -  </t>
  </si>
  <si>
    <t>https://www.google.fr/maps/search/More+Cafe+DIFC</t>
  </si>
  <si>
    <t>Albrook Mall</t>
  </si>
  <si>
    <t xml:space="preserve">Friendship Avenue, Panama City, Panama -  </t>
  </si>
  <si>
    <t>https://www.google.fr/maps/search/Albrook+Mall</t>
  </si>
  <si>
    <t>Multiplaza Panamá</t>
  </si>
  <si>
    <t xml:space="preserve">Calle Isaac Hanono Missri, Panamá, Vía Israel, Panamá, Panama -  </t>
  </si>
  <si>
    <t>https://www.google.fr/maps/search/Multiplaza+Panamá</t>
  </si>
  <si>
    <t>Multicentro</t>
  </si>
  <si>
    <t xml:space="preserve">Av Balboa, Panama City, Panama -  </t>
  </si>
  <si>
    <t>https://www.google.fr/maps/search/Multicentro</t>
  </si>
  <si>
    <t>Attenza Duty Free</t>
  </si>
  <si>
    <t xml:space="preserve">Avenida Domingo Díaz, Aeropuerto Internacional de Tocumen, Panamá, Panama -  </t>
  </si>
  <si>
    <t>https://www.google.fr/maps/search/Attenza+Duty+Free</t>
  </si>
  <si>
    <t>Transamérica Prestige Beach Class</t>
  </si>
  <si>
    <t xml:space="preserve">Av. Boa Viagem, 420 - Boa Viagem, Recife - PE, 51011-000, Brazil -  </t>
  </si>
  <si>
    <t>https://www.google.fr/maps/search/Transamérica+Prestige+Beach+Class</t>
  </si>
  <si>
    <t>InterContinental Miramar Panama</t>
  </si>
  <si>
    <t>https://www.google.fr/maps/search/InterContinental+Miramar+Panama</t>
  </si>
  <si>
    <t>Miraflores Locks</t>
  </si>
  <si>
    <t xml:space="preserve">Panama City, Panama -  </t>
  </si>
  <si>
    <t>https://www.google.fr/maps/search/Miraflores+Locks</t>
  </si>
  <si>
    <t>New Heights</t>
  </si>
  <si>
    <t xml:space="preserve">3 Zhongshan East 1st Rd, WaiTan, Huangpu Qu, Shanghai Shi, China, 200001 -  </t>
  </si>
  <si>
    <t>https://www.google.fr/maps/search/New+Heights</t>
  </si>
  <si>
    <t>Librairie du Muratore</t>
  </si>
  <si>
    <t xml:space="preserve">2 Rue de la Source de Clermont, 74500 Évian-les-Bains, France -  </t>
  </si>
  <si>
    <t>https://www.google.fr/maps/search/Librairie+du+Muratore</t>
  </si>
  <si>
    <t>Montchoisi Gourmand</t>
  </si>
  <si>
    <t xml:space="preserve">Avenue Antoine-Michel-Servan 36, 1006 Lausanne -  </t>
  </si>
  <si>
    <t>https://www.google.fr/maps/search/Montchoisi+Gourmand</t>
  </si>
  <si>
    <t>Watergate</t>
  </si>
  <si>
    <t>https://www.google.fr/maps/search/Watergate</t>
  </si>
  <si>
    <t>Claude Desarzens, thérapeute-énergéticien, régressions mémorielles, guides spirituels.</t>
  </si>
  <si>
    <t xml:space="preserve">Rue du Liseron 5, 1006 Lausanne -  </t>
  </si>
  <si>
    <t>https://www.google.fr/maps/search/Claude+Desarzens,+thérapeute-énergéticien,+régressions+mémorielles,+guides+spirituels.</t>
  </si>
  <si>
    <t>Le Bistrot des TONTONS</t>
  </si>
  <si>
    <t xml:space="preserve">Club Nautique de Pully, Chemin des Bains 2, 1009 Pully -  </t>
  </si>
  <si>
    <t>https://www.google.fr/maps/search/Le+Bistrot+des+TONTONS</t>
  </si>
  <si>
    <t>Da ZHENDRON RIFUGIO PIANEZZE di Torresan Fanny</t>
  </si>
  <si>
    <t xml:space="preserve">Via S. Francesco, 43, 31049 Valdobbiadene TV, Italy -  </t>
  </si>
  <si>
    <t>https://www.google.fr/maps/search/Da+ZHENDRON+RIFUGIO+PIANEZZE+di+Torresan+Fanny</t>
  </si>
  <si>
    <t>Pyramides de Vidy</t>
  </si>
  <si>
    <t xml:space="preserve">Espl. des Cantons, 1007 Lausanne -  </t>
  </si>
  <si>
    <t>https://www.google.fr/maps/search/Pyramides+de+Vidy</t>
  </si>
  <si>
    <t>MGM Café</t>
  </si>
  <si>
    <t xml:space="preserve">Rue du Lac 14, 1007 Lausanne -  </t>
  </si>
  <si>
    <t>https://www.google.fr/maps/search/MGM+Café</t>
  </si>
  <si>
    <t>Cure catholique romaine de Notre-Dame</t>
  </si>
  <si>
    <t xml:space="preserve">Rue du Valentin 3, 1004 Lausanne -  </t>
  </si>
  <si>
    <t>https://www.google.fr/maps/search/Cure+catholique+romaine+de+Notre-Dame</t>
  </si>
  <si>
    <t xml:space="preserve">Avenue de Cour 143, 1007 Lausanne -  </t>
  </si>
  <si>
    <t>Via Grande Mignagola</t>
  </si>
  <si>
    <t xml:space="preserve">31030 Mignagola TV, Italy -  </t>
  </si>
  <si>
    <t>https://www.google.fr/maps/search/Via+Grande+Mignagola</t>
  </si>
  <si>
    <t>Piazza dei Signori</t>
  </si>
  <si>
    <t xml:space="preserve">10, 31100 Treviso TV, Italy -  </t>
  </si>
  <si>
    <t>https://www.google.fr/maps/search/Piazza+dei+Signori</t>
  </si>
  <si>
    <t>Al Fogher Hotel</t>
  </si>
  <si>
    <t xml:space="preserve">Viale della Repubblica, 10, 31100 Treviso TV, Italy -  </t>
  </si>
  <si>
    <t>https://www.google.fr/maps/search/Al+Fogher+Hotel</t>
  </si>
  <si>
    <t>Centro Commerciale Fiera</t>
  </si>
  <si>
    <t xml:space="preserve">Viale IV Novembre, 83, 31100 Treviso TV, Italy -  </t>
  </si>
  <si>
    <t>https://www.google.fr/maps/search/Centro+Commerciale+Fiera</t>
  </si>
  <si>
    <t>Coop Supermarché City Genève Fusterie Food</t>
  </si>
  <si>
    <t xml:space="preserve">Rue du Commerce 5, 1204 Genève -  </t>
  </si>
  <si>
    <t>https://www.google.fr/maps/search/Coop+Supermarché+City+Genève+Fusterie+Food</t>
  </si>
  <si>
    <t>Restaurant L'Envers du Décor</t>
  </si>
  <si>
    <t xml:space="preserve">Rue de la Chapelle 10, 1207 Genève -  </t>
  </si>
  <si>
    <t>https://www.google.fr/maps/search/Restaurant+L'Envers+du+Décor</t>
  </si>
  <si>
    <t xml:space="preserve">Rue du Grand-Chêne 1, 1003 Lausanne -  </t>
  </si>
  <si>
    <t>Délices</t>
  </si>
  <si>
    <t>https://www.google.fr/maps/search/Délices</t>
  </si>
  <si>
    <t xml:space="preserve">Boulevard de Grancy 37, 1006 Lausanne -  </t>
  </si>
  <si>
    <t>AOC</t>
  </si>
  <si>
    <t xml:space="preserve">Halles de LYON PAUL BOCUSE, 102 Cours Lafayette, 69003 Lyon, France -  </t>
  </si>
  <si>
    <t>https://www.google.fr/maps/search/AOC</t>
  </si>
  <si>
    <t>Radisson Blu Hotel, Lyon</t>
  </si>
  <si>
    <t xml:space="preserve">129 Rue Servient, 69003 Lyon, France -  </t>
  </si>
  <si>
    <t>https://www.google.fr/maps/search/Radisson+Blu+Hotel,+Lyon</t>
  </si>
  <si>
    <t xml:space="preserve">Chemin du Pré-de-la-Tour 3, 1009 Pully -  </t>
  </si>
  <si>
    <t>rooftop°42</t>
  </si>
  <si>
    <t xml:space="preserve">Rue du Rhône 42, 1204 Genève -  </t>
  </si>
  <si>
    <t>https://www.google.fr/maps/search/rooftop°42</t>
  </si>
  <si>
    <t>Place Bellecour</t>
  </si>
  <si>
    <t xml:space="preserve">69002 Lyon, France -  </t>
  </si>
  <si>
    <t>https://www.google.fr/maps/search/Place+Bellecour</t>
  </si>
  <si>
    <t>Academy Hairdressing Grand-St-Jean Lausanne</t>
  </si>
  <si>
    <t xml:space="preserve">Rue Grand-Saint-Jean 16, 1003 Lausanne -  </t>
  </si>
  <si>
    <t>https://www.google.fr/maps/search/Academy+Hairdressing+Grand-St-Jean+Lausanne</t>
  </si>
  <si>
    <t>Ouchy-Olympique</t>
  </si>
  <si>
    <t xml:space="preserve">Place de la Navigation 6, 1006 Lausanne -  </t>
  </si>
  <si>
    <t>https://www.google.fr/maps/search/Ouchy-Olympique</t>
  </si>
  <si>
    <t>Le Noyau</t>
  </si>
  <si>
    <t xml:space="preserve">Les Combes 5, 1733 Treyvaux -  </t>
  </si>
  <si>
    <t>https://www.google.fr/maps/search/Le+Noyau</t>
  </si>
  <si>
    <t>Croix-D'ouchy</t>
  </si>
  <si>
    <t xml:space="preserve">Avenue d'Ouchy 45, 1006 Lausanne -  </t>
  </si>
  <si>
    <t>https://www.google.fr/maps/search/Croix-D'ouchy</t>
  </si>
  <si>
    <t>Aquasplash</t>
  </si>
  <si>
    <t>https://www.google.fr/maps/search/Aquasplash</t>
  </si>
  <si>
    <t>Église catholique romaine du Sacré-Cœur</t>
  </si>
  <si>
    <t xml:space="preserve">Chemin de Beau-Rivage 3, 1006 Lausanne -  </t>
  </si>
  <si>
    <t>https://www.google.fr/maps/search/Église+catholique+romaine+du+Sacré-Cœur</t>
  </si>
  <si>
    <t>Community Center</t>
  </si>
  <si>
    <t xml:space="preserve">Avenue Édouard Dapples 50, 1006 Lausanne -  </t>
  </si>
  <si>
    <t>https://www.google.fr/maps/search/Community+Center</t>
  </si>
  <si>
    <t>Porto Turistico Internazionale di Rapallo Spa</t>
  </si>
  <si>
    <t xml:space="preserve">Calata Andrea Doria, 2, 16035 Rapallo GE, Italy -  </t>
  </si>
  <si>
    <t>https://www.google.fr/maps/search/Porto+Turistico+Internazionale+di+Rapallo+Spa</t>
  </si>
  <si>
    <t xml:space="preserve">Corso Giuseppe Assereto, 37, 16035 Rapallo GE, Italy -  </t>
  </si>
  <si>
    <t>Parco Nazionale delle Cinque Terre</t>
  </si>
  <si>
    <t xml:space="preserve">Riomaggiore SP, Italy -  </t>
  </si>
  <si>
    <t>https://www.google.fr/maps/search/Parco+Nazionale+delle+Cinque+Terre</t>
  </si>
  <si>
    <t>Excelsior Palace Hotel</t>
  </si>
  <si>
    <t xml:space="preserve">Via S. Michele, 8, 16035 Rapallo GE, Italy -  </t>
  </si>
  <si>
    <t>https://www.google.fr/maps/search/Excelsior+Palace+Hotel</t>
  </si>
  <si>
    <t>CGN Belle Epoque Sa</t>
  </si>
  <si>
    <t xml:space="preserve">Avenue de Rhodanie 17, 1007 Lausanne -  </t>
  </si>
  <si>
    <t>https://www.google.fr/maps/search/CGN+Belle+Epoque+Sa</t>
  </si>
  <si>
    <t>Bel-Air</t>
  </si>
  <si>
    <t xml:space="preserve">Place de Bel-Air 2, 1204 Genève -  </t>
  </si>
  <si>
    <t>https://www.google.fr/maps/search/Bel-Air</t>
  </si>
  <si>
    <t>Coop Supermarché Lausanne Caroline</t>
  </si>
  <si>
    <t xml:space="preserve">Rue Caroline 6, 1003 Lausanne -  </t>
  </si>
  <si>
    <t>https://www.google.fr/maps/search/Coop+Supermarché+Lausanne+Caroline</t>
  </si>
  <si>
    <t>Käfigturm</t>
  </si>
  <si>
    <t xml:space="preserve">Marktgasse 67, 3011 Bern -  </t>
  </si>
  <si>
    <t>https://www.google.fr/maps/search/Käfigturm</t>
  </si>
  <si>
    <t>Hotel Schweizerhof Bern &amp; THE SPA</t>
  </si>
  <si>
    <t xml:space="preserve">Bahnhofpl. 11, 3001 Bern -  </t>
  </si>
  <si>
    <t>https://www.google.fr/maps/search/Hotel+Schweizerhof+Bern+&amp;+THE+SPA</t>
  </si>
  <si>
    <t>Entrecôte Fédérale</t>
  </si>
  <si>
    <t xml:space="preserve">Bärenpl. 31, 3011 Bern -  </t>
  </si>
  <si>
    <t>https://www.google.fr/maps/search/Entrecôte+Fédérale</t>
  </si>
  <si>
    <t>Brasserie-Bar Le Moderne</t>
  </si>
  <si>
    <t xml:space="preserve">Rue Victor-Tissot 2, 1630 Bulle -  </t>
  </si>
  <si>
    <t>https://www.google.fr/maps/search/Brasserie-Bar+Le+Moderne</t>
  </si>
  <si>
    <t>Decathlon Olmi</t>
  </si>
  <si>
    <t xml:space="preserve">Via Brescia, 3, 31050 Olmi TV, Italy -  </t>
  </si>
  <si>
    <t>https://www.google.fr/maps/search/Decathlon+Olmi</t>
  </si>
  <si>
    <t>Office de l'assurance- invalidité pour le canton de Vaud</t>
  </si>
  <si>
    <t xml:space="preserve">Avenue du Général-Guisan 8, 1800 Vevey -  </t>
  </si>
  <si>
    <t>https://www.google.fr/maps/search/Office+de+l'assurance-+invalidité+pour+le+canton+de+Vaud</t>
  </si>
  <si>
    <t>Bistrot Milano Centrale</t>
  </si>
  <si>
    <t xml:space="preserve">Piazza Duca d'Aosta, 1, 20125 Milano MI, Italy -  </t>
  </si>
  <si>
    <t>https://www.google.fr/maps/search/Bistrot+Milano+Centrale</t>
  </si>
  <si>
    <t>Tavernetta Butterfly</t>
  </si>
  <si>
    <t xml:space="preserve">Via Alessandro Manzoni, 46, 31100 Treviso TV, Italy -  </t>
  </si>
  <si>
    <t>https://www.google.fr/maps/search/Tavernetta+Butterfly</t>
  </si>
  <si>
    <t>Pull&amp;Bear</t>
  </si>
  <si>
    <t xml:space="preserve">Place de la Palud 16-18, 1003 Lausanne -  </t>
  </si>
  <si>
    <t>https://www.google.fr/maps/search/Pull&amp;Bear</t>
  </si>
  <si>
    <t xml:space="preserve">Route de Thonon 55, 1222 Vésenaz -  </t>
  </si>
  <si>
    <t>Supermercati Galletti S.A.S. di Galletti Giovanni</t>
  </si>
  <si>
    <t xml:space="preserve">Via Grande Mignagola, 104, 31030 Carbonera TV, Italy -  </t>
  </si>
  <si>
    <t>https://www.google.fr/maps/search/Supermercati+Galletti+S.A.S.+di+Galletti+Giovanni</t>
  </si>
  <si>
    <t>Ideapizza</t>
  </si>
  <si>
    <t xml:space="preserve">Via Postumia Ovest, 227, 31048 Olmi TV, Italy -  </t>
  </si>
  <si>
    <t>https://www.google.fr/maps/search/Ideapizza</t>
  </si>
  <si>
    <t>Pouly</t>
  </si>
  <si>
    <t xml:space="preserve">Place de la Gare 9, 1003 Lausanne -  </t>
  </si>
  <si>
    <t>https://www.google.fr/maps/search/Pouly</t>
  </si>
  <si>
    <t>Pro Senectute Vaud</t>
  </si>
  <si>
    <t xml:space="preserve">Rue du Maupas 51, 1004 Lausanne -  </t>
  </si>
  <si>
    <t>https://www.google.fr/maps/search/Pro+Senectute+Vaud</t>
  </si>
  <si>
    <t>Saveur PimenThé / Au café du Brésil</t>
  </si>
  <si>
    <t xml:space="preserve">Rue Madeleine 5, 1003 Lausanne -  </t>
  </si>
  <si>
    <t>https://www.google.fr/maps/search/Saveur+PimenThé+/+Au+café+du+Brésil</t>
  </si>
  <si>
    <t>Cash Converters</t>
  </si>
  <si>
    <t xml:space="preserve">Rue du Criblet 1, 1700 Fribourg -  </t>
  </si>
  <si>
    <t>https://www.google.fr/maps/search/Cash+Converters</t>
  </si>
  <si>
    <t>Restaurant le Pirate</t>
  </si>
  <si>
    <t xml:space="preserve">Place de la Navigation 4, 1006 Lausanne -  </t>
  </si>
  <si>
    <t>https://www.google.fr/maps/search/Restaurant+le+Pirate</t>
  </si>
  <si>
    <t>Bessières</t>
  </si>
  <si>
    <t>https://www.google.fr/maps/search/Bessières</t>
  </si>
  <si>
    <t>École hôtelière de Lausanne</t>
  </si>
  <si>
    <t xml:space="preserve">Route de Cojonnex 18, 1000 Lausanne -  </t>
  </si>
  <si>
    <t>https://www.google.fr/maps/search/École+hôtelière+de+Lausanne</t>
  </si>
  <si>
    <t>Hôtel Royal</t>
  </si>
  <si>
    <t xml:space="preserve">Rue de Lausanne 41, 1201 Genève -  </t>
  </si>
  <si>
    <t>https://www.google.fr/maps/search/Hôtel+Royal</t>
  </si>
  <si>
    <t>Pharmacie Internationale Golaz</t>
  </si>
  <si>
    <t xml:space="preserve">Place Saint-François 6, 1002 Lausanne -  </t>
  </si>
  <si>
    <t>https://www.google.fr/maps/search/Pharmacie+Internationale+Golaz</t>
  </si>
  <si>
    <t>Café Romand</t>
  </si>
  <si>
    <t>https://www.google.fr/maps/search/Café+Romand</t>
  </si>
  <si>
    <t>La Nostra Pizza</t>
  </si>
  <si>
    <t xml:space="preserve">Via Grande di Mignagola, 14/b, 31030 Carbonera TV, Italy -  </t>
  </si>
  <si>
    <t>https://www.google.fr/maps/search/La+Nostra+Pizza</t>
  </si>
  <si>
    <t>Mont-Fleuri</t>
  </si>
  <si>
    <t xml:space="preserve">Avenue d'Ouchy 15, 1006 Lausanne -  </t>
  </si>
  <si>
    <t>https://www.google.fr/maps/search/Mont-Fleuri</t>
  </si>
  <si>
    <t>Grands Magasins Manor, Maus &amp; Cie</t>
  </si>
  <si>
    <t xml:space="preserve">Rue Saint-Laurent 3, 1002 Lausanne -  </t>
  </si>
  <si>
    <t>https://www.google.fr/maps/search/Grands+Magasins+Manor,+Maus+&amp;+Cie</t>
  </si>
  <si>
    <t>Brasserie Restaurant La Riviera</t>
  </si>
  <si>
    <t xml:space="preserve">Place de la Navigation 8, 1006 Lausanne -  </t>
  </si>
  <si>
    <t>https://www.google.fr/maps/search/Brasserie+Restaurant+La+Riviera</t>
  </si>
  <si>
    <t>Digital Planet Sàrl</t>
  </si>
  <si>
    <t xml:space="preserve">Galerie Saint-François A, 1003 Lausanne -  </t>
  </si>
  <si>
    <t>https://www.google.fr/maps/search/Digital+Planet+Sàrl</t>
  </si>
  <si>
    <t>Les Boucaniers</t>
  </si>
  <si>
    <t>https://www.google.fr/maps/search/Les+Boucaniers</t>
  </si>
  <si>
    <t>St. Moritz Tourist Information Dorf</t>
  </si>
  <si>
    <t xml:space="preserve">Via Maistra 12, 7500 St. Moritz -  </t>
  </si>
  <si>
    <t>https://www.google.fr/maps/search/St.+Moritz+Tourist+Information+Dorf</t>
  </si>
  <si>
    <t>Kempinski Grand Hotel Des Bains St. Moritz</t>
  </si>
  <si>
    <t xml:space="preserve">Via Mezdi 27, 7500 St. Moritz -  </t>
  </si>
  <si>
    <t>https://www.google.fr/maps/search/Kempinski+Grand+Hotel+Des+Bains+St.+Moritz</t>
  </si>
  <si>
    <t>Café Mozart</t>
  </si>
  <si>
    <t xml:space="preserve">Rue de la Grotte 2, 1003 Lausanne -  </t>
  </si>
  <si>
    <t>https://www.google.fr/maps/search/Café+Mozart</t>
  </si>
  <si>
    <t>Coccinelle Café</t>
  </si>
  <si>
    <t xml:space="preserve">Rue Pichard 18, 1003 Lausanne -  </t>
  </si>
  <si>
    <t>https://www.google.fr/maps/search/Coccinelle+Café</t>
  </si>
  <si>
    <t>Badrutt's Palace | Grand &amp; Wellness Hotel St. Moritz</t>
  </si>
  <si>
    <t xml:space="preserve">Via Serlas 27, 7500 St. Moritz -  </t>
  </si>
  <si>
    <t>https://www.google.fr/maps/search/Badrutt's+Palace+|+Grand+&amp;+Wellness+Hotel+St.+Moritz</t>
  </si>
  <si>
    <t xml:space="preserve">Av. Frédéric-César-de-la-Harpe 17, 1007 Lausanne -  </t>
  </si>
  <si>
    <t>Port de Thonon les Bains</t>
  </si>
  <si>
    <t xml:space="preserve">7 Quai de Rives, 74200 Thonon-les-Bains, France -  </t>
  </si>
  <si>
    <t>https://www.google.fr/maps/search/Port+de+Thonon+les+Bains</t>
  </si>
  <si>
    <t>Minigolf Bellerive - Lausanne</t>
  </si>
  <si>
    <t xml:space="preserve">Avenue Gustave-Doret, 1007 Lausanne -  </t>
  </si>
  <si>
    <t>https://www.google.fr/maps/search/Minigolf+Bellerive+-+Lausanne</t>
  </si>
  <si>
    <t>Grand Duke Pub</t>
  </si>
  <si>
    <t xml:space="preserve">Rue de Monthoux 8, 1201 Genf -  </t>
  </si>
  <si>
    <t>https://www.google.fr/maps/search/Grand+Duke+Pub</t>
  </si>
  <si>
    <t>HOTELA AVS compensation fund</t>
  </si>
  <si>
    <t xml:space="preserve">Rue de la Gare 18, 1820 Montreux -  </t>
  </si>
  <si>
    <t>https://www.google.fr/maps/search/HOTELA+AVS+compensation+fund</t>
  </si>
  <si>
    <t>École Nouvelle de la Suisse Romande</t>
  </si>
  <si>
    <t xml:space="preserve">Chemin de Rovéréaz 20, 1012 Lausanne -  </t>
  </si>
  <si>
    <t>https://www.google.fr/maps/search/École+Nouvelle+de+la+Suisse+Romande</t>
  </si>
  <si>
    <t>Coop Supermarché Lausanne Grancy</t>
  </si>
  <si>
    <t xml:space="preserve">Boulevard de Grancy 4, 1006 Lausanne -  </t>
  </si>
  <si>
    <t>https://www.google.fr/maps/search/Coop+Supermarché+Lausanne+Grancy</t>
  </si>
  <si>
    <t>Halte Jeux La Grenette</t>
  </si>
  <si>
    <t xml:space="preserve">Place de la Riponne 10, 1005 Lausanne -  </t>
  </si>
  <si>
    <t>https://www.google.fr/maps/search/Halte+Jeux+La+Grenette</t>
  </si>
  <si>
    <t>Café du Châtelard</t>
  </si>
  <si>
    <t xml:space="preserve">Sentier des Crosets 1, 1804 Corsier-sur-Vevey -  </t>
  </si>
  <si>
    <t>https://www.google.fr/maps/search/Café+du+Châtelard</t>
  </si>
  <si>
    <t>Mix-Image Lausanne</t>
  </si>
  <si>
    <t xml:space="preserve">Rue du Petit-Saint-Jean 3, 1003 Lausanne -  </t>
  </si>
  <si>
    <t>https://www.google.fr/maps/search/Mix-Image+Lausanne</t>
  </si>
  <si>
    <t>L´Accademia</t>
  </si>
  <si>
    <t xml:space="preserve">Place du Port 11, 1006 Lausanne -  </t>
  </si>
  <si>
    <t>https://www.google.fr/maps/search/L´Accademia</t>
  </si>
  <si>
    <t>Duke's Bar</t>
  </si>
  <si>
    <t xml:space="preserve">Rue du Flon 12, 1003 Lausanne -  </t>
  </si>
  <si>
    <t>https://www.google.fr/maps/search/Duke's+Bar</t>
  </si>
  <si>
    <t>Les Recyclables</t>
  </si>
  <si>
    <t xml:space="preserve">Rue de Carouge 53, 1205 Genève -  </t>
  </si>
  <si>
    <t>https://www.google.fr/maps/search/Les+Recyclables</t>
  </si>
  <si>
    <t>Bel et Bien</t>
  </si>
  <si>
    <t xml:space="preserve">Avenue d'Ouchy 25, 1006 Lausanne -  </t>
  </si>
  <si>
    <t>https://www.google.fr/maps/search/Bel+et+Bien</t>
  </si>
  <si>
    <t>Pizzéria Da Carlo S.A.</t>
  </si>
  <si>
    <t xml:space="preserve">Rue Caroline 2, 1003 Lausanne -  </t>
  </si>
  <si>
    <t>https://www.google.fr/maps/search/Pizzéria+Da+Carlo+S.A.</t>
  </si>
  <si>
    <t>Le Petit Théâtre de Lausanne</t>
  </si>
  <si>
    <t xml:space="preserve">Place de la Cathédrale 12, 1005 Lausanne -  </t>
  </si>
  <si>
    <t>https://www.google.fr/maps/search/Le+Petit+Théâtre+de+Lausanne</t>
  </si>
  <si>
    <t>Silver Star</t>
  </si>
  <si>
    <t>https://www.google.fr/maps/search/Silver+Star</t>
  </si>
  <si>
    <t>Coop Supermarché Lausanne La Harpe</t>
  </si>
  <si>
    <t xml:space="preserve">Av. Frédéric-César-de-la-Harpe 33, 1007 Lausanne -  </t>
  </si>
  <si>
    <t>https://www.google.fr/maps/search/Coop+Supermarché+Lausanne+La+Harpe</t>
  </si>
  <si>
    <t>Reef Resort Port Douglas</t>
  </si>
  <si>
    <t xml:space="preserve">121 Port Douglas Rd, Port Douglas QLD 4877, Australia -  </t>
  </si>
  <si>
    <t>https://www.google.fr/maps/search/Reef+Resort+Port+Douglas</t>
  </si>
  <si>
    <t>IMC Steak House</t>
  </si>
  <si>
    <t xml:space="preserve">17 Palmer St, South Townsville QLD 4810, Australia -  </t>
  </si>
  <si>
    <t>https://www.google.fr/maps/search/IMC+Steak+House</t>
  </si>
  <si>
    <t>Ribs and Rumps</t>
  </si>
  <si>
    <t xml:space="preserve">2 Dibbs St, South Townsville QLD 4810, Australia -  </t>
  </si>
  <si>
    <t>https://www.google.fr/maps/search/Ribs+and+Rumps</t>
  </si>
  <si>
    <t>Undara Experience</t>
  </si>
  <si>
    <t xml:space="preserve">Undara Volcanic Park, Savannah Way QLD 4871, Australia -  </t>
  </si>
  <si>
    <t>https://www.google.fr/maps/search/Undara+Experience</t>
  </si>
  <si>
    <t>Low Island</t>
  </si>
  <si>
    <t xml:space="preserve">Low Isles QLD 4873, Australia -  </t>
  </si>
  <si>
    <t>https://www.google.fr/maps/search/Low+Island</t>
  </si>
  <si>
    <t>Cairns Central Shopping Centre</t>
  </si>
  <si>
    <t xml:space="preserve">1/21 McLeod St, Cairns City QLD 4870, Australia -  </t>
  </si>
  <si>
    <t>https://www.google.fr/maps/search/Cairns+Central+Shopping+Centre</t>
  </si>
  <si>
    <t>Wildlife Habitat</t>
  </si>
  <si>
    <t xml:space="preserve">Port Douglas Rd, Port Douglas QLD 4877, Australia -  </t>
  </si>
  <si>
    <t>https://www.google.fr/maps/search/Wildlife+Habitat</t>
  </si>
  <si>
    <t>Chilly's Pizza &amp; Trattoria</t>
  </si>
  <si>
    <t xml:space="preserve">2 Mowbray St, Port Douglas QLD 4877, Australia -  </t>
  </si>
  <si>
    <t>https://www.google.fr/maps/search/Chilly's+Pizza+&amp;+Trattoria</t>
  </si>
  <si>
    <t>Seagulls Resort</t>
  </si>
  <si>
    <t xml:space="preserve">74 The Esplanade, Belgian Gardens QLD 4810, Australia -  </t>
  </si>
  <si>
    <t>https://www.google.fr/maps/search/Seagulls+Resort</t>
  </si>
  <si>
    <t>Coles North Ward</t>
  </si>
  <si>
    <t xml:space="preserve">26-28 Mitchell St, North Ward QLD 4810, Australia -  </t>
  </si>
  <si>
    <t>https://www.google.fr/maps/search/Coles+North+Ward</t>
  </si>
  <si>
    <t>Caversham Wildlife Park</t>
  </si>
  <si>
    <t xml:space="preserve">unit b lot/99 Lord St, Whiteman WA 6068, Australia -  </t>
  </si>
  <si>
    <t>https://www.google.fr/maps/search/Caversham+Wildlife+Park</t>
  </si>
  <si>
    <t>Naruone Restaurant</t>
  </si>
  <si>
    <t xml:space="preserve">373-375 Pitt St, Sydney NSW 2000, Australia -  </t>
  </si>
  <si>
    <t>https://www.google.fr/maps/search/Naruone+Restaurant</t>
  </si>
  <si>
    <t>Little Creatures Brewing</t>
  </si>
  <si>
    <t xml:space="preserve">40 Mews Rd, Fremantle WA 6160, Australia -  </t>
  </si>
  <si>
    <t>https://www.google.fr/maps/search/Little+Creatures+Brewing</t>
  </si>
  <si>
    <t>DoubleTree by Hilton Hotel Alice Springs</t>
  </si>
  <si>
    <t xml:space="preserve">82 Barrett Dr, Alice Springs NT 0870, Australia -  </t>
  </si>
  <si>
    <t>https://www.google.fr/maps/search/DoubleTree+by+Hilton+Hotel+Alice+Springs</t>
  </si>
  <si>
    <t>SEA LIFE Sydney Aquarium</t>
  </si>
  <si>
    <t xml:space="preserve">1-5 Wheat Rd, Sydney NSW 2000, Australia -  </t>
  </si>
  <si>
    <t>https://www.google.fr/maps/search/SEA+LIFE+Sydney+Aquarium</t>
  </si>
  <si>
    <t>Uluru-Kata Tjuta National Park</t>
  </si>
  <si>
    <t xml:space="preserve">Lasseter Hwy, Uluru NT 0872, Australia -  </t>
  </si>
  <si>
    <t>https://www.google.fr/maps/search/Uluru-Kata+Tjuta+National+Park</t>
  </si>
  <si>
    <t>Macchiato Wood Fire Pizza &amp; Coffee Roastery</t>
  </si>
  <si>
    <t xml:space="preserve">shop 2/338 Pitt St, Sydney NSW 2000, Australia -  </t>
  </si>
  <si>
    <t>https://www.google.fr/maps/search/Macchiato+Wood+Fire+Pizza+&amp;+Coffee+Roastery</t>
  </si>
  <si>
    <t>Sydney Opera House</t>
  </si>
  <si>
    <t xml:space="preserve">Bennelong Point, Sydney NSW 2000, Australia -  </t>
  </si>
  <si>
    <t>https://www.google.fr/maps/search/Sydney+Opera+House</t>
  </si>
  <si>
    <t>Darling Harbour</t>
  </si>
  <si>
    <t xml:space="preserve">Sydney NSW 2000, Australia -  </t>
  </si>
  <si>
    <t>https://www.google.fr/maps/search/Darling+Harbour</t>
  </si>
  <si>
    <t>Whitsunday Islands National Park</t>
  </si>
  <si>
    <t xml:space="preserve">Whitsunday Island QLD 4802, Australia -  </t>
  </si>
  <si>
    <t>https://www.google.fr/maps/search/Whitsunday+Islands+National+Park</t>
  </si>
  <si>
    <t>Starling Hotel Lausanne</t>
  </si>
  <si>
    <t xml:space="preserve">Route Cantonale 31, 1025 Saint-Sulpice -  </t>
  </si>
  <si>
    <t>https://www.google.fr/maps/search/Starling+Hotel+Lausanne</t>
  </si>
  <si>
    <t>Meliá Costa del Sol</t>
  </si>
  <si>
    <t xml:space="preserve">Paseo Marítimo, 11, 29620 Torremolinos, Málaga, Spain -  </t>
  </si>
  <si>
    <t>https://www.google.fr/maps/search/Meliá+Costa+del+Sol</t>
  </si>
  <si>
    <t>RENARD Stéphanie</t>
  </si>
  <si>
    <t xml:space="preserve">38 Rue de Laborde, 75008 Paris, France -  </t>
  </si>
  <si>
    <t>https://www.google.fr/maps/search/RENARD+Stéphanie</t>
  </si>
  <si>
    <t>Hôtel Outre-Mer - Hôtel Boutique face à la mer Salon de Thé &amp; Bar Lounge</t>
  </si>
  <si>
    <t xml:space="preserve">1 Rue du Général Leclerc, 14640 Villers-sur-Mer, France -  </t>
  </si>
  <si>
    <t>https://www.google.fr/maps/search/Hôtel+Outre-Mer+-+Hôtel+Boutique+face+à+la+mer+Salon+de+Thé+&amp;+Bar+Lounge</t>
  </si>
  <si>
    <t>Garage Blanc</t>
  </si>
  <si>
    <t xml:space="preserve">Villavit Route de, Saint Jean de Sixt, 74450 Le Grand-Bornand, France -  </t>
  </si>
  <si>
    <t>https://www.google.fr/maps/search/Garage+Blanc</t>
  </si>
  <si>
    <t>REGAL Paris</t>
  </si>
  <si>
    <t xml:space="preserve">32 Rue Monsieur le Prince, 75006 Paris, France -  </t>
  </si>
  <si>
    <t>https://www.google.fr/maps/search/REGAL+Paris</t>
  </si>
  <si>
    <t>BORDÔAPPART L'OASIS</t>
  </si>
  <si>
    <t xml:space="preserve">9 Rue Claude Debussy, 33120 Arcachon, France -  </t>
  </si>
  <si>
    <t>https://www.google.fr/maps/search/BORDÔAPPART+L'OASIS</t>
  </si>
  <si>
    <t>SCP Lusson et Catillion</t>
  </si>
  <si>
    <t xml:space="preserve">52 Rue de l'Amiral Courbet, 80000 Amiens, France -  </t>
  </si>
  <si>
    <t>https://www.google.fr/maps/search/SCP+Lusson+et+Catillion</t>
  </si>
  <si>
    <t>Dr Luc Bottero</t>
  </si>
  <si>
    <t xml:space="preserve">17 Rue Sommeiller, 74000 Annecy, France -  </t>
  </si>
  <si>
    <t>https://www.google.fr/maps/search/Dr+Luc+Bottero</t>
  </si>
  <si>
    <t>Docteur Chartier Evelyne</t>
  </si>
  <si>
    <t xml:space="preserve">94 Avenue de Royat, 63400 Chamalières, France -  </t>
  </si>
  <si>
    <t>https://www.google.fr/maps/search/Docteur+Chartier+Evelyne</t>
  </si>
  <si>
    <t>Persia médecine esthétique et épilation laser</t>
  </si>
  <si>
    <t xml:space="preserve">253 Allée Prom. des Bords du Lac, 73100 Aix-les-Bains, France -  </t>
  </si>
  <si>
    <t>https://www.google.fr/maps/search/Persia+médecine+esthétique+et+épilation+laser</t>
  </si>
  <si>
    <t>Medesthy</t>
  </si>
  <si>
    <t xml:space="preserve">755 Rue de Genève, 01210 Ornex, France -  </t>
  </si>
  <si>
    <t>https://www.google.fr/maps/search/Medesthy</t>
  </si>
  <si>
    <t>Docteur Bruno Thus</t>
  </si>
  <si>
    <t xml:space="preserve">33 Chemin des 3 Noyers, 74100 Vétraz-Monthoux, France -  </t>
  </si>
  <si>
    <t>https://www.google.fr/maps/search/Docteur+Bruno+Thus</t>
  </si>
  <si>
    <t>Mr. Dr. Stéphane Smarrito</t>
  </si>
  <si>
    <t xml:space="preserve">Place Saint-François 1, 1003 Lausanne -  </t>
  </si>
  <si>
    <t>https://www.google.fr/maps/search/Mr.+Dr.+Stéphane+Smarrito</t>
  </si>
  <si>
    <t>Dr. Philippe Sillard</t>
  </si>
  <si>
    <t xml:space="preserve">Rue de la Terrassière 16-18 ( entrée ruelle de la vinaigrerie), 1207 Genève -  </t>
  </si>
  <si>
    <t>https://www.google.fr/maps/search/Dr.+Philippe+Sillard</t>
  </si>
  <si>
    <t>Dauvillaire Thierry</t>
  </si>
  <si>
    <t xml:space="preserve">348 Avenue de Genève, 01220 Divonne-les-Bains, France -  </t>
  </si>
  <si>
    <t>https://www.google.fr/maps/search/Dauvillaire+Thierry</t>
  </si>
  <si>
    <t>Clinique Rive Gauche - Dermatology</t>
  </si>
  <si>
    <t xml:space="preserve">Rue Pierre-Fatio 15, 1204 Genève -  </t>
  </si>
  <si>
    <t>https://www.google.fr/maps/search/Clinique+Rive+Gauche+-+Dermatology</t>
  </si>
  <si>
    <t>Medecin Nutritioniste esthetique Mallet Pierre-henri</t>
  </si>
  <si>
    <t xml:space="preserve">359 Rue d'Anse, 69400 Villefranche-sur-Saône, France -  </t>
  </si>
  <si>
    <t>https://www.google.fr/maps/search/Medecin+Nutritioniste+esthetique+Mallet+Pierre-henri</t>
  </si>
  <si>
    <t>Popular Pharmacy La Sallaz Sàrl</t>
  </si>
  <si>
    <t xml:space="preserve">Route d'Oron 4, 1000 Lausanne -  </t>
  </si>
  <si>
    <t>https://www.google.fr/maps/search/Popular+Pharmacy+La+Sallaz+Sàrl</t>
  </si>
  <si>
    <t>Airtrix Ultimate Fun Park</t>
  </si>
  <si>
    <t xml:space="preserve">61 Avenue Saint-Jean Centre Commercial B'est, 57450 Farébersviller, France -  </t>
  </si>
  <si>
    <t>https://www.google.fr/maps/search/Airtrix+Ultimate+Fun+Park</t>
  </si>
  <si>
    <t>Atelier des Marins</t>
  </si>
  <si>
    <t xml:space="preserve">21 Leniphen, 44350 Guérande, France -  </t>
  </si>
  <si>
    <t>https://www.google.fr/maps/search/Atelier+des+Marins</t>
  </si>
  <si>
    <t>Lino Ristorante</t>
  </si>
  <si>
    <t xml:space="preserve">61 Rue de Courcelles, 75008 Paris, France -  </t>
  </si>
  <si>
    <t>https://www.google.fr/maps/search/Lino+Ristorante</t>
  </si>
  <si>
    <t>Exclusiv Golf de Toulouse Seilh</t>
  </si>
  <si>
    <t xml:space="preserve">Route Grenade, 31840 Seilh, France -  </t>
  </si>
  <si>
    <t>https://www.google.fr/maps/search/Exclusiv+Golf+de+Toulouse+Seilh</t>
  </si>
  <si>
    <t>Hotel Mercure Toulouse Aéroport Golf de Seilh</t>
  </si>
  <si>
    <t xml:space="preserve">Route de Grenade, 31840 Seilh, France -  </t>
  </si>
  <si>
    <t>https://www.google.fr/maps/search/Hotel+Mercure+Toulouse+Aéroport+Golf+de+Seilh</t>
  </si>
  <si>
    <t>Café O' Jules</t>
  </si>
  <si>
    <t xml:space="preserve">2 Rue Bobillot, 75013 Paris, France -  </t>
  </si>
  <si>
    <t>https://www.google.fr/maps/search/Café+O'+Jules</t>
  </si>
  <si>
    <t>Hospitality Inn</t>
  </si>
  <si>
    <t xml:space="preserve">Angle Bd Mohamed V Bd Abdelkarim, Berrechid, Morocco -  </t>
  </si>
  <si>
    <t>https://www.google.fr/maps/search/Hospitality+Inn</t>
  </si>
  <si>
    <t>les ambassadeurs Hotel</t>
  </si>
  <si>
    <t xml:space="preserve">Rue Pierre Parent, Dar-el-Beida 20000, Morocco -  </t>
  </si>
  <si>
    <t>https://www.google.fr/maps/search/les+ambassadeurs+Hotel</t>
  </si>
  <si>
    <t>Barrero Traiteur</t>
  </si>
  <si>
    <t xml:space="preserve">33 Rue Denis Papin, 91240 Saint-Michel-sur-Orge, France -  </t>
  </si>
  <si>
    <t>https://www.google.fr/maps/search/Barrero+Traiteur</t>
  </si>
  <si>
    <t>Tour de Montlhéry</t>
  </si>
  <si>
    <t xml:space="preserve">10 Allée de la Tour, 91310 Montlhéry, France -  </t>
  </si>
  <si>
    <t>https://www.google.fr/maps/search/Tour+de+Montlhéry</t>
  </si>
  <si>
    <t>Le Petit Rétro</t>
  </si>
  <si>
    <t xml:space="preserve">5 Rue Mesnil, 75016 Paris, France -  </t>
  </si>
  <si>
    <t>https://www.google.fr/maps/search/Le+Petit+Rétro</t>
  </si>
  <si>
    <t>Plage De La Gautrelle</t>
  </si>
  <si>
    <t xml:space="preserve">17190 Saint-Georges-d'Oléron, France -  </t>
  </si>
  <si>
    <t>https://www.google.fr/maps/search/Plage+De+La+Gautrelle</t>
  </si>
  <si>
    <t>Hotel Cap Roig by Brava Hoteles</t>
  </si>
  <si>
    <t xml:space="preserve">Av. Andorra, 18, 17250 Calonge, Girona, Spain -  </t>
  </si>
  <si>
    <t>https://www.google.fr/maps/search/Hotel+Cap+Roig+by+Brava+Hoteles</t>
  </si>
  <si>
    <t>Camping Castell Park</t>
  </si>
  <si>
    <t xml:space="preserve">Ctra. Palamós-Palafrugell, Km 328, 17253 Vall-llobrega, Girona, Spain -  </t>
  </si>
  <si>
    <t>https://www.google.fr/maps/search/Camping+Castell+Park</t>
  </si>
  <si>
    <t>Camping Benelux</t>
  </si>
  <si>
    <t xml:space="preserve">Paratge de Castell s/n, 17230 Palamós, Girona, Spain -  </t>
  </si>
  <si>
    <t>https://www.google.fr/maps/search/Camping+Benelux</t>
  </si>
  <si>
    <t>Gib's Platja d'Aro</t>
  </si>
  <si>
    <t xml:space="preserve">Carrer Església, 53, 17250 Castell-Platja d'Aro, Girona, Spain -  </t>
  </si>
  <si>
    <t>https://www.google.fr/maps/search/Gib's+Platja+d'Aro</t>
  </si>
  <si>
    <t>Sportchalet Mürren</t>
  </si>
  <si>
    <t xml:space="preserve">1063, Lungeli, 3825 Mürren -  </t>
  </si>
  <si>
    <t>https://www.google.fr/maps/search/Sportchalet+Mürren</t>
  </si>
  <si>
    <t>B&amp;B HOTEL Marseille Estaque</t>
  </si>
  <si>
    <t xml:space="preserve">ZAC de Saumaty Séon, Rue Pascal Xavier Coste, 13016 Marseille, France -  </t>
  </si>
  <si>
    <t>https://www.google.fr/maps/search/B&amp;B+HOTEL+Marseille+Estaque</t>
  </si>
  <si>
    <t>Market Noailles</t>
  </si>
  <si>
    <t xml:space="preserve">5 Rue du Marché des Capucins, 13001 Marseille, France -  </t>
  </si>
  <si>
    <t>https://www.google.fr/maps/search/Market+Noailles</t>
  </si>
  <si>
    <t>Parc de Sceaux</t>
  </si>
  <si>
    <t xml:space="preserve">Domaine départemental de Sceaux, 8 Avenue Claude Perrault, 92330 Sceaux, France -  </t>
  </si>
  <si>
    <t>https://www.google.fr/maps/search/Parc+de+Sceaux</t>
  </si>
  <si>
    <t>IKEA Evry</t>
  </si>
  <si>
    <t xml:space="preserve">ZI, 1 Rue du Clos aux Pois, 91020 Lisses, France -  </t>
  </si>
  <si>
    <t>https://www.google.fr/maps/search/IKEA+Evry</t>
  </si>
  <si>
    <t>DATEXIM SAS</t>
  </si>
  <si>
    <t xml:space="preserve">51 Avenue de la Côte de Nacre, 14000 Caen, France -  </t>
  </si>
  <si>
    <t>https://www.google.fr/maps/search/DATEXIM+SAS</t>
  </si>
  <si>
    <t>MAGASIN GRAND FRAIS</t>
  </si>
  <si>
    <t xml:space="preserve">Zone Commerciale La Ville du Bois, Avenue Sadi Carnot, 91160 Saulx-les-Chartreux, France -  </t>
  </si>
  <si>
    <t>https://www.google.fr/maps/search/MAGASIN+GRAND+FRAIS</t>
  </si>
  <si>
    <t>Renault Montlhéry - E.D.A.M</t>
  </si>
  <si>
    <t xml:space="preserve">72, N20, 91310 Montlhéry, France -  </t>
  </si>
  <si>
    <t>https://www.google.fr/maps/search/Renault+Montlhéry+-+E.D.A.M</t>
  </si>
  <si>
    <t>Centre commercial Ville du Bois</t>
  </si>
  <si>
    <t xml:space="preserve">5 Rue de la Croix Saint-Jacques, 91620 La ville-du-Bois, France -  </t>
  </si>
  <si>
    <t>https://www.google.fr/maps/search/Centre+commercial+Ville+du+Bois</t>
  </si>
  <si>
    <t>Matsuri Victor Hugo</t>
  </si>
  <si>
    <t xml:space="preserve">119-121 Avenue Victor Hugo, 75016 Paris, France -  </t>
  </si>
  <si>
    <t>https://www.google.fr/maps/search/Matsuri+Victor+Hugo</t>
  </si>
  <si>
    <t>Chronodrive Ballainvilliers</t>
  </si>
  <si>
    <t xml:space="preserve">Grande, Route de Chasse, 91160 Ballainvilliers, France -  </t>
  </si>
  <si>
    <t>https://www.google.fr/maps/search/Chronodrive+Ballainvilliers</t>
  </si>
  <si>
    <t>Ristorante Del Arte</t>
  </si>
  <si>
    <t xml:space="preserve">Zac des Graviers Les Bas, Chemin des Montjoies, 91310 Montlhéry, France -  </t>
  </si>
  <si>
    <t>https://www.google.fr/maps/search/Ristorante+Del+Arte</t>
  </si>
  <si>
    <t>La Croix Blanche</t>
  </si>
  <si>
    <t xml:space="preserve">17 Rue des Petits Champs, 91700 Sainte-Geneviève-des-Bois, France -  </t>
  </si>
  <si>
    <t>https://www.google.fr/maps/search/La+Croix+Blanche</t>
  </si>
  <si>
    <t>Auchan</t>
  </si>
  <si>
    <t xml:space="preserve">24 Rue Cousté, 94230 Cachan, France -  </t>
  </si>
  <si>
    <t>https://www.google.fr/maps/search/Auchan</t>
  </si>
  <si>
    <t>Secret Gourmand</t>
  </si>
  <si>
    <t xml:space="preserve">10 Rue Mesnil, 75016 Paris, France -  </t>
  </si>
  <si>
    <t>https://www.google.fr/maps/search/Secret+Gourmand</t>
  </si>
  <si>
    <t>Anatolie Kebab</t>
  </si>
  <si>
    <t xml:space="preserve">16 Rue du Marché, 68210 Dannemarie, France -  </t>
  </si>
  <si>
    <t>https://www.google.fr/maps/search/Anatolie+Kebab</t>
  </si>
  <si>
    <t>Coop Supermarché Porrentruy</t>
  </si>
  <si>
    <t xml:space="preserve">Fbg Saint-Germain 3, 2900 Porrentruy -  </t>
  </si>
  <si>
    <t>https://www.google.fr/maps/search/Coop+Supermarché+Porrentruy</t>
  </si>
  <si>
    <t>Hôtel Gambrinus</t>
  </si>
  <si>
    <t xml:space="preserve">Fbg Saint-Germain 14, 2900 Porrentruy -  </t>
  </si>
  <si>
    <t>https://www.google.fr/maps/search/Hôtel+Gambrinus</t>
  </si>
  <si>
    <t>Domodesign</t>
  </si>
  <si>
    <t xml:space="preserve">2 Rue de Kingersheim, 68120 Pfastatt, France -  </t>
  </si>
  <si>
    <t>https://www.google.fr/maps/search/Domodesign</t>
  </si>
  <si>
    <t>Aubert Cernay</t>
  </si>
  <si>
    <t xml:space="preserve">1 Rue de Normandie, 68700 Cernay, France -  </t>
  </si>
  <si>
    <t>https://www.google.fr/maps/search/Aubert+Cernay</t>
  </si>
  <si>
    <t>Midas Altkirch</t>
  </si>
  <si>
    <t xml:space="preserve">10 Route de Thann, 68130 Altkirch, France -  </t>
  </si>
  <si>
    <t>https://www.google.fr/maps/search/Midas+Altkirch</t>
  </si>
  <si>
    <t>L'Oasis</t>
  </si>
  <si>
    <t xml:space="preserve">6 Rue Jean Jacques Henner, 68130 Altkirch, France -  </t>
  </si>
  <si>
    <t>https://www.google.fr/maps/search/L'Oasis</t>
  </si>
  <si>
    <t>Gendarmerie Nationale</t>
  </si>
  <si>
    <t xml:space="preserve">5 Rue du Stade, 68210 Dannemarie, France -  </t>
  </si>
  <si>
    <t>https://www.google.fr/maps/search/Gendarmerie+Nationale</t>
  </si>
  <si>
    <t>Garage Eklinger</t>
  </si>
  <si>
    <t xml:space="preserve">18A Rue de Belfort, 68210 Dannemarie, France -  </t>
  </si>
  <si>
    <t>https://www.google.fr/maps/search/Garage+Eklinger</t>
  </si>
  <si>
    <t>Coiffure Symbiose</t>
  </si>
  <si>
    <t xml:space="preserve">2 Rue André Malraux, 68210 Dannemarie, France -  </t>
  </si>
  <si>
    <t>https://www.google.fr/maps/search/Coiffure+Symbiose</t>
  </si>
  <si>
    <t>La Poste</t>
  </si>
  <si>
    <t xml:space="preserve">5 Rue de L Hôpital, 68210 Dannemarie, France -  </t>
  </si>
  <si>
    <t>https://www.google.fr/maps/search/La+Poste</t>
  </si>
  <si>
    <t xml:space="preserve">8 Rue Saint-Léonard, 68210 Dannemarie, France -  </t>
  </si>
  <si>
    <t>Le Quignon Gourmand</t>
  </si>
  <si>
    <t xml:space="preserve">5 Rue de Belfort, 68210 Dannemarie, France -  </t>
  </si>
  <si>
    <t>https://www.google.fr/maps/search/Le+Quignon+Gourmand</t>
  </si>
  <si>
    <t>Pharmacie Higy</t>
  </si>
  <si>
    <t xml:space="preserve">40 E Rue de Belfort, 68210 Dannemarie, France -  </t>
  </si>
  <si>
    <t>https://www.google.fr/maps/search/Pharmacie+Higy</t>
  </si>
  <si>
    <t>Intermarché Super</t>
  </si>
  <si>
    <t xml:space="preserve">42 Rue de Belfort, 68210 Dannemarie, France -  </t>
  </si>
  <si>
    <t>https://www.google.fr/maps/search/Intermarché+Super</t>
  </si>
  <si>
    <t>Station Intermarché</t>
  </si>
  <si>
    <t>https://www.google.fr/maps/search/Station+Intermarché</t>
  </si>
  <si>
    <t>Jonathan PETERSCHMITT</t>
  </si>
  <si>
    <t xml:space="preserve">3 Rue des Bergers, 68210 Ammertzwiller, France -  </t>
  </si>
  <si>
    <t>https://www.google.fr/maps/search/Jonathan+PETERSCHMITT</t>
  </si>
  <si>
    <t>Altitude 06</t>
  </si>
  <si>
    <t xml:space="preserve">802 Route de Plan Buisson, 06140 Tourrettes-sur-Loup, France -  </t>
  </si>
  <si>
    <t>https://www.google.fr/maps/search/Altitude+06</t>
  </si>
  <si>
    <t>Area Montelimar</t>
  </si>
  <si>
    <t xml:space="preserve">A7, Aire de Montélimar Est - Autoroute, 26780 Allan, France -  </t>
  </si>
  <si>
    <t>https://www.google.fr/maps/search/Area+Montelimar</t>
  </si>
  <si>
    <t>Hôtel Kyriad Prestige</t>
  </si>
  <si>
    <t xml:space="preserve">1 Quai du 19 Mars 1962, 83500 La Seyne-sur-Mer, France -  </t>
  </si>
  <si>
    <t>https://www.google.fr/maps/search/Hôtel+Kyriad+Prestige</t>
  </si>
  <si>
    <t>Centre Aquatique</t>
  </si>
  <si>
    <t xml:space="preserve">Fbg de Belfort, 90100 Delle, France -  </t>
  </si>
  <si>
    <t>https://www.google.fr/maps/search/Centre+Aquatique</t>
  </si>
  <si>
    <t>Restaurant Aux 100 pâtes - Relais du port - Eurovélo 6</t>
  </si>
  <si>
    <t xml:space="preserve">7 Rue du Canal, 68210 Dannemarie, France -  </t>
  </si>
  <si>
    <t>https://www.google.fr/maps/search/Restaurant+Aux+100+pâtes+-+Relais+du+port+-+Eurovélo+6</t>
  </si>
  <si>
    <t>Constructeur Maisons Stéphane Berger</t>
  </si>
  <si>
    <t xml:space="preserve">Cité de l'Habitat, Route de Thann, 68460 Lutterbach, France -  </t>
  </si>
  <si>
    <t>https://www.google.fr/maps/search/Constructeur+Maisons+Stéphane+Berger</t>
  </si>
  <si>
    <t>Hôtel Dina Morgabine</t>
  </si>
  <si>
    <t xml:space="preserve">80 Bis rue des Engagés, Bruniquel lieu-dit Vert Lagon, La Saline-Les-Bains 97434, Réunion -  </t>
  </si>
  <si>
    <t>https://www.google.fr/maps/search/Hôtel+Dina+Morgabine</t>
  </si>
  <si>
    <t>Le Bistrot des Cochons</t>
  </si>
  <si>
    <t xml:space="preserve">1 Rue du Dr Darrigan, 33680 Lacanau, France -  </t>
  </si>
  <si>
    <t>https://www.google.fr/maps/search/Le+Bistrot+des+Cochons</t>
  </si>
  <si>
    <t>Auberge Du Tisserand</t>
  </si>
  <si>
    <t xml:space="preserve">28 Rue de Cernay, 68210 Gommersdorf, France -  </t>
  </si>
  <si>
    <t>https://www.google.fr/maps/search/Auberge+Du+Tisserand</t>
  </si>
  <si>
    <t>Villa Val Sénart 1ere Avenue</t>
  </si>
  <si>
    <t xml:space="preserve">8 Rue des 2 Communes, 91480 Quincy-sous-Sénart, France -  </t>
  </si>
  <si>
    <t>https://www.google.fr/maps/search/Villa+Val+Sénart+1ere+Avenue</t>
  </si>
  <si>
    <t>Ferme Auberge du Grand Ballon</t>
  </si>
  <si>
    <t xml:space="preserve">Lieu-dit Le Grand Ballon - Route des Crêtes, 68760 Willer-sur-Thur, France -  </t>
  </si>
  <si>
    <t>https://www.google.fr/maps/search/Ferme+Auberge+du+Grand+Ballon</t>
  </si>
  <si>
    <t>Le Pré de la Cure</t>
  </si>
  <si>
    <t xml:space="preserve">1 Place de Mairie, 74140 Yvoire, France -  </t>
  </si>
  <si>
    <t>https://www.google.fr/maps/search/Le+Pré+de+la+Cure</t>
  </si>
  <si>
    <t>CARROSSERIE DU BOIS DE COMBS</t>
  </si>
  <si>
    <t xml:space="preserve">5 Rue Jean Rostand, 77380 Combs-la-Ville, France -  </t>
  </si>
  <si>
    <t>https://www.google.fr/maps/search/CARROSSERIE+DU+BOIS+DE+COMBS</t>
  </si>
  <si>
    <t>Hôtel fermé</t>
  </si>
  <si>
    <t xml:space="preserve">95 Route des Déportés, 74100 Annemasse, France -  </t>
  </si>
  <si>
    <t>https://www.google.fr/maps/search/Hôtel+fermé</t>
  </si>
  <si>
    <t>Grand Hôtel Dauphiné</t>
  </si>
  <si>
    <t xml:space="preserve">10 Rue Berthelot, 83000 Toulon, France -  </t>
  </si>
  <si>
    <t>https://www.google.fr/maps/search/Grand+Hôtel+Dauphiné</t>
  </si>
  <si>
    <t>Hotel le Recif</t>
  </si>
  <si>
    <t xml:space="preserve">50 Avenue de Bourbon, Saint-Gilles les Bains 97434, Réunion -  </t>
  </si>
  <si>
    <t>https://www.google.fr/maps/search/Hotel+le+Recif</t>
  </si>
  <si>
    <t>Logis Auberge de la Terrasse</t>
  </si>
  <si>
    <t xml:space="preserve">7 Rue de Beauregard, 85120 La Chataigneraie, France -  </t>
  </si>
  <si>
    <t>https://www.google.fr/maps/search/Logis+Auberge+de+la+Terrasse</t>
  </si>
  <si>
    <t>Buffet de la Gare</t>
  </si>
  <si>
    <t xml:space="preserve">Route des Chemins de Fer 5, 1823 Glion -  </t>
  </si>
  <si>
    <t>https://www.google.fr/maps/search/Buffet+de+la+Gare</t>
  </si>
  <si>
    <t>VeveyBien Sandwich &amp; Take-away</t>
  </si>
  <si>
    <t xml:space="preserve">Rue du Simplon 16, 1800 Vevey -  </t>
  </si>
  <si>
    <t>https://www.google.fr/maps/search/VeveyBien+Sandwich+&amp;+Take-away</t>
  </si>
  <si>
    <t>L'Annexe</t>
  </si>
  <si>
    <t xml:space="preserve">Rue du Simplon 39, 1800 Vevey -  </t>
  </si>
  <si>
    <t>https://www.google.fr/maps/search/L'Annexe</t>
  </si>
  <si>
    <t>ÇA PASSE CRÈME !</t>
  </si>
  <si>
    <t xml:space="preserve">Boulevard de Grancy 45, 1006 Lausanne -  </t>
  </si>
  <si>
    <t>https://www.google.fr/maps/search/ÇA+PASSE+CRÈME+!</t>
  </si>
  <si>
    <t>Bar Le Bout du Monde</t>
  </si>
  <si>
    <t xml:space="preserve">Rue d'Italie 24, 1800 Vevey -  </t>
  </si>
  <si>
    <t>https://www.google.fr/maps/search/Bar+Le+Bout+du+Monde</t>
  </si>
  <si>
    <t>KymèM Café</t>
  </si>
  <si>
    <t>https://www.google.fr/maps/search/KymèM+Café</t>
  </si>
  <si>
    <t>105 Voisins - Coworking Café</t>
  </si>
  <si>
    <t xml:space="preserve">Route des Jeunes 105A, 1227 Carouge -  </t>
  </si>
  <si>
    <t>https://www.google.fr/maps/search/105+Voisins+-+Coworking+Café</t>
  </si>
  <si>
    <t>Fight Concept Store</t>
  </si>
  <si>
    <t xml:space="preserve">Rte de Genève 77 a, 1004 Lausanne -  </t>
  </si>
  <si>
    <t>https://www.google.fr/maps/search/Fight+Concept+Store</t>
  </si>
  <si>
    <t>Fight-District</t>
  </si>
  <si>
    <t xml:space="preserve">Route de Renens 4, 1008 Prilly -  </t>
  </si>
  <si>
    <t>https://www.google.fr/maps/search/Fight-District</t>
  </si>
  <si>
    <t>Michel Boulaz</t>
  </si>
  <si>
    <t xml:space="preserve">Avenue de Cour 101, 1007 Lausanne -  </t>
  </si>
  <si>
    <t>https://www.google.fr/maps/search/Michel+Boulaz</t>
  </si>
  <si>
    <t>Lion d'Or, Chexbres</t>
  </si>
  <si>
    <t xml:space="preserve">Grand'Rue 10, 1071 Chexbres -  </t>
  </si>
  <si>
    <t>https://www.google.fr/maps/search/Lion+d'Or,+Chexbres</t>
  </si>
  <si>
    <t>Gucci</t>
  </si>
  <si>
    <t xml:space="preserve">Østergade 46, 1100 København, Denmark -  </t>
  </si>
  <si>
    <t>https://www.google.fr/maps/search/Gucci</t>
  </si>
  <si>
    <t>Tally Weijl</t>
  </si>
  <si>
    <t xml:space="preserve">Place du Marché 6, 1820 Montreux -  </t>
  </si>
  <si>
    <t>https://www.google.fr/maps/search/Tally+Weijl</t>
  </si>
  <si>
    <t>Western City</t>
  </si>
  <si>
    <t xml:space="preserve">1920 Martigny -  </t>
  </si>
  <si>
    <t>https://www.google.fr/maps/search/Western+City</t>
  </si>
  <si>
    <t>2 potes O' feu</t>
  </si>
  <si>
    <t xml:space="preserve">Rue du Gothard 16, 1225 Chêne-Bourg -  </t>
  </si>
  <si>
    <t>https://www.google.fr/maps/search/2+potes+O'+feu</t>
  </si>
  <si>
    <t>Parc au animaux du bois de la bâtie</t>
  </si>
  <si>
    <t xml:space="preserve">Chemin de la Bâtie 28, 1213 Petit-Lancy -  </t>
  </si>
  <si>
    <t>https://www.google.fr/maps/search/Parc+au+animaux+du+bois+de+la+bâtie</t>
  </si>
  <si>
    <t>Zoo et piscine des Marécottes</t>
  </si>
  <si>
    <t xml:space="preserve">Les Combasses 3, 1923 Les Marécottes -  </t>
  </si>
  <si>
    <t>https://www.google.fr/maps/search/Zoo+et+piscine+des+Marécottes</t>
  </si>
  <si>
    <t>Café De L'union</t>
  </si>
  <si>
    <t xml:space="preserve">40, Route d'Oron, 1697 La Joux -  </t>
  </si>
  <si>
    <t>https://www.google.fr/maps/search/Café+De+L'union</t>
  </si>
  <si>
    <t>Lake Geneva Hardware</t>
  </si>
  <si>
    <t xml:space="preserve">Centre Multi-Professionnel, Rue de l'Industrie 58, 1030 Bussigny-Lausanne -  </t>
  </si>
  <si>
    <t>https://www.google.fr/maps/search/Lake+Geneva+Hardware</t>
  </si>
  <si>
    <t>Galleriet</t>
  </si>
  <si>
    <t xml:space="preserve">Torgallmenningen 8, 5014 Bergen, Norway -  </t>
  </si>
  <si>
    <t>https://www.google.fr/maps/search/Galleriet</t>
  </si>
  <si>
    <t>Via Roma Ristorante</t>
  </si>
  <si>
    <t xml:space="preserve">Place du Marché 20, 1227 Carouge -  </t>
  </si>
  <si>
    <t>https://www.google.fr/maps/search/Via+Roma+Ristorante</t>
  </si>
  <si>
    <t>Théâtre Vidy-Lausanne</t>
  </si>
  <si>
    <t xml:space="preserve">Avenue Emile-Henri-Jaques-Dalcroze 5, 1007 Lausanne -  </t>
  </si>
  <si>
    <t>https://www.google.fr/maps/search/Théâtre+Vidy-Lausanne</t>
  </si>
  <si>
    <t>Vøringfossen</t>
  </si>
  <si>
    <t xml:space="preserve">5785 Eidfjord, Norway -  </t>
  </si>
  <si>
    <t>https://www.google.fr/maps/search/Vøringfossen</t>
  </si>
  <si>
    <t>River Klina Park</t>
  </si>
  <si>
    <t xml:space="preserve">Klinë 32000 -  </t>
  </si>
  <si>
    <t>https://www.google.fr/maps/search/River+Klina+Park</t>
  </si>
  <si>
    <t>Viking Ship Museum</t>
  </si>
  <si>
    <t xml:space="preserve">Huk Aveny 35, 0287 Oslo, Norway -  </t>
  </si>
  <si>
    <t>https://www.google.fr/maps/search/Viking+Ship+Museum</t>
  </si>
  <si>
    <t>Steinsdalsfossen</t>
  </si>
  <si>
    <t xml:space="preserve">Mo ved Steinsdalen, 5600 Norheimsund, Norway -  </t>
  </si>
  <si>
    <t>https://www.google.fr/maps/search/Steinsdalsfossen</t>
  </si>
  <si>
    <t>Munchmuseet</t>
  </si>
  <si>
    <t xml:space="preserve">Tøyengata 53, 0578 Oslo, Norway -  </t>
  </si>
  <si>
    <t>https://www.google.fr/maps/search/Munchmuseet</t>
  </si>
  <si>
    <t>Garage A. Donati</t>
  </si>
  <si>
    <t xml:space="preserve">Route de Lavaux 51, 1802 Corseaux -  </t>
  </si>
  <si>
    <t>https://www.google.fr/maps/search/Garage+A.+Donati</t>
  </si>
  <si>
    <t>L'horloge fleurie</t>
  </si>
  <si>
    <t xml:space="preserve">Quai du Général-Guisan 28, 1204 Genève -  </t>
  </si>
  <si>
    <t>https://www.google.fr/maps/search/L'horloge+fleurie</t>
  </si>
  <si>
    <t>Path of the Gods Trailhead</t>
  </si>
  <si>
    <t xml:space="preserve">Piazza Paolo Capasso, 7, 80051 Agerola NA, Italy -  </t>
  </si>
  <si>
    <t>https://www.google.fr/maps/search/Path+of+the+Gods+Trailhead</t>
  </si>
  <si>
    <t>Africana Famous Club</t>
  </si>
  <si>
    <t xml:space="preserve">Via Terramare, 2, 84010 Praiano SA, Italy -  </t>
  </si>
  <si>
    <t>https://www.google.fr/maps/search/Africana+Famous+Club</t>
  </si>
  <si>
    <t>Ristorante Lo Smeraldino</t>
  </si>
  <si>
    <t xml:space="preserve">1, Piazzale dei Protontini, 84011 Amalfi SA, Italy -  </t>
  </si>
  <si>
    <t>https://www.google.fr/maps/search/Ristorante+Lo+Smeraldino</t>
  </si>
  <si>
    <t>Le National</t>
  </si>
  <si>
    <t xml:space="preserve">Rue du Torrent 9, 1800 Vevey -  </t>
  </si>
  <si>
    <t>https://www.google.fr/maps/search/Le+National</t>
  </si>
  <si>
    <t>Le Bistrot d'Italie</t>
  </si>
  <si>
    <t xml:space="preserve">Rue d'Oche 10, 1920 Martigny -  </t>
  </si>
  <si>
    <t>https://www.google.fr/maps/search/Le+Bistrot+d'Italie</t>
  </si>
  <si>
    <t>Pasticceria Sal De Riso</t>
  </si>
  <si>
    <t xml:space="preserve">Via Roma, 80, 84010 Minori SA, Italy -  </t>
  </si>
  <si>
    <t>https://www.google.fr/maps/search/Pasticceria+Sal+De+Riso</t>
  </si>
  <si>
    <t xml:space="preserve">Grand-Rue 46, 1530 Payerne -  </t>
  </si>
  <si>
    <t>La Lisière</t>
  </si>
  <si>
    <t xml:space="preserve">Route du Centre-Sportif 16-34, 1625 Sâles -  </t>
  </si>
  <si>
    <t>https://www.google.fr/maps/search/La+Lisière</t>
  </si>
  <si>
    <t>Pizza Kings</t>
  </si>
  <si>
    <t xml:space="preserve">Route de Berne 228, 1066 Epalinges -  </t>
  </si>
  <si>
    <t>https://www.google.fr/maps/search/Pizza+Kings</t>
  </si>
  <si>
    <t>Les Cinémas du Grütli</t>
  </si>
  <si>
    <t xml:space="preserve">Maison des Arts du Grütli, Rue du Général-Dufour 16, 1204 Genève -  </t>
  </si>
  <si>
    <t>https://www.google.fr/maps/search/Les+Cinémas+du+Grütli</t>
  </si>
  <si>
    <t>Restaurant La Clef des Champs</t>
  </si>
  <si>
    <t xml:space="preserve">121 Route d'Annecy, 74350 Saint-Blaise, France -  </t>
  </si>
  <si>
    <t>https://www.google.fr/maps/search/Restaurant+La+Clef+des+Champs</t>
  </si>
  <si>
    <t>Ski area of ​​Flaine</t>
  </si>
  <si>
    <t xml:space="preserve">Chef Lieu Flaine, 74300 Arâches-la-Frasse, France -  </t>
  </si>
  <si>
    <t>https://www.google.fr/maps/search/Ski+area+of+​​Flaine</t>
  </si>
  <si>
    <t>HORNBACH Riddes</t>
  </si>
  <si>
    <t xml:space="preserve">Les, Chemin des Babioux 1, 1908 Riddes -  </t>
  </si>
  <si>
    <t>https://www.google.fr/maps/search/HORNBACH+Riddes</t>
  </si>
  <si>
    <t>Station Agip</t>
  </si>
  <si>
    <t xml:space="preserve">Chambésy, Route de Lausanne 250, 1292 Pregny-Chambésy -  </t>
  </si>
  <si>
    <t>https://www.google.fr/maps/search/Station+Agip</t>
  </si>
  <si>
    <t>Lovely Coffee</t>
  </si>
  <si>
    <t xml:space="preserve">Rue du Vidollet 21, 1202 Genève -  </t>
  </si>
  <si>
    <t>https://www.google.fr/maps/search/Lovely+Coffee</t>
  </si>
  <si>
    <t>Restaurant Perrausa</t>
  </si>
  <si>
    <t xml:space="preserve">Route d'Arruffens 36, 1680 Romont -  </t>
  </si>
  <si>
    <t>https://www.google.fr/maps/search/Restaurant+Perrausa</t>
  </si>
  <si>
    <t>Triumf Sa</t>
  </si>
  <si>
    <t xml:space="preserve">En Bronjon 1-16, 1510 Moudon -  </t>
  </si>
  <si>
    <t>https://www.google.fr/maps/search/Triumf+Sa</t>
  </si>
  <si>
    <t>Auberge Communale Le St-Sulpice</t>
  </si>
  <si>
    <t xml:space="preserve">Rue du Centre 59, 1025 Saint-Sulpice -  </t>
  </si>
  <si>
    <t>https://www.google.fr/maps/search/Auberge+Communale+Le+St-Sulpice</t>
  </si>
  <si>
    <t xml:space="preserve">Place du Midi 24, 1950 Sitten -  </t>
  </si>
  <si>
    <t xml:space="preserve">Chemin des Croisettes 1, 1066 Epalinges -  </t>
  </si>
  <si>
    <t>Pathé Balexert</t>
  </si>
  <si>
    <t xml:space="preserve">Avenue Louis-Casaï 27, 1211 Genève -  </t>
  </si>
  <si>
    <t>https://www.google.fr/maps/search/Pathé+Balexert</t>
  </si>
  <si>
    <t>Coop Supermarché Genève Servette</t>
  </si>
  <si>
    <t xml:space="preserve">Rue de la Servette 81, 1202 Genève -  </t>
  </si>
  <si>
    <t>https://www.google.fr/maps/search/Coop+Supermarché+Genève+Servette</t>
  </si>
  <si>
    <t>Champéry (Les Portes du Soleil)</t>
  </si>
  <si>
    <t>https://www.google.fr/maps/search/Champéry+(Les+Portes+du+Soleil)</t>
  </si>
  <si>
    <t>frutt Lodge &amp; Spa</t>
  </si>
  <si>
    <t xml:space="preserve">Frutt 9, 6068 Kerns -  </t>
  </si>
  <si>
    <t>https://www.google.fr/maps/search/frutt+Lodge+&amp;+Spa</t>
  </si>
  <si>
    <t>Martel Croix d'or</t>
  </si>
  <si>
    <t xml:space="preserve">Rue de la Croix-d'Or 4, 1204 Genf -  </t>
  </si>
  <si>
    <t>https://www.google.fr/maps/search/Martel+Croix+d'or</t>
  </si>
  <si>
    <t>GLOBUS Genève Grand magasin</t>
  </si>
  <si>
    <t xml:space="preserve">Rue du Rhône 48, 1204 Genève -  </t>
  </si>
  <si>
    <t>https://www.google.fr/maps/search/GLOBUS+Genève+Grand+magasin</t>
  </si>
  <si>
    <t xml:space="preserve">Rue de Monthoux 4, 1201 Genève -  </t>
  </si>
  <si>
    <t>The Key &amp; Eagle</t>
  </si>
  <si>
    <t xml:space="preserve">Rue De-Grenus 7, 1201 Genève -  </t>
  </si>
  <si>
    <t>https://www.google.fr/maps/search/The+Key+&amp;+Eagle</t>
  </si>
  <si>
    <t>Eastwest Hôtel</t>
  </si>
  <si>
    <t xml:space="preserve">Rue des Pâquis 6, 1201 Genève -  </t>
  </si>
  <si>
    <t>https://www.google.fr/maps/search/Eastwest+Hôtel</t>
  </si>
  <si>
    <t>Swiss Luxury Apartments</t>
  </si>
  <si>
    <t xml:space="preserve">Rue Philippe-Plantamour 6, 1201 Genève -  </t>
  </si>
  <si>
    <t>https://www.google.fr/maps/search/Swiss+Luxury+Apartments</t>
  </si>
  <si>
    <t>La Muse Gueule</t>
  </si>
  <si>
    <t xml:space="preserve">Rue de la Muse 2, 1205 Genève -  </t>
  </si>
  <si>
    <t>https://www.google.fr/maps/search/La+Muse+Gueule</t>
  </si>
  <si>
    <t>IKKS Women Junior</t>
  </si>
  <si>
    <t xml:space="preserve">Rue de la Tour-Maîtresse 10/12, 1204 Genève -  </t>
  </si>
  <si>
    <t>https://www.google.fr/maps/search/IKKS+Women+Junior</t>
  </si>
  <si>
    <t>Maison d'Asie</t>
  </si>
  <si>
    <t xml:space="preserve">Rue de la Servette 20, 1201 Genève -  </t>
  </si>
  <si>
    <t>https://www.google.fr/maps/search/Maison+d'Asie</t>
  </si>
  <si>
    <t xml:space="preserve">Rue Adrien-Lachenal 24a, 1207 Genève -  </t>
  </si>
  <si>
    <t>Théâtre 2.21</t>
  </si>
  <si>
    <t>https://www.google.fr/maps/search/Théâtre+2.21</t>
  </si>
  <si>
    <t>La Trattoria, da Tonino</t>
  </si>
  <si>
    <t xml:space="preserve">Rue de la Servette 1 La Trattoria Da Tonino, 1201 Ginevra -  </t>
  </si>
  <si>
    <t>https://www.google.fr/maps/search/La+Trattoria,+da+Tonino</t>
  </si>
  <si>
    <t>La Mère Royaume</t>
  </si>
  <si>
    <t xml:space="preserve">Place Simon-Goulart 4, 1201 Genève -  </t>
  </si>
  <si>
    <t>https://www.google.fr/maps/search/La+Mère+Royaume</t>
  </si>
  <si>
    <t>Delessert frères S.A.</t>
  </si>
  <si>
    <t xml:space="preserve">Route du Verney 8, 1070 Puidoux -  </t>
  </si>
  <si>
    <t>https://www.google.fr/maps/search/Delessert+frères+S.A.</t>
  </si>
  <si>
    <t>Hôtel le Postillon</t>
  </si>
  <si>
    <t xml:space="preserve">Rue des Dents-du-Midi 27, 1868 Collombey-Muraz -  </t>
  </si>
  <si>
    <t>https://www.google.fr/maps/search/Hôtel+le+Postillon</t>
  </si>
  <si>
    <t>MIRAGES PHOTOGRAPHY &amp; STUDIO</t>
  </si>
  <si>
    <t xml:space="preserve">Route du Jura 23, 1700 Fribourg -  </t>
  </si>
  <si>
    <t>https://www.google.fr/maps/search/MIRAGES+PHOTOGRAPHY+&amp;+STUDIO</t>
  </si>
  <si>
    <t>Fireco Sa</t>
  </si>
  <si>
    <t xml:space="preserve">Route de Beaumont 20, 1700 Fribourg -  </t>
  </si>
  <si>
    <t>https://www.google.fr/maps/search/Fireco+Sa</t>
  </si>
  <si>
    <t>Peinture-Express | Entreprise de peinture à Fribourg</t>
  </si>
  <si>
    <t xml:space="preserve">Route de Villars-Vert 32, 1752 Villars-sur-Glâne -  </t>
  </si>
  <si>
    <t>https://www.google.fr/maps/search/Peinture-Express+|+Entreprise+de+peinture+à+Fribourg</t>
  </si>
  <si>
    <t>Vietnam House</t>
  </si>
  <si>
    <t xml:space="preserve">Rue Saint-Michel 3, 1700 Fribourg -  </t>
  </si>
  <si>
    <t>https://www.google.fr/maps/search/Vietnam+House</t>
  </si>
  <si>
    <t>Coop Supermarché Lutry la Corniche</t>
  </si>
  <si>
    <t xml:space="preserve">Route Petite-Corniche 7, 1095 Lutry -  </t>
  </si>
  <si>
    <t>https://www.google.fr/maps/search/Coop+Supermarché+Lutry+la+Corniche</t>
  </si>
  <si>
    <t>Ecobio&amp;co</t>
  </si>
  <si>
    <t xml:space="preserve">Rue Louis de Savoie 69, 1110 Morges -  </t>
  </si>
  <si>
    <t>https://www.google.fr/maps/search/Ecobio&amp;co</t>
  </si>
  <si>
    <t>Café restaurant de la place</t>
  </si>
  <si>
    <t xml:space="preserve">Place du Village 3, 1091 Bourg-en-Lavaux -  </t>
  </si>
  <si>
    <t>https://www.google.fr/maps/search/Café+restaurant+de+la+place</t>
  </si>
  <si>
    <t>Gendre &amp; Emonet, SA Property management</t>
  </si>
  <si>
    <t xml:space="preserve">Rue Industrielle 26, 1820 Montreux -  </t>
  </si>
  <si>
    <t>https://www.google.fr/maps/search/Gendre+&amp;+Emonet,+SA+Property+management</t>
  </si>
  <si>
    <t>Point Vert Productions Yvorne</t>
  </si>
  <si>
    <t xml:space="preserve">Zone horticole, Versvey, 1853 Yvorne -  </t>
  </si>
  <si>
    <t>https://www.google.fr/maps/search/Point+Vert+Productions+Yvorne</t>
  </si>
  <si>
    <t>P'tit Cricket</t>
  </si>
  <si>
    <t xml:space="preserve">Avenue des Alpes 42, 1820 Montreux -  </t>
  </si>
  <si>
    <t>https://www.google.fr/maps/search/P'tit+Cricket</t>
  </si>
  <si>
    <t>Institut de Beauté Lausanne - Moment Précieux</t>
  </si>
  <si>
    <t xml:space="preserve">Place Saint-François 6, 1003 Lausanne -  </t>
  </si>
  <si>
    <t>https://www.google.fr/maps/search/Institut+de+Beauté+Lausanne+-+Moment+Précieux</t>
  </si>
  <si>
    <t>Pléthore &amp; Balthazar</t>
  </si>
  <si>
    <t xml:space="preserve">72 Rue Mercière, 69002 Lyon, France -  </t>
  </si>
  <si>
    <t>https://www.google.fr/maps/search/Pléthore+&amp;+Balthazar</t>
  </si>
  <si>
    <t>New Okito</t>
  </si>
  <si>
    <t xml:space="preserve">27 Quai de Grenelle, 75015 Paris, France -  </t>
  </si>
  <si>
    <t>https://www.google.fr/maps/search/New+Okito</t>
  </si>
  <si>
    <t>Café Bar Bilbao</t>
  </si>
  <si>
    <t xml:space="preserve">Plaza Nueva, 6, 48005 Bilbo, Bizkaia, Spain -  </t>
  </si>
  <si>
    <t>https://www.google.fr/maps/search/Café+Bar+Bilbao</t>
  </si>
  <si>
    <t>Sua San</t>
  </si>
  <si>
    <t xml:space="preserve">Mazarredo Zumarkalea, 65 bis, 48009 Bilbao, Vizcaya, Spain -  </t>
  </si>
  <si>
    <t>https://www.google.fr/maps/search/Sua+San</t>
  </si>
  <si>
    <t>Rathaus Brauerei</t>
  </si>
  <si>
    <t xml:space="preserve">Unter der Egg 2, 6004 Luzern -  </t>
  </si>
  <si>
    <t>https://www.google.fr/maps/search/Rathaus+Brauerei</t>
  </si>
  <si>
    <t>Nagual Beach Bar Restaurant</t>
  </si>
  <si>
    <t xml:space="preserve">Unnamed Road, Avramis 491 00, Greece -  </t>
  </si>
  <si>
    <t>https://www.google.fr/maps/search/Nagual+Beach+Bar+Restaurant</t>
  </si>
  <si>
    <t>Spianada</t>
  </si>
  <si>
    <t xml:space="preserve">Kapodistriou Str 34, Kerkira 491 00, Greece -  </t>
  </si>
  <si>
    <t>https://www.google.fr/maps/search/Spianada</t>
  </si>
  <si>
    <t>PANE E SOUVLAKI</t>
  </si>
  <si>
    <t xml:space="preserve">77, Gkilford, Kerkira 491 00, Greece -  </t>
  </si>
  <si>
    <t>https://www.google.fr/maps/search/PANE+E+SOUVLAKI</t>
  </si>
  <si>
    <t>Imabari Seaside Lounge Bar and Restaurant</t>
  </si>
  <si>
    <t xml:space="preserve">Faliraki beach 49100, Kerkira 491 00, Greece -  </t>
  </si>
  <si>
    <t>https://www.google.fr/maps/search/Imabari+Seaside+Lounge+Bar+and+Restaurant</t>
  </si>
  <si>
    <t>Sweet 'N Spicy Organic Shop</t>
  </si>
  <si>
    <t xml:space="preserve">Agias Sofia, Agias Sofias 16, Kerkira 491 00, Greece -  </t>
  </si>
  <si>
    <t>https://www.google.fr/maps/search/Sweet+'N+Spicy+Organic+Shop</t>
  </si>
  <si>
    <t>Patounis' Soap Factory</t>
  </si>
  <si>
    <t xml:space="preserve">Ioannou Theotoki, I. Theotoki 9, Kerkira 491 00, Greece -  </t>
  </si>
  <si>
    <t>https://www.google.fr/maps/search/Patounis'+Soap+Factory</t>
  </si>
  <si>
    <t>Sezai Market 2</t>
  </si>
  <si>
    <t xml:space="preserve">Avenue d'Echallens 64, 1004 Lausanne -  </t>
  </si>
  <si>
    <t>https://www.google.fr/maps/search/Sezai+Market+2</t>
  </si>
  <si>
    <t>SIDEWALK CAFE VINYL CLUB</t>
  </si>
  <si>
    <t>https://www.google.fr/maps/search/SIDEWALK+CAFE+VINYL+CLUB</t>
  </si>
  <si>
    <t>Lords Restaurant Complex</t>
  </si>
  <si>
    <t xml:space="preserve">Porutota Rd, Negombo, Sri Lanka -  </t>
  </si>
  <si>
    <t>https://www.google.fr/maps/search/Lords+Restaurant+Complex</t>
  </si>
  <si>
    <t>Paradise Beach Hotel</t>
  </si>
  <si>
    <t xml:space="preserve">289, Lewis Place, Siyawasa Samaruma Mawatha, Negombo 11500, Sri Lanka -  </t>
  </si>
  <si>
    <t>https://www.google.fr/maps/search/Paradise+Beach+Hotel</t>
  </si>
  <si>
    <t>Sameeha Family Restaurant</t>
  </si>
  <si>
    <t xml:space="preserve">Negombo, Sri Lanka -  </t>
  </si>
  <si>
    <t>https://www.google.fr/maps/search/Sameeha+Family+Restaurant</t>
  </si>
  <si>
    <t>Dankotuwa Porcelain PLC</t>
  </si>
  <si>
    <t xml:space="preserve">Kurunegala Rd, Dankotuwa, Sri Lanka -  </t>
  </si>
  <si>
    <t>https://www.google.fr/maps/search/Dankotuwa+Porcelain+PLC</t>
  </si>
  <si>
    <t>Action</t>
  </si>
  <si>
    <t xml:space="preserve">Route de Pompadour - ZAC des Basses, 29 Rue de la Basse Quinte, 94000 Créteil, France -  </t>
  </si>
  <si>
    <t>https://www.google.fr/maps/search/Action</t>
  </si>
  <si>
    <t>Restaurant Ali Baba et les 40 Plats</t>
  </si>
  <si>
    <t xml:space="preserve">25 Rue de la Basse Quinte, 94000 Créteil, France -  </t>
  </si>
  <si>
    <t>https://www.google.fr/maps/search/Restaurant+Ali+Baba+et+les+40+Plats</t>
  </si>
  <si>
    <t>Souk Addounia</t>
  </si>
  <si>
    <t xml:space="preserve">19 Rue de la Basse Quinte, 94000 Créteil, France -  </t>
  </si>
  <si>
    <t>https://www.google.fr/maps/search/Souk+Addounia</t>
  </si>
  <si>
    <t>Grill istanbul</t>
  </si>
  <si>
    <t xml:space="preserve">3 Allée Gabriel Zirnhelt, 93110 Rosny-sous-Bois, France -  </t>
  </si>
  <si>
    <t>https://www.google.fr/maps/search/Grill+istanbul</t>
  </si>
  <si>
    <t>Café La Couronne d'Or</t>
  </si>
  <si>
    <t xml:space="preserve">Rue des Deux-Marchés 13, 1005 Lausanne -  </t>
  </si>
  <si>
    <t>https://www.google.fr/maps/search/Café+La+Couronne+d'Or</t>
  </si>
  <si>
    <t>Ce Stamo A Pensà</t>
  </si>
  <si>
    <t xml:space="preserve">Via Leonina, 81, 00184 Roma RM, Italy -  </t>
  </si>
  <si>
    <t>https://www.google.fr/maps/search/Ce+Stamo+A+Pensà</t>
  </si>
  <si>
    <t>cucina41</t>
  </si>
  <si>
    <t xml:space="preserve">Chemin des Clochetons 41, 1004 Lausanne -  </t>
  </si>
  <si>
    <t>https://www.google.fr/maps/search/cucina41</t>
  </si>
  <si>
    <t>Wasserngrat (Gstaad)</t>
  </si>
  <si>
    <t xml:space="preserve">Scheidbachstrasse 2, 3780 Gstaad -  </t>
  </si>
  <si>
    <t>https://www.google.fr/maps/search/Wasserngrat+(Gstaad)</t>
  </si>
  <si>
    <t>Bref-cafe</t>
  </si>
  <si>
    <t xml:space="preserve">Avenue d'Echallens 48, 1004 Lausanne -  </t>
  </si>
  <si>
    <t>https://www.google.fr/maps/search/Bref-cafe</t>
  </si>
  <si>
    <t>Herat Kebab Restaurant</t>
  </si>
  <si>
    <t xml:space="preserve">Av. de Vinet 22, 1004 Lausann2, Ave Alexandre-Vinet 22, 1004 Lausanne -  </t>
  </si>
  <si>
    <t>https://www.google.fr/maps/search/Herat+Kebab+Restaurant</t>
  </si>
  <si>
    <t>Brasserie Montbenon</t>
  </si>
  <si>
    <t>https://www.google.fr/maps/search/Brasserie+Montbenon</t>
  </si>
  <si>
    <t>Green Club</t>
  </si>
  <si>
    <t xml:space="preserve">Chemin des Epinettes 1, 1032 Romanel-sur-Lausanne -  </t>
  </si>
  <si>
    <t>https://www.google.fr/maps/search/Green+Club</t>
  </si>
  <si>
    <t>BROADWAY AV.</t>
  </si>
  <si>
    <t xml:space="preserve">Broadway Av, Place du Tunnel 9, 1005 Lausanne -  </t>
  </si>
  <si>
    <t>https://www.google.fr/maps/search/BROADWAY+AV.</t>
  </si>
  <si>
    <t>Al Enam Iraqi Restaurant and Middle Eastern Gourmet Catering</t>
  </si>
  <si>
    <t xml:space="preserve">Acton Business Centre, School Rd, London NW10 6TD, UK -  </t>
  </si>
  <si>
    <t>https://www.google.fr/maps/search/Al+Enam+Iraqi+Restaurant+and+Middle+Eastern+Gourmet+Catering</t>
  </si>
  <si>
    <t>The British Museum</t>
  </si>
  <si>
    <t xml:space="preserve">Great Russell St, Bloomsbury, London WC1B 3DG, UK -  </t>
  </si>
  <si>
    <t>https://www.google.fr/maps/search/The+British+Museum</t>
  </si>
  <si>
    <t>Centre commercial Carrefour Antibes</t>
  </si>
  <si>
    <t xml:space="preserve">Chemin de Saint-Claude, 06600 Antibes, France -  </t>
  </si>
  <si>
    <t>https://www.google.fr/maps/search/Centre+commercial+Carrefour+Antibes</t>
  </si>
  <si>
    <t>Debenhams</t>
  </si>
  <si>
    <t xml:space="preserve">334-348 Oxford St, Marylebone, London W1C 1JG, UK -  </t>
  </si>
  <si>
    <t>https://www.google.fr/maps/search/Debenhams</t>
  </si>
  <si>
    <t>Kingly Court</t>
  </si>
  <si>
    <t xml:space="preserve">Kingly St, Soho, London W1B 5PW, UK -  </t>
  </si>
  <si>
    <t>https://www.google.fr/maps/search/Kingly+Court</t>
  </si>
  <si>
    <t>Borough Market</t>
  </si>
  <si>
    <t xml:space="preserve">8 Southwark St, London SE1 1TL, UK -  </t>
  </si>
  <si>
    <t>https://www.google.fr/maps/search/Borough+Market</t>
  </si>
  <si>
    <t>Victoria and Albert Museum</t>
  </si>
  <si>
    <t xml:space="preserve">Cromwell Rd, Knightsbridge, London SW7 2RL, UK -  </t>
  </si>
  <si>
    <t>https://www.google.fr/maps/search/Victoria+and+Albert+Museum</t>
  </si>
  <si>
    <t>Centre commercial Arcades</t>
  </si>
  <si>
    <t xml:space="preserve">234 Boulevard du Mont d'Est, 93160 Noisy-le-Grand, France -  </t>
  </si>
  <si>
    <t>https://www.google.fr/maps/search/Centre+commercial+Arcades</t>
  </si>
  <si>
    <t>UGC Ciné Cité Bercy Paris 12</t>
  </si>
  <si>
    <t xml:space="preserve">2 Cour Saint-Emilion, 75012 Paris, France -  </t>
  </si>
  <si>
    <t>https://www.google.fr/maps/search/UGC+Ciné+Cité+Bercy+Paris+12</t>
  </si>
  <si>
    <t>Fora Restaurant</t>
  </si>
  <si>
    <t xml:space="preserve">11 Circus Rd, London NW8 6NX, UK -  </t>
  </si>
  <si>
    <t>https://www.google.fr/maps/search/Fora+Restaurant</t>
  </si>
  <si>
    <t>British Airways i360</t>
  </si>
  <si>
    <t xml:space="preserve">Lower Kings Road, Brighton BN1 2LN, UK -  </t>
  </si>
  <si>
    <t>https://www.google.fr/maps/search/British+Airways+i360</t>
  </si>
  <si>
    <t>MotherMash</t>
  </si>
  <si>
    <t xml:space="preserve">26 Ganton St, Soho, London W1F 7QZ, UK -  </t>
  </si>
  <si>
    <t>https://www.google.fr/maps/search/MotherMash</t>
  </si>
  <si>
    <t>Patisserie Valerie - Marylebone</t>
  </si>
  <si>
    <t xml:space="preserve">105 Marylebone High St, Marylebone, London W1U 4RS, UK -  </t>
  </si>
  <si>
    <t>https://www.google.fr/maps/search/Patisserie+Valerie+-+Marylebone</t>
  </si>
  <si>
    <t>Salt n Pepper</t>
  </si>
  <si>
    <t xml:space="preserve">Orange St, London WC2H 7HQ, UK -  </t>
  </si>
  <si>
    <t>https://www.google.fr/maps/search/Salt+n+Pepper</t>
  </si>
  <si>
    <t>Kambi's</t>
  </si>
  <si>
    <t xml:space="preserve">107 Western Rd, Brighton BN1 2AA, UK -  </t>
  </si>
  <si>
    <t>https://www.google.fr/maps/search/Kambi's</t>
  </si>
  <si>
    <t>Restaurant Taj Mahal</t>
  </si>
  <si>
    <t xml:space="preserve">24 Rue Gabriel Péri, 92700 Colombes, France -  </t>
  </si>
  <si>
    <t>https://www.google.fr/maps/search/Restaurant+Taj+Mahal</t>
  </si>
  <si>
    <t>Course - Internship - Preparation Aux Tests - Toefl, Toeic, Ielts Bordeaux</t>
  </si>
  <si>
    <t xml:space="preserve">3 Place de la République, 75003 Paris, France -  </t>
  </si>
  <si>
    <t>https://www.google.fr/maps/search/Course+-+Internship+-+Preparation+Aux+Tests+-+Toefl,+Toeic,+Ielts+Bordeaux</t>
  </si>
  <si>
    <t>Group Capitole</t>
  </si>
  <si>
    <t xml:space="preserve">1 Place de la République, 75003 Paris, France -  </t>
  </si>
  <si>
    <t>https://www.google.fr/maps/search/Group+Capitole</t>
  </si>
  <si>
    <t>Veterinary Hospital frégis</t>
  </si>
  <si>
    <t xml:space="preserve">43 Avenue Aristide Briand, 94110 Arcueil, France -  </t>
  </si>
  <si>
    <t>https://www.google.fr/maps/search/Veterinary+Hospital+frégis</t>
  </si>
  <si>
    <t>Restaurante Ecológico Castanho</t>
  </si>
  <si>
    <t xml:space="preserve">Delmiro Gouveia - AL, 57480-000, Brazil -  </t>
  </si>
  <si>
    <t>https://www.google.fr/maps/search/Restaurante+Ecológico+Castanho</t>
  </si>
  <si>
    <t>Pão de Queijo KiDelícia</t>
  </si>
  <si>
    <t xml:space="preserve">R. Saldanha da Gama, 277 - Farol, Maceió - AL, 57051-580, Brazil -  </t>
  </si>
  <si>
    <t>https://www.google.fr/maps/search/Pão+de+Queijo+KiDelícia</t>
  </si>
  <si>
    <t>migros outlet romanel</t>
  </si>
  <si>
    <t>https://www.google.fr/maps/search/migros+outlet+romanel</t>
  </si>
  <si>
    <t>Grande Salle</t>
  </si>
  <si>
    <t xml:space="preserve">Complexe de l'Hôtel de Ville, Rue de Lausanne 1, 1030 Bussigny -  </t>
  </si>
  <si>
    <t>https://www.google.fr/maps/search/Grande+Salle</t>
  </si>
  <si>
    <t>Hôtel des Patients</t>
  </si>
  <si>
    <t xml:space="preserve">Avenue de la Sallaz 8, 1005 Lausanne -  </t>
  </si>
  <si>
    <t>https://www.google.fr/maps/search/Hôtel+des+Patients</t>
  </si>
  <si>
    <t>Restaurant Churrasco</t>
  </si>
  <si>
    <t xml:space="preserve">Rue de Bourg 51, 1003 Lausanne -  </t>
  </si>
  <si>
    <t>https://www.google.fr/maps/search/Restaurant+Churrasco</t>
  </si>
  <si>
    <t xml:space="preserve">Route de Chavannes 213, 1007 Lausanne -  </t>
  </si>
  <si>
    <t>Crafts Market</t>
  </si>
  <si>
    <t xml:space="preserve">R. Melo Morais, 617 - Levada, Maceió - AL, 57020-330, Brazil -  </t>
  </si>
  <si>
    <t>https://www.google.fr/maps/search/Crafts+Market</t>
  </si>
  <si>
    <t>Interdiscount Lausanne Place de la Gare</t>
  </si>
  <si>
    <t xml:space="preserve">Place de la Gare 10, 1003 Lausanne -  </t>
  </si>
  <si>
    <t>https://www.google.fr/maps/search/Interdiscount+Lausanne+Place+de+la+Gare</t>
  </si>
  <si>
    <t xml:space="preserve">Rue du Pont 2, 1003 Lausanne -  </t>
  </si>
  <si>
    <t>Casa Vieira</t>
  </si>
  <si>
    <t xml:space="preserve">Av. Moreira Lima, 310 - Centro, Maceió - AL, 57020-220, Brazil -  </t>
  </si>
  <si>
    <t>https://www.google.fr/maps/search/Casa+Vieira</t>
  </si>
  <si>
    <t>BRINKMAIS Buffet Infatil</t>
  </si>
  <si>
    <t xml:space="preserve">Av. Brasil, 167 - Poço, Maceió - AL, 57025-000, Brazil -  </t>
  </si>
  <si>
    <t>https://www.google.fr/maps/search/BRINKMAIS+Buffet+Infatil</t>
  </si>
  <si>
    <t>Maceió Shopping</t>
  </si>
  <si>
    <t xml:space="preserve">Edifício Garagem - Av. Comendador Gustavo Paiva, 2990 - Mangabeiras, Maceió - AL, 57032-901, Brazil -  </t>
  </si>
  <si>
    <t>https://www.google.fr/maps/search/Maceió+Shopping</t>
  </si>
  <si>
    <t>Fogão Colonial</t>
  </si>
  <si>
    <t xml:space="preserve">Rua do Livramento, 108 - Centro, Maceió - AL, 57020-030, Brazil -  </t>
  </si>
  <si>
    <t>https://www.google.fr/maps/search/Fogão+Colonial</t>
  </si>
  <si>
    <t>Edifício São Braz</t>
  </si>
  <si>
    <t xml:space="preserve">R. Joaquim Távora, 36 - Centro, Maceió - AL, 57020-320, Brazil -  </t>
  </si>
  <si>
    <t>https://www.google.fr/maps/search/Edifício+São+Braz</t>
  </si>
  <si>
    <t>Shopping RioMar</t>
  </si>
  <si>
    <t xml:space="preserve">Av. República do Líbano, 251 - Pina, Recife - PE, 51110-131, Brazil -  </t>
  </si>
  <si>
    <t>https://www.google.fr/maps/search/Shopping+RioMar</t>
  </si>
  <si>
    <t xml:space="preserve">Avenue de Cour 36, 1007 Lausanne -  </t>
  </si>
  <si>
    <t>Fondation de Saint-Jacques</t>
  </si>
  <si>
    <t xml:space="preserve">Avenue du Léman 26, 1005 Lausanne -  </t>
  </si>
  <si>
    <t>https://www.google.fr/maps/search/Fondation+de+Saint-Jacques</t>
  </si>
  <si>
    <t>Hôtel de la Paix</t>
  </si>
  <si>
    <t xml:space="preserve">Avenue Benjamin-Constant 5, 1003 Lausanne -  </t>
  </si>
  <si>
    <t>https://www.google.fr/maps/search/Hôtel+de+la+Paix</t>
  </si>
  <si>
    <t>Just for You - Montreux</t>
  </si>
  <si>
    <t xml:space="preserve">Grand' Rue 68, 1820 Montreux -  </t>
  </si>
  <si>
    <t>https://www.google.fr/maps/search/Just+for+You+-+Montreux</t>
  </si>
  <si>
    <t>Mr. Dr.med. L. Grüninger Rey</t>
  </si>
  <si>
    <t>https://www.google.fr/maps/search/Mr.+Dr.med.+L.+Grüninger+Rey</t>
  </si>
  <si>
    <t>Institut de beauté Lausanne - Belle &amp; Zen</t>
  </si>
  <si>
    <t xml:space="preserve">Rue Saint-Roch 8, 1004 Lausanne -  </t>
  </si>
  <si>
    <t>https://www.google.fr/maps/search/Institut+de+beauté+Lausanne+-+Belle+&amp;+Zen</t>
  </si>
  <si>
    <t>Chasseral</t>
  </si>
  <si>
    <t xml:space="preserve">2518 Nods -  </t>
  </si>
  <si>
    <t>https://www.google.fr/maps/search/Chasseral</t>
  </si>
  <si>
    <t>Car Wash - Crescia</t>
  </si>
  <si>
    <t xml:space="preserve">18, Chemin de la Plage 16, 2072 St Blaise -  </t>
  </si>
  <si>
    <t>https://www.google.fr/maps/search/Car+Wash+-+Crescia</t>
  </si>
  <si>
    <t>Association Suisse des locataires</t>
  </si>
  <si>
    <t xml:space="preserve">Rue des Terreaux 1, 2000 Neuchâtel -  </t>
  </si>
  <si>
    <t>https://www.google.fr/maps/search/Association+Suisse+des+locataires</t>
  </si>
  <si>
    <t>King Food</t>
  </si>
  <si>
    <t xml:space="preserve">Espace de l'Europe 7, 2000 Neuchâtel -  </t>
  </si>
  <si>
    <t>https://www.google.fr/maps/search/King+Food</t>
  </si>
  <si>
    <t>Ekai Sushi</t>
  </si>
  <si>
    <t xml:space="preserve">Espace de l'Europe 3, 2000 Neuchâtel -  </t>
  </si>
  <si>
    <t>https://www.google.fr/maps/search/Ekai+Sushi</t>
  </si>
  <si>
    <t>Escape or not</t>
  </si>
  <si>
    <t xml:space="preserve">Rue des Usines 15, 2000 Neuchâtel -  </t>
  </si>
  <si>
    <t>https://www.google.fr/maps/search/Escape+or+not</t>
  </si>
  <si>
    <t>ALDI Gals</t>
  </si>
  <si>
    <t xml:space="preserve">Bernstrasse 7, 3238 Gals -  </t>
  </si>
  <si>
    <t>https://www.google.fr/maps/search/ALDI+Gals</t>
  </si>
  <si>
    <t>Centre Manor Marin</t>
  </si>
  <si>
    <t xml:space="preserve">Champs-Montants 2, 2074 Marin-Epagnier -  </t>
  </si>
  <si>
    <t>https://www.google.fr/maps/search/Centre+Manor+Marin</t>
  </si>
  <si>
    <t xml:space="preserve">Chemin des Maladières 14, 2022 Bevaix -  </t>
  </si>
  <si>
    <t>LANDI Val-de-Ruz Société coopérative</t>
  </si>
  <si>
    <t xml:space="preserve">Passage des Cèpes 1, 2053 Cernier -  </t>
  </si>
  <si>
    <t>https://www.google.fr/maps/search/LANDI+Val-de-Ruz+Société+coopérative</t>
  </si>
  <si>
    <t>Consultantsécurité Vuille</t>
  </si>
  <si>
    <t xml:space="preserve">Rue du Plan 18, 2000 Neuchâtel -  </t>
  </si>
  <si>
    <t>https://www.google.fr/maps/search/Consultantsécurité+Vuille</t>
  </si>
  <si>
    <t>decolab GmbH</t>
  </si>
  <si>
    <t xml:space="preserve">Zugerstrasse 74, 8810 Horgen -  </t>
  </si>
  <si>
    <t>https://www.google.fr/maps/search/decolab+GmbH</t>
  </si>
  <si>
    <t>Geneva</t>
  </si>
  <si>
    <t xml:space="preserve">Place de Cornavin 7, 1201 Genève -  </t>
  </si>
  <si>
    <t>https://www.google.fr/maps/search/Geneva</t>
  </si>
  <si>
    <t>L'Archeste</t>
  </si>
  <si>
    <t xml:space="preserve">79 Rue de la Tour, 75116 Paris, France -  </t>
  </si>
  <si>
    <t>https://www.google.fr/maps/search/L'Archeste</t>
  </si>
  <si>
    <t>Momo Thai Massage</t>
  </si>
  <si>
    <t xml:space="preserve">Freiburger Str. 88, 79576 Weil am Rhein, Germany -  </t>
  </si>
  <si>
    <t>https://www.google.fr/maps/search/Momo+Thai+Massage</t>
  </si>
  <si>
    <t>Coiffeur Angelo &amp; Nolan</t>
  </si>
  <si>
    <t xml:space="preserve">Zürcherstrasse 105, 4052 Basel -  </t>
  </si>
  <si>
    <t>https://www.google.fr/maps/search/Coiffeur+Angelo+&amp;+Nolan</t>
  </si>
  <si>
    <t>Drei Könige Italienisches Restaurant</t>
  </si>
  <si>
    <t xml:space="preserve">Basler Str. 6, 79639 Grenzach-Wyhlen, Germany -  </t>
  </si>
  <si>
    <t>https://www.google.fr/maps/search/Drei+Könige+Italienisches+Restaurant</t>
  </si>
  <si>
    <t>Panadería Don Blanco</t>
  </si>
  <si>
    <t xml:space="preserve">Nicaragua 6000, C1414BWL CABA, Argentina -  </t>
  </si>
  <si>
    <t>https://www.google.fr/maps/search/Panadería+Don+Blanco</t>
  </si>
  <si>
    <t>La Toldería</t>
  </si>
  <si>
    <t xml:space="preserve">Av. del Libertador 1177, El Calafate, Santa Cruz, Argentina -  </t>
  </si>
  <si>
    <t>https://www.google.fr/maps/search/La+Toldería</t>
  </si>
  <si>
    <t>Happy Days</t>
  </si>
  <si>
    <t>https://www.google.fr/maps/search/Happy+Days</t>
  </si>
  <si>
    <t>HOSHI</t>
  </si>
  <si>
    <t xml:space="preserve">Guatemala 5841, 1425 CABA, Argentina -  </t>
  </si>
  <si>
    <t>https://www.google.fr/maps/search/HOSHI</t>
  </si>
  <si>
    <t>Lucille</t>
  </si>
  <si>
    <t xml:space="preserve">Gorriti 5520, C1414BKD CABA, Argentina -  </t>
  </si>
  <si>
    <t>https://www.google.fr/maps/search/Lucille</t>
  </si>
  <si>
    <t>MAKO Fuegos y Vinos</t>
  </si>
  <si>
    <t xml:space="preserve">Av. del Libertador 1610, Z9405 El Calafate, Santa Cruz, Argentina -  </t>
  </si>
  <si>
    <t>https://www.google.fr/maps/search/MAKO+Fuegos+y+Vinos</t>
  </si>
  <si>
    <t>Futu Sushi</t>
  </si>
  <si>
    <t xml:space="preserve">C1414DNT, Raúl Scalabrini Ortíz 622, C1414DNT CABA, Argentina -  </t>
  </si>
  <si>
    <t>https://www.google.fr/maps/search/Futu+Sushi</t>
  </si>
  <si>
    <t>Sushi dos Sá Morais</t>
  </si>
  <si>
    <t xml:space="preserve">R. Castilho 23B, 1250-069 Lisboa, Portugal -  </t>
  </si>
  <si>
    <t>https://www.google.fr/maps/search/Sushi+dos+Sá+Morais</t>
  </si>
  <si>
    <t>Hotel Sierra Nevada</t>
  </si>
  <si>
    <t xml:space="preserve">Av. del Libertador 1888, El Calafate, Santa Cruz, Argentina -  </t>
  </si>
  <si>
    <t>https://www.google.fr/maps/search/Hotel+Sierra+Nevada</t>
  </si>
  <si>
    <t>MALBA</t>
  </si>
  <si>
    <t xml:space="preserve">Av. Pres. Figueroa Alcorta 3415, C1425 CLA, Buenos Aires, Argentina -  </t>
  </si>
  <si>
    <t>https://www.google.fr/maps/search/MALBA</t>
  </si>
  <si>
    <t>El Ateneo Grand Splendid</t>
  </si>
  <si>
    <t xml:space="preserve">Av. Santa Fe 1860, C1123 CABA, Argentina -  </t>
  </si>
  <si>
    <t>https://www.google.fr/maps/search/El+Ateneo+Grand+Splendid</t>
  </si>
  <si>
    <t>Mirador Perito Moreno</t>
  </si>
  <si>
    <t xml:space="preserve">Santa Cruz, Argentina -  </t>
  </si>
  <si>
    <t>https://www.google.fr/maps/search/Mirador+Perito+Moreno</t>
  </si>
  <si>
    <t>Cao</t>
  </si>
  <si>
    <t xml:space="preserve">Av. Independencia 2400, C1225 AAS, Buenos Aires, Argentina -  </t>
  </si>
  <si>
    <t>https://www.google.fr/maps/search/Cao</t>
  </si>
  <si>
    <t>Pichon Martinez</t>
  </si>
  <si>
    <t xml:space="preserve">Humahuaca 3853, C1191ABK CABA, Argentina -  </t>
  </si>
  <si>
    <t>https://www.google.fr/maps/search/Pichon+Martinez</t>
  </si>
  <si>
    <t>CLAP</t>
  </si>
  <si>
    <t xml:space="preserve">Guayaquil 556, C1424 CABA, Argentina -  </t>
  </si>
  <si>
    <t>https://www.google.fr/maps/search/CLAP</t>
  </si>
  <si>
    <t>Socialist art Museum</t>
  </si>
  <si>
    <t xml:space="preserve">ul. "Lachezar Stanchev" 7, 1756 g.k. Iztok, Sofia, Bulgaria -  </t>
  </si>
  <si>
    <t>https://www.google.fr/maps/search/Socialist+art+Museum</t>
  </si>
  <si>
    <t>Arigato - Parque das Nações</t>
  </si>
  <si>
    <t xml:space="preserve">Alameda dos Oceanos, Ed. Lisboa lote 2.11.01 Letras E/F, Parque das Nações, 1990-223 Lisboa, Portugal -  </t>
  </si>
  <si>
    <t>https://www.google.fr/maps/search/Arigato+-+Parque+das+Nações</t>
  </si>
  <si>
    <t>Fishermen's Pub sàrl</t>
  </si>
  <si>
    <t xml:space="preserve">Rue de Rive 37, 1260 Nyon -  </t>
  </si>
  <si>
    <t>https://www.google.fr/maps/search/Fishermen's+Pub+sàrl</t>
  </si>
  <si>
    <t>Solar Beirão</t>
  </si>
  <si>
    <t xml:space="preserve">R. Cândido dos Reis 17, 2800-270 Cacilhas, Portugal -  </t>
  </si>
  <si>
    <t>https://www.google.fr/maps/search/Solar+Beirão</t>
  </si>
  <si>
    <t>Hotel ibis Lisboa Centro Saldanha</t>
  </si>
  <si>
    <t xml:space="preserve">Avenida Casal Ribeiro 23, 1000-090 Lisboa, Portugal -  </t>
  </si>
  <si>
    <t>https://www.google.fr/maps/search/Hotel+ibis+Lisboa+Centro+Saldanha</t>
  </si>
  <si>
    <t>Pergamonmuseum</t>
  </si>
  <si>
    <t>https://www.google.fr/maps/search/Pergamonmuseum</t>
  </si>
  <si>
    <t>Bar à café Le Symbole Eric Oberti</t>
  </si>
  <si>
    <t>https://www.google.fr/maps/search/Bar+à+café+Le+Symbole+Eric+Oberti</t>
  </si>
  <si>
    <t>Buvette de la Plage de Perroy</t>
  </si>
  <si>
    <t xml:space="preserve">Chemin de la Plage 5, 1166 Perroy -  </t>
  </si>
  <si>
    <t>https://www.google.fr/maps/search/Buvette+de+la+Plage+de+Perroy</t>
  </si>
  <si>
    <t xml:space="preserve">691 Avenue du Crêt d'Eau, 01220 Divonne-les-Bains, France -  </t>
  </si>
  <si>
    <t>Tea Connection - Caballito</t>
  </si>
  <si>
    <t xml:space="preserve">Formosa 490, C1424 CABA, Argentina -  </t>
  </si>
  <si>
    <t>https://www.google.fr/maps/search/Tea+Connection+-+Caballito</t>
  </si>
  <si>
    <t>A Padaria Portuguesa</t>
  </si>
  <si>
    <t xml:space="preserve">Av. António Augusto de Aguiar 102B, 1069-413 Lisboa, Portugal -  </t>
  </si>
  <si>
    <t>https://www.google.fr/maps/search/A+Padaria+Portuguesa</t>
  </si>
  <si>
    <t>Pinóquio</t>
  </si>
  <si>
    <t xml:space="preserve">Praça dos Restauradores 79, 1250-188 Lisboa, Portugal -  </t>
  </si>
  <si>
    <t>https://www.google.fr/maps/search/Pinóquio</t>
  </si>
  <si>
    <t>Museu do Fado</t>
  </si>
  <si>
    <t xml:space="preserve">Largo do Chafariz de Dentro 1, 1100-139 Lisboa, Portugal -  </t>
  </si>
  <si>
    <t>https://www.google.fr/maps/search/Museu+do+Fado</t>
  </si>
  <si>
    <t>Baths of Caracalla</t>
  </si>
  <si>
    <t xml:space="preserve">Viale delle Terme di Caracalla, 00153 Roma RM, Italy -  </t>
  </si>
  <si>
    <t>https://www.google.fr/maps/search/Baths+of+Caracalla</t>
  </si>
  <si>
    <t>Feeling Eduardo VII</t>
  </si>
  <si>
    <t xml:space="preserve">R. Marquês da Fronteira, 8 - 2ºEsq, 1070-289 Lisboa, Portugal -  </t>
  </si>
  <si>
    <t>https://www.google.fr/maps/search/Feeling+Eduardo+VII</t>
  </si>
  <si>
    <t>Hotel ibis Strasbourg Centre Historique</t>
  </si>
  <si>
    <t xml:space="preserve">7 Rue de Molsheim, 67000 Strasbourg, France -  </t>
  </si>
  <si>
    <t>https://www.google.fr/maps/search/Hotel+ibis+Strasbourg+Centre+Historique</t>
  </si>
  <si>
    <t>Restaurante Palácio Dos Leitões</t>
  </si>
  <si>
    <t xml:space="preserve">R. dos Serradinhos 26, 2715-343 Almargem do Bpo., Portugal -  </t>
  </si>
  <si>
    <t>https://www.google.fr/maps/search/Restaurante+Palácio+Dos+Leitões</t>
  </si>
  <si>
    <t>Portugália Cervejaria</t>
  </si>
  <si>
    <t xml:space="preserve">R. Cintura do Porto, 1200-109 Lisboa, Portugal -  </t>
  </si>
  <si>
    <t>https://www.google.fr/maps/search/Portugália+Cervejaria</t>
  </si>
  <si>
    <t>Plage de Perroy</t>
  </si>
  <si>
    <t xml:space="preserve">Chemin des Acacias, Perroy -  </t>
  </si>
  <si>
    <t>https://www.google.fr/maps/search/Plage+de+Perroy</t>
  </si>
  <si>
    <t>Café Goldegg</t>
  </si>
  <si>
    <t xml:space="preserve">Argentinierstraße 49, 1040 Wien, Austria -  </t>
  </si>
  <si>
    <t>https://www.google.fr/maps/search/Café+Goldegg</t>
  </si>
  <si>
    <t>MuseumsQuartier</t>
  </si>
  <si>
    <t xml:space="preserve">Museumsplatz 1, 1070 Wien, Austria -  </t>
  </si>
  <si>
    <t>https://www.google.fr/maps/search/MuseumsQuartier</t>
  </si>
  <si>
    <t>Lausanne Gare</t>
  </si>
  <si>
    <t>https://www.google.fr/maps/search/Lausanne+Gare</t>
  </si>
  <si>
    <t>Flaventino Coiffure Aubonne</t>
  </si>
  <si>
    <t xml:space="preserve">Rue du Chêne 1, 1170 Aubonne -  </t>
  </si>
  <si>
    <t>https://www.google.fr/maps/search/Flaventino+Coiffure+Aubonne</t>
  </si>
  <si>
    <t>Le Maine Café</t>
  </si>
  <si>
    <t xml:space="preserve">88 Avenue du Maine, 75014 Paris, France -  </t>
  </si>
  <si>
    <t>https://www.google.fr/maps/search/Le+Maine+Café</t>
  </si>
  <si>
    <t>Hôtel Arcadie Montparnasse</t>
  </si>
  <si>
    <t xml:space="preserve">71 Avenue du Maine, 75014 Paris, France -  </t>
  </si>
  <si>
    <t>https://www.google.fr/maps/search/Hôtel+Arcadie+Montparnasse</t>
  </si>
  <si>
    <t>Le Paris Montparnasse</t>
  </si>
  <si>
    <t xml:space="preserve">43 Avenue du Maine, 75014 Paris, France -  </t>
  </si>
  <si>
    <t>https://www.google.fr/maps/search/Le+Paris+Montparnasse</t>
  </si>
  <si>
    <t>Peixola</t>
  </si>
  <si>
    <t xml:space="preserve">R. do Alecrim 35, 1200-014 Lisboa, Portugal -  </t>
  </si>
  <si>
    <t>https://www.google.fr/maps/search/Peixola</t>
  </si>
  <si>
    <t>Restaurant La Gare</t>
  </si>
  <si>
    <t xml:space="preserve">368 Avenue de la Gare, 01170 Gex, France -  </t>
  </si>
  <si>
    <t>https://www.google.fr/maps/search/Restaurant+La+Gare</t>
  </si>
  <si>
    <t>5 Terres Hôtel &amp; Spa, Barr</t>
  </si>
  <si>
    <t xml:space="preserve">11 Place de L Hôtel de ville, 67140 Barr, France -  </t>
  </si>
  <si>
    <t>https://www.google.fr/maps/search/5+Terres+Hôtel+&amp;+Spa,+Barr</t>
  </si>
  <si>
    <t>Grotto Al Bivio Corippo</t>
  </si>
  <si>
    <t xml:space="preserve">Piee, 6632 Vogorno -  </t>
  </si>
  <si>
    <t>https://www.google.fr/maps/search/Grotto+Al+Bivio+Corippo</t>
  </si>
  <si>
    <t>Alpine Coaster</t>
  </si>
  <si>
    <t>https://www.google.fr/maps/search/Alpine+Coaster</t>
  </si>
  <si>
    <t>Djerem</t>
  </si>
  <si>
    <t xml:space="preserve">Chemin de Vuichardaz 8, 1030 Bussigny -  </t>
  </si>
  <si>
    <t>https://www.google.fr/maps/search/Djerem</t>
  </si>
  <si>
    <t>Toscana In Tour - Pisa</t>
  </si>
  <si>
    <t xml:space="preserve">Via della Faggiola, 41, 56126 Pisa PI, Italy -  </t>
  </si>
  <si>
    <t>https://www.google.fr/maps/search/Toscana+In+Tour+-+Pisa</t>
  </si>
  <si>
    <t>Enoteca Falorni</t>
  </si>
  <si>
    <t xml:space="preserve">Piazza delle Cantine, 6, 50022 Greve FI, Italy -  </t>
  </si>
  <si>
    <t>https://www.google.fr/maps/search/Enoteca+Falorni</t>
  </si>
  <si>
    <t>Ponte della Maddalena - Ponte del Diavolo</t>
  </si>
  <si>
    <t xml:space="preserve">55023 Borgo a Mozzano LU, Italy -  </t>
  </si>
  <si>
    <t>https://www.google.fr/maps/search/Ponte+della+Maddalena+-+Ponte+del+Diavolo</t>
  </si>
  <si>
    <t>B &amp; B Camilla</t>
  </si>
  <si>
    <t xml:space="preserve">Via San Francesco, 45, 56127 Pisa PI, Italy -  </t>
  </si>
  <si>
    <t>https://www.google.fr/maps/search/B+&amp;+B+Camilla</t>
  </si>
  <si>
    <t>Vessy Sports Center</t>
  </si>
  <si>
    <t xml:space="preserve">Route de Vessy 29, 1234 Vessy -  </t>
  </si>
  <si>
    <t>https://www.google.fr/maps/search/Vessy+Sports+Center</t>
  </si>
  <si>
    <t>Hotel Palazzo dei Priori</t>
  </si>
  <si>
    <t xml:space="preserve">Strada di Montalbuccio, 31, 53100 Siena SI, Italy -  </t>
  </si>
  <si>
    <t>https://www.google.fr/maps/search/Hotel+Palazzo+dei+Priori</t>
  </si>
  <si>
    <t>Piazza del Campo</t>
  </si>
  <si>
    <t xml:space="preserve">Il Campo, 53100 Siena SI, Italy -  </t>
  </si>
  <si>
    <t>https://www.google.fr/maps/search/Piazza+del+Campo</t>
  </si>
  <si>
    <t>Ristorante Caffetteria San Colombano</t>
  </si>
  <si>
    <t xml:space="preserve">Rampa Baluardo San Colombano, 55100 Lucca LU, Italy -  </t>
  </si>
  <si>
    <t>https://www.google.fr/maps/search/Ristorante+Caffetteria+San+Colombano</t>
  </si>
  <si>
    <t>Hotel Carignano</t>
  </si>
  <si>
    <t xml:space="preserve">Via di Sant'Alessio, 3680, 55100 Lucca LU, Italy -  </t>
  </si>
  <si>
    <t>https://www.google.fr/maps/search/Hotel+Carignano</t>
  </si>
  <si>
    <t>PLUS Florence Hostel &amp; Hotel</t>
  </si>
  <si>
    <t xml:space="preserve">Via Santa Caterina D'Alessandria, 15, 50129 Firenze FI, Italy -  </t>
  </si>
  <si>
    <t>https://www.google.fr/maps/search/PLUS+Florence+Hostel+&amp;+Hotel</t>
  </si>
  <si>
    <t>Comfort Hotel Jazz</t>
  </si>
  <si>
    <t xml:space="preserve">Allégatan 21, 503 32 Borås, Sweden -  </t>
  </si>
  <si>
    <t>https://www.google.fr/maps/search/Comfort+Hotel+Jazz</t>
  </si>
  <si>
    <t>Wagamama</t>
  </si>
  <si>
    <t xml:space="preserve">26 Kensington High St, Kensington, London W8 4PF, UK -  </t>
  </si>
  <si>
    <t>https://www.google.fr/maps/search/Wagamama</t>
  </si>
  <si>
    <t>Cocoplum Beach</t>
  </si>
  <si>
    <t xml:space="preserve">The Bahamas -  </t>
  </si>
  <si>
    <t>https://www.google.fr/maps/search/Cocoplum+Beach</t>
  </si>
  <si>
    <t>Château d'Yvorne</t>
  </si>
  <si>
    <t xml:space="preserve">La Maison Blanche 257, 1853 Yvorne -  </t>
  </si>
  <si>
    <t>https://www.google.fr/maps/search/Château+d'Yvorne</t>
  </si>
  <si>
    <t>Aigle Castle</t>
  </si>
  <si>
    <t xml:space="preserve">Place du Château 1, 1860 Aigle -  </t>
  </si>
  <si>
    <t>https://www.google.fr/maps/search/Aigle+Castle</t>
  </si>
  <si>
    <t>Les 11 Terres</t>
  </si>
  <si>
    <t xml:space="preserve">Rlle du Petit Crêt 2, 1098 Bourg-en-Lavaux -  </t>
  </si>
  <si>
    <t>https://www.google.fr/maps/search/Les+11+Terres</t>
  </si>
  <si>
    <t>Pizza Florida</t>
  </si>
  <si>
    <t xml:space="preserve">Via Florida, 25, 00186 Roma RM, Italy -  </t>
  </si>
  <si>
    <t>https://www.google.fr/maps/search/Pizza+Florida</t>
  </si>
  <si>
    <t>Opium Barcelona-Restaurant, Lounge, Club</t>
  </si>
  <si>
    <t xml:space="preserve">Passeig Marítim de la Barceloneta, 34, 08003 Barcelona, Spain -  </t>
  </si>
  <si>
    <t>https://www.google.fr/maps/search/Opium+Barcelona-Restaurant,+Lounge,+Club</t>
  </si>
  <si>
    <t>The Confidante Miami Beach</t>
  </si>
  <si>
    <t xml:space="preserve">4041 Collins Ave, Miami Beach, FL 33140, USA -  </t>
  </si>
  <si>
    <t>https://www.google.fr/maps/search/The+Confidante+Miami+Beach</t>
  </si>
  <si>
    <t>Sandals Emerald Bay</t>
  </si>
  <si>
    <t xml:space="preserve">Queens Highway, Great Exuma, The Bahamas -  </t>
  </si>
  <si>
    <t>https://www.google.fr/maps/search/Sandals+Emerald+Bay</t>
  </si>
  <si>
    <t>Erbs Patrick</t>
  </si>
  <si>
    <t xml:space="preserve">21 Rue du Général Mittelhauser, 67630 Lauterbourg, France -  </t>
  </si>
  <si>
    <t>https://www.google.fr/maps/search/Erbs+Patrick</t>
  </si>
  <si>
    <t>Golden Horn</t>
  </si>
  <si>
    <t xml:space="preserve">Put Zlatnog rata, 21420, Bol, Croatia -  </t>
  </si>
  <si>
    <t>https://www.google.fr/maps/search/Golden+Horn</t>
  </si>
  <si>
    <t>Hotel Lunetta</t>
  </si>
  <si>
    <t xml:space="preserve">Piazza del Paradiso, 68, 00186 Roma RM, Italy -  </t>
  </si>
  <si>
    <t>https://www.google.fr/maps/search/Hotel+Lunetta</t>
  </si>
  <si>
    <t>Otočić Sveta Fumija</t>
  </si>
  <si>
    <t xml:space="preserve">Croatia -  </t>
  </si>
  <si>
    <t>https://www.google.fr/maps/search/Otočić+Sveta+Fumija</t>
  </si>
  <si>
    <t>The Chedi Andermatt</t>
  </si>
  <si>
    <t xml:space="preserve">Gotthardstrasse 4, 6490 Andermatt -  </t>
  </si>
  <si>
    <t>https://www.google.fr/maps/search/The+Chedi+Andermatt</t>
  </si>
  <si>
    <t>Frutt Resort AG</t>
  </si>
  <si>
    <t xml:space="preserve">Untere Frutt 1, 6068 Kerns -  </t>
  </si>
  <si>
    <t>https://www.google.fr/maps/search/Frutt+Resort+AG</t>
  </si>
  <si>
    <t>Wein &amp; Sein</t>
  </si>
  <si>
    <t xml:space="preserve">Münstergasse 50, 3011 Bern -  </t>
  </si>
  <si>
    <t>https://www.google.fr/maps/search/Wein+&amp;+Sein</t>
  </si>
  <si>
    <t>Kambly Erlebnis</t>
  </si>
  <si>
    <t xml:space="preserve">Mühlestrasse 8, 3555 Trubschachen -  </t>
  </si>
  <si>
    <t>https://www.google.fr/maps/search/Kambly+Erlebnis</t>
  </si>
  <si>
    <t>Kaffee Montag</t>
  </si>
  <si>
    <t xml:space="preserve">Gerechtigkeitsgasse 27, 3011 Bern -  </t>
  </si>
  <si>
    <t>https://www.google.fr/maps/search/Kaffee+Montag</t>
  </si>
  <si>
    <t>La Paradeta Paral·lel</t>
  </si>
  <si>
    <t xml:space="preserve">Avinguda del Paral·lel, 46, 08001 Barcelona, Spain -  </t>
  </si>
  <si>
    <t>https://www.google.fr/maps/search/La+Paradeta+Paral·lel</t>
  </si>
  <si>
    <t>Restaurant Azul</t>
  </si>
  <si>
    <t xml:space="preserve">Carrer de Provença, 54, 08029 Barcelona, Spain -  </t>
  </si>
  <si>
    <t>https://www.google.fr/maps/search/Restaurant+Azul</t>
  </si>
  <si>
    <t>Ristorante Maran</t>
  </si>
  <si>
    <t xml:space="preserve">Via Ettore Ponti, 63, 21100 Varese VA, Italy -  </t>
  </si>
  <si>
    <t>https://www.google.fr/maps/search/Ristorante+Maran</t>
  </si>
  <si>
    <t>Altes Tramdepot Brauerei &amp; Restaurant</t>
  </si>
  <si>
    <t xml:space="preserve">Grosser Muristalden 6, 3006 Bern -  </t>
  </si>
  <si>
    <t>https://www.google.fr/maps/search/Altes+Tramdepot+Brauerei+&amp;+Restaurant</t>
  </si>
  <si>
    <t>Klösterli Weincafe</t>
  </si>
  <si>
    <t xml:space="preserve">Klösterlistutz 16, 3013 Bern -  </t>
  </si>
  <si>
    <t>https://www.google.fr/maps/search/Klösterli+Weincafe</t>
  </si>
  <si>
    <t>Steinerne Brücke Regensburg</t>
  </si>
  <si>
    <t xml:space="preserve">93059 Regensburg, Germany -  </t>
  </si>
  <si>
    <t>https://www.google.fr/maps/search/Steinerne+Brücke+Regensburg</t>
  </si>
  <si>
    <t>Café Slatkine</t>
  </si>
  <si>
    <t xml:space="preserve">Rue des Chaudronniers 5, 1204 Genève -  </t>
  </si>
  <si>
    <t>https://www.google.fr/maps/search/Café+Slatkine</t>
  </si>
  <si>
    <t>Florida Coffee</t>
  </si>
  <si>
    <t xml:space="preserve">Av. Frédéric-César-de-la-Harpe 19, 1007 Lausanne -  </t>
  </si>
  <si>
    <t>https://www.google.fr/maps/search/Florida+Coffee</t>
  </si>
  <si>
    <t>Der Pschorr</t>
  </si>
  <si>
    <t xml:space="preserve">Viktualienmarkt 15, 80331 München, Germany -  </t>
  </si>
  <si>
    <t>https://www.google.fr/maps/search/Der+Pschorr</t>
  </si>
  <si>
    <t>Galeria Kaufhof Regensburg Neupfarrplatz</t>
  </si>
  <si>
    <t xml:space="preserve">Neupfarrpl. 8, 93047 Regensburg, Germany -  </t>
  </si>
  <si>
    <t>https://www.google.fr/maps/search/Galeria+Kaufhof+Regensburg+Neupfarrplatz</t>
  </si>
  <si>
    <t>Buddies Burger Bar</t>
  </si>
  <si>
    <t xml:space="preserve">St.-Peters-Weg 15, 93047 Regensburg, Germany -  </t>
  </si>
  <si>
    <t>https://www.google.fr/maps/search/Buddies+Burger+Bar</t>
  </si>
  <si>
    <t>Wirtshaus Zum Straubinger</t>
  </si>
  <si>
    <t xml:space="preserve">Blumenstraße 5, 80331 München, Germany -  </t>
  </si>
  <si>
    <t>https://www.google.fr/maps/search/Wirtshaus+Zum+Straubinger</t>
  </si>
  <si>
    <t>Victuals Market</t>
  </si>
  <si>
    <t xml:space="preserve">Viktualienmarkt 3, 80331 München, Germany -  </t>
  </si>
  <si>
    <t>https://www.google.fr/maps/search/Victuals+Market</t>
  </si>
  <si>
    <t>Ebner GmbH</t>
  </si>
  <si>
    <t xml:space="preserve">Gesandtenstraße 4, 93047 Regensburg, Germany -  </t>
  </si>
  <si>
    <t>https://www.google.fr/maps/search/Ebner+GmbH</t>
  </si>
  <si>
    <t>Stenz Eis</t>
  </si>
  <si>
    <t xml:space="preserve">Regensburg, Germany -  </t>
  </si>
  <si>
    <t>https://www.google.fr/maps/search/Stenz+Eis</t>
  </si>
  <si>
    <t>ANNA loves bread and coffee</t>
  </si>
  <si>
    <t xml:space="preserve">Gesandtenstraße 5, 93047 Regensburg, Germany -  </t>
  </si>
  <si>
    <t>https://www.google.fr/maps/search/ANNA+loves+bread+and+coffee</t>
  </si>
  <si>
    <t>Eisbachwelle</t>
  </si>
  <si>
    <t xml:space="preserve">Prinzregentenstraße, 80538 München, Germany -  </t>
  </si>
  <si>
    <t>https://www.google.fr/maps/search/Eisbachwelle</t>
  </si>
  <si>
    <t>Particules en Suspension - Centre ville</t>
  </si>
  <si>
    <t xml:space="preserve">Place Grand-Saint-Jean 2, 1003 Lausanne -  </t>
  </si>
  <si>
    <t>https://www.google.fr/maps/search/Particules+en+Suspension+-+Centre+ville</t>
  </si>
  <si>
    <t>Woerner's</t>
  </si>
  <si>
    <t xml:space="preserve">Herzog-Wilhelm-Straße 29, 80331 München, Germany -  </t>
  </si>
  <si>
    <t>https://www.google.fr/maps/search/Woerner's</t>
  </si>
  <si>
    <t>Dicker Mann</t>
  </si>
  <si>
    <t xml:space="preserve">Krebsgasse 6, 93047 Regensburg, Germany -  </t>
  </si>
  <si>
    <t>https://www.google.fr/maps/search/Dicker+Mann</t>
  </si>
  <si>
    <t>EDEKA Jende</t>
  </si>
  <si>
    <t>https://www.google.fr/maps/search/EDEKA+Jende</t>
  </si>
  <si>
    <t>Wörners GmbH</t>
  </si>
  <si>
    <t xml:space="preserve">Marienplatz 1, 80331 München, Germany -  </t>
  </si>
  <si>
    <t>https://www.google.fr/maps/search/Wörners+GmbH</t>
  </si>
  <si>
    <t>Wirtshaus Görreshof</t>
  </si>
  <si>
    <t xml:space="preserve">Görresstraße 38, 80798 München, Germany -  </t>
  </si>
  <si>
    <t>https://www.google.fr/maps/search/Wirtshaus+Görreshof</t>
  </si>
  <si>
    <t>Cotidiano Promenadeplatz</t>
  </si>
  <si>
    <t xml:space="preserve">Maxburgstraße 4, 80333 München, Germany -  </t>
  </si>
  <si>
    <t>https://www.google.fr/maps/search/Cotidiano+Promenadeplatz</t>
  </si>
  <si>
    <t>Löwenbräukeller</t>
  </si>
  <si>
    <t xml:space="preserve">Nymphenburger Str. 2, 80335 München, Germany -  </t>
  </si>
  <si>
    <t>https://www.google.fr/maps/search/Löwenbräukeller</t>
  </si>
  <si>
    <t>Carrosserie Roland Winiger S.A.</t>
  </si>
  <si>
    <t xml:space="preserve">Chemin d'Entre-Bois 19, 1018 Lausanne -  </t>
  </si>
  <si>
    <t>https://www.google.fr/maps/search/Carrosserie+Roland+Winiger+S.A.</t>
  </si>
  <si>
    <t>Villa "Le Lac" Le Corbusier</t>
  </si>
  <si>
    <t xml:space="preserve">Route de Lavaux 21, 1802 Corseaux -  </t>
  </si>
  <si>
    <t>https://www.google.fr/maps/search/Villa+"Le+Lac"+Le+Corbusier</t>
  </si>
  <si>
    <t>Musée Jenisch Vevey</t>
  </si>
  <si>
    <t xml:space="preserve">Avenue de la Gare 2, 1800 Vevey -  </t>
  </si>
  <si>
    <t>https://www.google.fr/maps/search/Musée+Jenisch+Vevey</t>
  </si>
  <si>
    <t>Montreux Museum</t>
  </si>
  <si>
    <t>https://www.google.fr/maps/search/Montreux+Museum</t>
  </si>
  <si>
    <t>LeLake Facial &amp; Dental Aesthetic</t>
  </si>
  <si>
    <t xml:space="preserve">Chemin de Beau-Rivage Lausanne 18, Chemin de Beau-Rivage 18, 1006 Lausanne -  </t>
  </si>
  <si>
    <t>https://www.google.fr/maps/search/LeLake+Facial+&amp;+Dental+Aesthetic</t>
  </si>
  <si>
    <t>DC Comics Super Heroes Cafe</t>
  </si>
  <si>
    <t xml:space="preserve">2 Bayfront Avenue Bay Level, 01-03, The Shoppes at Marina Bay Sands, Singapore 018972 -  </t>
  </si>
  <si>
    <t>https://www.google.fr/maps/search/DC+Comics+Super+Heroes+Cafe</t>
  </si>
  <si>
    <t>The Shoppes at Marina Bay Sands</t>
  </si>
  <si>
    <t xml:space="preserve">10 Bayfront Ave, Singapore 018956 -  </t>
  </si>
  <si>
    <t>https://www.google.fr/maps/search/The+Shoppes+at+Marina+Bay+Sands</t>
  </si>
  <si>
    <t>Supertree Dining</t>
  </si>
  <si>
    <t xml:space="preserve">18 Marina Gardens Dr, Gardens by the Bay, Singapore 018953 -  </t>
  </si>
  <si>
    <t>https://www.google.fr/maps/search/Supertree+Dining</t>
  </si>
  <si>
    <t>Gardens by the Bay</t>
  </si>
  <si>
    <t xml:space="preserve">18 Marina Gardens Dr, Singapore 018953 -  </t>
  </si>
  <si>
    <t>https://www.google.fr/maps/search/Gardens+by+the+Bay</t>
  </si>
  <si>
    <t>Tigros Spa</t>
  </si>
  <si>
    <t xml:space="preserve">Corso Goffredo Mameli, 23, 28921 Intra VB, Italy -  </t>
  </si>
  <si>
    <t>https://www.google.fr/maps/search/Tigros+Spa</t>
  </si>
  <si>
    <t>Café Campestre</t>
  </si>
  <si>
    <t xml:space="preserve">Isla de Ometepe, Balgüe 48800, Nicaragua -  </t>
  </si>
  <si>
    <t>https://www.google.fr/maps/search/Café+Campestre</t>
  </si>
  <si>
    <t>Piazza del Popolo</t>
  </si>
  <si>
    <t xml:space="preserve">00187 Roma RM, Italy -  </t>
  </si>
  <si>
    <t>https://www.google.fr/maps/search/Piazza+del+Popolo</t>
  </si>
  <si>
    <t>Crans-Montana</t>
  </si>
  <si>
    <t xml:space="preserve">3963 Crans-Montana -  </t>
  </si>
  <si>
    <t>https://www.google.fr/maps/search/Crans-Montana</t>
  </si>
  <si>
    <t>Osteria Chiara</t>
  </si>
  <si>
    <t xml:space="preserve">Vicolo Dei Chiara 1, 6600 Muralto -  </t>
  </si>
  <si>
    <t>https://www.google.fr/maps/search/Osteria+Chiara</t>
  </si>
  <si>
    <t>Ristorante Osteria del Centenario</t>
  </si>
  <si>
    <t xml:space="preserve">Viale Verbano 17, 6600 Muralto -  </t>
  </si>
  <si>
    <t>https://www.google.fr/maps/search/Ristorante+Osteria+del+Centenario</t>
  </si>
  <si>
    <t>Pizzeria e Ristorante Gottardo</t>
  </si>
  <si>
    <t xml:space="preserve">Piazza Mercato, 7, 28921 Verbania VB, Italy -  </t>
  </si>
  <si>
    <t>https://www.google.fr/maps/search/Pizzeria+e+Ristorante+Gottardo</t>
  </si>
  <si>
    <t>Albergo Il Vapore</t>
  </si>
  <si>
    <t xml:space="preserve">Via Nazionale, 90, 28824 Oggebbio VB, Italy -  </t>
  </si>
  <si>
    <t>https://www.google.fr/maps/search/Albergo+Il+Vapore</t>
  </si>
  <si>
    <t>The Cloister Hotel</t>
  </si>
  <si>
    <t xml:space="preserve">Via Fratelli Cervi, 14, 28921 Intra VB, Italy -  </t>
  </si>
  <si>
    <t>https://www.google.fr/maps/search/The+Cloister+Hotel</t>
  </si>
  <si>
    <t>Caffè Torino</t>
  </si>
  <si>
    <t xml:space="preserve">Piazza Cadorna, 23, 28838 Stresa VB, Italy -  </t>
  </si>
  <si>
    <t>https://www.google.fr/maps/search/Caffè+Torino</t>
  </si>
  <si>
    <t>Trattoria Due Piccioni</t>
  </si>
  <si>
    <t xml:space="preserve">Via Principe Tommaso, 61, 28838 Stresa VB, Italy -  </t>
  </si>
  <si>
    <t>https://www.google.fr/maps/search/Trattoria+Due+Piccioni</t>
  </si>
  <si>
    <t>Hotel Du Parc</t>
  </si>
  <si>
    <t xml:space="preserve">Via E. Gignous, 1, 28838 Stresa VB, Italy -  </t>
  </si>
  <si>
    <t>https://www.google.fr/maps/search/Hotel+Du+Parc</t>
  </si>
  <si>
    <t>Villa Taranto Botanical Gardens</t>
  </si>
  <si>
    <t xml:space="preserve">Verbania VB IT, Via Vittorio Veneto, 111, 28922 Pallanza VB, Italy -  </t>
  </si>
  <si>
    <t>https://www.google.fr/maps/search/Villa+Taranto+Botanical+Gardens</t>
  </si>
  <si>
    <t>JBS AYURVEDIC HEALTHCARE CENTRE</t>
  </si>
  <si>
    <t xml:space="preserve">60 Rangoon Rd, Singapore 218350 -  </t>
  </si>
  <si>
    <t>https://www.google.fr/maps/search/JBS+AYURVEDIC+HEALTHCARE+CENTRE</t>
  </si>
  <si>
    <t>Beancurd City</t>
  </si>
  <si>
    <t xml:space="preserve">133 Jln Besar, Singapore 208851 -  </t>
  </si>
  <si>
    <t>https://www.google.fr/maps/search/Beancurd+City</t>
  </si>
  <si>
    <t>Gardens By The Bay East</t>
  </si>
  <si>
    <t xml:space="preserve">11 Rhu Cross, Singapore 437440 -  </t>
  </si>
  <si>
    <t>https://www.google.fr/maps/search/Gardens+By+The+Bay+East</t>
  </si>
  <si>
    <t>Buddha Tooth Relic Temple</t>
  </si>
  <si>
    <t xml:space="preserve">288 South Bridge Rd, Singapore 058840 -  </t>
  </si>
  <si>
    <t>https://www.google.fr/maps/search/Buddha+Tooth+Relic+Temple</t>
  </si>
  <si>
    <t>Chinatown Food Street</t>
  </si>
  <si>
    <t xml:space="preserve">Smith St, Singapore 058938 -  </t>
  </si>
  <si>
    <t>https://www.google.fr/maps/search/Chinatown+Food+Street</t>
  </si>
  <si>
    <t>Lantern</t>
  </si>
  <si>
    <t xml:space="preserve">80 Collyer Quay, Singapore 049326 -  </t>
  </si>
  <si>
    <t>https://www.google.fr/maps/search/Lantern</t>
  </si>
  <si>
    <t>Pulau Ubin</t>
  </si>
  <si>
    <t xml:space="preserve">Singapore -  </t>
  </si>
  <si>
    <t>https://www.google.fr/maps/search/Pulau+Ubin</t>
  </si>
  <si>
    <t>Bub City</t>
  </si>
  <si>
    <t xml:space="preserve">435 N Clark St, Chicago, IL 60654, USA -  </t>
  </si>
  <si>
    <t>https://www.google.fr/maps/search/Bub+City</t>
  </si>
  <si>
    <t>Water Tower Place</t>
  </si>
  <si>
    <t xml:space="preserve">835 N Michigan Ave, Chicago, IL 60611, USA -  </t>
  </si>
  <si>
    <t>https://www.google.fr/maps/search/Water+Tower+Place</t>
  </si>
  <si>
    <t>Cambria Hotel Chicago Magnificent Mile</t>
  </si>
  <si>
    <t xml:space="preserve">166 E Superior St, Chicago, IL 60611, USA -  </t>
  </si>
  <si>
    <t>https://www.google.fr/maps/search/Cambria+Hotel+Chicago+Magnificent+Mile</t>
  </si>
  <si>
    <t>Esl – Séjours Linguistiques</t>
  </si>
  <si>
    <t>https://www.google.fr/maps/search/Esl+–+Séjours+Linguistiques</t>
  </si>
  <si>
    <t>Plage De Paudex</t>
  </si>
  <si>
    <t xml:space="preserve">Chemin des Peupliers 5, 1094 Paudex -  </t>
  </si>
  <si>
    <t>https://www.google.fr/maps/search/Plage+De+Paudex</t>
  </si>
  <si>
    <t>Cordonnier du Reposoir</t>
  </si>
  <si>
    <t xml:space="preserve">Chemin du Reposoir 24, 1007 Lausanne -  </t>
  </si>
  <si>
    <t>https://www.google.fr/maps/search/Cordonnier+du+Reposoir</t>
  </si>
  <si>
    <t>Sushi Shop Lausanne</t>
  </si>
  <si>
    <t>https://www.google.fr/maps/search/Sushi+Shop+Lausanne</t>
  </si>
  <si>
    <t>Berg Rigi</t>
  </si>
  <si>
    <t xml:space="preserve">6410 Schwyz -  </t>
  </si>
  <si>
    <t>https://www.google.fr/maps/search/Berg+Rigi</t>
  </si>
  <si>
    <t>Luzern Bahnhofquai</t>
  </si>
  <si>
    <t xml:space="preserve">6003 Luzern -  </t>
  </si>
  <si>
    <t>https://www.google.fr/maps/search/Luzern+Bahnhofquai</t>
  </si>
  <si>
    <t>Restaurant BärgGnuss</t>
  </si>
  <si>
    <t xml:space="preserve">Staffelweg, 6410 Arth -  </t>
  </si>
  <si>
    <t>https://www.google.fr/maps/search/Restaurant+BärgGnuss</t>
  </si>
  <si>
    <t>United Colors of Benetton</t>
  </si>
  <si>
    <t xml:space="preserve">Rue Centrale 10, 1003 Lausanne -  </t>
  </si>
  <si>
    <t>https://www.google.fr/maps/search/United+Colors+of+Benetton</t>
  </si>
  <si>
    <t>Coop Supermarché Lausanne Cour</t>
  </si>
  <si>
    <t xml:space="preserve">Avenue de Cour 105, 1007 Lausanne -  </t>
  </si>
  <si>
    <t>https://www.google.fr/maps/search/Coop+Supermarché+Lausanne+Cour</t>
  </si>
  <si>
    <t>Hôtel Lakeview Le Rivage</t>
  </si>
  <si>
    <t xml:space="preserve">Rue du Rivage, 1095 Lutry -  </t>
  </si>
  <si>
    <t>https://www.google.fr/maps/search/Hôtel+Lakeview+Le+Rivage</t>
  </si>
  <si>
    <t>Holmes Place</t>
  </si>
  <si>
    <t>https://www.google.fr/maps/search/Holmes+Place</t>
  </si>
  <si>
    <t>Cafetería El Cráter</t>
  </si>
  <si>
    <t xml:space="preserve">Camino al Volcán Mombacho, Nicaragua -  </t>
  </si>
  <si>
    <t>https://www.google.fr/maps/search/Cafetería+El+Cráter</t>
  </si>
  <si>
    <t>Sport's Café le Zodiac</t>
  </si>
  <si>
    <t xml:space="preserve">Avenue du Grammont 6, 1007 Lausanne -  </t>
  </si>
  <si>
    <t>https://www.google.fr/maps/search/Sport's+Café+le+Zodiac</t>
  </si>
  <si>
    <t>TAMOIL service station</t>
  </si>
  <si>
    <t xml:space="preserve">Route de Lavaux 12, 1095 Lutry -  </t>
  </si>
  <si>
    <t>https://www.google.fr/maps/search/TAMOIL+service+station</t>
  </si>
  <si>
    <t>Hôtel Du Lac</t>
  </si>
  <si>
    <t xml:space="preserve">Bar au Garage, 3963 Crans-Montana 1 -  </t>
  </si>
  <si>
    <t>https://www.google.fr/maps/search/Hôtel+Du+Lac</t>
  </si>
  <si>
    <t>Managua Commercial Centre</t>
  </si>
  <si>
    <t xml:space="preserve">Centro Comercial Managua, Managua, Nicaragua -  </t>
  </si>
  <si>
    <t>https://www.google.fr/maps/search/Managua+Commercial+Centre</t>
  </si>
  <si>
    <t>El Tiscapa Los Ranchos # 2</t>
  </si>
  <si>
    <t xml:space="preserve">Paseo Tiscapa, Managua 11126, Nicaragua -  </t>
  </si>
  <si>
    <t>https://www.google.fr/maps/search/El+Tiscapa+Los+Ranchos+#+2</t>
  </si>
  <si>
    <t>CHUV | Maternité</t>
  </si>
  <si>
    <t xml:space="preserve">Avenue Pierre-Decker 2, 1011 Lausanne -  </t>
  </si>
  <si>
    <t>https://www.google.fr/maps/search/CHUV+|+Maternité</t>
  </si>
  <si>
    <t>Picnic Center</t>
  </si>
  <si>
    <t xml:space="preserve">Big Corn Island, 82100, Nicaragua, 82100, Nicaragua -  </t>
  </si>
  <si>
    <t>https://www.google.fr/maps/search/Picnic+Center</t>
  </si>
  <si>
    <t>Fisher's Cave</t>
  </si>
  <si>
    <t xml:space="preserve">Vía Principal, 82100, Nicaragua -  </t>
  </si>
  <si>
    <t>https://www.google.fr/maps/search/Fisher's+Cave</t>
  </si>
  <si>
    <t>Little Corn Island Dock</t>
  </si>
  <si>
    <t xml:space="preserve">Muelle Mun - Miss Gaynell, 82100, Nicaragua -  </t>
  </si>
  <si>
    <t>https://www.google.fr/maps/search/Little+Corn+Island+Dock</t>
  </si>
  <si>
    <t>Aeropuerto De Corn Island</t>
  </si>
  <si>
    <t xml:space="preserve">Isla Grande del Maíz, 82100, 82100, Nicaragua -  </t>
  </si>
  <si>
    <t>https://www.google.fr/maps/search/Aeropuerto+De+Corn+Island</t>
  </si>
  <si>
    <t>Pharaohs Camino Real</t>
  </si>
  <si>
    <t xml:space="preserve">Hotel Camino Real, Km 9.5 Carretera Norte, Managua, Managua 10000, Nicaragua -  </t>
  </si>
  <si>
    <t>https://www.google.fr/maps/search/Pharaohs+Camino+Real</t>
  </si>
  <si>
    <t>BAC CREDOMATIC</t>
  </si>
  <si>
    <t xml:space="preserve">KM 8 1/2 CARRETERA NORTE, DE LA SUBASTA 800 MTS. AL NORTE, NICARAGUA 11036, Nicaragua -  </t>
  </si>
  <si>
    <t>https://www.google.fr/maps/search/BAC+CREDOMATIC</t>
  </si>
  <si>
    <t>Hotel Globales Camino Real Managua</t>
  </si>
  <si>
    <t xml:space="preserve">Km 9.5 Carretera Norte, Managua 11052, Nicaragua -  </t>
  </si>
  <si>
    <t>https://www.google.fr/maps/search/Hotel+Globales+Camino+Real+Managua</t>
  </si>
  <si>
    <t>Mirador de Diria</t>
  </si>
  <si>
    <t xml:space="preserve">Diriá, Nicaragua -  </t>
  </si>
  <si>
    <t>https://www.google.fr/maps/search/Mirador+de+Diria</t>
  </si>
  <si>
    <t>Diriá Central Park</t>
  </si>
  <si>
    <t>https://www.google.fr/maps/search/Diriá+Central+Park</t>
  </si>
  <si>
    <t>Mombacho Volcano Biological Station</t>
  </si>
  <si>
    <t>https://www.google.fr/maps/search/Mombacho+Volcano+Biological+Station</t>
  </si>
  <si>
    <t>Puma Larreynaga</t>
  </si>
  <si>
    <t xml:space="preserve">Rotonda La Virgen, Pista Portezuelo, Managua, Nicaragua -  </t>
  </si>
  <si>
    <t>https://www.google.fr/maps/search/Puma+Larreynaga</t>
  </si>
  <si>
    <t>La Colonia Camino de Oriente</t>
  </si>
  <si>
    <t xml:space="preserve">Managua, Nicaragua -  </t>
  </si>
  <si>
    <t>https://www.google.fr/maps/search/La+Colonia+Camino+de+Oriente</t>
  </si>
  <si>
    <t>Mondongo Doña Nestor</t>
  </si>
  <si>
    <t xml:space="preserve">Masatepe, Nicaragua -  </t>
  </si>
  <si>
    <t>https://www.google.fr/maps/search/Mondongo+Doña+Nestor</t>
  </si>
  <si>
    <t>Mi Viejo Ranchito - Rivas</t>
  </si>
  <si>
    <t xml:space="preserve">Rivas, Nicaragua -  </t>
  </si>
  <si>
    <t>https://www.google.fr/maps/search/Mi+Viejo+Ranchito+-+Rivas</t>
  </si>
  <si>
    <t>Comedor Bar El Rio</t>
  </si>
  <si>
    <t xml:space="preserve">Balgüe, Nicaragua -  </t>
  </si>
  <si>
    <t>https://www.google.fr/maps/search/Comedor+Bar+El+Rio</t>
  </si>
  <si>
    <t>Iglesia San Diego de Alcalá</t>
  </si>
  <si>
    <t xml:space="preserve">Costado este Parque Central, Altagracia, Nicaragua -  </t>
  </si>
  <si>
    <t>https://www.google.fr/maps/search/Iglesia+San+Diego+de+Alcalá</t>
  </si>
  <si>
    <t>Waterhole</t>
  </si>
  <si>
    <t xml:space="preserve">Nicaragua -  </t>
  </si>
  <si>
    <t>https://www.google.fr/maps/search/Waterhole</t>
  </si>
  <si>
    <t>UNO</t>
  </si>
  <si>
    <t xml:space="preserve">NIC-2, Rivas, Nicaragua -  </t>
  </si>
  <si>
    <t>https://www.google.fr/maps/search/UNO</t>
  </si>
  <si>
    <t>Mega Ahorro Supermercados.</t>
  </si>
  <si>
    <t xml:space="preserve">Calle Sta Ana, Moyogalpa, Nicaragua -  </t>
  </si>
  <si>
    <t>https://www.google.fr/maps/search/Mega+Ahorro+Supermercados.</t>
  </si>
  <si>
    <t>Petronic</t>
  </si>
  <si>
    <t xml:space="preserve">Del Hospital de Moyogalpa 800 mts al Sur, Tel. 25694117, NIC-64, Moyogalpa, Nicaragua -  </t>
  </si>
  <si>
    <t>https://www.google.fr/maps/search/Petronic</t>
  </si>
  <si>
    <t>Soda Los Antojitos</t>
  </si>
  <si>
    <t xml:space="preserve">Moyogalpa, Nicaragua -  </t>
  </si>
  <si>
    <t>https://www.google.fr/maps/search/Soda+Los+Antojitos</t>
  </si>
  <si>
    <t>Hotel Ometepetl</t>
  </si>
  <si>
    <t>https://www.google.fr/maps/search/Hotel+Ometepetl</t>
  </si>
  <si>
    <t>Ferry Tickets for Ometepe</t>
  </si>
  <si>
    <t xml:space="preserve">Calle del Lago, San Jorge, Nicaragua -  </t>
  </si>
  <si>
    <t>https://www.google.fr/maps/search/Ferry+Tickets+for+Ometepe</t>
  </si>
  <si>
    <t>Yolanda's Café</t>
  </si>
  <si>
    <t xml:space="preserve">NIC-62, El Limón Dos, Nicaragua -  </t>
  </si>
  <si>
    <t>https://www.google.fr/maps/search/Yolanda's+Café</t>
  </si>
  <si>
    <t>Dona Elba Cigars</t>
  </si>
  <si>
    <t xml:space="preserve">Iglesia Xalteva, 1c al Sur, Granada, Nicaragua -  </t>
  </si>
  <si>
    <t>https://www.google.fr/maps/search/Dona+Elba+Cigars</t>
  </si>
  <si>
    <t>Parking Magnific Rock</t>
  </si>
  <si>
    <t>https://www.google.fr/maps/search/Parking+Magnific+Rock</t>
  </si>
  <si>
    <t>Hostal Casa San Miguel</t>
  </si>
  <si>
    <t xml:space="preserve">41000, Masaya 41000, Nicaragua -  </t>
  </si>
  <si>
    <t>https://www.google.fr/maps/search/Hostal+Casa+San+Miguel</t>
  </si>
  <si>
    <t>Super Mercado La Colonia</t>
  </si>
  <si>
    <t xml:space="preserve">Calle del Mercado, Masaya, Nicaragua -  </t>
  </si>
  <si>
    <t>https://www.google.fr/maps/search/Super+Mercado+La+Colonia</t>
  </si>
  <si>
    <t>Salinas Grandes Day Beach Resort</t>
  </si>
  <si>
    <t xml:space="preserve">Camino Salinas Grandes, la ultima propiedad de la Garita, Leon, Nicaragua -  </t>
  </si>
  <si>
    <t>https://www.google.fr/maps/search/Salinas+Grandes+Day+Beach+Resort</t>
  </si>
  <si>
    <t>Bar Comedor Belen</t>
  </si>
  <si>
    <t xml:space="preserve">Camino a Salinas Grandes, La Garita, Nicaragua -  </t>
  </si>
  <si>
    <t>https://www.google.fr/maps/search/Bar+Comedor+Belen</t>
  </si>
  <si>
    <t>Somar Surf Lodge</t>
  </si>
  <si>
    <t xml:space="preserve">Km 78, road Leon - Managua, Turn 12 kms to the pacific coast, Avenue coastal, Salinas Grandes 21000, Nicaragua -  </t>
  </si>
  <si>
    <t>https://www.google.fr/maps/search/Somar+Surf+Lodge</t>
  </si>
  <si>
    <t>El Mercado Viejo Craft Market</t>
  </si>
  <si>
    <t xml:space="preserve">Av El Progreso, Masaya, Nicaragua -  </t>
  </si>
  <si>
    <t>https://www.google.fr/maps/search/El+Mercado+Viejo+Craft+Market</t>
  </si>
  <si>
    <t>Restaurante El Sesteo</t>
  </si>
  <si>
    <t xml:space="preserve">NIC-14, León, Nicaragua -  </t>
  </si>
  <si>
    <t>https://www.google.fr/maps/search/Restaurante+El+Sesteo</t>
  </si>
  <si>
    <t>Quetzaltrekkers León</t>
  </si>
  <si>
    <t xml:space="preserve">León, Nicaragua -  </t>
  </si>
  <si>
    <t>https://www.google.fr/maps/search/Quetzaltrekkers+León</t>
  </si>
  <si>
    <t>Airport X Managua Hotel</t>
  </si>
  <si>
    <t xml:space="preserve">Residencial Montecristi,, Carretera Panamericana km 10.5, Turn right at Puma gas station, go 500 meters to end of road., Managua 11055, Nicaragua -  </t>
  </si>
  <si>
    <t>https://www.google.fr/maps/search/Airport+X+Managua+Hotel</t>
  </si>
  <si>
    <t>NicaWaves Surf Camp</t>
  </si>
  <si>
    <t xml:space="preserve">Las Salinas, Nicaragua -  </t>
  </si>
  <si>
    <t>https://www.google.fr/maps/search/NicaWaves+Surf+Camp</t>
  </si>
  <si>
    <t>Seawall Managua</t>
  </si>
  <si>
    <t xml:space="preserve">Managua 12001, Nicaragua -  </t>
  </si>
  <si>
    <t>https://www.google.fr/maps/search/Seawall+Managua</t>
  </si>
  <si>
    <t>Panaderia Artesanal “Delicias de Oriente”</t>
  </si>
  <si>
    <t xml:space="preserve">Calle La Calzada, Granada, Nicaragua -  </t>
  </si>
  <si>
    <t>https://www.google.fr/maps/search/Panaderia+Artesanal+“Delicias+de+Oriente”</t>
  </si>
  <si>
    <t>Puerto de Granada</t>
  </si>
  <si>
    <t xml:space="preserve">malecon de, Granada, Nicaragua -  </t>
  </si>
  <si>
    <t>https://www.google.fr/maps/search/Puerto+de+Granada</t>
  </si>
  <si>
    <t>Enterprise Rent a Car</t>
  </si>
  <si>
    <t xml:space="preserve">Managua 11072, Nicaragua -  </t>
  </si>
  <si>
    <t>https://www.google.fr/maps/search/Enterprise+Rent+a+Car</t>
  </si>
  <si>
    <t>Augusto Cesar Sandino International Airport</t>
  </si>
  <si>
    <t xml:space="preserve">11 Carretera Norte, Managua, Nicaragua -  </t>
  </si>
  <si>
    <t>https://www.google.fr/maps/search/Augusto+Cesar+Sandino+International+Airport</t>
  </si>
  <si>
    <t>Museo del Cafe</t>
  </si>
  <si>
    <t xml:space="preserve">Matagalpa, Nicaragua -  </t>
  </si>
  <si>
    <t>https://www.google.fr/maps/search/Museo+del+Cafe</t>
  </si>
  <si>
    <t>Seleccion</t>
  </si>
  <si>
    <t>https://www.google.fr/maps/search/Seleccion</t>
  </si>
  <si>
    <t>Casa Cuna Carlos Fonseca Amador</t>
  </si>
  <si>
    <t>https://www.google.fr/maps/search/Casa+Cuna+Carlos+Fonseca+Amador</t>
  </si>
  <si>
    <t>Reserva Natural Finca Kilimanjaro</t>
  </si>
  <si>
    <t xml:space="preserve">Jinotega, Nicaragua -  </t>
  </si>
  <si>
    <t>https://www.google.fr/maps/search/Reserva+Natural+Finca+Kilimanjaro</t>
  </si>
  <si>
    <t>Finca El Escondido</t>
  </si>
  <si>
    <t>https://www.google.fr/maps/search/Finca+El+Escondido</t>
  </si>
  <si>
    <t>Restaurante la Casona</t>
  </si>
  <si>
    <t xml:space="preserve">Catarina, Nicaragua -  </t>
  </si>
  <si>
    <t>https://www.google.fr/maps/search/Restaurante+la+Casona</t>
  </si>
  <si>
    <t>Magnific Rock Popoyo</t>
  </si>
  <si>
    <t xml:space="preserve">Las Salinas, Popoyo, Nicaragua, NIC-62, Nicaragua -  </t>
  </si>
  <si>
    <t>https://www.google.fr/maps/search/Magnific+Rock+Popoyo</t>
  </si>
  <si>
    <t>BOUCHERIE NOUR - Boucherie Hallal Gaillard</t>
  </si>
  <si>
    <t xml:space="preserve">3 Rue de Vallard, 74240 Gaillard, France -  </t>
  </si>
  <si>
    <t>https://www.google.fr/maps/search/BOUCHERIE+NOUR+-+Boucherie+Hallal+Gaillard</t>
  </si>
  <si>
    <t>All Suites Appart Hôtel Choisy-le-Roi</t>
  </si>
  <si>
    <t xml:space="preserve">23 Avenue Louis Luc, 94600 Choisy-le-Roi, France -  </t>
  </si>
  <si>
    <t>https://www.google.fr/maps/search/All+Suites+Appart+Hôtel+Choisy-le-Roi</t>
  </si>
  <si>
    <t>The island of Tortuga</t>
  </si>
  <si>
    <t xml:space="preserve">10 Allée des Chênes, 74100 Vétraz-Monthoux, France -  </t>
  </si>
  <si>
    <t>https://www.google.fr/maps/search/The+island+of+Tortuga</t>
  </si>
  <si>
    <t>Wo Wo</t>
  </si>
  <si>
    <t xml:space="preserve">366 Rue du 18 Août 1944, 74100 Etrembières, France -  </t>
  </si>
  <si>
    <t>https://www.google.fr/maps/search/Wo+Wo</t>
  </si>
  <si>
    <t>Communauté des Communes du Pays Rochois</t>
  </si>
  <si>
    <t xml:space="preserve">140 Rue des Marmotaines, 74800 La Roche-sur-Foron, France -  </t>
  </si>
  <si>
    <t>https://www.google.fr/maps/search/Communauté+des+Communes+du+Pays+Rochois</t>
  </si>
  <si>
    <t>King Ludwigs Castle</t>
  </si>
  <si>
    <t xml:space="preserve">Disney Village, 77700 Chessy, France -  </t>
  </si>
  <si>
    <t>https://www.google.fr/maps/search/King+Ludwigs+Castle</t>
  </si>
  <si>
    <t>Disneyland Hotel</t>
  </si>
  <si>
    <t xml:space="preserve">Rue de la Marnière, 77700 Chessy, France -  </t>
  </si>
  <si>
    <t>https://www.google.fr/maps/search/Disneyland+Hotel</t>
  </si>
  <si>
    <t>Consulate of Portugal</t>
  </si>
  <si>
    <t xml:space="preserve">Route de Ferney 220, 1218 Le Grand-Saconnex -  </t>
  </si>
  <si>
    <t>https://www.google.fr/maps/search/Consulate+of+Portugal</t>
  </si>
  <si>
    <t>Buzz Lightyear Laser Blast</t>
  </si>
  <si>
    <t xml:space="preserve">77700 Chessy, France -  </t>
  </si>
  <si>
    <t>https://www.google.fr/maps/search/Buzz+Lightyear+Laser+Blast</t>
  </si>
  <si>
    <t>Brico Dépôt Annemasse/Vetraz-Monthoux</t>
  </si>
  <si>
    <t xml:space="preserve">124 Route de Taninges, 74100 Vétraz-Monthoux, France -  </t>
  </si>
  <si>
    <t>https://www.google.fr/maps/search/Brico+Dépôt+Annemasse/Vetraz-Monthoux</t>
  </si>
  <si>
    <t>Casa dos Frangos 2 in Portugalia</t>
  </si>
  <si>
    <t xml:space="preserve">Chemin de Champs Prévost 18, 1214 Vernier -  </t>
  </si>
  <si>
    <t>https://www.google.fr/maps/search/Casa+dos+Frangos+2+in+Portugalia</t>
  </si>
  <si>
    <t xml:space="preserve">546 Rue César Vuarchex, 74950 Scionzier, France -  </t>
  </si>
  <si>
    <t>Restaurant Le Balthasar</t>
  </si>
  <si>
    <t xml:space="preserve">Rue Mauverney 25, 1196 Gland -  </t>
  </si>
  <si>
    <t>https://www.google.fr/maps/search/Restaurant+Le+Balthasar</t>
  </si>
  <si>
    <t>Le Nouveau Lido Chez Ana</t>
  </si>
  <si>
    <t xml:space="preserve">Route des Acacias 20, 1227 Genf -  </t>
  </si>
  <si>
    <t>https://www.google.fr/maps/search/Le+Nouveau+Lido+Chez+Ana</t>
  </si>
  <si>
    <t>Pizzeria Ristorante Molino, La Praille</t>
  </si>
  <si>
    <t>https://www.google.fr/maps/search/Pizzeria+Ristorante+Molino,+La+Praille</t>
  </si>
  <si>
    <t>Flunch</t>
  </si>
  <si>
    <t xml:space="preserve">4 Rue de Montréal, 74100 Ville-la-Grand, France -  </t>
  </si>
  <si>
    <t>https://www.google.fr/maps/search/Flunch</t>
  </si>
  <si>
    <t>Profumo d'Italia</t>
  </si>
  <si>
    <t xml:space="preserve">Grande Rue 8, 1196 Gland -  </t>
  </si>
  <si>
    <t>https://www.google.fr/maps/search/Profumo+d'Italia</t>
  </si>
  <si>
    <t>Lake Passy</t>
  </si>
  <si>
    <t xml:space="preserve">115 Chemin de la Cavettaz, 74190 Passy, France -  </t>
  </si>
  <si>
    <t>https://www.google.fr/maps/search/Lake+Passy</t>
  </si>
  <si>
    <t>Pathé Archamps</t>
  </si>
  <si>
    <t xml:space="preserve">Site D, 74160 Archamps, France -  </t>
  </si>
  <si>
    <t>https://www.google.fr/maps/search/Pathé+Archamps</t>
  </si>
  <si>
    <t>Relais De L`Aérodrome</t>
  </si>
  <si>
    <t xml:space="preserve">Route de l'Aérodrome, 1197 Prangins -  </t>
  </si>
  <si>
    <t>https://www.google.fr/maps/search/Relais+De+L`Aérodrome</t>
  </si>
  <si>
    <t>Teatro Municipal de Portimão</t>
  </si>
  <si>
    <t xml:space="preserve">Largo 1º de Dezembro 34, 8500-802 Portimão, Portugal -  </t>
  </si>
  <si>
    <t>https://www.google.fr/maps/search/Teatro+Municipal+de+Portimão</t>
  </si>
  <si>
    <t>Restaurante Luna</t>
  </si>
  <si>
    <t xml:space="preserve">Rua Glória Barata Rodrigues, quinta de santo António, 2415-576 Leiria, Portugal -  </t>
  </si>
  <si>
    <t>https://www.google.fr/maps/search/Restaurante+Luna</t>
  </si>
  <si>
    <t>Le Madigan's</t>
  </si>
  <si>
    <t xml:space="preserve">64 Route de la Ravoire, 74370 Pringy, France -  </t>
  </si>
  <si>
    <t>https://www.google.fr/maps/search/Le+Madigan's</t>
  </si>
  <si>
    <t>Buffalo Grill Annemasse Gaillard</t>
  </si>
  <si>
    <t xml:space="preserve">22, Rue René Cassin, ZI la Châtelaine, 74240 Gaillard, France -  </t>
  </si>
  <si>
    <t>https://www.google.fr/maps/search/Buffalo+Grill+Annemasse+Gaillard</t>
  </si>
  <si>
    <t>Tivoli Marina Portimão</t>
  </si>
  <si>
    <t xml:space="preserve">Rotunda da Marina, 8500-843 Portimão, Portugal -  </t>
  </si>
  <si>
    <t>https://www.google.fr/maps/search/Tivoli+Marina+Portimão</t>
  </si>
  <si>
    <t>Café Mickey</t>
  </si>
  <si>
    <t xml:space="preserve">Disneyland Paris, Disney Village, 77700 Chessy, France -  </t>
  </si>
  <si>
    <t>https://www.google.fr/maps/search/Café+Mickey</t>
  </si>
  <si>
    <t>NorteShopping</t>
  </si>
  <si>
    <t xml:space="preserve">R. Sara Afonso, 4460-841 Sra. da Hora, Portugal -  </t>
  </si>
  <si>
    <t>https://www.google.fr/maps/search/NorteShopping</t>
  </si>
  <si>
    <t>Marina De Portimão</t>
  </si>
  <si>
    <t xml:space="preserve">Edifício Administrativo - Ponta da Areia, 8500-345 Portimão, Portugal -  </t>
  </si>
  <si>
    <t>https://www.google.fr/maps/search/Marina+De+Portimão</t>
  </si>
  <si>
    <t>Vienna House Magic Circus Paris</t>
  </si>
  <si>
    <t xml:space="preserve">20 Avenue de la Fosse des pressoires, 77700 Magny-le-Hongre, France -  </t>
  </si>
  <si>
    <t>https://www.google.fr/maps/search/Vienna+House+Magic+Circus+Paris</t>
  </si>
  <si>
    <t>KFC Drive Valence</t>
  </si>
  <si>
    <t xml:space="preserve">Avenue des Auréats, 26000 Valence, France -  </t>
  </si>
  <si>
    <t>https://www.google.fr/maps/search/KFC+Drive+Valence</t>
  </si>
  <si>
    <t xml:space="preserve">Route Suisse 58, 1295 Tannay -  </t>
  </si>
  <si>
    <t xml:space="preserve">Place de l'Europe 5B, 1003 Lausanne -  </t>
  </si>
  <si>
    <t>Sport 2000 PONTARLIER</t>
  </si>
  <si>
    <t xml:space="preserve">115 Rue de Besançon, 25300 Pontarlier, France -  </t>
  </si>
  <si>
    <t>https://www.google.fr/maps/search/Sport+2000+PONTARLIER</t>
  </si>
  <si>
    <t>Jamlong</t>
  </si>
  <si>
    <t xml:space="preserve">38 Rue de Besançon, 25300 Pontarlier, France -  </t>
  </si>
  <si>
    <t>https://www.google.fr/maps/search/Jamlong</t>
  </si>
  <si>
    <t>François Sports</t>
  </si>
  <si>
    <t xml:space="preserve">Route de Romanel 15, 1121 Bremblens -  </t>
  </si>
  <si>
    <t>https://www.google.fr/maps/search/François+Sports</t>
  </si>
  <si>
    <t>Le Pergaud</t>
  </si>
  <si>
    <t xml:space="preserve">2 Rue Louis Pergaud, 25300 Pontarlier, France -  </t>
  </si>
  <si>
    <t>https://www.google.fr/maps/search/Le+Pergaud</t>
  </si>
  <si>
    <t>Jules</t>
  </si>
  <si>
    <t xml:space="preserve">17 Rue du Docteur Bouchut, Centre Commercial Lyon la Part-dieu, 69003 Lyon, France -  </t>
  </si>
  <si>
    <t>https://www.google.fr/maps/search/Jules</t>
  </si>
  <si>
    <t>Rolle Castle</t>
  </si>
  <si>
    <t xml:space="preserve">1180 Rolle -  </t>
  </si>
  <si>
    <t>https://www.google.fr/maps/search/Rolle+Castle</t>
  </si>
  <si>
    <t>Parking 3</t>
  </si>
  <si>
    <t xml:space="preserve">Airport Shopping Center Zürich-Flughafen, 8302 Zürich -  </t>
  </si>
  <si>
    <t>https://www.google.fr/maps/search/Parking+3</t>
  </si>
  <si>
    <t>Le Sky Lounge Royal Savoy</t>
  </si>
  <si>
    <t>https://www.google.fr/maps/search/Le+Sky+Lounge+Royal+Savoy</t>
  </si>
  <si>
    <t xml:space="preserve">52 Route de Lausanne, 25370 Les Hôpitaux-Neufs, France -  </t>
  </si>
  <si>
    <t>Y-Parc</t>
  </si>
  <si>
    <t xml:space="preserve">Rue Galilée 6, 1400 Yverdon-les-Bains -  </t>
  </si>
  <si>
    <t>https://www.google.fr/maps/search/Y-Parc</t>
  </si>
  <si>
    <t>Amag Crissier, vente</t>
  </si>
  <si>
    <t xml:space="preserve">Rue de la Vernie 2, 1023 Crissier -  </t>
  </si>
  <si>
    <t>https://www.google.fr/maps/search/Amag+Crissier,+vente</t>
  </si>
  <si>
    <t>Porsche Lausanne Centre</t>
  </si>
  <si>
    <t xml:space="preserve">Route de Bussigny 38, 1023 Crissier -  </t>
  </si>
  <si>
    <t>https://www.google.fr/maps/search/Porsche+Lausanne+Centre</t>
  </si>
  <si>
    <t>Restaurant La Molisana</t>
  </si>
  <si>
    <t xml:space="preserve">Avenue de Tivoli 68, 1007 Lausanne -  </t>
  </si>
  <si>
    <t>https://www.google.fr/maps/search/Restaurant+La+Molisana</t>
  </si>
  <si>
    <t xml:space="preserve">Route de Genève 5, 1030 Bussigny-près-Lausanne -  </t>
  </si>
  <si>
    <t>Tires Direct SA</t>
  </si>
  <si>
    <t xml:space="preserve">Succursale 1541, Avenue du 14-Avril 25, 1020 Renens -  </t>
  </si>
  <si>
    <t>https://www.google.fr/maps/search/Tires+Direct+SA</t>
  </si>
  <si>
    <t>Meubles CD Toptip</t>
  </si>
  <si>
    <t>https://www.google.fr/maps/search/Meubles+CD+Toptip</t>
  </si>
  <si>
    <t>Hostellerie du Château</t>
  </si>
  <si>
    <t xml:space="preserve">Grand-Rue 16, 1180 Rolle -  </t>
  </si>
  <si>
    <t>https://www.google.fr/maps/search/Hostellerie+du+Château</t>
  </si>
  <si>
    <t>Olivier François Ausoni SA</t>
  </si>
  <si>
    <t xml:space="preserve">Place Saint-François 5, 1003 Lausanne -  </t>
  </si>
  <si>
    <t>https://www.google.fr/maps/search/Olivier+François+Ausoni+SA</t>
  </si>
  <si>
    <t>Theodul Pass</t>
  </si>
  <si>
    <t>https://www.google.fr/maps/search/Theodul+Pass</t>
  </si>
  <si>
    <t>Bugnard SA</t>
  </si>
  <si>
    <t xml:space="preserve">Avenue de Provence 27, 1007 Lausanne -  </t>
  </si>
  <si>
    <t>https://www.google.fr/maps/search/Bugnard+SA</t>
  </si>
  <si>
    <t>Bar des Arcades</t>
  </si>
  <si>
    <t xml:space="preserve">Grand'Rue 7, 2034 Peseux -  </t>
  </si>
  <si>
    <t>https://www.google.fr/maps/search/Bar+des+Arcades</t>
  </si>
  <si>
    <t>KARL LAGERFELD</t>
  </si>
  <si>
    <t xml:space="preserve">La Part-Dieu, GALERIES LAFAYETTE, 42 Boulevard Eugène Deruelle, 69003 Lyon, France -  </t>
  </si>
  <si>
    <t>https://www.google.fr/maps/search/KARL+LAGERFELD</t>
  </si>
  <si>
    <t>GO SPORT</t>
  </si>
  <si>
    <t xml:space="preserve">centre commercial, 17 Rue du Dr Bouchut, 69003 Lyon, France -  </t>
  </si>
  <si>
    <t>https://www.google.fr/maps/search/GO+SPORT</t>
  </si>
  <si>
    <t>H&amp;M</t>
  </si>
  <si>
    <t xml:space="preserve">Centre Commercial Migros, En Fezelin, 1032 Romanel-sur-Lausanne -  </t>
  </si>
  <si>
    <t>https://www.google.fr/maps/search/H&amp;M</t>
  </si>
  <si>
    <t>Salle Métropole</t>
  </si>
  <si>
    <t>https://www.google.fr/maps/search/Salle+Métropole</t>
  </si>
  <si>
    <t>Yenilmez Bodrum Kokoreç</t>
  </si>
  <si>
    <t xml:space="preserve">Çarşı Mahallesi, Atatürk Cd. No:38,Çarşı,48400 Bodrum/Muğla, 48400 Bodrum/Muğla, Turkey -  </t>
  </si>
  <si>
    <t>https://www.google.fr/maps/search/Yenilmez+Bodrum+Kokoreç</t>
  </si>
  <si>
    <t>Casino de Montbenon</t>
  </si>
  <si>
    <t>https://www.google.fr/maps/search/Casino+de+Montbenon</t>
  </si>
  <si>
    <t>Confiserie, Salon de Thé Yves Hohl</t>
  </si>
  <si>
    <t xml:space="preserve">Route des Mousses 1, 1148 L'Isle -  </t>
  </si>
  <si>
    <t>https://www.google.fr/maps/search/Confiserie,+Salon+de+Thé+Yves+Hohl</t>
  </si>
  <si>
    <t>Palace Sushi Zen</t>
  </si>
  <si>
    <t>https://www.google.fr/maps/search/Palace+Sushi+Zen</t>
  </si>
  <si>
    <t>Cabane des Monts-Chevreuils</t>
  </si>
  <si>
    <t xml:space="preserve">1660 Château-d’Œx -  </t>
  </si>
  <si>
    <t>https://www.google.fr/maps/search/Cabane+des+Monts-Chevreuils</t>
  </si>
  <si>
    <t>Métabief Aventure, Le Village Loisirs</t>
  </si>
  <si>
    <t xml:space="preserve">Avenue des Crêts, 25370 Métabief, France -  </t>
  </si>
  <si>
    <t>https://www.google.fr/maps/search/Métabief+Aventure,+Le+Village+Loisirs</t>
  </si>
  <si>
    <t>Leaderpneus Sàrl</t>
  </si>
  <si>
    <t xml:space="preserve">SUISSE, Route de Renens 1A, 1030 Bussigny -  </t>
  </si>
  <si>
    <t>https://www.google.fr/maps/search/Leaderpneus+Sàrl</t>
  </si>
  <si>
    <t>FC Cheseaux</t>
  </si>
  <si>
    <t xml:space="preserve">1033 Cheseaux-sur-Lausanne -  </t>
  </si>
  <si>
    <t>https://www.google.fr/maps/search/FC+Cheseaux</t>
  </si>
  <si>
    <t>La Part-Dieu</t>
  </si>
  <si>
    <t xml:space="preserve">17 Rue du Dr Bouchut, 69003 Lyon, France -  </t>
  </si>
  <si>
    <t>https://www.google.fr/maps/search/La+Part-Dieu</t>
  </si>
  <si>
    <t>Café Central</t>
  </si>
  <si>
    <t xml:space="preserve">Route de Vuarrens 1, 1044 Fey -  </t>
  </si>
  <si>
    <t>https://www.google.fr/maps/search/Café+Central</t>
  </si>
  <si>
    <t>Le Phosphore Bar</t>
  </si>
  <si>
    <t xml:space="preserve">4 Rue Professeur Pierre Marion, 69005 Lyon, France -  </t>
  </si>
  <si>
    <t>https://www.google.fr/maps/search/Le+Phosphore+Bar</t>
  </si>
  <si>
    <t>Aux Trois Maries</t>
  </si>
  <si>
    <t xml:space="preserve">1 Rue des 3 Maries, 69005 Lyon, France -  </t>
  </si>
  <si>
    <t>https://www.google.fr/maps/search/Aux+Trois+Maries</t>
  </si>
  <si>
    <t>Fourvière Hotel</t>
  </si>
  <si>
    <t xml:space="preserve">23 Rue Roger Radisson, 69005 Lyon, France -  </t>
  </si>
  <si>
    <t>https://www.google.fr/maps/search/Fourvière+Hotel</t>
  </si>
  <si>
    <t>Closed Escape Game Lyon</t>
  </si>
  <si>
    <t xml:space="preserve">4 Rue de la Martinière, 69001 Lyon, France -  </t>
  </si>
  <si>
    <t>https://www.google.fr/maps/search/Closed+Escape+Game+Lyon</t>
  </si>
  <si>
    <t>Porsche North Lyon Center</t>
  </si>
  <si>
    <t xml:space="preserve">4 Chemin des Anciennes Vignes, 69410 Champagne-au-Mont-d'Or, France -  </t>
  </si>
  <si>
    <t>https://www.google.fr/maps/search/Porsche+North+Lyon+Center</t>
  </si>
  <si>
    <t>Hôtel Des Princes</t>
  </si>
  <si>
    <t xml:space="preserve">2121 Avenue de la Rive, 74500 Publier, France -  </t>
  </si>
  <si>
    <t>https://www.google.fr/maps/search/Hôtel+Des+Princes</t>
  </si>
  <si>
    <t>Fast &amp; Fournil</t>
  </si>
  <si>
    <t xml:space="preserve">36 routes des Alpes, 25370 Jougne, France -  </t>
  </si>
  <si>
    <t>https://www.google.fr/maps/search/Fast+&amp;+Fournil</t>
  </si>
  <si>
    <t>Loxam</t>
  </si>
  <si>
    <t xml:space="preserve">Route de Marcolet 33, 1023 Crissier -  </t>
  </si>
  <si>
    <t>https://www.google.fr/maps/search/Loxam</t>
  </si>
  <si>
    <t>RIN Grand Hotel</t>
  </si>
  <si>
    <t xml:space="preserve">Șoseaua Vitan-Bârzești 7D, București 042121, Romania -  </t>
  </si>
  <si>
    <t>https://www.google.fr/maps/search/RIN+Grand+Hotel</t>
  </si>
  <si>
    <t>Energie Wasser Bern</t>
  </si>
  <si>
    <t xml:space="preserve">Stöckackerstrasse 37, 3018 Bern -  </t>
  </si>
  <si>
    <t>https://www.google.fr/maps/search/Energie+Wasser+Bern</t>
  </si>
  <si>
    <t>Roubaty S. Sa</t>
  </si>
  <si>
    <t xml:space="preserve">ZI d'In-Riaux 33, 1728 Rossens -  </t>
  </si>
  <si>
    <t>https://www.google.fr/maps/search/Roubaty+S.+Sa</t>
  </si>
  <si>
    <t>Prahova</t>
  </si>
  <si>
    <t xml:space="preserve">Romania -  </t>
  </si>
  <si>
    <t>https://www.google.fr/maps/search/Prahova</t>
  </si>
  <si>
    <t>Restaurant Portugalia</t>
  </si>
  <si>
    <t xml:space="preserve">Rue des Draizes 44, 2000 Neuchâtel -  </t>
  </si>
  <si>
    <t>https://www.google.fr/maps/search/Restaurant+Portugalia</t>
  </si>
  <si>
    <t>Carrosserie de Vernand</t>
  </si>
  <si>
    <t xml:space="preserve">Chemin du Marais 4, 1032 Romanel-sur-Lausanne -  </t>
  </si>
  <si>
    <t>https://www.google.fr/maps/search/Carrosserie+de+Vernand</t>
  </si>
  <si>
    <t>SDA Dépannages</t>
  </si>
  <si>
    <t xml:space="preserve">Route de Prilly 17, 1023 Crissier -  </t>
  </si>
  <si>
    <t>https://www.google.fr/maps/search/SDA+Dépannages</t>
  </si>
  <si>
    <t>Dae-gest Sa</t>
  </si>
  <si>
    <t xml:space="preserve">Avenue des Baumettes 11, 1020 Renens -  </t>
  </si>
  <si>
    <t>https://www.google.fr/maps/search/Dae-gest+Sa</t>
  </si>
  <si>
    <t>Hôtel de l'Union</t>
  </si>
  <si>
    <t xml:space="preserve">Place de l'Union 1, 1188 Gimel -  </t>
  </si>
  <si>
    <t>https://www.google.fr/maps/search/Hôtel+de+l'Union</t>
  </si>
  <si>
    <t>Chez Eux Sàrl</t>
  </si>
  <si>
    <t xml:space="preserve">Avenue Léopold-Robert 84, 2300 La Chaux-de-Fonds -  </t>
  </si>
  <si>
    <t>https://www.google.fr/maps/search/Chez+Eux+Sàrl</t>
  </si>
  <si>
    <t>Fondation Le Grain de Blé, La Bessonne</t>
  </si>
  <si>
    <t xml:space="preserve">1357 Lignerolle -  </t>
  </si>
  <si>
    <t>https://www.google.fr/maps/search/Fondation+Le+Grain+de+Blé,+La+Bessonne</t>
  </si>
  <si>
    <t>Le Bourg</t>
  </si>
  <si>
    <t>https://www.google.fr/maps/search/Le+Bourg</t>
  </si>
  <si>
    <t>Hotel-Restaurant de la Croix SA</t>
  </si>
  <si>
    <t xml:space="preserve">Route des Monts-de-Lavaux 338, 1090 Lutry -  </t>
  </si>
  <si>
    <t>https://www.google.fr/maps/search/Hotel-Restaurant+de+la+Croix+SA</t>
  </si>
  <si>
    <t>Confiserie Minerva S.A. - Daniela Sateriale &amp; Kent Höglund</t>
  </si>
  <si>
    <t xml:space="preserve">Avenue Léopold-Robert 66, 2300 La Chaux-de-Fonds -  </t>
  </si>
  <si>
    <t>https://www.google.fr/maps/search/Confiserie+Minerva+S.A.+-+Daniela+Sateriale+&amp;+Kent+Höglund</t>
  </si>
  <si>
    <t>Teleferic Grand Hotel</t>
  </si>
  <si>
    <t xml:space="preserve">Strada Poiana Soarelui 243, Brașov 500001, Romania -  </t>
  </si>
  <si>
    <t>https://www.google.fr/maps/search/Teleferic+Grand+Hotel</t>
  </si>
  <si>
    <t>ACCOR Gestion Hôtelière &amp; Services S.A.</t>
  </si>
  <si>
    <t xml:space="preserve">Chemin de l'Esparcette 4, 1023 Crissier -  </t>
  </si>
  <si>
    <t>https://www.google.fr/maps/search/ACCOR+Gestion+Hôtelière+&amp;+Services+S.A.</t>
  </si>
  <si>
    <t>Bar Giraf</t>
  </si>
  <si>
    <t xml:space="preserve">Rue Pierre-Viret 6, 1003 Losanna -  </t>
  </si>
  <si>
    <t>https://www.google.fr/maps/search/Bar+Giraf</t>
  </si>
  <si>
    <t>RIN Central Hotel</t>
  </si>
  <si>
    <t xml:space="preserve">Strada Traian 57, București 030167, Romania -  </t>
  </si>
  <si>
    <t>https://www.google.fr/maps/search/RIN+Central+Hotel</t>
  </si>
  <si>
    <t>RIN Airport Hotel</t>
  </si>
  <si>
    <t xml:space="preserve">Calea Bucureștilor 255A, Otopeni 075100, Romania -  </t>
  </si>
  <si>
    <t>https://www.google.fr/maps/search/RIN+Airport+Hotel</t>
  </si>
  <si>
    <t>MOL</t>
  </si>
  <si>
    <t xml:space="preserve">Calea București 101, Brașov 500360, Romania -  </t>
  </si>
  <si>
    <t>https://www.google.fr/maps/search/MOL</t>
  </si>
  <si>
    <t>Kaufland</t>
  </si>
  <si>
    <t xml:space="preserve">Calea București 112, Brașov 500299, Romania -  </t>
  </si>
  <si>
    <t>https://www.google.fr/maps/search/Kaufland</t>
  </si>
  <si>
    <t>Băneasa Shopping City</t>
  </si>
  <si>
    <t xml:space="preserve">Șoseaua București-Ploiești 42D, București 015011, Romania -  </t>
  </si>
  <si>
    <t>https://www.google.fr/maps/search/Băneasa+Shopping+City</t>
  </si>
  <si>
    <t>Klass Wagen</t>
  </si>
  <si>
    <t xml:space="preserve">Strada Fermei E 7, Otopeni 075100, Romania -  </t>
  </si>
  <si>
    <t>https://www.google.fr/maps/search/Klass+Wagen</t>
  </si>
  <si>
    <t>Casa Bucătarului</t>
  </si>
  <si>
    <t xml:space="preserve">FN KM 92 250, DN1, Câmpina 105600, Romania -  </t>
  </si>
  <si>
    <t>https://www.google.fr/maps/search/Casa+Bucătarului</t>
  </si>
  <si>
    <t>Hotel Alpin Poiana Brasov</t>
  </si>
  <si>
    <t xml:space="preserve">Poiana Brasov 500001, Romania -  </t>
  </si>
  <si>
    <t>https://www.google.fr/maps/search/Hotel+Alpin+Poiana+Brasov</t>
  </si>
  <si>
    <t>Cafeteca</t>
  </si>
  <si>
    <t xml:space="preserve">Strada Grigoraș Dinicu 1, Brașov 500080, Romania -  </t>
  </si>
  <si>
    <t>https://www.google.fr/maps/search/Cafeteca</t>
  </si>
  <si>
    <t>Locanta Jariștea</t>
  </si>
  <si>
    <t xml:space="preserve">George Georgescu 50-52, București 040133, Romania -  </t>
  </si>
  <si>
    <t>https://www.google.fr/maps/search/Locanta+Jariștea</t>
  </si>
  <si>
    <t>Arblast</t>
  </si>
  <si>
    <t xml:space="preserve">Calea București 249, Brașov 500299, Romania -  </t>
  </si>
  <si>
    <t>https://www.google.fr/maps/search/Arblast</t>
  </si>
  <si>
    <t xml:space="preserve">Rue du Ctre 25, 1023 Crissier -  </t>
  </si>
  <si>
    <t>Le Lotus Restaurant Chinois et Japonais</t>
  </si>
  <si>
    <t xml:space="preserve">Rue Numa-Droz 208, 2300 La Chaux-de-Fonds -  </t>
  </si>
  <si>
    <t>https://www.google.fr/maps/search/Le+Lotus+Restaurant+Chinois+et+Japonais</t>
  </si>
  <si>
    <t>Bar 55</t>
  </si>
  <si>
    <t xml:space="preserve">Schluhmattstrasse 55, 3920 Zermatt -  </t>
  </si>
  <si>
    <t>https://www.google.fr/maps/search/Bar+55</t>
  </si>
  <si>
    <t>Landgasthof / Hotel Bären</t>
  </si>
  <si>
    <t xml:space="preserve">Marktgasse 1, 3454 Sumiswald -  </t>
  </si>
  <si>
    <t>https://www.google.fr/maps/search/Landgasthof+/+Hotel+Bären</t>
  </si>
  <si>
    <t>La Bohême</t>
  </si>
  <si>
    <t xml:space="preserve">Place du Marché 10, 2300 La Chaux-de-Fonds -  </t>
  </si>
  <si>
    <t>https://www.google.fr/maps/search/La+Bohême</t>
  </si>
  <si>
    <t>Forum Sumiswald AG für Sport, Seminare und Events</t>
  </si>
  <si>
    <t xml:space="preserve">Burghof 104, 3454 Sumiswald -  </t>
  </si>
  <si>
    <t>https://www.google.fr/maps/search/Forum+Sumiswald+AG+für+Sport,+Seminare+und+Events</t>
  </si>
  <si>
    <t>Boulangerie Pâtisserie BESSA Sàrl</t>
  </si>
  <si>
    <t xml:space="preserve">Avenue de Préville 1, 1510 Moudon -  </t>
  </si>
  <si>
    <t>https://www.google.fr/maps/search/Boulangerie+Pâtisserie+BESSA+Sàrl</t>
  </si>
  <si>
    <t>Centre de Retouches</t>
  </si>
  <si>
    <t xml:space="preserve">Avenue d'Echallens 15, 1004 Lausanne -  </t>
  </si>
  <si>
    <t>https://www.google.fr/maps/search/Centre+de+Retouches</t>
  </si>
  <si>
    <t>Veveysan Club Tennis</t>
  </si>
  <si>
    <t xml:space="preserve">Chemin La Veyre 6, 1806 Saint-Légier-La Chiésaz -  </t>
  </si>
  <si>
    <t>https://www.google.fr/maps/search/Veveysan+Club+Tennis</t>
  </si>
  <si>
    <t>Verbel SA</t>
  </si>
  <si>
    <t xml:space="preserve">Avenue Benjamin-Constant 7, 1003 Lausanne -  </t>
  </si>
  <si>
    <t>https://www.google.fr/maps/search/Verbel+SA</t>
  </si>
  <si>
    <t>Boulangerie Ramon Perez</t>
  </si>
  <si>
    <t xml:space="preserve">Rue du Village 7, 1020 Renens -  </t>
  </si>
  <si>
    <t>https://www.google.fr/maps/search/Boulangerie+Ramon+Perez</t>
  </si>
  <si>
    <t>Matterhorn Glacier Paradise</t>
  </si>
  <si>
    <t xml:space="preserve">Schluhmattstrasse 28, 3920 Zermatt -  </t>
  </si>
  <si>
    <t>https://www.google.fr/maps/search/Matterhorn+Glacier+Paradise</t>
  </si>
  <si>
    <t>Trilapark - Geschäftsgebäude</t>
  </si>
  <si>
    <t xml:space="preserve">Untere Brühlstrasse 11, 4800 Zofingen -  </t>
  </si>
  <si>
    <t>https://www.google.fr/maps/search/Trilapark+-+Geschäftsgebäude</t>
  </si>
  <si>
    <t>Aldi</t>
  </si>
  <si>
    <t xml:space="preserve">Rue des Draizes 7, 2000 Neuchâtel -  </t>
  </si>
  <si>
    <t>https://www.google.fr/maps/search/Aldi</t>
  </si>
  <si>
    <t>3demArch Sàrl</t>
  </si>
  <si>
    <t xml:space="preserve">Rue des Alpes 52, 1023 Crissier -  </t>
  </si>
  <si>
    <t>https://www.google.fr/maps/search/3demArch+Sàrl</t>
  </si>
  <si>
    <t>Schneider Electric (Suisse) SA</t>
  </si>
  <si>
    <t>https://www.google.fr/maps/search/Schneider+Electric+(Suisse)+SA</t>
  </si>
  <si>
    <t xml:space="preserve">Brunnmattstrasse 22-24, 3007 Bern -  </t>
  </si>
  <si>
    <t>Hotel Antika</t>
  </si>
  <si>
    <t xml:space="preserve">Kirchstrasse 42, 3920 Zermatt -  </t>
  </si>
  <si>
    <t>https://www.google.fr/maps/search/Hotel+Antika</t>
  </si>
  <si>
    <t>Hotel Firefly</t>
  </si>
  <si>
    <t>https://www.google.fr/maps/search/Hotel+Firefly</t>
  </si>
  <si>
    <t>Le Gitan Grill</t>
  </si>
  <si>
    <t xml:space="preserve">Bahnhofstrasse 64, 3920 Zermatt -  </t>
  </si>
  <si>
    <t>https://www.google.fr/maps/search/Le+Gitan+Grill</t>
  </si>
  <si>
    <t>Hotel Beau-Rivage</t>
  </si>
  <si>
    <t xml:space="preserve">Kirchstrasse 44, 3920 Zermatt -  </t>
  </si>
  <si>
    <t>https://www.google.fr/maps/search/Hotel+Beau-Rivage</t>
  </si>
  <si>
    <t>Restaurant Chez Vrony</t>
  </si>
  <si>
    <t xml:space="preserve">Findeln, 3920 Zermatt -  </t>
  </si>
  <si>
    <t>https://www.google.fr/maps/search/Restaurant+Chez+Vrony</t>
  </si>
  <si>
    <t>Chalet Kisseye</t>
  </si>
  <si>
    <t xml:space="preserve">Am Stalden 11, 3920 Zermatt -  </t>
  </si>
  <si>
    <t>https://www.google.fr/maps/search/Chalet+Kisseye</t>
  </si>
  <si>
    <t>Bergrestaurant Blatten</t>
  </si>
  <si>
    <t xml:space="preserve">Chalet Carpe Diem, 3920 Zermatt -  </t>
  </si>
  <si>
    <t>https://www.google.fr/maps/search/Bergrestaurant+Blatten</t>
  </si>
  <si>
    <t>Café du Commerce</t>
  </si>
  <si>
    <t>https://www.google.fr/maps/search/Café+du+Commerce</t>
  </si>
  <si>
    <t>Restaurant Le Chalet</t>
  </si>
  <si>
    <t xml:space="preserve">Route de la Gare, 2, 1660 Château-d'Oex -  </t>
  </si>
  <si>
    <t>https://www.google.fr/maps/search/Restaurant+Le+Chalet</t>
  </si>
  <si>
    <t>Salle de sport de Beausobre</t>
  </si>
  <si>
    <t>https://www.google.fr/maps/search/Salle+de+sport+de+Beausobre</t>
  </si>
  <si>
    <t>SPIE ICS AG</t>
  </si>
  <si>
    <t xml:space="preserve">Route de Denges 28E, 1027 Lonay -  </t>
  </si>
  <si>
    <t>https://www.google.fr/maps/search/SPIE+ICS+AG</t>
  </si>
  <si>
    <t>Hospital De Morges</t>
  </si>
  <si>
    <t xml:space="preserve">Chemin du Crêt 2, 1110 Morges -  </t>
  </si>
  <si>
    <t>https://www.google.fr/maps/search/Hospital+De+Morges</t>
  </si>
  <si>
    <t>Garage Carrosserie des trois-Chênes SA</t>
  </si>
  <si>
    <t xml:space="preserve">Route d'Yverdon 19, 1040 Echallens -  </t>
  </si>
  <si>
    <t>https://www.google.fr/maps/search/Garage+Carrosserie+des+trois-Chênes+SA</t>
  </si>
  <si>
    <t>Restaurant Le Lob, Beate Lacueille</t>
  </si>
  <si>
    <t xml:space="preserve">Chemin de la Veyre d'en Haut 6, 1806 Saint-Légier-La Chiésaz -  </t>
  </si>
  <si>
    <t>https://www.google.fr/maps/search/Restaurant+Le+Lob,+Beate+Lacueille</t>
  </si>
  <si>
    <t>Jurapark Aargau</t>
  </si>
  <si>
    <t>https://www.google.fr/maps/search/Jurapark+Aargau</t>
  </si>
  <si>
    <t>Spiro International AG</t>
  </si>
  <si>
    <t xml:space="preserve">Industriestrasse 173, 3178 Bösingen -  </t>
  </si>
  <si>
    <t>https://www.google.fr/maps/search/Spiro+International+AG</t>
  </si>
  <si>
    <t>Käpten Jo's Aarfähre</t>
  </si>
  <si>
    <t xml:space="preserve">Mühlerain 2, 5023 Biberstein -  </t>
  </si>
  <si>
    <t>https://www.google.fr/maps/search/Käpten+Jo's+Aarfähre</t>
  </si>
  <si>
    <t>NET VIET</t>
  </si>
  <si>
    <t xml:space="preserve">Route de Lausanne 5, 1053 Cugy -  </t>
  </si>
  <si>
    <t>https://www.google.fr/maps/search/NET+VIET</t>
  </si>
  <si>
    <t>Le Moulin de Cugy</t>
  </si>
  <si>
    <t xml:space="preserve">Chemin du Moulin 2, 1053 Cugy -  </t>
  </si>
  <si>
    <t>https://www.google.fr/maps/search/Le+Moulin+de+Cugy</t>
  </si>
  <si>
    <t>Garage Cassani Dubois</t>
  </si>
  <si>
    <t xml:space="preserve">12 Rue Donnet Zedel, 25300 Pontarlier, France -  </t>
  </si>
  <si>
    <t>https://www.google.fr/maps/search/Garage+Cassani+Dubois</t>
  </si>
  <si>
    <t>Tennis Club de Renens</t>
  </si>
  <si>
    <t>https://www.google.fr/maps/search/Tennis+Club+de+Renens</t>
  </si>
  <si>
    <t>Cyrillus</t>
  </si>
  <si>
    <t>https://www.google.fr/maps/search/Cyrillus</t>
  </si>
  <si>
    <t>Pizzeria Trattoria L'Intyamon</t>
  </si>
  <si>
    <t xml:space="preserve">Route de l'Intyamon 103, 1666 Villars-sous-Mont -  </t>
  </si>
  <si>
    <t>https://www.google.fr/maps/search/Pizzeria+Trattoria+L'Intyamon</t>
  </si>
  <si>
    <t xml:space="preserve">61 Rue des Transporteurs, 01170 Gex, France -  </t>
  </si>
  <si>
    <t>La Poesia Restaurant</t>
  </si>
  <si>
    <t xml:space="preserve">Avenue du Chablais 53, 1007 Lausanne -  </t>
  </si>
  <si>
    <t>https://www.google.fr/maps/search/La+Poesia+Restaurant</t>
  </si>
  <si>
    <t xml:space="preserve">25 Rue Marbeuf, 75008 Paris, France -  </t>
  </si>
  <si>
    <t>Ladurée Paris Champs Elysées</t>
  </si>
  <si>
    <t xml:space="preserve">75 Av. des Champs-Élysées, 75008 Paris, France -  </t>
  </si>
  <si>
    <t>https://www.google.fr/maps/search/Ladurée+Paris+Champs+Elysées</t>
  </si>
  <si>
    <t>chuchifabrik</t>
  </si>
  <si>
    <t>https://www.google.fr/maps/search/chuchifabrik</t>
  </si>
  <si>
    <t>MAD House</t>
  </si>
  <si>
    <t xml:space="preserve">Place de l'Europe 6, 1003 Lausanne -  </t>
  </si>
  <si>
    <t>https://www.google.fr/maps/search/MAD+House</t>
  </si>
  <si>
    <t>Piscine du Levant</t>
  </si>
  <si>
    <t xml:space="preserve">Route de l'Aurore 5, 1700 Fribourg -  </t>
  </si>
  <si>
    <t>https://www.google.fr/maps/search/Piscine+du+Levant</t>
  </si>
  <si>
    <t xml:space="preserve">Rue des Pâquis 41, 1201 Genève -  </t>
  </si>
  <si>
    <t>ISS Facility Agent</t>
  </si>
  <si>
    <t xml:space="preserve">Avenue des Beaumettes 23, 1020 Renens -  </t>
  </si>
  <si>
    <t>https://www.google.fr/maps/search/ISS+Facility+Agent</t>
  </si>
  <si>
    <t>Bodrum Holiday Resort &amp; Spa</t>
  </si>
  <si>
    <t xml:space="preserve">Yalı Mahallesi, Bodrum Holiday Resort Otel, 48401 Yalı Belediyesi/Bodrum/Bodrum/Muğla, Turkey -  </t>
  </si>
  <si>
    <t>https://www.google.fr/maps/search/Bodrum+Holiday+Resort+&amp;+Spa</t>
  </si>
  <si>
    <t>FocusPlus Ireland</t>
  </si>
  <si>
    <t xml:space="preserve">No. 3 ArbourField House, Dundrum Business Park, Farranboley, Dublin, D14 WD60, Ireland -  </t>
  </si>
  <si>
    <t>https://www.google.fr/maps/search/FocusPlus+Ireland</t>
  </si>
  <si>
    <t>Schenk SA</t>
  </si>
  <si>
    <t xml:space="preserve">Avenue de la Gare 18, 1180 Rolle -  </t>
  </si>
  <si>
    <t>https://www.google.fr/maps/search/Schenk+SA</t>
  </si>
  <si>
    <t>Șura Dacilor</t>
  </si>
  <si>
    <t xml:space="preserve">Strada Valea Lungă, Poiana Brașov, Brașov 500001, Romania -  </t>
  </si>
  <si>
    <t>https://www.google.fr/maps/search/Șura+Dacilor</t>
  </si>
  <si>
    <t xml:space="preserve">Route de la Vallée 9, 1180 Rolle -  </t>
  </si>
  <si>
    <t>Jardin Anglais</t>
  </si>
  <si>
    <t xml:space="preserve">Quai du Général-Guisan 34, 1204 Genève -  </t>
  </si>
  <si>
    <t>https://www.google.fr/maps/search/Jardin+Anglais</t>
  </si>
  <si>
    <t>SOCAR Grauholz</t>
  </si>
  <si>
    <t xml:space="preserve">A1, 3063 Ittigen -  </t>
  </si>
  <si>
    <t>https://www.google.fr/maps/search/SOCAR+Grauholz</t>
  </si>
  <si>
    <t>Restaurant Harmonie Thai</t>
  </si>
  <si>
    <t xml:space="preserve">Chemin des Oisillons 2, 1009 Pully -  </t>
  </si>
  <si>
    <t>https://www.google.fr/maps/search/Restaurant+Harmonie+Thai</t>
  </si>
  <si>
    <t>POLO Motorrad Store Horgen - Motorradbekleidung &amp; Motorradzubehör</t>
  </si>
  <si>
    <t xml:space="preserve">Seestrasse 246, 8810 Horgen -  </t>
  </si>
  <si>
    <t>https://www.google.fr/maps/search/POLO+Motorrad+Store+Horgen+-+Motorradbekleidung+&amp;+Motorradzubehör</t>
  </si>
  <si>
    <t xml:space="preserve">Route de Bottens 1, 1053 Cugy VD -  </t>
  </si>
  <si>
    <t>Aire de Repos Le Pertit</t>
  </si>
  <si>
    <t xml:space="preserve">46.438002,6.915949, 1820 Montreux -  </t>
  </si>
  <si>
    <t>https://www.google.fr/maps/search/Aire+de+Repos+Le+Pertit</t>
  </si>
  <si>
    <t>E.Leclerc Pontarlier</t>
  </si>
  <si>
    <t xml:space="preserve">Route de Dijon, 25300 Houtaud, France -  </t>
  </si>
  <si>
    <t>https://www.google.fr/maps/search/E.Leclerc+Pontarlier</t>
  </si>
  <si>
    <t>Decathlon Doubs Pontarlier</t>
  </si>
  <si>
    <t xml:space="preserve">Zac Les Sauges, Rue André Roz, 25300 Doubs, France -  </t>
  </si>
  <si>
    <t>https://www.google.fr/maps/search/Decathlon+Doubs+Pontarlier</t>
  </si>
  <si>
    <t>Restaurant Aux 3 Sapins</t>
  </si>
  <si>
    <t xml:space="preserve">Chemin du Collège 12, 1040 Echallens -  </t>
  </si>
  <si>
    <t>https://www.google.fr/maps/search/Restaurant+Aux+3+Sapins</t>
  </si>
  <si>
    <t xml:space="preserve">Route de la Blécherette 97, 1052 Le Mont-sur-Lausanne -  </t>
  </si>
  <si>
    <t>Özel Amerikan Hastanesi</t>
  </si>
  <si>
    <t xml:space="preserve">Türkkuyusu Mahallesi, Mars Mabedi Cd. No: 33/35, 48400 Bodrum/Muğla, Turkey -  </t>
  </si>
  <si>
    <t>https://www.google.fr/maps/search/Özel+Amerikan+Hastanesi</t>
  </si>
  <si>
    <t>LOCATELLI Pâtissier-chocolatier-traiteur</t>
  </si>
  <si>
    <t>https://www.google.fr/maps/search/LOCATELLI+Pâtissier-chocolatier-traiteur</t>
  </si>
  <si>
    <t>Migros Jet</t>
  </si>
  <si>
    <t xml:space="preserve">Kumbahçe Mahallesi, Atatürk Cd. No:87, 48400 Bodrum/Muğla, Turkey -  </t>
  </si>
  <si>
    <t>https://www.google.fr/maps/search/Migros+Jet</t>
  </si>
  <si>
    <t>Marina Restoran</t>
  </si>
  <si>
    <t xml:space="preserve">Çarşı Mahallesi, Türk Kuyusu Cd. No:9, 48400 Bodrum/Muğla, Turkey -  </t>
  </si>
  <si>
    <t>https://www.google.fr/maps/search/Marina+Restoran</t>
  </si>
  <si>
    <t xml:space="preserve">Yalı Mahallesi, İçmeler Koyu, Kızılağaç Mevkii, 48400 Bodrum/Muğla, Turkey -  </t>
  </si>
  <si>
    <t>Skatepark de Cheseaux</t>
  </si>
  <si>
    <t>https://www.google.fr/maps/search/Skatepark+de+Cheseaux</t>
  </si>
  <si>
    <t>Tissu &amp; Co</t>
  </si>
  <si>
    <t>https://www.google.fr/maps/search/Tissu+&amp;+Co</t>
  </si>
  <si>
    <t>Au Parc</t>
  </si>
  <si>
    <t xml:space="preserve">Route de Villars 37, 1700 Fribourg -  </t>
  </si>
  <si>
    <t>https://www.google.fr/maps/search/Au+Parc</t>
  </si>
  <si>
    <t>Chalet de la Breguettaz Sàrl</t>
  </si>
  <si>
    <t xml:space="preserve">La Breguettaz 0, 1148 Mont-la-Ville -  </t>
  </si>
  <si>
    <t>https://www.google.fr/maps/search/Chalet+de+la+Breguettaz+Sàrl</t>
  </si>
  <si>
    <t>Jumbo maximo Bussigny</t>
  </si>
  <si>
    <t xml:space="preserve">Rue de l'Industrie 68, 1030 Bussigny -  </t>
  </si>
  <si>
    <t>https://www.google.fr/maps/search/Jumbo+maximo+Bussigny</t>
  </si>
  <si>
    <t>Citroën PSA Retail Lausanne</t>
  </si>
  <si>
    <t xml:space="preserve">Route de Prilly 191, 1023 Crissier -  </t>
  </si>
  <si>
    <t>https://www.google.fr/maps/search/Citroën+PSA+Retail+Lausanne</t>
  </si>
  <si>
    <t>Streetbox SA</t>
  </si>
  <si>
    <t xml:space="preserve">Chemin de Budron H 11, 1052 Le Mont-sur-Lausanne -  </t>
  </si>
  <si>
    <t>https://www.google.fr/maps/search/Streetbox+SA</t>
  </si>
  <si>
    <t>Café Restaurant 'Bella Italia', D'Aloia Francesco</t>
  </si>
  <si>
    <t xml:space="preserve">Chemin du Pra Novi 4, 1786 Sugiez -  </t>
  </si>
  <si>
    <t>https://www.google.fr/maps/search/Café+Restaurant+'Bella+Italia',+D'Aloia+Francesco</t>
  </si>
  <si>
    <t>Forêt de Veytay</t>
  </si>
  <si>
    <t>https://www.google.fr/maps/search/Forêt+de+Veytay</t>
  </si>
  <si>
    <t xml:space="preserve">Avenue d'Ouchy 68, 1006 Lausanne -  </t>
  </si>
  <si>
    <t>Fengling</t>
  </si>
  <si>
    <t xml:space="preserve">En Budron D1, 1052 Le Mont-sur-Lausanne -  </t>
  </si>
  <si>
    <t>https://www.google.fr/maps/search/Fengling</t>
  </si>
  <si>
    <t>Hôtel Saint-Pierre</t>
  </si>
  <si>
    <t xml:space="preserve">3 Rue du Faubourg Saint-Pierre, 25300 Pontarlier, France -  </t>
  </si>
  <si>
    <t>https://www.google.fr/maps/search/Hôtel+Saint-Pierre</t>
  </si>
  <si>
    <t>Restaurant Place Bernard</t>
  </si>
  <si>
    <t xml:space="preserve">19 Place Bernard, 01000 Bourg-en-Bresse, France -  </t>
  </si>
  <si>
    <t>https://www.google.fr/maps/search/Restaurant+Place+Bernard</t>
  </si>
  <si>
    <t>Intermarché Super et Drive</t>
  </si>
  <si>
    <t>https://www.google.fr/maps/search/Intermarché+Super+et+Drive</t>
  </si>
  <si>
    <t>Le Saint-Laurent</t>
  </si>
  <si>
    <t xml:space="preserve">1 Quai Bouchacourt, 01750 Saint-Laurent-sur-Saône, France -  </t>
  </si>
  <si>
    <t>https://www.google.fr/maps/search/Le+Saint-Laurent</t>
  </si>
  <si>
    <t>Hôtel Les Saules Parc &amp; Spa</t>
  </si>
  <si>
    <t xml:space="preserve">Place du Marché, 01540 Vonnas, France -  </t>
  </si>
  <si>
    <t>https://www.google.fr/maps/search/Hôtel+Les+Saules+Parc+&amp;+Spa</t>
  </si>
  <si>
    <t>L'ancienne Auberge 1900</t>
  </si>
  <si>
    <t>https://www.google.fr/maps/search/L'ancienne+Auberge+1900</t>
  </si>
  <si>
    <t>Le Village Georges Blanc</t>
  </si>
  <si>
    <t xml:space="preserve">01540 Vonnas, France -  </t>
  </si>
  <si>
    <t>https://www.google.fr/maps/search/Le+Village+Georges+Blanc</t>
  </si>
  <si>
    <t>Hôtel Buffet de la Gare</t>
  </si>
  <si>
    <t xml:space="preserve">Route de la Gare, 1660 Château-d’Œx -  </t>
  </si>
  <si>
    <t>https://www.google.fr/maps/search/Hôtel+Buffet+de+la+Gare</t>
  </si>
  <si>
    <t>Château-d'Oex</t>
  </si>
  <si>
    <t xml:space="preserve">1660 Château-d'Oex -  </t>
  </si>
  <si>
    <t>https://www.google.fr/maps/search/Château-d'Oex</t>
  </si>
  <si>
    <t>Circuit de Bresse</t>
  </si>
  <si>
    <t xml:space="preserve">460 Commune de Milleure, 71580 Frontenaud, France -  </t>
  </si>
  <si>
    <t>https://www.google.fr/maps/search/Circuit+de+Bresse</t>
  </si>
  <si>
    <t>UBS Bancomat</t>
  </si>
  <si>
    <t>https://www.google.fr/maps/search/UBS+Bancomat</t>
  </si>
  <si>
    <t>Restaurant Au Major Davel SA</t>
  </si>
  <si>
    <t xml:space="preserve">Chemin de l'Orme 2, 1054 Morrens -  </t>
  </si>
  <si>
    <t>https://www.google.fr/maps/search/Restaurant+Au+Major+Davel+SA</t>
  </si>
  <si>
    <t>Restaurant Jura-Simplon</t>
  </si>
  <si>
    <t xml:space="preserve">Route de Gollion 2, 1305 Penthalaz -  </t>
  </si>
  <si>
    <t>https://www.google.fr/maps/search/Restaurant+Jura-Simplon</t>
  </si>
  <si>
    <t>Le Boutik Hotel</t>
  </si>
  <si>
    <t xml:space="preserve">Rue de la Providence, 74000 Annecy, France -  </t>
  </si>
  <si>
    <t>https://www.google.fr/maps/search/Le+Boutik+Hotel</t>
  </si>
  <si>
    <t>Tout un Monde</t>
  </si>
  <si>
    <t xml:space="preserve">Place du Village 7, 1091 Bourg-en-Lavaux -  </t>
  </si>
  <si>
    <t>https://www.google.fr/maps/search/Tout+un+Monde</t>
  </si>
  <si>
    <t>Porsche Zentrum Zug</t>
  </si>
  <si>
    <t xml:space="preserve">Blegistrasse 7, 6343 Rotkreuz ZG -  </t>
  </si>
  <si>
    <t>https://www.google.fr/maps/search/Porsche+Zentrum+Zug</t>
  </si>
  <si>
    <t>Chick-fil-A</t>
  </si>
  <si>
    <t xml:space="preserve">2319 US-22 W, Union, NJ 07083, USA -  </t>
  </si>
  <si>
    <t>https://www.google.fr/maps/search/Chick-fil-A</t>
  </si>
  <si>
    <t>Watchung Square Mall</t>
  </si>
  <si>
    <t xml:space="preserve">1515 US-22, Watchung, NJ 07069, USA -  </t>
  </si>
  <si>
    <t>https://www.google.fr/maps/search/Watchung+Square+Mall</t>
  </si>
  <si>
    <t xml:space="preserve">2404 US-22, Union, NJ 07083, USA -  </t>
  </si>
  <si>
    <t>Enterprise Rent-A-Car</t>
  </si>
  <si>
    <t xml:space="preserve">25 Newark Airport Bldg 25, Newark, NJ 07114, USA -  </t>
  </si>
  <si>
    <t>https://www.google.fr/maps/search/Enterprise+Rent-A-Car</t>
  </si>
  <si>
    <t>Central Park</t>
  </si>
  <si>
    <t xml:space="preserve">New York, NY, USA -  </t>
  </si>
  <si>
    <t>https://www.google.fr/maps/search/Central+Park</t>
  </si>
  <si>
    <t>Bryant Park</t>
  </si>
  <si>
    <t xml:space="preserve">New York, NY 10018, USA -  </t>
  </si>
  <si>
    <t>https://www.google.fr/maps/search/Bryant+Park</t>
  </si>
  <si>
    <t>Bern, Dählhölzli + BärenPark Zoo</t>
  </si>
  <si>
    <t xml:space="preserve">Tierparkweg 1, 3005 Bern -  </t>
  </si>
  <si>
    <t>https://www.google.fr/maps/search/Bern,+Dählhölzli+++BärenPark+Zoo</t>
  </si>
  <si>
    <t>Luna-Park (Mai-juin)</t>
  </si>
  <si>
    <t>https://www.google.fr/maps/search/Luna-Park+(Mai-juin)</t>
  </si>
  <si>
    <t>Kumrucu Omur</t>
  </si>
  <si>
    <t xml:space="preserve">Bostanlı mah, Cemal Gürsel Cd. No:476, 35540 Karşıyaka/İzmir, Turkey -  </t>
  </si>
  <si>
    <t>https://www.google.fr/maps/search/Kumrucu+Omur</t>
  </si>
  <si>
    <t>Autogrill A4 - Pero Nord</t>
  </si>
  <si>
    <t xml:space="preserve">A4 Torino - Trieste, 20016 Pero MI, Italy -  </t>
  </si>
  <si>
    <t>https://www.google.fr/maps/search/Autogrill+A4+-+Pero+Nord</t>
  </si>
  <si>
    <t>Meltemtur Sitesi</t>
  </si>
  <si>
    <t xml:space="preserve">Cumhuriyet Mahallesi, Karakoç Köprüsü, 35465 Seferihisar/İzmir, Turkey -  </t>
  </si>
  <si>
    <t>https://www.google.fr/maps/search/Meltemtur+Sitesi</t>
  </si>
  <si>
    <t>ECEM KENT SİTESİ</t>
  </si>
  <si>
    <t xml:space="preserve">Torasan Mahallesi, Kemal Ertan Cd. 84-2 A, 35430 Urla/İzmir, Turkey -  </t>
  </si>
  <si>
    <t>https://www.google.fr/maps/search/ECEM+KENT+SİTESİ</t>
  </si>
  <si>
    <t>Can Grillhaus</t>
  </si>
  <si>
    <t xml:space="preserve">Murtenstrasse 41, 3008 Bern -  </t>
  </si>
  <si>
    <t>https://www.google.fr/maps/search/Can+Grillhaus</t>
  </si>
  <si>
    <t>Pizzeria Vecchia Napoli Sàrl</t>
  </si>
  <si>
    <t xml:space="preserve">Rue des Bosquets 11, 1800 Vevey -  </t>
  </si>
  <si>
    <t>https://www.google.fr/maps/search/Pizzeria+Vecchia+Napoli+Sàrl</t>
  </si>
  <si>
    <t>Brasserie Seefeld</t>
  </si>
  <si>
    <t xml:space="preserve">Horneggstrasse 15, 8008 Zürich -  </t>
  </si>
  <si>
    <t>https://www.google.fr/maps/search/Brasserie+Seefeld</t>
  </si>
  <si>
    <t>Smyra Apart Cafe</t>
  </si>
  <si>
    <t xml:space="preserve">Cumhuriyet Mahallesi, 5182. Sk. No:12, 35465 Seferihisar/İzmir, Turkey -  </t>
  </si>
  <si>
    <t>https://www.google.fr/maps/search/Smyra+Apart+Cafe</t>
  </si>
  <si>
    <t>Kleine Schanze</t>
  </si>
  <si>
    <t xml:space="preserve">Taubenstrasse 6, 3011 Bern -  </t>
  </si>
  <si>
    <t>https://www.google.fr/maps/search/Kleine+Schanze</t>
  </si>
  <si>
    <t>Domaine Des Sources</t>
  </si>
  <si>
    <t xml:space="preserve">Les Diablerets,, 1865 Ormont-Dessus -  </t>
  </si>
  <si>
    <t>https://www.google.fr/maps/search/Domaine+Des+Sources</t>
  </si>
  <si>
    <t>Gaziantep</t>
  </si>
  <si>
    <t xml:space="preserve">Talstraße 69A, 70188 Stuttgart, Germany -  </t>
  </si>
  <si>
    <t>https://www.google.fr/maps/search/Gaziantep</t>
  </si>
  <si>
    <t>Café de Flore</t>
  </si>
  <si>
    <t xml:space="preserve">172 Boulevard Saint-Germain, 75006 Paris, France -  </t>
  </si>
  <si>
    <t>https://www.google.fr/maps/search/Café+de+Flore</t>
  </si>
  <si>
    <t>Restaurant Terrasse</t>
  </si>
  <si>
    <t xml:space="preserve">Dalmaziquai 11, 3005 Bern -  </t>
  </si>
  <si>
    <t>https://www.google.fr/maps/search/Restaurant+Terrasse</t>
  </si>
  <si>
    <t>Amadeus Prague Apartments</t>
  </si>
  <si>
    <t xml:space="preserve">Křemencova 186/7, 110 00 Nové Město, Czechia -  </t>
  </si>
  <si>
    <t>https://www.google.fr/maps/search/Amadeus+Prague+Apartments</t>
  </si>
  <si>
    <t>FKK-Oase</t>
  </si>
  <si>
    <t xml:space="preserve">Ober-Erlenbacher Str. 109, 61381 Friedrichsdorf, Germany -  </t>
  </si>
  <si>
    <t>https://www.google.fr/maps/search/FKK-Oase</t>
  </si>
  <si>
    <t>Antepli Ramazan Usta</t>
  </si>
  <si>
    <t xml:space="preserve">Mansuroğlu Mahallesi, 286/6. Sk., 35535 Bayraklı/İzmir, Turkey -  </t>
  </si>
  <si>
    <t>https://www.google.fr/maps/search/Antepli+Ramazan+Usta</t>
  </si>
  <si>
    <t>Adaburnu Gölmar Hotel</t>
  </si>
  <si>
    <t xml:space="preserve">Emecik Mahallesi, Emecik Mevkii, 48900 Datça/Muğla, Turkey -  </t>
  </si>
  <si>
    <t>https://www.google.fr/maps/search/Adaburnu+Gölmar+Hotel</t>
  </si>
  <si>
    <t>Hôtel du Dragon - Boutique Hôtel Strasbourg</t>
  </si>
  <si>
    <t xml:space="preserve">12 Rue du Dragon, 67000 Strasbourg, France -  </t>
  </si>
  <si>
    <t>https://www.google.fr/maps/search/Hôtel+du+Dragon+-+Boutique+Hôtel+Strasbourg</t>
  </si>
  <si>
    <t>Parc de l'Orangerie</t>
  </si>
  <si>
    <t>https://www.google.fr/maps/search/Parc+de+l'Orangerie</t>
  </si>
  <si>
    <t>La Commanderie de Colmar - Gîte - Guesthouse</t>
  </si>
  <si>
    <t xml:space="preserve">74 Grand-Rue, 68000 Colmar, France -  </t>
  </si>
  <si>
    <t>https://www.google.fr/maps/search/La+Commanderie+de+Colmar+-+Gîte+-+Guesthouse</t>
  </si>
  <si>
    <t>Christmas market in Colmar - Place Dominicans</t>
  </si>
  <si>
    <t xml:space="preserve">Place des Dominicains, 68000 Colmar, France -  </t>
  </si>
  <si>
    <t>https://www.google.fr/maps/search/Christmas+market+in+Colmar+-+Place+Dominicans</t>
  </si>
  <si>
    <t>Restaurant Al Giardino</t>
  </si>
  <si>
    <t xml:space="preserve">Burgfelderstrasse 2, 4055 Basel -  </t>
  </si>
  <si>
    <t>https://www.google.fr/maps/search/Restaurant+Al+Giardino</t>
  </si>
  <si>
    <t>Cabane d'Etoy</t>
  </si>
  <si>
    <t xml:space="preserve">1163 Etoy -  </t>
  </si>
  <si>
    <t>https://www.google.fr/maps/search/Cabane+d'Etoy</t>
  </si>
  <si>
    <t>British Café</t>
  </si>
  <si>
    <t>https://www.google.fr/maps/search/British+Café</t>
  </si>
  <si>
    <t>Camping Paradiso Lago</t>
  </si>
  <si>
    <t xml:space="preserve">Via Pedreta 26, 6818 Melano -  </t>
  </si>
  <si>
    <t>https://www.google.fr/maps/search/Camping+Paradiso+Lago</t>
  </si>
  <si>
    <t>Park Dedeman Levent</t>
  </si>
  <si>
    <t xml:space="preserve">Esentepe Mahallesi, 34340 Şişli/İstanbul, Turkey -  </t>
  </si>
  <si>
    <t>https://www.google.fr/maps/search/Park+Dedeman+Levent</t>
  </si>
  <si>
    <t>NetMax IT Lausanne Flon</t>
  </si>
  <si>
    <t xml:space="preserve">Route de Sorge 2, 1030 Bussigny -  </t>
  </si>
  <si>
    <t>https://www.google.fr/maps/search/NetMax+IT+Lausanne+Flon</t>
  </si>
  <si>
    <t>Laure MARTIN OSTEOPATHE D.O.</t>
  </si>
  <si>
    <t xml:space="preserve">11 Rue du Maréchal Foch, 45600 Sully-sur-Loire, France -  </t>
  </si>
  <si>
    <t>https://www.google.fr/maps/search/Laure+MARTIN+OSTEOPATHE+D.O.</t>
  </si>
  <si>
    <t>Castle of La Chapelle Angillon Wedding visit</t>
  </si>
  <si>
    <t xml:space="preserve">18380 La Chapelle-d'Angillon, France -  </t>
  </si>
  <si>
    <t>https://www.google.fr/maps/search/Castle+of+La+Chapelle+Angillon+Wedding+visit</t>
  </si>
  <si>
    <t>Lush</t>
  </si>
  <si>
    <t xml:space="preserve">Place de la Palud 22, 1003 Lausanne -  </t>
  </si>
  <si>
    <t>https://www.google.fr/maps/search/Lush</t>
  </si>
  <si>
    <t>Sawasdee</t>
  </si>
  <si>
    <t xml:space="preserve">Avenue de la Gare 9, 1950 Sion -  </t>
  </si>
  <si>
    <t>https://www.google.fr/maps/search/Sawasdee</t>
  </si>
  <si>
    <t>Restaurant bonbon</t>
  </si>
  <si>
    <t xml:space="preserve">Ardon, Avenue de la Gare, 邮政编码: 1957 -  </t>
  </si>
  <si>
    <t>https://www.google.fr/maps/search/Restaurant+bonbon</t>
  </si>
  <si>
    <t>Fromagerie des Reussilles SA</t>
  </si>
  <si>
    <t xml:space="preserve">Le Saucy 24, 2722 Les Reussilles -  </t>
  </si>
  <si>
    <t>https://www.google.fr/maps/search/Fromagerie+des+Reussilles+SA</t>
  </si>
  <si>
    <t>Zoo du Bois du Petit-Château</t>
  </si>
  <si>
    <t xml:space="preserve">Rue Alexis-Marie-Piaget 82, 2300 La Chaux-de-Fonds -  </t>
  </si>
  <si>
    <t>https://www.google.fr/maps/search/Zoo+du+Bois+du+Petit-Château</t>
  </si>
  <si>
    <t>La Belle Epoque, Bar à Vins et Bières</t>
  </si>
  <si>
    <t xml:space="preserve">Route des Pépinières 7, 1880 Bex -  </t>
  </si>
  <si>
    <t>https://www.google.fr/maps/search/La+Belle+Epoque,+Bar+à+Vins+et+Bières</t>
  </si>
  <si>
    <t>Musée du Jouet</t>
  </si>
  <si>
    <t xml:space="preserve">5 Rue du Murgin, 39260 Moirans-en-Montagne, France -  </t>
  </si>
  <si>
    <t>https://www.google.fr/maps/search/Musée+du+Jouet</t>
  </si>
  <si>
    <t>Parc naturel régional du Haut-Jura</t>
  </si>
  <si>
    <t xml:space="preserve">39310 Lajoux, France -  </t>
  </si>
  <si>
    <t>https://www.google.fr/maps/search/Parc+naturel+régional+du+Haut-Jura</t>
  </si>
  <si>
    <t xml:space="preserve">Rue du Quai 6, 1844 Villeneuve -  </t>
  </si>
  <si>
    <t xml:space="preserve">Chemin des Fossaux, 1868 Collombey-Muraz -  </t>
  </si>
  <si>
    <t>Coop Supermarché Uvrier</t>
  </si>
  <si>
    <t xml:space="preserve">Route d' Italie 115, 1958 Sion -  </t>
  </si>
  <si>
    <t>https://www.google.fr/maps/search/Coop+Supermarché+Uvrier</t>
  </si>
  <si>
    <t>Place de Jeux Bleu</t>
  </si>
  <si>
    <t xml:space="preserve">Rue de la Chapelle 8, 1958 Sion -  </t>
  </si>
  <si>
    <t>https://www.google.fr/maps/search/Place+de+Jeux+Bleu</t>
  </si>
  <si>
    <t>Parcours vita Bussigny</t>
  </si>
  <si>
    <t xml:space="preserve">Chemin du Refuge, 1030 Bussigny -  </t>
  </si>
  <si>
    <t>https://www.google.fr/maps/search/Parcours+vita+Bussigny</t>
  </si>
  <si>
    <t>Tourbillon Center</t>
  </si>
  <si>
    <t xml:space="preserve">Avenue du Grand-Champsec 30, 1950 Sion -  </t>
  </si>
  <si>
    <t>https://www.google.fr/maps/search/Tourbillon+Center</t>
  </si>
  <si>
    <t>Parking Départ Remontée Par Cornet</t>
  </si>
  <si>
    <t xml:space="preserve">Les Mosses 1862, 1862 Ormont-Dessous -  </t>
  </si>
  <si>
    <t>https://www.google.fr/maps/search/Parking+Départ+Remontée+Par+Cornet</t>
  </si>
  <si>
    <t>Tunnel de lavage</t>
  </si>
  <si>
    <t xml:space="preserve">Route des Monts-de-Lavaux 318, 1090 Lutry -  </t>
  </si>
  <si>
    <t>https://www.google.fr/maps/search/Tunnel+de+lavage</t>
  </si>
  <si>
    <t>Institut Bio-dermie Nature &amp; Beauté Sàrl</t>
  </si>
  <si>
    <t xml:space="preserve">Avenue de Montchoisi 12, 1006 Lausanne -  </t>
  </si>
  <si>
    <t>https://www.google.fr/maps/search/Institut+Bio-dermie+Nature+&amp;+Beauté+Sàrl</t>
  </si>
  <si>
    <t>Barryland - Musée et Chiens du Saint Bernard</t>
  </si>
  <si>
    <t xml:space="preserve">Rue du Levant 34, 1920 Martigny -  </t>
  </si>
  <si>
    <t>https://www.google.fr/maps/search/Barryland+-+Musée+et+Chiens+du+Saint+Bernard</t>
  </si>
  <si>
    <t>Taiyo</t>
  </si>
  <si>
    <t xml:space="preserve">Rue du Midi 4, 1003 Lausanne -  </t>
  </si>
  <si>
    <t>https://www.google.fr/maps/search/Taiyo</t>
  </si>
  <si>
    <t>La Gryonne</t>
  </si>
  <si>
    <t>https://www.google.fr/maps/search/La+Gryonne</t>
  </si>
  <si>
    <t xml:space="preserve">Rue Centrale 43-45, 1880 Bex -  </t>
  </si>
  <si>
    <t>Kramer-Krieg SA</t>
  </si>
  <si>
    <t>https://www.google.fr/maps/search/Kramer-Krieg+SA</t>
  </si>
  <si>
    <t>Tanigami S.A.</t>
  </si>
  <si>
    <t xml:space="preserve">Rue du Midi 2, 1003 Lausanne -  </t>
  </si>
  <si>
    <t>https://www.google.fr/maps/search/Tanigami+S.A.</t>
  </si>
  <si>
    <t>Jardin Botanique de Lausanne</t>
  </si>
  <si>
    <t xml:space="preserve">Avenue de Cour 14bis, 1007 Lausanne -  </t>
  </si>
  <si>
    <t>https://www.google.fr/maps/search/Jardin+Botanique+de+Lausanne</t>
  </si>
  <si>
    <t>Faiza Benkebil</t>
  </si>
  <si>
    <t xml:space="preserve">Route de Chavannes 11, 1000 Lausanne 23 -  </t>
  </si>
  <si>
    <t>https://www.google.fr/maps/search/Faiza+Benkebil</t>
  </si>
  <si>
    <t>At the center itself</t>
  </si>
  <si>
    <t xml:space="preserve">Allée du Rionzi 1, 1028 Préverenges -  </t>
  </si>
  <si>
    <t>https://www.google.fr/maps/search/At+the+center+itself</t>
  </si>
  <si>
    <t>Osea Mode</t>
  </si>
  <si>
    <t xml:space="preserve">Place Chauderon 3, 1003 Lausanne -  </t>
  </si>
  <si>
    <t>https://www.google.fr/maps/search/Osea+Mode</t>
  </si>
  <si>
    <t>Prodega Sa</t>
  </si>
  <si>
    <t xml:space="preserve">Rue de l'Arc-en-Ciel 3, 1023 Crissier -  </t>
  </si>
  <si>
    <t>https://www.google.fr/maps/search/Prodega+Sa</t>
  </si>
  <si>
    <t>Camping des Grangettes</t>
  </si>
  <si>
    <t xml:space="preserve">31, Route des Grangettes, 1845 Noville -  </t>
  </si>
  <si>
    <t>https://www.google.fr/maps/search/Camping+des+Grangettes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</si>
</sst>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2" fillId="0" borderId="0" xfId="1"/>
    <xf numFmtId="0" fontId="1" fillId="0" borderId="0" xfId="0" applyFont="1"/>
    <xf numFmtId="0" fontId="0" fillId="0" borderId="0" xfId="0" applyNumberFormat="1"/>
    <xf numFmtId="0" fontId="1" fillId="0" borderId="0" xfId="0" applyNumberFormat="1" applyFont="1"/>
    <xf numFmtId="0" fontId="1" fillId="0" borderId="0" xfId="0" applyNumberFormat="1" applyFont="1" applyAlignment="1">
      <alignment shrinkToFit="1"/>
    </xf>
    <xf numFmtId="0" fontId="0" fillId="0" borderId="0" xfId="0" applyNumberFormat="1" applyAlignment="1">
      <alignment shrinkToFit="1"/>
    </xf>
    <xf numFmtId="14" fontId="1" fillId="0" borderId="0" xfId="0" applyNumberFormat="1" applyFont="1"/>
    <xf numFmtId="1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google.fr/maps/search/Home+Addict" TargetMode="External"/><Relationship Id="rId18" Type="http://schemas.openxmlformats.org/officeDocument/2006/relationships/hyperlink" Target="https://www.google.fr/maps/search/ENTOURAGE+Medical+Esthetic+Solutions+SA" TargetMode="External"/><Relationship Id="rId26" Type="http://schemas.openxmlformats.org/officeDocument/2006/relationships/hyperlink" Target="https://www.google.fr/maps/search/Ryu-Kwa&#239;" TargetMode="External"/><Relationship Id="rId39" Type="http://schemas.openxmlformats.org/officeDocument/2006/relationships/hyperlink" Target="https://www.google.fr/maps/search/Vitrerie+-+Serrurerie+Toqani+SA" TargetMode="External"/><Relationship Id="rId21" Type="http://schemas.openxmlformats.org/officeDocument/2006/relationships/hyperlink" Target="https://www.google.fr/maps/search/Credit.ch" TargetMode="External"/><Relationship Id="rId34" Type="http://schemas.openxmlformats.org/officeDocument/2006/relationships/hyperlink" Target="https://www.google.fr/maps/search/Blue+Flowers" TargetMode="External"/><Relationship Id="rId42" Type="http://schemas.openxmlformats.org/officeDocument/2006/relationships/hyperlink" Target="https://www.google.fr/maps/search/Salon+de+coiffure+Rio" TargetMode="External"/><Relationship Id="rId47" Type="http://schemas.openxmlformats.org/officeDocument/2006/relationships/hyperlink" Target="https://www.google.fr/maps/search/MaPetiteVoyante" TargetMode="External"/><Relationship Id="rId7" Type="http://schemas.openxmlformats.org/officeDocument/2006/relationships/hyperlink" Target="https://www.google.fr/maps/search/eA+Group+SA" TargetMode="External"/><Relationship Id="rId2" Type="http://schemas.openxmlformats.org/officeDocument/2006/relationships/hyperlink" Target="https://www.google.fr/maps/search/Axxys+Services+SA" TargetMode="External"/><Relationship Id="rId16" Type="http://schemas.openxmlformats.org/officeDocument/2006/relationships/hyperlink" Target="https://www.google.fr/maps/search/Voyance+Suisse" TargetMode="External"/><Relationship Id="rId29" Type="http://schemas.openxmlformats.org/officeDocument/2006/relationships/hyperlink" Target="https://www.google.fr/maps/search/Voiture+Electrique" TargetMode="External"/><Relationship Id="rId11" Type="http://schemas.openxmlformats.org/officeDocument/2006/relationships/hyperlink" Target="https://www.google.fr/maps/search/Swissbotanic+GmbH" TargetMode="External"/><Relationship Id="rId24" Type="http://schemas.openxmlformats.org/officeDocument/2006/relationships/hyperlink" Target="https://www.google.fr/maps/search/Aesthetics+Clinic+Rh&#244;ne" TargetMode="External"/><Relationship Id="rId32" Type="http://schemas.openxmlformats.org/officeDocument/2006/relationships/hyperlink" Target="https://www.google.fr/maps/search/D&#233;barraSpeed+-+Entreprise+de+d&#233;barras+&#224;+Gen&#232;ve+et+Lausanne" TargetMode="External"/><Relationship Id="rId37" Type="http://schemas.openxmlformats.org/officeDocument/2006/relationships/hyperlink" Target="https://www.google.fr/maps/search/Neos-Suisse+SA" TargetMode="External"/><Relationship Id="rId40" Type="http://schemas.openxmlformats.org/officeDocument/2006/relationships/hyperlink" Target="https://www.google.fr/maps/search/Dr.+Med.+Dent.+Milos+Tomic" TargetMode="External"/><Relationship Id="rId45" Type="http://schemas.openxmlformats.org/officeDocument/2006/relationships/hyperlink" Target="https://www.google.fr/maps/search/Flaventino+Coiffure+Lausanne" TargetMode="External"/><Relationship Id="rId5" Type="http://schemas.openxmlformats.org/officeDocument/2006/relationships/hyperlink" Target="https://www.google.fr/maps/search/Voyance+par+t&#233;l&#233;phone" TargetMode="External"/><Relationship Id="rId15" Type="http://schemas.openxmlformats.org/officeDocument/2006/relationships/hyperlink" Target="https://www.google.fr/maps/search/Day+Conseils+Cr&#233;dit" TargetMode="External"/><Relationship Id="rId23" Type="http://schemas.openxmlformats.org/officeDocument/2006/relationships/hyperlink" Target="https://www.google.fr/maps/search/Salon+de+coiffure+Mara+coiffure+-+Lausanne" TargetMode="External"/><Relationship Id="rId28" Type="http://schemas.openxmlformats.org/officeDocument/2006/relationships/hyperlink" Target="https://www.google.fr/maps/search/Dream+Institute+Lausanne" TargetMode="External"/><Relationship Id="rId36" Type="http://schemas.openxmlformats.org/officeDocument/2006/relationships/hyperlink" Target="https://www.google.fr/maps/search/Dr+m&#233;d.+Bertrand+Mercadier" TargetMode="External"/><Relationship Id="rId49" Type="http://schemas.openxmlformats.org/officeDocument/2006/relationships/printerSettings" Target="../printerSettings/printerSettings1.bin"/><Relationship Id="rId10" Type="http://schemas.openxmlformats.org/officeDocument/2006/relationships/hyperlink" Target="https://www.google.fr/maps/search/Jacky+Services+D&#233;m&#233;nagement+S&#224;rl" TargetMode="External"/><Relationship Id="rId19" Type="http://schemas.openxmlformats.org/officeDocument/2006/relationships/hyperlink" Target="https://www.google.fr/maps/search/123+ACTION" TargetMode="External"/><Relationship Id="rId31" Type="http://schemas.openxmlformats.org/officeDocument/2006/relationships/hyperlink" Target="https://www.google.fr/maps/search/Linea+Lombardo+SA" TargetMode="External"/><Relationship Id="rId44" Type="http://schemas.openxmlformats.org/officeDocument/2006/relationships/hyperlink" Target="https://www.google.fr/maps/search/Dr.+Xavier+Tenorio,+FMH+en+chirurgie+plastique,+esth&#233;tique+et+reconstructive" TargetMode="External"/><Relationship Id="rId4" Type="http://schemas.openxmlformats.org/officeDocument/2006/relationships/hyperlink" Target="https://www.google.fr/maps/search/Clinical+smartphone+S&#224;rl" TargetMode="External"/><Relationship Id="rId9" Type="http://schemas.openxmlformats.org/officeDocument/2006/relationships/hyperlink" Target="https://www.google.fr/maps/search/Mrs.+Dr.med.+Sandrine+Grept-Locher" TargetMode="External"/><Relationship Id="rId14" Type="http://schemas.openxmlformats.org/officeDocument/2006/relationships/hyperlink" Target="https://www.google.fr/maps/search/RM+S&#233;curit&#233;+-+Syst&#232;mes+d'alarme+&amp;+Vid&#233;osurveillance" TargetMode="External"/><Relationship Id="rId22" Type="http://schemas.openxmlformats.org/officeDocument/2006/relationships/hyperlink" Target="https://www.google.fr/maps/search/Perret+Sanitaire+S.A." TargetMode="External"/><Relationship Id="rId27" Type="http://schemas.openxmlformats.org/officeDocument/2006/relationships/hyperlink" Target="https://www.google.fr/maps/search/Mr.+Dr.med.+Nasser+Madi" TargetMode="External"/><Relationship Id="rId30" Type="http://schemas.openxmlformats.org/officeDocument/2006/relationships/hyperlink" Target="https://www.google.fr/maps/search/CARBONIE" TargetMode="External"/><Relationship Id="rId35" Type="http://schemas.openxmlformats.org/officeDocument/2006/relationships/hyperlink" Target="https://www.google.fr/maps/search/Apgl+S&#224;rl" TargetMode="External"/><Relationship Id="rId43" Type="http://schemas.openxmlformats.org/officeDocument/2006/relationships/hyperlink" Target="https://www.google.fr/maps/search/TARA+Beauty+Line" TargetMode="External"/><Relationship Id="rId48" Type="http://schemas.openxmlformats.org/officeDocument/2006/relationships/hyperlink" Target="https://www.google.fr/maps/search/Procimmo+SA" TargetMode="External"/><Relationship Id="rId8" Type="http://schemas.openxmlformats.org/officeDocument/2006/relationships/hyperlink" Target="https://www.google.fr/maps/search/Jemassure+S&#224;rl" TargetMode="External"/><Relationship Id="rId3" Type="http://schemas.openxmlformats.org/officeDocument/2006/relationships/hyperlink" Target="https://www.google.fr/maps/search/Voyance" TargetMode="External"/><Relationship Id="rId12" Type="http://schemas.openxmlformats.org/officeDocument/2006/relationships/hyperlink" Target="https://www.google.fr/maps/search/Batimmo+SA" TargetMode="External"/><Relationship Id="rId17" Type="http://schemas.openxmlformats.org/officeDocument/2006/relationships/hyperlink" Target="https://www.google.fr/maps/search/B.R.+Consulting+Relocation+S&#224;rl" TargetMode="External"/><Relationship Id="rId25" Type="http://schemas.openxmlformats.org/officeDocument/2006/relationships/hyperlink" Target="https://www.google.fr/maps/search/Maladie+de+Lyme+-+Pharmacie+Geny" TargetMode="External"/><Relationship Id="rId33" Type="http://schemas.openxmlformats.org/officeDocument/2006/relationships/hyperlink" Target="https://www.google.fr/maps/search/Carole+Alkabes+Photographe" TargetMode="External"/><Relationship Id="rId38" Type="http://schemas.openxmlformats.org/officeDocument/2006/relationships/hyperlink" Target="https://www.google.fr/maps/search/GDDesign" TargetMode="External"/><Relationship Id="rId46" Type="http://schemas.openxmlformats.org/officeDocument/2006/relationships/hyperlink" Target="https://www.google.fr/maps/search/Consulat+de+Danemark" TargetMode="External"/><Relationship Id="rId20" Type="http://schemas.openxmlformats.org/officeDocument/2006/relationships/hyperlink" Target="https://www.google.fr/maps/search/Opticien+Point2vue+Renens" TargetMode="External"/><Relationship Id="rId41" Type="http://schemas.openxmlformats.org/officeDocument/2006/relationships/hyperlink" Target="https://www.google.fr/maps/search/Sunrise+center" TargetMode="External"/><Relationship Id="rId1" Type="http://schemas.openxmlformats.org/officeDocument/2006/relationships/hyperlink" Target="https://www.google.fr/maps/search/Extens+Hair" TargetMode="External"/><Relationship Id="rId6" Type="http://schemas.openxmlformats.org/officeDocument/2006/relationships/hyperlink" Target="https://www.google.fr/maps/search/Real+Russian+Hai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D1:J49"/>
  <sheetViews>
    <sheetView topLeftCell="D10" zoomScale="70" zoomScaleNormal="70" workbookViewId="0">
      <selection activeCell="D40" sqref="D40"/>
    </sheetView>
  </sheetViews>
  <sheetFormatPr defaultRowHeight="15" x14ac:dyDescent="0.25"/>
  <cols>
    <col min="4" max="4" width="54.42578125" customWidth="1"/>
    <col min="5" max="5" width="39" customWidth="1"/>
    <col min="6" max="6" width="11.140625" bestFit="1" customWidth="1"/>
    <col min="7" max="7" width="5" bestFit="1" customWidth="1"/>
    <col min="8" max="8" width="5.28515625" bestFit="1" customWidth="1"/>
    <col min="9" max="9" width="8.7109375" customWidth="1"/>
    <col min="10" max="10" width="255.7109375" bestFit="1" customWidth="1"/>
  </cols>
  <sheetData>
    <row r="1" spans="4:10" s="2" customFormat="1" x14ac:dyDescent="0.25">
      <c r="D1" s="2" t="s">
        <v>0</v>
      </c>
      <c r="E1" s="2" t="s">
        <v>1</v>
      </c>
      <c r="F1" s="2" t="s">
        <v>2</v>
      </c>
      <c r="G1" s="2" t="s">
        <v>4</v>
      </c>
      <c r="H1" s="2" t="s">
        <v>5</v>
      </c>
      <c r="I1" s="2" t="s">
        <v>3</v>
      </c>
      <c r="J1" s="2" t="s">
        <v>6</v>
      </c>
    </row>
    <row r="2" spans="4:10" x14ac:dyDescent="0.25">
      <c r="D2" t="s">
        <v>7</v>
      </c>
      <c r="E2" t="s">
        <v>8</v>
      </c>
      <c r="F2">
        <v>33</v>
      </c>
      <c r="G2">
        <v>33</v>
      </c>
      <c r="H2">
        <v>0</v>
      </c>
      <c r="I2" s="1" t="s">
        <v>9</v>
      </c>
      <c r="J2" t="s">
        <v>10</v>
      </c>
    </row>
    <row r="3" spans="4:10" x14ac:dyDescent="0.25">
      <c r="D3" t="s">
        <v>11</v>
      </c>
      <c r="E3" t="s">
        <v>12</v>
      </c>
      <c r="F3">
        <v>26</v>
      </c>
      <c r="G3">
        <v>26</v>
      </c>
      <c r="H3">
        <v>0</v>
      </c>
      <c r="I3" s="1" t="s">
        <v>13</v>
      </c>
      <c r="J3" t="s">
        <v>14</v>
      </c>
    </row>
    <row r="4" spans="4:10" x14ac:dyDescent="0.25">
      <c r="D4" t="s">
        <v>15</v>
      </c>
      <c r="E4" t="s">
        <v>16</v>
      </c>
      <c r="F4">
        <v>23</v>
      </c>
      <c r="G4">
        <v>23</v>
      </c>
      <c r="H4">
        <v>0</v>
      </c>
      <c r="I4" s="1" t="s">
        <v>17</v>
      </c>
      <c r="J4" t="s">
        <v>18</v>
      </c>
    </row>
    <row r="5" spans="4:10" x14ac:dyDescent="0.25">
      <c r="D5" t="s">
        <v>19</v>
      </c>
      <c r="E5" t="s">
        <v>20</v>
      </c>
      <c r="F5">
        <v>23</v>
      </c>
      <c r="G5">
        <v>23</v>
      </c>
      <c r="H5">
        <v>0</v>
      </c>
      <c r="I5" s="1" t="s">
        <v>21</v>
      </c>
      <c r="J5" t="s">
        <v>22</v>
      </c>
    </row>
    <row r="6" spans="4:10" x14ac:dyDescent="0.25">
      <c r="D6" t="s">
        <v>23</v>
      </c>
      <c r="E6" t="s">
        <v>24</v>
      </c>
      <c r="F6">
        <v>20</v>
      </c>
      <c r="G6">
        <v>20</v>
      </c>
      <c r="H6">
        <v>0</v>
      </c>
      <c r="I6" s="1" t="s">
        <v>25</v>
      </c>
      <c r="J6" t="s">
        <v>26</v>
      </c>
    </row>
    <row r="7" spans="4:10" x14ac:dyDescent="0.25">
      <c r="D7" t="s">
        <v>27</v>
      </c>
      <c r="E7" t="s">
        <v>28</v>
      </c>
      <c r="F7">
        <v>20</v>
      </c>
      <c r="G7">
        <v>20</v>
      </c>
      <c r="H7">
        <v>0</v>
      </c>
      <c r="I7" s="1" t="s">
        <v>29</v>
      </c>
      <c r="J7" t="s">
        <v>30</v>
      </c>
    </row>
    <row r="8" spans="4:10" x14ac:dyDescent="0.25">
      <c r="D8" t="s">
        <v>31</v>
      </c>
      <c r="E8" t="s">
        <v>32</v>
      </c>
      <c r="F8">
        <v>19</v>
      </c>
      <c r="G8">
        <v>19</v>
      </c>
      <c r="H8">
        <v>0</v>
      </c>
      <c r="I8" s="1" t="s">
        <v>33</v>
      </c>
      <c r="J8" t="s">
        <v>34</v>
      </c>
    </row>
    <row r="9" spans="4:10" x14ac:dyDescent="0.25">
      <c r="D9" t="s">
        <v>35</v>
      </c>
      <c r="E9" t="s">
        <v>36</v>
      </c>
      <c r="F9">
        <v>19</v>
      </c>
      <c r="G9">
        <v>19</v>
      </c>
      <c r="H9">
        <v>0</v>
      </c>
      <c r="I9" s="1" t="s">
        <v>37</v>
      </c>
      <c r="J9" t="s">
        <v>38</v>
      </c>
    </row>
    <row r="10" spans="4:10" x14ac:dyDescent="0.25">
      <c r="D10" t="s">
        <v>39</v>
      </c>
      <c r="E10" t="s">
        <v>40</v>
      </c>
      <c r="F10">
        <v>18</v>
      </c>
      <c r="G10">
        <v>18</v>
      </c>
      <c r="H10">
        <v>0</v>
      </c>
      <c r="I10" s="1" t="s">
        <v>41</v>
      </c>
      <c r="J10" t="s">
        <v>42</v>
      </c>
    </row>
    <row r="11" spans="4:10" x14ac:dyDescent="0.25">
      <c r="D11" t="s">
        <v>43</v>
      </c>
      <c r="E11" t="s">
        <v>44</v>
      </c>
      <c r="F11">
        <v>14</v>
      </c>
      <c r="G11">
        <v>14</v>
      </c>
      <c r="H11">
        <v>0</v>
      </c>
      <c r="I11" s="1" t="s">
        <v>45</v>
      </c>
      <c r="J11" t="s">
        <v>46</v>
      </c>
    </row>
    <row r="12" spans="4:10" x14ac:dyDescent="0.25">
      <c r="D12" t="s">
        <v>47</v>
      </c>
      <c r="E12" t="s">
        <v>48</v>
      </c>
      <c r="F12">
        <v>14</v>
      </c>
      <c r="G12">
        <v>14</v>
      </c>
      <c r="H12">
        <v>0</v>
      </c>
      <c r="I12" s="1" t="s">
        <v>49</v>
      </c>
      <c r="J12" t="s">
        <v>50</v>
      </c>
    </row>
    <row r="13" spans="4:10" x14ac:dyDescent="0.25">
      <c r="D13" t="s">
        <v>51</v>
      </c>
      <c r="E13" t="s">
        <v>52</v>
      </c>
      <c r="F13">
        <v>13</v>
      </c>
      <c r="G13">
        <v>13</v>
      </c>
      <c r="H13">
        <v>0</v>
      </c>
      <c r="I13" s="1" t="s">
        <v>53</v>
      </c>
      <c r="J13" t="s">
        <v>54</v>
      </c>
    </row>
    <row r="14" spans="4:10" x14ac:dyDescent="0.25">
      <c r="D14" t="s">
        <v>55</v>
      </c>
      <c r="E14" t="s">
        <v>56</v>
      </c>
      <c r="F14">
        <v>13</v>
      </c>
      <c r="G14">
        <v>13</v>
      </c>
      <c r="H14">
        <v>0</v>
      </c>
      <c r="I14" s="1" t="s">
        <v>57</v>
      </c>
      <c r="J14" t="s">
        <v>58</v>
      </c>
    </row>
    <row r="15" spans="4:10" x14ac:dyDescent="0.25">
      <c r="D15" t="s">
        <v>59</v>
      </c>
      <c r="E15" t="s">
        <v>60</v>
      </c>
      <c r="F15">
        <v>12</v>
      </c>
      <c r="G15">
        <v>12</v>
      </c>
      <c r="H15">
        <v>0</v>
      </c>
      <c r="I15" s="1" t="s">
        <v>61</v>
      </c>
      <c r="J15" t="s">
        <v>62</v>
      </c>
    </row>
    <row r="16" spans="4:10" x14ac:dyDescent="0.25">
      <c r="D16" t="s">
        <v>63</v>
      </c>
      <c r="E16" t="s">
        <v>64</v>
      </c>
      <c r="F16">
        <v>12</v>
      </c>
      <c r="G16">
        <v>12</v>
      </c>
      <c r="H16">
        <v>0</v>
      </c>
      <c r="I16" s="1" t="s">
        <v>65</v>
      </c>
      <c r="J16" t="s">
        <v>66</v>
      </c>
    </row>
    <row r="17" spans="4:10" x14ac:dyDescent="0.25">
      <c r="D17" t="s">
        <v>67</v>
      </c>
      <c r="E17" t="s">
        <v>68</v>
      </c>
      <c r="F17">
        <v>11</v>
      </c>
      <c r="G17">
        <v>11</v>
      </c>
      <c r="H17">
        <v>0</v>
      </c>
      <c r="I17" s="1" t="s">
        <v>69</v>
      </c>
      <c r="J17" t="s">
        <v>70</v>
      </c>
    </row>
    <row r="18" spans="4:10" x14ac:dyDescent="0.25">
      <c r="D18" t="s">
        <v>71</v>
      </c>
      <c r="E18" t="s">
        <v>72</v>
      </c>
      <c r="F18">
        <v>11</v>
      </c>
      <c r="G18">
        <v>11</v>
      </c>
      <c r="H18">
        <v>0</v>
      </c>
      <c r="I18" s="1" t="s">
        <v>73</v>
      </c>
      <c r="J18" t="s">
        <v>74</v>
      </c>
    </row>
    <row r="19" spans="4:10" x14ac:dyDescent="0.25">
      <c r="D19" t="s">
        <v>75</v>
      </c>
      <c r="E19" t="s">
        <v>76</v>
      </c>
      <c r="F19">
        <v>11</v>
      </c>
      <c r="G19">
        <v>11</v>
      </c>
      <c r="H19">
        <v>0</v>
      </c>
      <c r="I19" s="1" t="s">
        <v>77</v>
      </c>
      <c r="J19" t="s">
        <v>78</v>
      </c>
    </row>
    <row r="20" spans="4:10" x14ac:dyDescent="0.25">
      <c r="D20" t="s">
        <v>79</v>
      </c>
      <c r="E20" t="s">
        <v>12</v>
      </c>
      <c r="F20">
        <v>10</v>
      </c>
      <c r="G20">
        <v>10</v>
      </c>
      <c r="H20">
        <v>0</v>
      </c>
      <c r="I20" s="1" t="s">
        <v>80</v>
      </c>
      <c r="J20" t="s">
        <v>81</v>
      </c>
    </row>
    <row r="21" spans="4:10" x14ac:dyDescent="0.25">
      <c r="D21" t="s">
        <v>82</v>
      </c>
      <c r="E21" t="s">
        <v>83</v>
      </c>
      <c r="F21">
        <v>9</v>
      </c>
      <c r="G21">
        <v>9</v>
      </c>
      <c r="H21">
        <v>0</v>
      </c>
      <c r="I21" s="1" t="s">
        <v>84</v>
      </c>
      <c r="J21" t="s">
        <v>85</v>
      </c>
    </row>
    <row r="22" spans="4:10" x14ac:dyDescent="0.25">
      <c r="D22" t="s">
        <v>86</v>
      </c>
      <c r="E22" t="s">
        <v>87</v>
      </c>
      <c r="F22">
        <v>9</v>
      </c>
      <c r="G22">
        <v>9</v>
      </c>
      <c r="H22">
        <v>0</v>
      </c>
      <c r="I22" s="1" t="s">
        <v>88</v>
      </c>
      <c r="J22" t="s">
        <v>89</v>
      </c>
    </row>
    <row r="23" spans="4:10" x14ac:dyDescent="0.25">
      <c r="D23" t="s">
        <v>90</v>
      </c>
      <c r="E23" t="s">
        <v>91</v>
      </c>
      <c r="F23">
        <v>8</v>
      </c>
      <c r="G23">
        <v>8</v>
      </c>
      <c r="H23">
        <v>0</v>
      </c>
      <c r="I23" s="1" t="s">
        <v>92</v>
      </c>
      <c r="J23" t="s">
        <v>93</v>
      </c>
    </row>
    <row r="24" spans="4:10" x14ac:dyDescent="0.25">
      <c r="D24" t="s">
        <v>94</v>
      </c>
      <c r="E24" t="s">
        <v>95</v>
      </c>
      <c r="F24">
        <v>7</v>
      </c>
      <c r="G24">
        <v>7</v>
      </c>
      <c r="H24">
        <v>0</v>
      </c>
      <c r="I24" s="1" t="s">
        <v>96</v>
      </c>
      <c r="J24" t="s">
        <v>97</v>
      </c>
    </row>
    <row r="25" spans="4:10" x14ac:dyDescent="0.25">
      <c r="D25" t="s">
        <v>98</v>
      </c>
      <c r="E25" t="s">
        <v>99</v>
      </c>
      <c r="F25">
        <v>7</v>
      </c>
      <c r="G25">
        <v>7</v>
      </c>
      <c r="H25">
        <v>0</v>
      </c>
      <c r="I25" s="1" t="s">
        <v>100</v>
      </c>
      <c r="J25" t="s">
        <v>101</v>
      </c>
    </row>
    <row r="26" spans="4:10" x14ac:dyDescent="0.25">
      <c r="D26" t="s">
        <v>102</v>
      </c>
      <c r="E26" t="s">
        <v>103</v>
      </c>
      <c r="F26">
        <v>7</v>
      </c>
      <c r="G26">
        <v>7</v>
      </c>
      <c r="H26">
        <v>0</v>
      </c>
      <c r="I26" s="1" t="s">
        <v>104</v>
      </c>
      <c r="J26" t="s">
        <v>105</v>
      </c>
    </row>
    <row r="27" spans="4:10" x14ac:dyDescent="0.25">
      <c r="D27" t="s">
        <v>106</v>
      </c>
      <c r="E27" t="s">
        <v>107</v>
      </c>
      <c r="F27">
        <v>7</v>
      </c>
      <c r="G27">
        <v>7</v>
      </c>
      <c r="H27">
        <v>0</v>
      </c>
      <c r="I27" s="1" t="s">
        <v>108</v>
      </c>
      <c r="J27" t="s">
        <v>109</v>
      </c>
    </row>
    <row r="28" spans="4:10" x14ac:dyDescent="0.25">
      <c r="D28" t="s">
        <v>110</v>
      </c>
      <c r="E28" t="s">
        <v>111</v>
      </c>
      <c r="F28">
        <v>7</v>
      </c>
      <c r="G28">
        <v>7</v>
      </c>
      <c r="H28">
        <v>0</v>
      </c>
      <c r="I28" s="1" t="s">
        <v>112</v>
      </c>
      <c r="J28" t="s">
        <v>113</v>
      </c>
    </row>
    <row r="29" spans="4:10" x14ac:dyDescent="0.25">
      <c r="D29" t="s">
        <v>114</v>
      </c>
      <c r="E29" t="s">
        <v>115</v>
      </c>
      <c r="F29">
        <v>6</v>
      </c>
      <c r="G29">
        <v>6</v>
      </c>
      <c r="H29">
        <v>0</v>
      </c>
      <c r="I29" s="1" t="s">
        <v>116</v>
      </c>
      <c r="J29" t="s">
        <v>117</v>
      </c>
    </row>
    <row r="30" spans="4:10" x14ac:dyDescent="0.25">
      <c r="D30" t="s">
        <v>118</v>
      </c>
      <c r="E30" t="s">
        <v>119</v>
      </c>
      <c r="F30">
        <v>6</v>
      </c>
      <c r="G30">
        <v>6</v>
      </c>
      <c r="H30">
        <v>0</v>
      </c>
      <c r="I30" s="1" t="s">
        <v>120</v>
      </c>
      <c r="J30" t="s">
        <v>121</v>
      </c>
    </row>
    <row r="31" spans="4:10" x14ac:dyDescent="0.25">
      <c r="D31" t="s">
        <v>122</v>
      </c>
      <c r="E31" t="s">
        <v>123</v>
      </c>
      <c r="F31">
        <v>6</v>
      </c>
      <c r="G31">
        <v>5</v>
      </c>
      <c r="H31">
        <v>1</v>
      </c>
      <c r="I31" s="1" t="s">
        <v>124</v>
      </c>
      <c r="J31" t="s">
        <v>125</v>
      </c>
    </row>
    <row r="32" spans="4:10" x14ac:dyDescent="0.25">
      <c r="D32" t="s">
        <v>126</v>
      </c>
      <c r="E32" t="s">
        <v>127</v>
      </c>
      <c r="F32">
        <v>6</v>
      </c>
      <c r="G32">
        <v>6</v>
      </c>
      <c r="H32">
        <v>0</v>
      </c>
      <c r="I32" s="1" t="s">
        <v>128</v>
      </c>
      <c r="J32" t="s">
        <v>129</v>
      </c>
    </row>
    <row r="33" spans="4:10" x14ac:dyDescent="0.25">
      <c r="D33" t="s">
        <v>130</v>
      </c>
      <c r="E33" t="s">
        <v>131</v>
      </c>
      <c r="F33">
        <v>6</v>
      </c>
      <c r="G33">
        <v>6</v>
      </c>
      <c r="H33">
        <v>0</v>
      </c>
      <c r="I33" s="1" t="s">
        <v>132</v>
      </c>
      <c r="J33" t="s">
        <v>133</v>
      </c>
    </row>
    <row r="34" spans="4:10" x14ac:dyDescent="0.25">
      <c r="D34" t="s">
        <v>134</v>
      </c>
      <c r="E34" t="s">
        <v>135</v>
      </c>
      <c r="F34">
        <v>5</v>
      </c>
      <c r="G34">
        <v>5</v>
      </c>
      <c r="H34">
        <v>0</v>
      </c>
      <c r="I34" s="1" t="s">
        <v>136</v>
      </c>
      <c r="J34" t="s">
        <v>137</v>
      </c>
    </row>
    <row r="35" spans="4:10" x14ac:dyDescent="0.25">
      <c r="D35" t="s">
        <v>138</v>
      </c>
      <c r="E35" t="s">
        <v>139</v>
      </c>
      <c r="F35">
        <v>5</v>
      </c>
      <c r="G35">
        <v>5</v>
      </c>
      <c r="H35">
        <v>0</v>
      </c>
      <c r="I35" s="1" t="s">
        <v>140</v>
      </c>
      <c r="J35" t="s">
        <v>141</v>
      </c>
    </row>
    <row r="36" spans="4:10" x14ac:dyDescent="0.25">
      <c r="D36" t="s">
        <v>142</v>
      </c>
      <c r="E36" t="s">
        <v>143</v>
      </c>
      <c r="F36">
        <v>5</v>
      </c>
      <c r="G36">
        <v>0</v>
      </c>
      <c r="H36">
        <v>5</v>
      </c>
      <c r="I36" s="1" t="s">
        <v>144</v>
      </c>
      <c r="J36" t="s">
        <v>145</v>
      </c>
    </row>
    <row r="37" spans="4:10" x14ac:dyDescent="0.25">
      <c r="D37" t="s">
        <v>146</v>
      </c>
      <c r="E37" t="s">
        <v>147</v>
      </c>
      <c r="F37">
        <v>5</v>
      </c>
      <c r="G37">
        <v>5</v>
      </c>
      <c r="H37">
        <v>0</v>
      </c>
      <c r="I37" s="1" t="s">
        <v>148</v>
      </c>
      <c r="J37" t="s">
        <v>149</v>
      </c>
    </row>
    <row r="38" spans="4:10" x14ac:dyDescent="0.25">
      <c r="D38" t="s">
        <v>150</v>
      </c>
      <c r="E38" t="s">
        <v>151</v>
      </c>
      <c r="F38">
        <v>4</v>
      </c>
      <c r="G38">
        <v>2</v>
      </c>
      <c r="H38">
        <v>2</v>
      </c>
      <c r="I38" s="1" t="s">
        <v>152</v>
      </c>
      <c r="J38" t="s">
        <v>153</v>
      </c>
    </row>
    <row r="39" spans="4:10" x14ac:dyDescent="0.25">
      <c r="D39" t="s">
        <v>154</v>
      </c>
      <c r="E39" t="s">
        <v>155</v>
      </c>
      <c r="F39">
        <v>4</v>
      </c>
      <c r="G39">
        <v>4</v>
      </c>
      <c r="H39">
        <v>0</v>
      </c>
      <c r="I39" s="1" t="s">
        <v>156</v>
      </c>
      <c r="J39" t="s">
        <v>157</v>
      </c>
    </row>
    <row r="40" spans="4:10" x14ac:dyDescent="0.25">
      <c r="D40" t="s">
        <v>158</v>
      </c>
      <c r="E40" t="s">
        <v>159</v>
      </c>
      <c r="F40">
        <v>4</v>
      </c>
      <c r="G40">
        <v>4</v>
      </c>
      <c r="H40">
        <v>0</v>
      </c>
      <c r="I40" s="1" t="s">
        <v>160</v>
      </c>
      <c r="J40" t="s">
        <v>161</v>
      </c>
    </row>
    <row r="41" spans="4:10" x14ac:dyDescent="0.25">
      <c r="D41" t="s">
        <v>162</v>
      </c>
      <c r="E41" t="s">
        <v>163</v>
      </c>
      <c r="F41">
        <v>4</v>
      </c>
      <c r="G41">
        <v>4</v>
      </c>
      <c r="H41">
        <v>0</v>
      </c>
      <c r="I41" s="1" t="s">
        <v>164</v>
      </c>
      <c r="J41" t="s">
        <v>165</v>
      </c>
    </row>
    <row r="42" spans="4:10" x14ac:dyDescent="0.25">
      <c r="D42" t="s">
        <v>166</v>
      </c>
      <c r="E42" t="s">
        <v>167</v>
      </c>
      <c r="F42">
        <v>4</v>
      </c>
      <c r="G42">
        <v>4</v>
      </c>
      <c r="H42">
        <v>0</v>
      </c>
      <c r="I42" s="1" t="s">
        <v>168</v>
      </c>
      <c r="J42" t="s">
        <v>169</v>
      </c>
    </row>
    <row r="43" spans="4:10" x14ac:dyDescent="0.25">
      <c r="D43" t="s">
        <v>170</v>
      </c>
      <c r="E43" t="s">
        <v>171</v>
      </c>
      <c r="F43">
        <v>4</v>
      </c>
      <c r="G43">
        <v>4</v>
      </c>
      <c r="H43">
        <v>0</v>
      </c>
      <c r="I43" s="1" t="s">
        <v>172</v>
      </c>
      <c r="J43" t="s">
        <v>173</v>
      </c>
    </row>
    <row r="44" spans="4:10" x14ac:dyDescent="0.25">
      <c r="D44" t="s">
        <v>174</v>
      </c>
      <c r="E44" t="s">
        <v>175</v>
      </c>
      <c r="F44">
        <v>4</v>
      </c>
      <c r="G44">
        <v>4</v>
      </c>
      <c r="H44">
        <v>0</v>
      </c>
      <c r="I44" s="1" t="s">
        <v>176</v>
      </c>
      <c r="J44" t="s">
        <v>177</v>
      </c>
    </row>
    <row r="45" spans="4:10" x14ac:dyDescent="0.25">
      <c r="D45" t="s">
        <v>178</v>
      </c>
      <c r="E45" t="s">
        <v>179</v>
      </c>
      <c r="F45">
        <v>4</v>
      </c>
      <c r="G45">
        <v>4</v>
      </c>
      <c r="H45">
        <v>0</v>
      </c>
      <c r="I45" s="1" t="s">
        <v>180</v>
      </c>
      <c r="J45" t="s">
        <v>181</v>
      </c>
    </row>
    <row r="46" spans="4:10" x14ac:dyDescent="0.25">
      <c r="D46" t="s">
        <v>182</v>
      </c>
      <c r="E46" t="s">
        <v>183</v>
      </c>
      <c r="F46">
        <v>4</v>
      </c>
      <c r="G46">
        <v>4</v>
      </c>
      <c r="H46">
        <v>0</v>
      </c>
      <c r="I46" s="1" t="s">
        <v>184</v>
      </c>
      <c r="J46" t="s">
        <v>185</v>
      </c>
    </row>
    <row r="47" spans="4:10" x14ac:dyDescent="0.25">
      <c r="D47" t="s">
        <v>186</v>
      </c>
      <c r="E47" t="s">
        <v>187</v>
      </c>
      <c r="F47">
        <v>4</v>
      </c>
      <c r="G47">
        <v>0</v>
      </c>
      <c r="H47">
        <v>4</v>
      </c>
      <c r="I47" s="1" t="s">
        <v>188</v>
      </c>
      <c r="J47" t="s">
        <v>189</v>
      </c>
    </row>
    <row r="48" spans="4:10" x14ac:dyDescent="0.25">
      <c r="D48" t="s">
        <v>190</v>
      </c>
      <c r="E48" t="s">
        <v>191</v>
      </c>
      <c r="F48">
        <v>4</v>
      </c>
      <c r="G48">
        <v>0</v>
      </c>
      <c r="H48">
        <v>4</v>
      </c>
      <c r="I48" s="1" t="s">
        <v>192</v>
      </c>
      <c r="J48" t="s">
        <v>193</v>
      </c>
    </row>
    <row r="49" spans="4:10" x14ac:dyDescent="0.25">
      <c r="D49" t="s">
        <v>194</v>
      </c>
      <c r="E49" t="s">
        <v>195</v>
      </c>
      <c r="F49">
        <v>4</v>
      </c>
      <c r="G49">
        <v>4</v>
      </c>
      <c r="H49">
        <v>0</v>
      </c>
      <c r="I49" s="1" t="s">
        <v>196</v>
      </c>
      <c r="J49" t="s">
        <v>197</v>
      </c>
    </row>
  </sheetData>
  <hyperlinks>
    <hyperlink ref="I2" r:id="rId1" xr:uid="{EE963DCD-CD9F-43C3-B734-33CA7B7187A6}"/>
    <hyperlink ref="I3" r:id="rId2" xr:uid="{6471BD6E-4D87-4F6D-8769-1CE768B70E51}"/>
    <hyperlink ref="I4" r:id="rId3" xr:uid="{36A97EE5-55F6-4BF3-8BFA-1F917DF33334}"/>
    <hyperlink ref="I5" r:id="rId4" xr:uid="{2B01ACCE-3A73-4D79-A688-68F3B7B77CE1}"/>
    <hyperlink ref="I6" r:id="rId5" xr:uid="{EA9DC11A-5EB4-4981-8B84-DA120D326D45}"/>
    <hyperlink ref="I7" r:id="rId6" xr:uid="{313638E2-35BB-4FEB-8EB0-7D736317F2D8}"/>
    <hyperlink ref="I8" r:id="rId7" xr:uid="{BB1620EA-670C-4150-B919-306E2ED960BB}"/>
    <hyperlink ref="I9" r:id="rId8" xr:uid="{FB665A32-CF6C-4558-BFAE-2C9E12E38118}"/>
    <hyperlink ref="I10" r:id="rId9" xr:uid="{ACC543E9-BF20-45DB-B2F1-94B177807058}"/>
    <hyperlink ref="I11" r:id="rId10" xr:uid="{CAA3D5B2-9E04-4C3C-BE22-3F6776F7A5A3}"/>
    <hyperlink ref="I12" r:id="rId11" xr:uid="{A39E89C1-9042-49C6-B78B-CB7AE6DE3ED8}"/>
    <hyperlink ref="I13" r:id="rId12" xr:uid="{60F5A456-DC06-44D6-8518-AB0241BCDAA2}"/>
    <hyperlink ref="I14" r:id="rId13" xr:uid="{E8F1F1BB-05C3-4EF7-B21B-670B53EB8042}"/>
    <hyperlink ref="I15" r:id="rId14" xr:uid="{4BAA3488-4CC3-4153-95B4-42B09B145F87}"/>
    <hyperlink ref="I16" r:id="rId15" xr:uid="{524833CA-3F50-4C1F-A97B-9B938B544719}"/>
    <hyperlink ref="I17" r:id="rId16" xr:uid="{2D6D72C8-102E-4BB9-AE8E-33A359B6EA66}"/>
    <hyperlink ref="I18" r:id="rId17" xr:uid="{9720E094-B3A1-4825-B947-0BD83206FDA7}"/>
    <hyperlink ref="I19" r:id="rId18" xr:uid="{AB4ADBD3-9335-49AA-8AC6-8F65F9582144}"/>
    <hyperlink ref="I20" r:id="rId19" xr:uid="{FB327B66-698E-4B05-B0CC-632F57178113}"/>
    <hyperlink ref="I21" r:id="rId20" xr:uid="{60F9DEA4-B1B9-4BA5-B952-D3B5D6EA8E5F}"/>
    <hyperlink ref="I22" r:id="rId21" xr:uid="{3E69CA53-D349-40BD-867D-EE90DEC8F1B3}"/>
    <hyperlink ref="I23" r:id="rId22" xr:uid="{0389B018-8B13-4B85-9C33-88D6BD794308}"/>
    <hyperlink ref="I24" r:id="rId23" xr:uid="{98A526E4-E5A2-4539-A133-7532E9774309}"/>
    <hyperlink ref="I25" r:id="rId24" xr:uid="{F1ED641D-470B-406C-A648-1BEB51448DC4}"/>
    <hyperlink ref="I26" r:id="rId25" xr:uid="{02E7A809-8D2E-4846-A5E8-82640EBE758A}"/>
    <hyperlink ref="I27" r:id="rId26" xr:uid="{738FE08B-3C3A-47B8-92F3-6CEEBB8DDB4C}"/>
    <hyperlink ref="I28" r:id="rId27" xr:uid="{42DE2B7F-790B-4BF6-9972-EDD61D2BE25E}"/>
    <hyperlink ref="I29" r:id="rId28" xr:uid="{69EB367B-45CD-425B-9EC7-D4FC2314E043}"/>
    <hyperlink ref="I30" r:id="rId29" xr:uid="{8BE5BD3F-415B-4A4A-B434-93B04656C81C}"/>
    <hyperlink ref="I31" r:id="rId30" xr:uid="{9D36F385-04C9-4A6A-AF04-FBBF0053DA36}"/>
    <hyperlink ref="I32" r:id="rId31" xr:uid="{43B22886-4DE2-483B-B050-7D1FBC4868F8}"/>
    <hyperlink ref="I33" r:id="rId32" xr:uid="{7DDDE91B-9BC9-4EFC-BFE1-608619E84B73}"/>
    <hyperlink ref="I34" r:id="rId33" xr:uid="{CD7202DE-D22B-4B34-9903-6CA3A38D4DE3}"/>
    <hyperlink ref="I35" r:id="rId34" xr:uid="{892FACE2-1795-4DEE-8B2F-B7DD480ACD81}"/>
    <hyperlink ref="I36" r:id="rId35" xr:uid="{554F3622-3FE5-4EA4-B3B4-FCBF45B21DA0}"/>
    <hyperlink ref="I37" r:id="rId36" xr:uid="{A3D582DA-D94F-4763-BB15-ED207481F1F2}"/>
    <hyperlink ref="I38" r:id="rId37" xr:uid="{B15EA295-A1A0-411E-92CB-DF372B6C5AAC}"/>
    <hyperlink ref="I39" r:id="rId38" xr:uid="{7238BBC0-1413-45FB-9CCF-11206C3D776E}"/>
    <hyperlink ref="I40" r:id="rId39" xr:uid="{1658372C-7D8F-4C17-B186-70F8850B9885}"/>
    <hyperlink ref="I41" r:id="rId40" xr:uid="{0A88CB2D-2A59-478C-AFFD-B006AAFC10FE}"/>
    <hyperlink ref="I42" r:id="rId41" xr:uid="{5ABEF10C-2829-4EC6-B1F7-F552DF8EB0A0}"/>
    <hyperlink ref="I43" r:id="rId42" xr:uid="{FD0F426D-BB7F-4B0E-B593-ABDDE9E1D6A4}"/>
    <hyperlink ref="I44" r:id="rId43" xr:uid="{3A1296D8-2594-4F52-90F2-0668A791A16F}"/>
    <hyperlink ref="I45" r:id="rId44" xr:uid="{A55AD66A-AAEF-4035-B932-87486B403BE2}"/>
    <hyperlink ref="I46" r:id="rId45" xr:uid="{DC6F047F-8569-4AEA-A1DF-FF2701070B42}"/>
    <hyperlink ref="I47" r:id="rId46" xr:uid="{1E1E28FB-ADAD-455A-AFE0-1D784DE56879}"/>
    <hyperlink ref="I48" r:id="rId47" xr:uid="{08247A02-4F5B-448A-90FE-77B61954A23A}"/>
    <hyperlink ref="I49" r:id="rId48" xr:uid="{307C0738-41C7-4F80-A6ED-2BC858A02639}"/>
  </hyperlinks>
  <pageMargins left="0.7" right="0.7" top="0.75" bottom="0.75" header="0.3" footer="0.3"/>
  <pageSetup paperSize="9" orientation="portrait" r:id="rId4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9A233-5CFE-40A5-AFC7-D08C46AEE1EB}">
  <sheetPr codeName="Sheet2"/>
  <dimension ref="A1:G67"/>
  <sheetViews>
    <sheetView workbookViewId="0">
      <selection activeCell="B8" sqref="B8"/>
    </sheetView>
  </sheetViews>
  <sheetFormatPr defaultRowHeight="15" x14ac:dyDescent="0.25"/>
  <cols>
    <col min="1" max="1" width="4" style="3" bestFit="1" customWidth="1"/>
    <col min="2" max="2" width="25" style="3" bestFit="1" customWidth="1"/>
    <col min="3" max="3" width="7.140625" style="3" bestFit="1" customWidth="1"/>
    <col min="4" max="4" width="10.5703125" style="3" bestFit="1" customWidth="1"/>
    <col min="5" max="5" width="15.28515625" style="3" bestFit="1" customWidth="1"/>
    <col min="6" max="6" width="11.42578125" style="8" bestFit="1" customWidth="1"/>
    <col min="7" max="7" width="68.7109375" style="6" bestFit="1" customWidth="1"/>
    <col min="8" max="16384" width="9.140625" style="3"/>
  </cols>
  <sheetData>
    <row r="1" spans="1:7" s="4" customFormat="1" x14ac:dyDescent="0.25">
      <c r="A1" s="4" t="s">
        <v>198</v>
      </c>
      <c r="B1" s="4" t="s">
        <v>0</v>
      </c>
      <c r="C1" s="4" t="s">
        <v>265</v>
      </c>
      <c r="D1" s="4" t="s">
        <v>2</v>
      </c>
      <c r="E1" s="4" t="s">
        <v>266</v>
      </c>
      <c r="F1" s="7" t="s">
        <v>267</v>
      </c>
      <c r="G1" s="5" t="s">
        <v>3</v>
      </c>
    </row>
    <row r="2" spans="1:7" x14ac:dyDescent="0.25">
      <c r="A2" s="3">
        <v>203</v>
      </c>
      <c r="B2" s="3" t="s">
        <v>216</v>
      </c>
      <c r="C2" s="3">
        <v>83</v>
      </c>
      <c r="D2" s="3">
        <v>6</v>
      </c>
      <c r="E2" s="3">
        <v>5</v>
      </c>
      <c r="F2" s="8">
        <v>43486.637777384298</v>
      </c>
      <c r="G2" s="6" t="str">
        <f>HYPERLINK("https://www.google.com/maps/contrib/101853908444377439883/reviews/")</f>
        <v>https://www.google.com/maps/contrib/101853908444377439883/reviews/</v>
      </c>
    </row>
    <row r="3" spans="1:7" x14ac:dyDescent="0.25">
      <c r="A3" s="3">
        <v>53</v>
      </c>
      <c r="B3" s="3" t="s">
        <v>219</v>
      </c>
      <c r="C3" s="3">
        <v>57</v>
      </c>
      <c r="D3" s="3">
        <v>7</v>
      </c>
      <c r="E3" s="3">
        <v>4</v>
      </c>
      <c r="F3" s="8">
        <v>43486.480385393501</v>
      </c>
      <c r="G3" s="6" t="str">
        <f>HYPERLINK("https://www.google.com/maps/contrib/101987717213731695494/reviews/")</f>
        <v>https://www.google.com/maps/contrib/101987717213731695494/reviews/</v>
      </c>
    </row>
    <row r="4" spans="1:7" x14ac:dyDescent="0.25">
      <c r="A4" s="3">
        <v>19</v>
      </c>
      <c r="B4" s="3" t="s">
        <v>212</v>
      </c>
      <c r="C4" s="3">
        <v>47</v>
      </c>
      <c r="D4" s="3">
        <v>30</v>
      </c>
      <c r="E4" s="3">
        <v>14</v>
      </c>
      <c r="F4" s="8">
        <v>43486.445407777799</v>
      </c>
      <c r="G4" s="6" t="str">
        <f>HYPERLINK("https://www.google.com/maps/contrib/117050065951552422494/reviews/")</f>
        <v>https://www.google.com/maps/contrib/117050065951552422494/reviews/</v>
      </c>
    </row>
    <row r="5" spans="1:7" x14ac:dyDescent="0.25">
      <c r="A5" s="3">
        <v>29</v>
      </c>
      <c r="B5" s="3" t="s">
        <v>203</v>
      </c>
      <c r="C5" s="3">
        <v>60</v>
      </c>
      <c r="D5" s="3">
        <v>10</v>
      </c>
      <c r="E5" s="3">
        <v>6</v>
      </c>
      <c r="F5" s="8">
        <v>43470.449564513903</v>
      </c>
      <c r="G5" s="6" t="str">
        <f>HYPERLINK("https://www.google.com/maps/contrib/100528835598754970084/reviews/")</f>
        <v>https://www.google.com/maps/contrib/100528835598754970084/reviews/</v>
      </c>
    </row>
    <row r="6" spans="1:7" x14ac:dyDescent="0.25">
      <c r="A6" s="3">
        <v>25</v>
      </c>
      <c r="B6" s="3" t="s">
        <v>214</v>
      </c>
      <c r="C6" s="3">
        <v>46</v>
      </c>
      <c r="D6" s="3">
        <v>57</v>
      </c>
      <c r="E6" s="3">
        <v>26</v>
      </c>
      <c r="F6" s="8">
        <v>43470.448371446801</v>
      </c>
      <c r="G6" s="6" t="str">
        <f>HYPERLINK("https://www.google.com/maps/contrib/101106519956830015934/reviews/")</f>
        <v>https://www.google.com/maps/contrib/101106519956830015934/reviews/</v>
      </c>
    </row>
    <row r="7" spans="1:7" x14ac:dyDescent="0.25">
      <c r="A7" s="3">
        <v>17</v>
      </c>
      <c r="B7" s="3" t="s">
        <v>209</v>
      </c>
      <c r="C7" s="3">
        <v>49</v>
      </c>
      <c r="D7" s="3">
        <v>37</v>
      </c>
      <c r="E7" s="3">
        <v>18</v>
      </c>
      <c r="F7" s="8">
        <v>43470.444896412002</v>
      </c>
      <c r="G7" s="6" t="str">
        <f>HYPERLINK("https://www.google.com/maps/contrib/107704757079483165573/reviews/")</f>
        <v>https://www.google.com/maps/contrib/107704757079483165573/reviews/</v>
      </c>
    </row>
    <row r="8" spans="1:7" x14ac:dyDescent="0.25">
      <c r="A8" s="3">
        <v>69</v>
      </c>
      <c r="B8" s="3" t="s">
        <v>260</v>
      </c>
      <c r="C8" s="3">
        <v>49</v>
      </c>
      <c r="D8" s="3">
        <v>39</v>
      </c>
      <c r="E8" s="3">
        <v>19</v>
      </c>
      <c r="F8" s="8">
        <v>43461.488269363399</v>
      </c>
      <c r="G8" s="6" t="str">
        <f>HYPERLINK("https://www.google.com/maps/contrib/114095125488155279147/reviews/")</f>
        <v>https://www.google.com/maps/contrib/114095125488155279147/reviews/</v>
      </c>
    </row>
    <row r="9" spans="1:7" x14ac:dyDescent="0.25">
      <c r="A9" s="3">
        <v>68</v>
      </c>
      <c r="B9" s="3" t="s">
        <v>210</v>
      </c>
      <c r="C9" s="3">
        <v>100</v>
      </c>
      <c r="D9" s="3">
        <v>8</v>
      </c>
      <c r="E9" s="3">
        <v>8</v>
      </c>
      <c r="F9" s="8">
        <v>43461.4879169329</v>
      </c>
      <c r="G9" s="6" t="str">
        <f>HYPERLINK("https://www.google.com/maps/contrib/106380261155080972039/reviews/")</f>
        <v>https://www.google.com/maps/contrib/106380261155080972039/reviews/</v>
      </c>
    </row>
    <row r="10" spans="1:7" x14ac:dyDescent="0.25">
      <c r="A10" s="3">
        <v>63</v>
      </c>
      <c r="B10" s="3" t="s">
        <v>202</v>
      </c>
      <c r="C10" s="3">
        <v>70</v>
      </c>
      <c r="D10" s="3">
        <v>10</v>
      </c>
      <c r="E10" s="3">
        <v>7</v>
      </c>
      <c r="F10" s="8">
        <v>43461.485517951398</v>
      </c>
      <c r="G10" s="6" t="str">
        <f>HYPERLINK("https://www.google.com/maps/contrib/117434664544187764441/reviews/")</f>
        <v>https://www.google.com/maps/contrib/117434664544187764441/reviews/</v>
      </c>
    </row>
    <row r="11" spans="1:7" x14ac:dyDescent="0.25">
      <c r="A11" s="3">
        <v>49</v>
      </c>
      <c r="B11" s="3" t="s">
        <v>211</v>
      </c>
      <c r="C11" s="3">
        <v>52</v>
      </c>
      <c r="D11" s="3">
        <v>21</v>
      </c>
      <c r="E11" s="3">
        <v>11</v>
      </c>
      <c r="F11" s="8">
        <v>43461.479282349501</v>
      </c>
      <c r="G11" s="6" t="str">
        <f>HYPERLINK("https://www.google.com/maps/contrib/100901155003890207215/reviews/")</f>
        <v>https://www.google.com/maps/contrib/100901155003890207215/reviews/</v>
      </c>
    </row>
    <row r="12" spans="1:7" x14ac:dyDescent="0.25">
      <c r="A12" s="3">
        <v>47</v>
      </c>
      <c r="B12" s="3" t="s">
        <v>223</v>
      </c>
      <c r="C12" s="3">
        <v>63</v>
      </c>
      <c r="D12" s="3">
        <v>8</v>
      </c>
      <c r="E12" s="3">
        <v>5</v>
      </c>
      <c r="F12" s="8">
        <v>43461.478596377303</v>
      </c>
      <c r="G12" s="6" t="str">
        <f>HYPERLINK("https://www.google.com/maps/contrib/106344111311654062880/reviews/")</f>
        <v>https://www.google.com/maps/contrib/106344111311654062880/reviews/</v>
      </c>
    </row>
    <row r="13" spans="1:7" x14ac:dyDescent="0.25">
      <c r="A13" s="3">
        <v>38</v>
      </c>
      <c r="B13" s="3" t="s">
        <v>231</v>
      </c>
      <c r="C13" s="3">
        <v>55</v>
      </c>
      <c r="D13" s="3">
        <v>11</v>
      </c>
      <c r="E13" s="3">
        <v>6</v>
      </c>
      <c r="F13" s="8">
        <v>43461.475464953699</v>
      </c>
      <c r="G13" s="6" t="str">
        <f>HYPERLINK("https://www.google.com/maps/contrib/113044725856665045003/reviews/")</f>
        <v>https://www.google.com/maps/contrib/113044725856665045003/reviews/</v>
      </c>
    </row>
    <row r="14" spans="1:7" x14ac:dyDescent="0.25">
      <c r="A14" s="3">
        <v>20</v>
      </c>
      <c r="B14" s="3" t="s">
        <v>215</v>
      </c>
      <c r="C14" s="3">
        <v>32</v>
      </c>
      <c r="D14" s="3">
        <v>74</v>
      </c>
      <c r="E14" s="3">
        <v>24</v>
      </c>
      <c r="F14" s="8">
        <v>43461.4456012847</v>
      </c>
      <c r="G14" s="6" t="str">
        <f>HYPERLINK("https://www.google.com/maps/contrib/103214909057505432627/reviews/")</f>
        <v>https://www.google.com/maps/contrib/103214909057505432627/reviews/</v>
      </c>
    </row>
    <row r="15" spans="1:7" x14ac:dyDescent="0.25">
      <c r="A15" s="3">
        <v>3</v>
      </c>
      <c r="B15" s="3" t="s">
        <v>217</v>
      </c>
      <c r="C15" s="3">
        <v>81</v>
      </c>
      <c r="D15" s="3">
        <v>16</v>
      </c>
      <c r="E15" s="3">
        <v>13</v>
      </c>
      <c r="F15" s="8">
        <v>43461.4238359722</v>
      </c>
      <c r="G15" s="6" t="str">
        <f>HYPERLINK("https://www.google.com/maps/contrib/117435663833750729552/reviews/")</f>
        <v>https://www.google.com/maps/contrib/117435663833750729552/reviews/</v>
      </c>
    </row>
    <row r="16" spans="1:7" x14ac:dyDescent="0.25">
      <c r="A16" s="3">
        <v>2</v>
      </c>
      <c r="B16" s="3" t="s">
        <v>257</v>
      </c>
      <c r="C16" s="3">
        <v>92</v>
      </c>
      <c r="D16" s="3">
        <v>12</v>
      </c>
      <c r="E16" s="3">
        <v>11</v>
      </c>
      <c r="F16" s="8">
        <v>43461.423637129599</v>
      </c>
      <c r="G16" s="6" t="str">
        <f>HYPERLINK("https://www.google.com/maps/contrib/105421265831170514519/reviews/")</f>
        <v>https://www.google.com/maps/contrib/105421265831170514519/reviews/</v>
      </c>
    </row>
    <row r="17" spans="1:7" x14ac:dyDescent="0.25">
      <c r="A17" s="3">
        <v>155</v>
      </c>
      <c r="B17" s="3" t="s">
        <v>232</v>
      </c>
      <c r="C17" s="3">
        <v>67</v>
      </c>
      <c r="D17" s="3">
        <v>3</v>
      </c>
      <c r="E17" s="3">
        <v>2</v>
      </c>
      <c r="F17" s="8">
        <v>43399.554198425903</v>
      </c>
      <c r="G17" s="6" t="str">
        <f>HYPERLINK("https://www.google.com/maps/contrib/108865603122394658744/reviews/")</f>
        <v>https://www.google.com/maps/contrib/108865603122394658744/reviews/</v>
      </c>
    </row>
    <row r="18" spans="1:7" x14ac:dyDescent="0.25">
      <c r="A18" s="3">
        <v>55</v>
      </c>
      <c r="B18" s="3" t="s">
        <v>204</v>
      </c>
      <c r="C18" s="3">
        <v>57</v>
      </c>
      <c r="D18" s="3">
        <v>21</v>
      </c>
      <c r="E18" s="3">
        <v>12</v>
      </c>
      <c r="F18" s="8">
        <v>43399.481389560198</v>
      </c>
      <c r="G18" s="6" t="str">
        <f>HYPERLINK("https://www.google.com/maps/contrib/110758764268022439987/reviews/")</f>
        <v>https://www.google.com/maps/contrib/110758764268022439987/reviews/</v>
      </c>
    </row>
    <row r="19" spans="1:7" x14ac:dyDescent="0.25">
      <c r="A19" s="3">
        <v>46</v>
      </c>
      <c r="B19" s="3" t="s">
        <v>246</v>
      </c>
      <c r="C19" s="3">
        <v>100</v>
      </c>
      <c r="D19" s="3">
        <v>5</v>
      </c>
      <c r="E19" s="3">
        <v>5</v>
      </c>
      <c r="F19" s="8">
        <v>43399.478248275504</v>
      </c>
      <c r="G19" s="6" t="str">
        <f>HYPERLINK("https://www.google.com/maps/contrib/101535353961094523565/reviews/")</f>
        <v>https://www.google.com/maps/contrib/101535353961094523565/reviews/</v>
      </c>
    </row>
    <row r="20" spans="1:7" x14ac:dyDescent="0.25">
      <c r="A20" s="3">
        <v>21</v>
      </c>
      <c r="B20" s="3" t="s">
        <v>220</v>
      </c>
      <c r="C20" s="3">
        <v>100</v>
      </c>
      <c r="D20" s="3">
        <v>6</v>
      </c>
      <c r="E20" s="3">
        <v>6</v>
      </c>
      <c r="F20" s="8">
        <v>43399.446316944399</v>
      </c>
      <c r="G20" s="6" t="str">
        <f>HYPERLINK("https://www.google.com/maps/contrib/112203000953052472416/reviews/")</f>
        <v>https://www.google.com/maps/contrib/112203000953052472416/reviews/</v>
      </c>
    </row>
    <row r="21" spans="1:7" x14ac:dyDescent="0.25">
      <c r="A21" s="3">
        <v>4</v>
      </c>
      <c r="B21" s="3" t="s">
        <v>251</v>
      </c>
      <c r="C21" s="3">
        <v>92</v>
      </c>
      <c r="D21" s="3">
        <v>13</v>
      </c>
      <c r="E21" s="3">
        <v>12</v>
      </c>
      <c r="F21" s="8">
        <v>43399.424594641197</v>
      </c>
      <c r="G21" s="6" t="str">
        <f>HYPERLINK("https://www.google.com/maps/contrib/102321972910900775843/reviews/")</f>
        <v>https://www.google.com/maps/contrib/102321972910900775843/reviews/</v>
      </c>
    </row>
    <row r="22" spans="1:7" x14ac:dyDescent="0.25">
      <c r="A22" s="3">
        <v>66</v>
      </c>
      <c r="B22" s="3" t="s">
        <v>235</v>
      </c>
      <c r="C22" s="3">
        <v>65</v>
      </c>
      <c r="D22" s="3">
        <v>34</v>
      </c>
      <c r="E22" s="3">
        <v>22</v>
      </c>
      <c r="F22" s="8">
        <v>43369.486459120402</v>
      </c>
      <c r="G22" s="6" t="str">
        <f>HYPERLINK("https://www.google.com/maps/contrib/110121339683744427522/reviews/")</f>
        <v>https://www.google.com/maps/contrib/110121339683744427522/reviews/</v>
      </c>
    </row>
    <row r="23" spans="1:7" x14ac:dyDescent="0.25">
      <c r="A23" s="3">
        <v>70</v>
      </c>
      <c r="B23" s="3" t="s">
        <v>225</v>
      </c>
      <c r="C23" s="3">
        <v>100</v>
      </c>
      <c r="D23" s="3">
        <v>4</v>
      </c>
      <c r="E23" s="3">
        <v>4</v>
      </c>
      <c r="F23" s="8">
        <v>43338.488493750003</v>
      </c>
      <c r="G23" s="6" t="str">
        <f>HYPERLINK("https://www.google.com/maps/contrib/109156329041072291559/reviews/")</f>
        <v>https://www.google.com/maps/contrib/109156329041072291559/reviews/</v>
      </c>
    </row>
    <row r="24" spans="1:7" x14ac:dyDescent="0.25">
      <c r="A24" s="3">
        <v>52</v>
      </c>
      <c r="B24" s="3" t="s">
        <v>205</v>
      </c>
      <c r="C24" s="3">
        <v>69</v>
      </c>
      <c r="D24" s="3">
        <v>13</v>
      </c>
      <c r="E24" s="3">
        <v>9</v>
      </c>
      <c r="F24" s="8">
        <v>43338.480133622703</v>
      </c>
      <c r="G24" s="6" t="str">
        <f>HYPERLINK("https://www.google.com/maps/contrib/101712289621336270998/reviews/")</f>
        <v>https://www.google.com/maps/contrib/101712289621336270998/reviews/</v>
      </c>
    </row>
    <row r="25" spans="1:7" x14ac:dyDescent="0.25">
      <c r="A25" s="3">
        <v>28</v>
      </c>
      <c r="B25" s="3" t="s">
        <v>234</v>
      </c>
      <c r="C25" s="3">
        <v>50</v>
      </c>
      <c r="D25" s="3">
        <v>32</v>
      </c>
      <c r="E25" s="3">
        <v>16</v>
      </c>
      <c r="F25" s="8">
        <v>43338.449111169</v>
      </c>
      <c r="G25" s="6" t="str">
        <f>HYPERLINK("https://www.google.com/maps/contrib/107128526327140598652/reviews/")</f>
        <v>https://www.google.com/maps/contrib/107128526327140598652/reviews/</v>
      </c>
    </row>
    <row r="26" spans="1:7" x14ac:dyDescent="0.25">
      <c r="A26" s="3">
        <v>14</v>
      </c>
      <c r="B26" s="3" t="s">
        <v>258</v>
      </c>
      <c r="C26" s="3">
        <v>71</v>
      </c>
      <c r="D26" s="3">
        <v>24</v>
      </c>
      <c r="E26" s="3">
        <v>17</v>
      </c>
      <c r="F26" s="8">
        <v>43338.443724490702</v>
      </c>
      <c r="G26" s="6" t="str">
        <f>HYPERLINK("https://www.google.com/maps/contrib/104608045838877674995/reviews/")</f>
        <v>https://www.google.com/maps/contrib/104608045838877674995/reviews/</v>
      </c>
    </row>
    <row r="27" spans="1:7" x14ac:dyDescent="0.25">
      <c r="A27" s="3">
        <v>65</v>
      </c>
      <c r="B27" s="3" t="s">
        <v>254</v>
      </c>
      <c r="C27" s="3">
        <v>167</v>
      </c>
      <c r="D27" s="3">
        <v>3</v>
      </c>
      <c r="E27" s="3">
        <v>5</v>
      </c>
      <c r="F27" s="8">
        <v>43307.486071909698</v>
      </c>
      <c r="G27" s="6" t="str">
        <f>HYPERLINK("https://www.google.com/maps/contrib/112385800439922813142/reviews/")</f>
        <v>https://www.google.com/maps/contrib/112385800439922813142/reviews/</v>
      </c>
    </row>
    <row r="28" spans="1:7" x14ac:dyDescent="0.25">
      <c r="A28" s="3">
        <v>51</v>
      </c>
      <c r="B28" s="3" t="s">
        <v>255</v>
      </c>
      <c r="C28" s="3">
        <v>100</v>
      </c>
      <c r="D28" s="3">
        <v>4</v>
      </c>
      <c r="E28" s="3">
        <v>4</v>
      </c>
      <c r="F28" s="8">
        <v>43307.479836099497</v>
      </c>
      <c r="G28" s="6" t="str">
        <f>HYPERLINK("https://www.google.com/maps/contrib/100998088996708734033/reviews/")</f>
        <v>https://www.google.com/maps/contrib/100998088996708734033/reviews/</v>
      </c>
    </row>
    <row r="29" spans="1:7" x14ac:dyDescent="0.25">
      <c r="A29" s="3">
        <v>16</v>
      </c>
      <c r="B29" s="3" t="s">
        <v>237</v>
      </c>
      <c r="C29" s="3">
        <v>75</v>
      </c>
      <c r="D29" s="3">
        <v>16</v>
      </c>
      <c r="E29" s="3">
        <v>12</v>
      </c>
      <c r="F29" s="8">
        <v>43307.444642650502</v>
      </c>
      <c r="G29" s="6" t="str">
        <f>HYPERLINK("https://www.google.com/maps/contrib/101933864169085902748/reviews/")</f>
        <v>https://www.google.com/maps/contrib/101933864169085902748/reviews/</v>
      </c>
    </row>
    <row r="30" spans="1:7" x14ac:dyDescent="0.25">
      <c r="A30" s="3">
        <v>104</v>
      </c>
      <c r="B30" s="3" t="s">
        <v>244</v>
      </c>
      <c r="C30" s="3">
        <v>60</v>
      </c>
      <c r="D30" s="3">
        <v>5</v>
      </c>
      <c r="E30" s="3">
        <v>3</v>
      </c>
      <c r="F30" s="8">
        <v>43277.526943703699</v>
      </c>
      <c r="G30" s="6" t="str">
        <f>HYPERLINK("https://www.google.com/maps/contrib/109242402821165198268/reviews/")</f>
        <v>https://www.google.com/maps/contrib/109242402821165198268/reviews/</v>
      </c>
    </row>
    <row r="31" spans="1:7" x14ac:dyDescent="0.25">
      <c r="A31" s="3">
        <v>82</v>
      </c>
      <c r="B31" s="3" t="s">
        <v>245</v>
      </c>
      <c r="C31" s="3">
        <v>100</v>
      </c>
      <c r="D31" s="3">
        <v>5</v>
      </c>
      <c r="E31" s="3">
        <v>5</v>
      </c>
      <c r="F31" s="8">
        <v>43277.508442870399</v>
      </c>
      <c r="G31" s="6" t="str">
        <f>HYPERLINK("https://www.google.com/maps/contrib/117311416786095791566/reviews/")</f>
        <v>https://www.google.com/maps/contrib/117311416786095791566/reviews/</v>
      </c>
    </row>
    <row r="32" spans="1:7" x14ac:dyDescent="0.25">
      <c r="A32" s="3">
        <v>67</v>
      </c>
      <c r="B32" s="3" t="s">
        <v>259</v>
      </c>
      <c r="C32" s="3">
        <v>67</v>
      </c>
      <c r="D32" s="3">
        <v>6</v>
      </c>
      <c r="E32" s="3">
        <v>4</v>
      </c>
      <c r="F32" s="8">
        <v>43277.487576018502</v>
      </c>
      <c r="G32" s="6" t="str">
        <f>HYPERLINK("https://www.google.com/maps/contrib/109375736812320538799/reviews/")</f>
        <v>https://www.google.com/maps/contrib/109375736812320538799/reviews/</v>
      </c>
    </row>
    <row r="33" spans="1:7" x14ac:dyDescent="0.25">
      <c r="A33" s="3">
        <v>59</v>
      </c>
      <c r="B33" s="3" t="s">
        <v>253</v>
      </c>
      <c r="C33" s="3">
        <v>57</v>
      </c>
      <c r="D33" s="3">
        <v>21</v>
      </c>
      <c r="E33" s="3">
        <v>12</v>
      </c>
      <c r="F33" s="8">
        <v>43277.4831349421</v>
      </c>
      <c r="G33" s="6" t="str">
        <f>HYPERLINK("https://www.google.com/maps/contrib/108154224492994395439/reviews/")</f>
        <v>https://www.google.com/maps/contrib/108154224492994395439/reviews/</v>
      </c>
    </row>
    <row r="34" spans="1:7" x14ac:dyDescent="0.25">
      <c r="A34" s="3">
        <v>33</v>
      </c>
      <c r="B34" s="3" t="s">
        <v>256</v>
      </c>
      <c r="C34" s="3">
        <v>53</v>
      </c>
      <c r="D34" s="3">
        <v>19</v>
      </c>
      <c r="E34" s="3">
        <v>10</v>
      </c>
      <c r="F34" s="8">
        <v>43277.450317962997</v>
      </c>
      <c r="G34" s="6" t="str">
        <f>HYPERLINK("https://www.google.com/maps/contrib/106009750462347192730/reviews/")</f>
        <v>https://www.google.com/maps/contrib/106009750462347192730/reviews/</v>
      </c>
    </row>
    <row r="35" spans="1:7" x14ac:dyDescent="0.25">
      <c r="A35" s="3">
        <v>15</v>
      </c>
      <c r="B35" s="3" t="s">
        <v>208</v>
      </c>
      <c r="C35" s="3">
        <v>31</v>
      </c>
      <c r="D35" s="3">
        <v>16</v>
      </c>
      <c r="E35" s="3">
        <v>5</v>
      </c>
      <c r="F35" s="8">
        <v>43246.444391411998</v>
      </c>
      <c r="G35" s="6" t="str">
        <f>HYPERLINK("https://www.google.com/maps/contrib/102198916180101570133/reviews/")</f>
        <v>https://www.google.com/maps/contrib/102198916180101570133/reviews/</v>
      </c>
    </row>
    <row r="36" spans="1:7" x14ac:dyDescent="0.25">
      <c r="A36" s="3">
        <v>18</v>
      </c>
      <c r="B36" s="3" t="s">
        <v>243</v>
      </c>
      <c r="C36" s="3">
        <v>29</v>
      </c>
      <c r="D36" s="3">
        <v>17</v>
      </c>
      <c r="E36" s="3">
        <v>5</v>
      </c>
      <c r="F36" s="8">
        <v>43216.445146192098</v>
      </c>
      <c r="G36" s="6" t="str">
        <f>HYPERLINK("https://www.google.com/maps/contrib/110969057787351401310/reviews/")</f>
        <v>https://www.google.com/maps/contrib/110969057787351401310/reviews/</v>
      </c>
    </row>
    <row r="37" spans="1:7" x14ac:dyDescent="0.25">
      <c r="A37" s="3">
        <v>30</v>
      </c>
      <c r="B37" s="3" t="s">
        <v>200</v>
      </c>
      <c r="C37" s="3">
        <v>33</v>
      </c>
      <c r="D37" s="3">
        <v>24</v>
      </c>
      <c r="E37" s="3">
        <v>8</v>
      </c>
      <c r="F37" s="8">
        <v>43185.449743784702</v>
      </c>
      <c r="G37" s="6" t="str">
        <f>HYPERLINK("https://www.google.com/maps/contrib/110837843336457586747/reviews/")</f>
        <v>https://www.google.com/maps/contrib/110837843336457586747/reviews/</v>
      </c>
    </row>
    <row r="38" spans="1:7" x14ac:dyDescent="0.25">
      <c r="A38" s="3">
        <v>74</v>
      </c>
      <c r="B38" s="3" t="s">
        <v>207</v>
      </c>
      <c r="C38" s="3">
        <v>86</v>
      </c>
      <c r="D38" s="3">
        <v>14</v>
      </c>
      <c r="E38" s="3">
        <v>12</v>
      </c>
      <c r="F38" s="8">
        <v>43157.502019594896</v>
      </c>
      <c r="G38" s="6" t="str">
        <f>HYPERLINK("https://www.google.com/maps/contrib/114838681232007970118/reviews/")</f>
        <v>https://www.google.com/maps/contrib/114838681232007970118/reviews/</v>
      </c>
    </row>
    <row r="39" spans="1:7" x14ac:dyDescent="0.25">
      <c r="A39" s="3">
        <v>50</v>
      </c>
      <c r="B39" s="3" t="s">
        <v>213</v>
      </c>
      <c r="C39" s="3">
        <v>67</v>
      </c>
      <c r="D39" s="3">
        <v>6</v>
      </c>
      <c r="E39" s="3">
        <v>4</v>
      </c>
      <c r="F39" s="8">
        <v>43157.479546180599</v>
      </c>
      <c r="G39" s="6" t="str">
        <f>HYPERLINK("https://www.google.com/maps/contrib/102075245087266394596/reviews/")</f>
        <v>https://www.google.com/maps/contrib/102075245087266394596/reviews/</v>
      </c>
    </row>
    <row r="40" spans="1:7" x14ac:dyDescent="0.25">
      <c r="A40" s="3">
        <v>44</v>
      </c>
      <c r="B40" s="3" t="s">
        <v>199</v>
      </c>
      <c r="C40" s="3">
        <v>100</v>
      </c>
      <c r="D40" s="3">
        <v>2</v>
      </c>
      <c r="E40" s="3">
        <v>2</v>
      </c>
      <c r="F40" s="8">
        <v>43157.477799722197</v>
      </c>
      <c r="G40" s="6" t="str">
        <f>HYPERLINK("https://www.google.com/maps/contrib/114656334250076288374/reviews/")</f>
        <v>https://www.google.com/maps/contrib/114656334250076288374/reviews/</v>
      </c>
    </row>
    <row r="41" spans="1:7" x14ac:dyDescent="0.25">
      <c r="A41" s="3">
        <v>176</v>
      </c>
      <c r="B41" s="3" t="s">
        <v>229</v>
      </c>
      <c r="C41" s="3">
        <v>100</v>
      </c>
      <c r="D41" s="3">
        <v>3</v>
      </c>
      <c r="E41" s="3">
        <v>3</v>
      </c>
      <c r="F41" s="8">
        <v>43126.566711527797</v>
      </c>
      <c r="G41" s="6" t="str">
        <f>HYPERLINK("https://www.google.com/maps/contrib/104347664148204016077/reviews/")</f>
        <v>https://www.google.com/maps/contrib/104347664148204016077/reviews/</v>
      </c>
    </row>
    <row r="42" spans="1:7" x14ac:dyDescent="0.25">
      <c r="A42" s="3">
        <v>61</v>
      </c>
      <c r="B42" s="3" t="s">
        <v>226</v>
      </c>
      <c r="C42" s="3">
        <v>69</v>
      </c>
      <c r="D42" s="3">
        <v>16</v>
      </c>
      <c r="E42" s="3">
        <v>11</v>
      </c>
      <c r="F42" s="8">
        <v>43126.484219999998</v>
      </c>
      <c r="G42" s="6" t="str">
        <f>HYPERLINK("https://www.google.com/maps/contrib/105086702645213838005/reviews/")</f>
        <v>https://www.google.com/maps/contrib/105086702645213838005/reviews/</v>
      </c>
    </row>
    <row r="43" spans="1:7" x14ac:dyDescent="0.25">
      <c r="A43" s="3">
        <v>41</v>
      </c>
      <c r="B43" s="3" t="s">
        <v>249</v>
      </c>
      <c r="C43" s="3">
        <v>54</v>
      </c>
      <c r="D43" s="3">
        <v>13</v>
      </c>
      <c r="E43" s="3">
        <v>7</v>
      </c>
      <c r="F43" s="8">
        <v>43126.476796701398</v>
      </c>
      <c r="G43" s="6" t="str">
        <f>HYPERLINK("https://www.google.com/maps/contrib/107765932820904715741/reviews/")</f>
        <v>https://www.google.com/maps/contrib/107765932820904715741/reviews/</v>
      </c>
    </row>
    <row r="44" spans="1:7" x14ac:dyDescent="0.25">
      <c r="A44" s="3">
        <v>40</v>
      </c>
      <c r="B44" s="3" t="s">
        <v>248</v>
      </c>
      <c r="C44" s="3">
        <v>57</v>
      </c>
      <c r="D44" s="3">
        <v>7</v>
      </c>
      <c r="E44" s="3">
        <v>4</v>
      </c>
      <c r="F44" s="8">
        <v>43126.476495902803</v>
      </c>
      <c r="G44" s="6" t="str">
        <f>HYPERLINK("https://www.google.com/maps/contrib/108307228694629693925/reviews/")</f>
        <v>https://www.google.com/maps/contrib/108307228694629693925/reviews/</v>
      </c>
    </row>
    <row r="45" spans="1:7" x14ac:dyDescent="0.25">
      <c r="A45" s="3">
        <v>34</v>
      </c>
      <c r="B45" s="3" t="s">
        <v>230</v>
      </c>
      <c r="C45" s="3">
        <v>65</v>
      </c>
      <c r="D45" s="3">
        <v>23</v>
      </c>
      <c r="E45" s="3">
        <v>15</v>
      </c>
      <c r="F45" s="8">
        <v>43126.450507974499</v>
      </c>
      <c r="G45" s="6" t="str">
        <f>HYPERLINK("https://www.google.com/maps/contrib/109905541338928453451/reviews/")</f>
        <v>https://www.google.com/maps/contrib/109905541338928453451/reviews/</v>
      </c>
    </row>
    <row r="46" spans="1:7" x14ac:dyDescent="0.25">
      <c r="A46" s="3">
        <v>32</v>
      </c>
      <c r="B46" s="3" t="s">
        <v>241</v>
      </c>
      <c r="C46" s="3">
        <v>67</v>
      </c>
      <c r="D46" s="3">
        <v>6</v>
      </c>
      <c r="E46" s="3">
        <v>4</v>
      </c>
      <c r="F46" s="8">
        <v>43126.450125821801</v>
      </c>
      <c r="G46" s="6" t="str">
        <f>HYPERLINK("https://www.google.com/maps/contrib/100705760923680950568/reviews/")</f>
        <v>https://www.google.com/maps/contrib/100705760923680950568/reviews/</v>
      </c>
    </row>
    <row r="47" spans="1:7" x14ac:dyDescent="0.25">
      <c r="A47" s="3">
        <v>31</v>
      </c>
      <c r="B47" s="3" t="s">
        <v>247</v>
      </c>
      <c r="C47" s="3">
        <v>50</v>
      </c>
      <c r="D47" s="3">
        <v>28</v>
      </c>
      <c r="E47" s="3">
        <v>14</v>
      </c>
      <c r="F47" s="8">
        <v>43126.449936805599</v>
      </c>
      <c r="G47" s="6" t="str">
        <f>HYPERLINK("https://www.google.com/maps/contrib/103786674316518924493/reviews/")</f>
        <v>https://www.google.com/maps/contrib/103786674316518924493/reviews/</v>
      </c>
    </row>
    <row r="48" spans="1:7" x14ac:dyDescent="0.25">
      <c r="A48" s="3">
        <v>26</v>
      </c>
      <c r="B48" s="3" t="s">
        <v>206</v>
      </c>
      <c r="C48" s="3">
        <v>78</v>
      </c>
      <c r="D48" s="3">
        <v>9</v>
      </c>
      <c r="E48" s="3">
        <v>7</v>
      </c>
      <c r="F48" s="8">
        <v>43126.4485916782</v>
      </c>
      <c r="G48" s="6" t="str">
        <f>HYPERLINK("https://www.google.com/maps/contrib/108261446440994955772/reviews/")</f>
        <v>https://www.google.com/maps/contrib/108261446440994955772/reviews/</v>
      </c>
    </row>
    <row r="49" spans="1:7" x14ac:dyDescent="0.25">
      <c r="A49" s="3">
        <v>24</v>
      </c>
      <c r="B49" s="3" t="s">
        <v>233</v>
      </c>
      <c r="C49" s="3">
        <v>80</v>
      </c>
      <c r="D49" s="3">
        <v>10</v>
      </c>
      <c r="E49" s="3">
        <v>8</v>
      </c>
      <c r="F49" s="8">
        <v>43126.4481761227</v>
      </c>
      <c r="G49" s="6" t="str">
        <f>HYPERLINK("https://www.google.com/maps/contrib/115814179791194947794/reviews/")</f>
        <v>https://www.google.com/maps/contrib/115814179791194947794/reviews/</v>
      </c>
    </row>
    <row r="50" spans="1:7" x14ac:dyDescent="0.25">
      <c r="A50" s="3">
        <v>118</v>
      </c>
      <c r="B50" s="3" t="s">
        <v>221</v>
      </c>
      <c r="C50" s="3">
        <v>60</v>
      </c>
      <c r="D50" s="3">
        <v>5</v>
      </c>
      <c r="E50" s="3">
        <v>3</v>
      </c>
      <c r="F50" s="8">
        <v>42771.534812129597</v>
      </c>
      <c r="G50" s="6" t="str">
        <f>HYPERLINK("https://www.google.com/maps/contrib/106948393069627586230/reviews/")</f>
        <v>https://www.google.com/maps/contrib/106948393069627586230/reviews/</v>
      </c>
    </row>
    <row r="51" spans="1:7" x14ac:dyDescent="0.25">
      <c r="A51" s="3">
        <v>117</v>
      </c>
      <c r="B51" s="3" t="s">
        <v>261</v>
      </c>
      <c r="C51" s="3">
        <v>100</v>
      </c>
      <c r="D51" s="3">
        <v>3</v>
      </c>
      <c r="E51" s="3">
        <v>3</v>
      </c>
      <c r="F51" s="8">
        <v>42771.533854884299</v>
      </c>
      <c r="G51" s="6" t="str">
        <f>HYPERLINK("https://www.google.com/maps/contrib/113867925169531035947/reviews/")</f>
        <v>https://www.google.com/maps/contrib/113867925169531035947/reviews/</v>
      </c>
    </row>
    <row r="52" spans="1:7" x14ac:dyDescent="0.25">
      <c r="A52" s="3">
        <v>115</v>
      </c>
      <c r="B52" s="3" t="s">
        <v>222</v>
      </c>
      <c r="C52" s="3">
        <v>83</v>
      </c>
      <c r="D52" s="3">
        <v>6</v>
      </c>
      <c r="E52" s="3">
        <v>5</v>
      </c>
      <c r="F52" s="8">
        <v>42771.533073020801</v>
      </c>
      <c r="G52" s="6" t="str">
        <f>HYPERLINK("https://www.google.com/maps/contrib/107765498253272773587/reviews/")</f>
        <v>https://www.google.com/maps/contrib/107765498253272773587/reviews/</v>
      </c>
    </row>
    <row r="53" spans="1:7" x14ac:dyDescent="0.25">
      <c r="A53" s="3">
        <v>114</v>
      </c>
      <c r="B53" s="3" t="s">
        <v>227</v>
      </c>
      <c r="C53" s="3">
        <v>75</v>
      </c>
      <c r="D53" s="3">
        <v>4</v>
      </c>
      <c r="E53" s="3">
        <v>3</v>
      </c>
      <c r="F53" s="8">
        <v>42771.532555150501</v>
      </c>
      <c r="G53" s="6" t="str">
        <f>HYPERLINK("https://www.google.com/maps/contrib/113979620532728256429/reviews/")</f>
        <v>https://www.google.com/maps/contrib/113979620532728256429/reviews/</v>
      </c>
    </row>
    <row r="54" spans="1:7" x14ac:dyDescent="0.25">
      <c r="A54" s="3">
        <v>113</v>
      </c>
      <c r="B54" s="3" t="s">
        <v>242</v>
      </c>
      <c r="C54" s="3">
        <v>55</v>
      </c>
      <c r="D54" s="3">
        <v>11</v>
      </c>
      <c r="E54" s="3">
        <v>6</v>
      </c>
      <c r="F54" s="8">
        <v>42771.532245497699</v>
      </c>
      <c r="G54" s="6" t="str">
        <f>HYPERLINK("https://www.google.com/maps/contrib/100869427201233128817/reviews/")</f>
        <v>https://www.google.com/maps/contrib/100869427201233128817/reviews/</v>
      </c>
    </row>
    <row r="55" spans="1:7" x14ac:dyDescent="0.25">
      <c r="A55" s="3">
        <v>112</v>
      </c>
      <c r="B55" s="3" t="s">
        <v>236</v>
      </c>
      <c r="C55" s="3">
        <v>80</v>
      </c>
      <c r="D55" s="3">
        <v>5</v>
      </c>
      <c r="E55" s="3">
        <v>4</v>
      </c>
      <c r="F55" s="8">
        <v>42771.531319039401</v>
      </c>
      <c r="G55" s="6" t="str">
        <f>HYPERLINK("https://www.google.com/maps/contrib/109188048368171080933/reviews/")</f>
        <v>https://www.google.com/maps/contrib/109188048368171080933/reviews/</v>
      </c>
    </row>
    <row r="56" spans="1:7" x14ac:dyDescent="0.25">
      <c r="A56" s="3">
        <v>100</v>
      </c>
      <c r="B56" s="3" t="s">
        <v>224</v>
      </c>
      <c r="C56" s="3">
        <v>100</v>
      </c>
      <c r="D56" s="3">
        <v>3</v>
      </c>
      <c r="E56" s="3">
        <v>3</v>
      </c>
      <c r="F56" s="8">
        <v>42771.524322615704</v>
      </c>
      <c r="G56" s="6" t="str">
        <f>HYPERLINK("https://www.google.com/maps/contrib/108698027512052423653/reviews/")</f>
        <v>https://www.google.com/maps/contrib/108698027512052423653/reviews/</v>
      </c>
    </row>
    <row r="57" spans="1:7" x14ac:dyDescent="0.25">
      <c r="A57" s="3">
        <v>97</v>
      </c>
      <c r="B57" s="3" t="s">
        <v>252</v>
      </c>
      <c r="C57" s="3">
        <v>60</v>
      </c>
      <c r="D57" s="3">
        <v>5</v>
      </c>
      <c r="E57" s="3">
        <v>3</v>
      </c>
      <c r="F57" s="8">
        <v>42771.522144895796</v>
      </c>
      <c r="G57" s="6" t="str">
        <f>HYPERLINK("https://www.google.com/maps/contrib/116926428098700134959/reviews/")</f>
        <v>https://www.google.com/maps/contrib/116926428098700134959/reviews/</v>
      </c>
    </row>
    <row r="58" spans="1:7" x14ac:dyDescent="0.25">
      <c r="A58" s="3">
        <v>93</v>
      </c>
      <c r="B58" s="3" t="s">
        <v>201</v>
      </c>
      <c r="C58" s="3">
        <v>60</v>
      </c>
      <c r="D58" s="3">
        <v>5</v>
      </c>
      <c r="E58" s="3">
        <v>3</v>
      </c>
      <c r="F58" s="8">
        <v>42771.520747650502</v>
      </c>
      <c r="G58" s="6" t="str">
        <f>HYPERLINK("https://www.google.com/maps/contrib/110307846441212140631/reviews/")</f>
        <v>https://www.google.com/maps/contrib/110307846441212140631/reviews/</v>
      </c>
    </row>
    <row r="59" spans="1:7" x14ac:dyDescent="0.25">
      <c r="A59" s="3">
        <v>92</v>
      </c>
      <c r="B59" s="3" t="s">
        <v>240</v>
      </c>
      <c r="C59" s="3">
        <v>59</v>
      </c>
      <c r="D59" s="3">
        <v>17</v>
      </c>
      <c r="E59" s="3">
        <v>10</v>
      </c>
      <c r="F59" s="8">
        <v>42771.520316226903</v>
      </c>
      <c r="G59" s="6" t="str">
        <f>HYPERLINK("https://www.google.com/maps/contrib/113151666466945534838/reviews/")</f>
        <v>https://www.google.com/maps/contrib/113151666466945534838/reviews/</v>
      </c>
    </row>
    <row r="60" spans="1:7" x14ac:dyDescent="0.25">
      <c r="A60" s="3">
        <v>91</v>
      </c>
      <c r="B60" s="3" t="s">
        <v>262</v>
      </c>
      <c r="C60" s="3">
        <v>100</v>
      </c>
      <c r="D60" s="3">
        <v>6</v>
      </c>
      <c r="E60" s="3">
        <v>6</v>
      </c>
      <c r="F60" s="8">
        <v>42771.520085578697</v>
      </c>
      <c r="G60" s="6" t="str">
        <f>HYPERLINK("https://www.google.com/maps/contrib/116467196560680673743/reviews/")</f>
        <v>https://www.google.com/maps/contrib/116467196560680673743/reviews/</v>
      </c>
    </row>
    <row r="61" spans="1:7" x14ac:dyDescent="0.25">
      <c r="A61" s="3">
        <v>90</v>
      </c>
      <c r="B61" s="3" t="s">
        <v>228</v>
      </c>
      <c r="C61" s="3">
        <v>80</v>
      </c>
      <c r="D61" s="3">
        <v>10</v>
      </c>
      <c r="E61" s="3">
        <v>8</v>
      </c>
      <c r="F61" s="8">
        <v>42771.519764999997</v>
      </c>
      <c r="G61" s="6" t="str">
        <f>HYPERLINK("https://www.google.com/maps/contrib/101430757038500008822/reviews/")</f>
        <v>https://www.google.com/maps/contrib/101430757038500008822/reviews/</v>
      </c>
    </row>
    <row r="62" spans="1:7" x14ac:dyDescent="0.25">
      <c r="A62" s="3">
        <v>89</v>
      </c>
      <c r="B62" s="3" t="s">
        <v>239</v>
      </c>
      <c r="C62" s="3">
        <v>75</v>
      </c>
      <c r="D62" s="3">
        <v>8</v>
      </c>
      <c r="E62" s="3">
        <v>6</v>
      </c>
      <c r="F62" s="8">
        <v>42771.519286550902</v>
      </c>
      <c r="G62" s="6" t="str">
        <f>HYPERLINK("https://www.google.com/maps/contrib/107848083084012796528/reviews/")</f>
        <v>https://www.google.com/maps/contrib/107848083084012796528/reviews/</v>
      </c>
    </row>
    <row r="63" spans="1:7" x14ac:dyDescent="0.25">
      <c r="A63" s="3">
        <v>86</v>
      </c>
      <c r="B63" s="3" t="s">
        <v>250</v>
      </c>
      <c r="C63" s="3">
        <v>54</v>
      </c>
      <c r="D63" s="3">
        <v>13</v>
      </c>
      <c r="E63" s="3">
        <v>7</v>
      </c>
      <c r="F63" s="8">
        <v>42771.517418124997</v>
      </c>
      <c r="G63" s="6" t="str">
        <f>HYPERLINK("https://www.google.com/maps/contrib/109006615130809093075/reviews/")</f>
        <v>https://www.google.com/maps/contrib/109006615130809093075/reviews/</v>
      </c>
    </row>
    <row r="64" spans="1:7" x14ac:dyDescent="0.25">
      <c r="A64" s="3">
        <v>83</v>
      </c>
      <c r="B64" s="3" t="s">
        <v>218</v>
      </c>
      <c r="C64" s="3">
        <v>86</v>
      </c>
      <c r="D64" s="3">
        <v>7</v>
      </c>
      <c r="E64" s="3">
        <v>6</v>
      </c>
      <c r="F64" s="8">
        <v>42771.512475023097</v>
      </c>
      <c r="G64" s="6" t="str">
        <f>HYPERLINK("https://www.google.com/maps/contrib/117850995737864247464/reviews/")</f>
        <v>https://www.google.com/maps/contrib/117850995737864247464/reviews/</v>
      </c>
    </row>
    <row r="65" spans="1:7" x14ac:dyDescent="0.25">
      <c r="A65" s="3">
        <v>81</v>
      </c>
      <c r="B65" s="3" t="s">
        <v>238</v>
      </c>
      <c r="C65" s="3">
        <v>75</v>
      </c>
      <c r="D65" s="3">
        <v>4</v>
      </c>
      <c r="E65" s="3">
        <v>3</v>
      </c>
      <c r="F65" s="8">
        <v>42771.507829571798</v>
      </c>
      <c r="G65" s="6" t="str">
        <f>HYPERLINK("https://www.google.com/maps/contrib/104424041757270929896/reviews/")</f>
        <v>https://www.google.com/maps/contrib/104424041757270929896/reviews/</v>
      </c>
    </row>
    <row r="66" spans="1:7" x14ac:dyDescent="0.25">
      <c r="A66" s="3">
        <v>75</v>
      </c>
      <c r="B66" s="3" t="s">
        <v>264</v>
      </c>
      <c r="C66" s="3">
        <v>88</v>
      </c>
      <c r="D66" s="3">
        <v>8</v>
      </c>
      <c r="E66" s="3">
        <v>7</v>
      </c>
      <c r="F66" s="8">
        <v>42771.503379340298</v>
      </c>
      <c r="G66" s="6" t="str">
        <f>HYPERLINK("https://www.google.com/maps/contrib/110303978990351396859/reviews/")</f>
        <v>https://www.google.com/maps/contrib/110303978990351396859/reviews/</v>
      </c>
    </row>
    <row r="67" spans="1:7" x14ac:dyDescent="0.25">
      <c r="A67" s="3">
        <v>54</v>
      </c>
      <c r="B67" s="3" t="s">
        <v>263</v>
      </c>
      <c r="C67" s="3">
        <v>63</v>
      </c>
      <c r="D67" s="3">
        <v>8</v>
      </c>
      <c r="E67" s="3">
        <v>5</v>
      </c>
      <c r="F67" s="8">
        <v>42771.481102048601</v>
      </c>
      <c r="G67" s="6" t="str">
        <f>HYPERLINK("https://www.google.com/maps/contrib/111601157509439155267/reviews/")</f>
        <v>https://www.google.com/maps/contrib/111601157509439155267/reviews/</v>
      </c>
    </row>
  </sheetData>
  <autoFilter ref="A1:G67" xr:uid="{45F44A00-770D-4F37-B888-1E358B347A34}">
    <sortState xmlns:xlrd2="http://schemas.microsoft.com/office/spreadsheetml/2017/richdata2" ref="A2:G67">
      <sortCondition descending="1" ref="F1:F67"/>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B8DD6-E194-447A-A408-06C08BD72810}">
  <dimension ref="A1:BT50"/>
  <sheetViews>
    <sheetView tabSelected="1" zoomScale="85" zoomScaleNormal="85" workbookViewId="0">
      <selection activeCell="A36" sqref="A36"/>
    </sheetView>
  </sheetViews>
  <sheetFormatPr defaultRowHeight="15" x14ac:dyDescent="0.25"/>
  <cols>
    <col min="1" max="1" width="39.7109375" customWidth="1"/>
    <col min="2" max="2" width="14.140625" customWidth="1"/>
    <col min="3" max="5" width="5.140625" customWidth="1"/>
    <col min="7" max="61" width="3.140625" bestFit="1" customWidth="1"/>
    <col min="62" max="72" width="4.140625" bestFit="1" customWidth="1"/>
  </cols>
  <sheetData>
    <row r="1" spans="1:72" s="2" customFormat="1" x14ac:dyDescent="0.25">
      <c r="A1" s="2" t="s">
        <v>0</v>
      </c>
      <c r="B1" s="2" t="s">
        <v>1</v>
      </c>
      <c r="C1" s="2" t="s">
        <v>2</v>
      </c>
      <c r="D1" s="2" t="s">
        <v>4</v>
      </c>
      <c r="E1" s="2" t="s">
        <v>5</v>
      </c>
      <c r="F1" s="2" t="s">
        <v>3</v>
      </c>
      <c r="G1" s="2">
        <v>2</v>
      </c>
      <c r="H1" s="2">
        <v>3</v>
      </c>
      <c r="I1" s="2">
        <v>4</v>
      </c>
      <c r="J1" s="2">
        <v>14</v>
      </c>
      <c r="K1" s="2">
        <v>15</v>
      </c>
      <c r="L1" s="2">
        <v>16</v>
      </c>
      <c r="M1" s="2">
        <v>17</v>
      </c>
      <c r="N1" s="2">
        <v>18</v>
      </c>
      <c r="O1" s="2">
        <v>19</v>
      </c>
      <c r="P1" s="2">
        <v>20</v>
      </c>
      <c r="Q1" s="2">
        <v>21</v>
      </c>
      <c r="R1" s="2">
        <v>24</v>
      </c>
      <c r="S1" s="2">
        <v>25</v>
      </c>
      <c r="T1" s="2">
        <v>26</v>
      </c>
      <c r="U1" s="2">
        <v>28</v>
      </c>
      <c r="V1" s="2">
        <v>29</v>
      </c>
      <c r="W1" s="2">
        <v>30</v>
      </c>
      <c r="X1" s="2">
        <v>31</v>
      </c>
      <c r="Y1" s="2">
        <v>32</v>
      </c>
      <c r="Z1" s="2">
        <v>33</v>
      </c>
      <c r="AA1" s="2">
        <v>34</v>
      </c>
      <c r="AB1" s="2">
        <v>38</v>
      </c>
      <c r="AC1" s="2">
        <v>40</v>
      </c>
      <c r="AD1" s="2">
        <v>41</v>
      </c>
      <c r="AE1" s="2">
        <v>44</v>
      </c>
      <c r="AF1" s="2">
        <v>46</v>
      </c>
      <c r="AG1" s="2">
        <v>47</v>
      </c>
      <c r="AH1" s="2">
        <v>49</v>
      </c>
      <c r="AI1" s="2">
        <v>50</v>
      </c>
      <c r="AJ1" s="2">
        <v>51</v>
      </c>
      <c r="AK1" s="2">
        <v>52</v>
      </c>
      <c r="AL1" s="2">
        <v>53</v>
      </c>
      <c r="AM1" s="2">
        <v>54</v>
      </c>
      <c r="AN1" s="2">
        <v>55</v>
      </c>
      <c r="AO1" s="2">
        <v>59</v>
      </c>
      <c r="AP1" s="2">
        <v>61</v>
      </c>
      <c r="AQ1" s="2">
        <v>63</v>
      </c>
      <c r="AR1" s="2">
        <v>65</v>
      </c>
      <c r="AS1" s="2">
        <v>66</v>
      </c>
      <c r="AT1" s="2">
        <v>67</v>
      </c>
      <c r="AU1" s="2">
        <v>68</v>
      </c>
      <c r="AV1" s="2">
        <v>69</v>
      </c>
      <c r="AW1" s="2">
        <v>70</v>
      </c>
      <c r="AX1" s="2">
        <v>74</v>
      </c>
      <c r="AY1" s="2">
        <v>75</v>
      </c>
      <c r="AZ1" s="2">
        <v>81</v>
      </c>
      <c r="BA1" s="2">
        <v>82</v>
      </c>
      <c r="BB1" s="2">
        <v>83</v>
      </c>
      <c r="BC1" s="2">
        <v>86</v>
      </c>
      <c r="BD1" s="2">
        <v>89</v>
      </c>
      <c r="BE1" s="2">
        <v>90</v>
      </c>
      <c r="BF1" s="2">
        <v>91</v>
      </c>
      <c r="BG1" s="2">
        <v>92</v>
      </c>
      <c r="BH1" s="2">
        <v>93</v>
      </c>
      <c r="BI1" s="2">
        <v>97</v>
      </c>
      <c r="BJ1" s="2">
        <v>100</v>
      </c>
      <c r="BK1" s="2">
        <v>104</v>
      </c>
      <c r="BL1" s="2">
        <v>112</v>
      </c>
      <c r="BM1" s="2">
        <v>113</v>
      </c>
      <c r="BN1" s="2">
        <v>114</v>
      </c>
      <c r="BO1" s="2">
        <v>115</v>
      </c>
      <c r="BP1" s="2">
        <v>117</v>
      </c>
      <c r="BQ1" s="2">
        <v>118</v>
      </c>
      <c r="BR1" s="2">
        <v>155</v>
      </c>
      <c r="BS1" s="2">
        <v>176</v>
      </c>
      <c r="BT1" s="2">
        <v>203</v>
      </c>
    </row>
    <row r="2" spans="1:72" x14ac:dyDescent="0.25">
      <c r="A2" t="s">
        <v>7</v>
      </c>
      <c r="B2" t="s">
        <v>8</v>
      </c>
      <c r="C2">
        <v>33</v>
      </c>
      <c r="D2">
        <v>33</v>
      </c>
      <c r="E2">
        <v>0</v>
      </c>
      <c r="F2" t="str">
        <f>HYPERLINK("https://www.google.fr/maps/search/Extens+Hair")</f>
        <v>https://www.google.fr/maps/search/Extens+Hair</v>
      </c>
      <c r="G2">
        <v>0</v>
      </c>
      <c r="H2">
        <v>1</v>
      </c>
      <c r="I2">
        <v>0</v>
      </c>
      <c r="J2">
        <v>1</v>
      </c>
      <c r="K2">
        <v>1</v>
      </c>
      <c r="L2">
        <v>1</v>
      </c>
      <c r="M2">
        <v>1</v>
      </c>
      <c r="N2">
        <v>1</v>
      </c>
      <c r="O2">
        <v>0</v>
      </c>
      <c r="P2">
        <v>0</v>
      </c>
      <c r="Q2">
        <v>0</v>
      </c>
      <c r="R2">
        <v>0</v>
      </c>
      <c r="S2">
        <v>1</v>
      </c>
      <c r="T2">
        <v>1</v>
      </c>
      <c r="U2">
        <v>0</v>
      </c>
      <c r="V2">
        <v>0</v>
      </c>
      <c r="W2">
        <v>1</v>
      </c>
      <c r="X2">
        <v>1</v>
      </c>
      <c r="Y2">
        <v>1</v>
      </c>
      <c r="Z2">
        <v>1</v>
      </c>
      <c r="AA2">
        <v>0</v>
      </c>
      <c r="AB2">
        <v>1</v>
      </c>
      <c r="AC2">
        <v>1</v>
      </c>
      <c r="AD2">
        <v>1</v>
      </c>
      <c r="AE2">
        <v>1</v>
      </c>
      <c r="AF2">
        <v>1</v>
      </c>
      <c r="AG2">
        <v>1</v>
      </c>
      <c r="AH2">
        <v>1</v>
      </c>
      <c r="AI2">
        <v>1</v>
      </c>
      <c r="AJ2">
        <v>1</v>
      </c>
      <c r="AK2">
        <v>1</v>
      </c>
      <c r="AL2">
        <v>1</v>
      </c>
      <c r="AM2">
        <v>1</v>
      </c>
      <c r="AN2">
        <v>1</v>
      </c>
      <c r="AO2">
        <v>1</v>
      </c>
      <c r="AP2">
        <v>1</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row>
    <row r="3" spans="1:72" x14ac:dyDescent="0.25">
      <c r="A3" t="s">
        <v>11</v>
      </c>
      <c r="B3" t="s">
        <v>12</v>
      </c>
      <c r="C3">
        <v>26</v>
      </c>
      <c r="D3">
        <v>26</v>
      </c>
      <c r="E3">
        <v>0</v>
      </c>
      <c r="F3" t="str">
        <f>HYPERLINK("https://www.google.fr/maps/search/Axxys+Services+SA")</f>
        <v>https://www.google.fr/maps/search/Axxys+Services+SA</v>
      </c>
      <c r="G3">
        <v>0</v>
      </c>
      <c r="H3">
        <v>1</v>
      </c>
      <c r="I3">
        <v>1</v>
      </c>
      <c r="J3">
        <v>0</v>
      </c>
      <c r="K3">
        <v>0</v>
      </c>
      <c r="L3">
        <v>1</v>
      </c>
      <c r="M3">
        <v>0</v>
      </c>
      <c r="N3">
        <v>0</v>
      </c>
      <c r="O3">
        <v>0</v>
      </c>
      <c r="P3">
        <v>1</v>
      </c>
      <c r="Q3">
        <v>0</v>
      </c>
      <c r="R3">
        <v>1</v>
      </c>
      <c r="S3">
        <v>1</v>
      </c>
      <c r="T3">
        <v>1</v>
      </c>
      <c r="U3">
        <v>1</v>
      </c>
      <c r="V3">
        <v>0</v>
      </c>
      <c r="W3">
        <v>1</v>
      </c>
      <c r="X3">
        <v>1</v>
      </c>
      <c r="Y3">
        <v>0</v>
      </c>
      <c r="Z3">
        <v>0</v>
      </c>
      <c r="AA3">
        <v>0</v>
      </c>
      <c r="AB3">
        <v>0</v>
      </c>
      <c r="AC3">
        <v>0</v>
      </c>
      <c r="AD3">
        <v>0</v>
      </c>
      <c r="AE3">
        <v>0</v>
      </c>
      <c r="AF3">
        <v>0</v>
      </c>
      <c r="AG3">
        <v>0</v>
      </c>
      <c r="AH3">
        <v>1</v>
      </c>
      <c r="AI3">
        <v>0</v>
      </c>
      <c r="AJ3">
        <v>0</v>
      </c>
      <c r="AK3">
        <v>0</v>
      </c>
      <c r="AL3">
        <v>0</v>
      </c>
      <c r="AM3">
        <v>0</v>
      </c>
      <c r="AN3">
        <v>0</v>
      </c>
      <c r="AO3">
        <v>1</v>
      </c>
      <c r="AP3">
        <v>0</v>
      </c>
      <c r="AQ3">
        <v>0</v>
      </c>
      <c r="AR3">
        <v>0</v>
      </c>
      <c r="AS3">
        <v>1</v>
      </c>
      <c r="AT3">
        <v>1</v>
      </c>
      <c r="AU3">
        <v>1</v>
      </c>
      <c r="AV3">
        <v>1</v>
      </c>
      <c r="AW3">
        <v>0</v>
      </c>
      <c r="AX3">
        <v>1</v>
      </c>
      <c r="AY3">
        <v>1</v>
      </c>
      <c r="AZ3">
        <v>0</v>
      </c>
      <c r="BA3">
        <v>0</v>
      </c>
      <c r="BB3">
        <v>1</v>
      </c>
      <c r="BC3">
        <v>1</v>
      </c>
      <c r="BD3">
        <v>1</v>
      </c>
      <c r="BE3">
        <v>1</v>
      </c>
      <c r="BF3">
        <v>1</v>
      </c>
      <c r="BG3">
        <v>1</v>
      </c>
      <c r="BH3">
        <v>1</v>
      </c>
      <c r="BI3">
        <v>0</v>
      </c>
      <c r="BJ3">
        <v>0</v>
      </c>
      <c r="BK3">
        <v>0</v>
      </c>
      <c r="BL3">
        <v>0</v>
      </c>
      <c r="BM3">
        <v>0</v>
      </c>
      <c r="BN3">
        <v>0</v>
      </c>
      <c r="BO3">
        <v>0</v>
      </c>
      <c r="BP3">
        <v>0</v>
      </c>
      <c r="BQ3">
        <v>0</v>
      </c>
      <c r="BR3">
        <v>0</v>
      </c>
      <c r="BS3">
        <v>0</v>
      </c>
      <c r="BT3">
        <v>0</v>
      </c>
    </row>
    <row r="4" spans="1:72" x14ac:dyDescent="0.25">
      <c r="A4" t="s">
        <v>15</v>
      </c>
      <c r="B4" t="s">
        <v>16</v>
      </c>
      <c r="C4">
        <v>23</v>
      </c>
      <c r="D4">
        <v>23</v>
      </c>
      <c r="E4">
        <v>0</v>
      </c>
      <c r="F4" t="str">
        <f>HYPERLINK("https://www.google.fr/maps/search/Voyance")</f>
        <v>https://www.google.fr/maps/search/Voyance</v>
      </c>
      <c r="G4">
        <v>1</v>
      </c>
      <c r="H4">
        <v>1</v>
      </c>
      <c r="I4">
        <v>1</v>
      </c>
      <c r="J4">
        <v>1</v>
      </c>
      <c r="K4">
        <v>1</v>
      </c>
      <c r="L4">
        <v>1</v>
      </c>
      <c r="M4">
        <v>1</v>
      </c>
      <c r="N4">
        <v>1</v>
      </c>
      <c r="O4">
        <v>1</v>
      </c>
      <c r="P4">
        <v>1</v>
      </c>
      <c r="Q4">
        <v>1</v>
      </c>
      <c r="R4">
        <v>0</v>
      </c>
      <c r="S4">
        <v>0</v>
      </c>
      <c r="T4">
        <v>0</v>
      </c>
      <c r="U4">
        <v>0</v>
      </c>
      <c r="V4">
        <v>0</v>
      </c>
      <c r="W4">
        <v>0</v>
      </c>
      <c r="X4">
        <v>0</v>
      </c>
      <c r="Y4">
        <v>0</v>
      </c>
      <c r="Z4">
        <v>0</v>
      </c>
      <c r="AA4">
        <v>0</v>
      </c>
      <c r="AB4">
        <v>1</v>
      </c>
      <c r="AC4">
        <v>0</v>
      </c>
      <c r="AD4">
        <v>0</v>
      </c>
      <c r="AE4">
        <v>0</v>
      </c>
      <c r="AF4">
        <v>1</v>
      </c>
      <c r="AG4">
        <v>0</v>
      </c>
      <c r="AH4">
        <v>0</v>
      </c>
      <c r="AI4">
        <v>0</v>
      </c>
      <c r="AJ4">
        <v>1</v>
      </c>
      <c r="AK4">
        <v>0</v>
      </c>
      <c r="AL4">
        <v>0</v>
      </c>
      <c r="AM4">
        <v>0</v>
      </c>
      <c r="AN4">
        <v>1</v>
      </c>
      <c r="AO4">
        <v>0</v>
      </c>
      <c r="AP4">
        <v>0</v>
      </c>
      <c r="AQ4">
        <v>1</v>
      </c>
      <c r="AR4">
        <v>1</v>
      </c>
      <c r="AS4">
        <v>1</v>
      </c>
      <c r="AT4">
        <v>1</v>
      </c>
      <c r="AU4">
        <v>1</v>
      </c>
      <c r="AV4">
        <v>1</v>
      </c>
      <c r="AW4">
        <v>1</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1</v>
      </c>
    </row>
    <row r="5" spans="1:72" x14ac:dyDescent="0.25">
      <c r="A5" t="s">
        <v>19</v>
      </c>
      <c r="B5" t="s">
        <v>20</v>
      </c>
      <c r="C5">
        <v>23</v>
      </c>
      <c r="D5">
        <v>23</v>
      </c>
      <c r="E5">
        <v>0</v>
      </c>
      <c r="F5" t="str">
        <f>HYPERLINK("https://www.google.fr/maps/search/Clinical+smartphone+Sàrl")</f>
        <v>https://www.google.fr/maps/search/Clinical+smartphone+Sàrl</v>
      </c>
      <c r="G5">
        <v>0</v>
      </c>
      <c r="H5">
        <v>0</v>
      </c>
      <c r="I5">
        <v>0</v>
      </c>
      <c r="J5">
        <v>1</v>
      </c>
      <c r="K5">
        <v>0</v>
      </c>
      <c r="L5">
        <v>0</v>
      </c>
      <c r="M5">
        <v>0</v>
      </c>
      <c r="N5">
        <v>0</v>
      </c>
      <c r="O5">
        <v>1</v>
      </c>
      <c r="P5">
        <v>0</v>
      </c>
      <c r="Q5">
        <v>0</v>
      </c>
      <c r="R5">
        <v>1</v>
      </c>
      <c r="S5">
        <v>1</v>
      </c>
      <c r="T5">
        <v>1</v>
      </c>
      <c r="U5">
        <v>1</v>
      </c>
      <c r="V5">
        <v>1</v>
      </c>
      <c r="W5">
        <v>0</v>
      </c>
      <c r="X5">
        <v>0</v>
      </c>
      <c r="Y5">
        <v>0</v>
      </c>
      <c r="Z5">
        <v>1</v>
      </c>
      <c r="AA5">
        <v>1</v>
      </c>
      <c r="AB5">
        <v>0</v>
      </c>
      <c r="AC5">
        <v>0</v>
      </c>
      <c r="AD5">
        <v>1</v>
      </c>
      <c r="AE5">
        <v>0</v>
      </c>
      <c r="AF5">
        <v>0</v>
      </c>
      <c r="AG5">
        <v>0</v>
      </c>
      <c r="AH5">
        <v>0</v>
      </c>
      <c r="AI5">
        <v>0</v>
      </c>
      <c r="AJ5">
        <v>1</v>
      </c>
      <c r="AK5">
        <v>0</v>
      </c>
      <c r="AL5">
        <v>0</v>
      </c>
      <c r="AM5">
        <v>0</v>
      </c>
      <c r="AN5">
        <v>1</v>
      </c>
      <c r="AO5">
        <v>1</v>
      </c>
      <c r="AP5">
        <v>1</v>
      </c>
      <c r="AQ5">
        <v>0</v>
      </c>
      <c r="AR5">
        <v>0</v>
      </c>
      <c r="AS5">
        <v>1</v>
      </c>
      <c r="AT5">
        <v>0</v>
      </c>
      <c r="AU5">
        <v>0</v>
      </c>
      <c r="AV5">
        <v>1</v>
      </c>
      <c r="AW5">
        <v>0</v>
      </c>
      <c r="AX5">
        <v>1</v>
      </c>
      <c r="AY5">
        <v>1</v>
      </c>
      <c r="AZ5">
        <v>1</v>
      </c>
      <c r="BA5">
        <v>1</v>
      </c>
      <c r="BB5">
        <v>0</v>
      </c>
      <c r="BC5">
        <v>0</v>
      </c>
      <c r="BD5">
        <v>0</v>
      </c>
      <c r="BE5">
        <v>0</v>
      </c>
      <c r="BF5">
        <v>0</v>
      </c>
      <c r="BG5">
        <v>0</v>
      </c>
      <c r="BH5">
        <v>0</v>
      </c>
      <c r="BI5">
        <v>0</v>
      </c>
      <c r="BJ5">
        <v>0</v>
      </c>
      <c r="BK5">
        <v>0</v>
      </c>
      <c r="BL5">
        <v>0</v>
      </c>
      <c r="BM5">
        <v>0</v>
      </c>
      <c r="BN5">
        <v>0</v>
      </c>
      <c r="BO5">
        <v>0</v>
      </c>
      <c r="BP5">
        <v>0</v>
      </c>
      <c r="BQ5">
        <v>0</v>
      </c>
      <c r="BR5">
        <v>0</v>
      </c>
      <c r="BS5">
        <v>0</v>
      </c>
      <c r="BT5">
        <v>0</v>
      </c>
    </row>
    <row r="6" spans="1:72" x14ac:dyDescent="0.25">
      <c r="A6" t="s">
        <v>23</v>
      </c>
      <c r="B6" t="s">
        <v>24</v>
      </c>
      <c r="C6">
        <v>20</v>
      </c>
      <c r="D6">
        <v>20</v>
      </c>
      <c r="E6">
        <v>0</v>
      </c>
      <c r="F6" t="str">
        <f>HYPERLINK("https://www.google.fr/maps/search/Voyance+par+téléphone")</f>
        <v>https://www.google.fr/maps/search/Voyance+par+téléphone</v>
      </c>
      <c r="G6">
        <v>1</v>
      </c>
      <c r="H6">
        <v>0</v>
      </c>
      <c r="I6">
        <v>1</v>
      </c>
      <c r="J6">
        <v>0</v>
      </c>
      <c r="K6">
        <v>0</v>
      </c>
      <c r="L6">
        <v>0</v>
      </c>
      <c r="M6">
        <v>1</v>
      </c>
      <c r="N6">
        <v>1</v>
      </c>
      <c r="O6">
        <v>0</v>
      </c>
      <c r="P6">
        <v>1</v>
      </c>
      <c r="Q6">
        <v>1</v>
      </c>
      <c r="R6">
        <v>0</v>
      </c>
      <c r="S6">
        <v>1</v>
      </c>
      <c r="T6">
        <v>0</v>
      </c>
      <c r="U6">
        <v>1</v>
      </c>
      <c r="V6">
        <v>1</v>
      </c>
      <c r="W6">
        <v>0</v>
      </c>
      <c r="X6">
        <v>0</v>
      </c>
      <c r="Y6">
        <v>0</v>
      </c>
      <c r="Z6">
        <v>1</v>
      </c>
      <c r="AA6">
        <v>0</v>
      </c>
      <c r="AB6">
        <v>0</v>
      </c>
      <c r="AC6">
        <v>0</v>
      </c>
      <c r="AD6">
        <v>0</v>
      </c>
      <c r="AE6">
        <v>0</v>
      </c>
      <c r="AF6">
        <v>1</v>
      </c>
      <c r="AG6">
        <v>1</v>
      </c>
      <c r="AH6">
        <v>0</v>
      </c>
      <c r="AI6">
        <v>0</v>
      </c>
      <c r="AJ6">
        <v>1</v>
      </c>
      <c r="AK6">
        <v>1</v>
      </c>
      <c r="AL6">
        <v>1</v>
      </c>
      <c r="AM6">
        <v>0</v>
      </c>
      <c r="AN6">
        <v>0</v>
      </c>
      <c r="AO6">
        <v>1</v>
      </c>
      <c r="AP6">
        <v>0</v>
      </c>
      <c r="AQ6">
        <v>1</v>
      </c>
      <c r="AR6">
        <v>1</v>
      </c>
      <c r="AS6">
        <v>1</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row>
    <row r="7" spans="1:72" x14ac:dyDescent="0.25">
      <c r="A7" t="s">
        <v>27</v>
      </c>
      <c r="B7" t="s">
        <v>28</v>
      </c>
      <c r="C7">
        <v>20</v>
      </c>
      <c r="D7">
        <v>20</v>
      </c>
      <c r="E7">
        <v>0</v>
      </c>
      <c r="F7" t="str">
        <f>HYPERLINK("https://www.google.fr/maps/search/Real+Russian+Hair")</f>
        <v>https://www.google.fr/maps/search/Real+Russian+Hair</v>
      </c>
      <c r="G7">
        <v>0</v>
      </c>
      <c r="H7">
        <v>0</v>
      </c>
      <c r="I7">
        <v>0</v>
      </c>
      <c r="J7">
        <v>0</v>
      </c>
      <c r="K7">
        <v>0</v>
      </c>
      <c r="L7">
        <v>1</v>
      </c>
      <c r="M7">
        <v>1</v>
      </c>
      <c r="N7">
        <v>1</v>
      </c>
      <c r="O7">
        <v>0</v>
      </c>
      <c r="P7">
        <v>1</v>
      </c>
      <c r="Q7">
        <v>0</v>
      </c>
      <c r="R7">
        <v>0</v>
      </c>
      <c r="S7">
        <v>1</v>
      </c>
      <c r="T7">
        <v>1</v>
      </c>
      <c r="U7">
        <v>1</v>
      </c>
      <c r="V7">
        <v>0</v>
      </c>
      <c r="W7">
        <v>0</v>
      </c>
      <c r="X7">
        <v>1</v>
      </c>
      <c r="Y7">
        <v>0</v>
      </c>
      <c r="Z7">
        <v>1</v>
      </c>
      <c r="AA7">
        <v>1</v>
      </c>
      <c r="AB7">
        <v>0</v>
      </c>
      <c r="AC7">
        <v>0</v>
      </c>
      <c r="AD7">
        <v>0</v>
      </c>
      <c r="AE7">
        <v>0</v>
      </c>
      <c r="AF7">
        <v>0</v>
      </c>
      <c r="AG7">
        <v>0</v>
      </c>
      <c r="AH7">
        <v>1</v>
      </c>
      <c r="AI7">
        <v>0</v>
      </c>
      <c r="AJ7">
        <v>0</v>
      </c>
      <c r="AK7">
        <v>0</v>
      </c>
      <c r="AL7">
        <v>0</v>
      </c>
      <c r="AM7">
        <v>0</v>
      </c>
      <c r="AN7">
        <v>1</v>
      </c>
      <c r="AO7">
        <v>0</v>
      </c>
      <c r="AP7">
        <v>0</v>
      </c>
      <c r="AQ7">
        <v>0</v>
      </c>
      <c r="AR7">
        <v>0</v>
      </c>
      <c r="AS7">
        <v>1</v>
      </c>
      <c r="AT7">
        <v>0</v>
      </c>
      <c r="AU7">
        <v>0</v>
      </c>
      <c r="AV7">
        <v>1</v>
      </c>
      <c r="AW7">
        <v>0</v>
      </c>
      <c r="AX7">
        <v>1</v>
      </c>
      <c r="AY7">
        <v>1</v>
      </c>
      <c r="AZ7">
        <v>0</v>
      </c>
      <c r="BA7">
        <v>1</v>
      </c>
      <c r="BB7">
        <v>0</v>
      </c>
      <c r="BC7">
        <v>0</v>
      </c>
      <c r="BD7">
        <v>0</v>
      </c>
      <c r="BE7">
        <v>0</v>
      </c>
      <c r="BF7">
        <v>0</v>
      </c>
      <c r="BG7">
        <v>0</v>
      </c>
      <c r="BH7">
        <v>0</v>
      </c>
      <c r="BI7">
        <v>1</v>
      </c>
      <c r="BJ7">
        <v>0</v>
      </c>
      <c r="BK7">
        <v>0</v>
      </c>
      <c r="BL7">
        <v>0</v>
      </c>
      <c r="BM7">
        <v>0</v>
      </c>
      <c r="BN7">
        <v>0</v>
      </c>
      <c r="BO7">
        <v>0</v>
      </c>
      <c r="BP7">
        <v>0</v>
      </c>
      <c r="BQ7">
        <v>0</v>
      </c>
      <c r="BR7">
        <v>0</v>
      </c>
      <c r="BS7">
        <v>0</v>
      </c>
      <c r="BT7">
        <v>0</v>
      </c>
    </row>
    <row r="8" spans="1:72" x14ac:dyDescent="0.25">
      <c r="A8" t="s">
        <v>31</v>
      </c>
      <c r="B8" t="s">
        <v>32</v>
      </c>
      <c r="C8">
        <v>19</v>
      </c>
      <c r="D8">
        <v>19</v>
      </c>
      <c r="E8">
        <v>0</v>
      </c>
      <c r="F8" t="str">
        <f>HYPERLINK("https://www.google.fr/maps/search/eA+Group+SA")</f>
        <v>https://www.google.fr/maps/search/eA+Group+SA</v>
      </c>
      <c r="G8">
        <v>1</v>
      </c>
      <c r="H8">
        <v>0</v>
      </c>
      <c r="I8">
        <v>0</v>
      </c>
      <c r="J8">
        <v>0</v>
      </c>
      <c r="K8">
        <v>0</v>
      </c>
      <c r="L8">
        <v>1</v>
      </c>
      <c r="M8">
        <v>0</v>
      </c>
      <c r="N8">
        <v>0</v>
      </c>
      <c r="O8">
        <v>1</v>
      </c>
      <c r="P8">
        <v>1</v>
      </c>
      <c r="Q8">
        <v>0</v>
      </c>
      <c r="R8">
        <v>1</v>
      </c>
      <c r="S8">
        <v>1</v>
      </c>
      <c r="T8">
        <v>0</v>
      </c>
      <c r="U8">
        <v>0</v>
      </c>
      <c r="V8">
        <v>0</v>
      </c>
      <c r="W8">
        <v>0</v>
      </c>
      <c r="X8">
        <v>1</v>
      </c>
      <c r="Y8">
        <v>0</v>
      </c>
      <c r="Z8">
        <v>0</v>
      </c>
      <c r="AA8">
        <v>1</v>
      </c>
      <c r="AB8">
        <v>0</v>
      </c>
      <c r="AC8">
        <v>1</v>
      </c>
      <c r="AD8">
        <v>0</v>
      </c>
      <c r="AE8">
        <v>0</v>
      </c>
      <c r="AF8">
        <v>0</v>
      </c>
      <c r="AG8">
        <v>0</v>
      </c>
      <c r="AH8">
        <v>1</v>
      </c>
      <c r="AI8">
        <v>0</v>
      </c>
      <c r="AJ8">
        <v>0</v>
      </c>
      <c r="AK8">
        <v>0</v>
      </c>
      <c r="AL8">
        <v>0</v>
      </c>
      <c r="AM8">
        <v>0</v>
      </c>
      <c r="AN8">
        <v>0</v>
      </c>
      <c r="AO8">
        <v>0</v>
      </c>
      <c r="AP8">
        <v>1</v>
      </c>
      <c r="AQ8">
        <v>0</v>
      </c>
      <c r="AR8">
        <v>0</v>
      </c>
      <c r="AS8">
        <v>1</v>
      </c>
      <c r="AT8">
        <v>0</v>
      </c>
      <c r="AU8">
        <v>0</v>
      </c>
      <c r="AV8">
        <v>1</v>
      </c>
      <c r="AW8">
        <v>0</v>
      </c>
      <c r="AX8">
        <v>1</v>
      </c>
      <c r="AY8">
        <v>0</v>
      </c>
      <c r="AZ8">
        <v>0</v>
      </c>
      <c r="BA8">
        <v>0</v>
      </c>
      <c r="BB8">
        <v>0</v>
      </c>
      <c r="BC8">
        <v>1</v>
      </c>
      <c r="BD8">
        <v>0</v>
      </c>
      <c r="BE8">
        <v>0</v>
      </c>
      <c r="BF8">
        <v>1</v>
      </c>
      <c r="BG8">
        <v>1</v>
      </c>
      <c r="BH8">
        <v>0</v>
      </c>
      <c r="BI8">
        <v>0</v>
      </c>
      <c r="BJ8">
        <v>1</v>
      </c>
      <c r="BK8">
        <v>0</v>
      </c>
      <c r="BL8">
        <v>0</v>
      </c>
      <c r="BM8">
        <v>0</v>
      </c>
      <c r="BN8">
        <v>0</v>
      </c>
      <c r="BO8">
        <v>0</v>
      </c>
      <c r="BP8">
        <v>0</v>
      </c>
      <c r="BQ8">
        <v>0</v>
      </c>
      <c r="BR8">
        <v>0</v>
      </c>
      <c r="BS8">
        <v>0</v>
      </c>
      <c r="BT8">
        <v>0</v>
      </c>
    </row>
    <row r="9" spans="1:72" x14ac:dyDescent="0.25">
      <c r="A9" t="s">
        <v>35</v>
      </c>
      <c r="B9" t="s">
        <v>36</v>
      </c>
      <c r="C9">
        <v>19</v>
      </c>
      <c r="D9">
        <v>19</v>
      </c>
      <c r="E9">
        <v>0</v>
      </c>
      <c r="F9" t="str">
        <f>HYPERLINK("https://www.google.fr/maps/search/Jemassure+Sàrl")</f>
        <v>https://www.google.fr/maps/search/Jemassure+Sàrl</v>
      </c>
      <c r="G9">
        <v>1</v>
      </c>
      <c r="H9">
        <v>0</v>
      </c>
      <c r="I9">
        <v>0</v>
      </c>
      <c r="J9">
        <v>0</v>
      </c>
      <c r="K9">
        <v>0</v>
      </c>
      <c r="L9">
        <v>1</v>
      </c>
      <c r="M9">
        <v>1</v>
      </c>
      <c r="N9">
        <v>0</v>
      </c>
      <c r="O9">
        <v>1</v>
      </c>
      <c r="P9">
        <v>1</v>
      </c>
      <c r="Q9">
        <v>0</v>
      </c>
      <c r="R9">
        <v>1</v>
      </c>
      <c r="S9">
        <v>0</v>
      </c>
      <c r="T9">
        <v>0</v>
      </c>
      <c r="U9">
        <v>1</v>
      </c>
      <c r="V9">
        <v>0</v>
      </c>
      <c r="W9">
        <v>1</v>
      </c>
      <c r="X9">
        <v>1</v>
      </c>
      <c r="Y9">
        <v>1</v>
      </c>
      <c r="Z9">
        <v>1</v>
      </c>
      <c r="AA9">
        <v>1</v>
      </c>
      <c r="AB9">
        <v>0</v>
      </c>
      <c r="AC9">
        <v>0</v>
      </c>
      <c r="AD9">
        <v>1</v>
      </c>
      <c r="AE9">
        <v>0</v>
      </c>
      <c r="AF9">
        <v>0</v>
      </c>
      <c r="AG9">
        <v>0</v>
      </c>
      <c r="AH9">
        <v>0</v>
      </c>
      <c r="AI9">
        <v>0</v>
      </c>
      <c r="AJ9">
        <v>0</v>
      </c>
      <c r="AK9">
        <v>0</v>
      </c>
      <c r="AL9">
        <v>0</v>
      </c>
      <c r="AM9">
        <v>0</v>
      </c>
      <c r="AN9">
        <v>1</v>
      </c>
      <c r="AO9">
        <v>1</v>
      </c>
      <c r="AP9">
        <v>1</v>
      </c>
      <c r="AQ9">
        <v>0</v>
      </c>
      <c r="AR9">
        <v>0</v>
      </c>
      <c r="AS9">
        <v>0</v>
      </c>
      <c r="AT9">
        <v>0</v>
      </c>
      <c r="AU9">
        <v>0</v>
      </c>
      <c r="AV9">
        <v>1</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row>
    <row r="10" spans="1:72" x14ac:dyDescent="0.25">
      <c r="A10" t="s">
        <v>39</v>
      </c>
      <c r="B10" t="s">
        <v>40</v>
      </c>
      <c r="C10">
        <v>18</v>
      </c>
      <c r="D10">
        <v>18</v>
      </c>
      <c r="E10">
        <v>0</v>
      </c>
      <c r="F10" t="str">
        <f>HYPERLINK("https://www.google.fr/maps/search/Mrs.+Dr.med.+Sandrine+Grept-Locher")</f>
        <v>https://www.google.fr/maps/search/Mrs.+Dr.med.+Sandrine+Grept-Locher</v>
      </c>
      <c r="G10">
        <v>0</v>
      </c>
      <c r="H10">
        <v>0</v>
      </c>
      <c r="I10">
        <v>0</v>
      </c>
      <c r="J10">
        <v>0</v>
      </c>
      <c r="K10">
        <v>0</v>
      </c>
      <c r="L10">
        <v>1</v>
      </c>
      <c r="M10">
        <v>0</v>
      </c>
      <c r="N10">
        <v>0</v>
      </c>
      <c r="O10">
        <v>0</v>
      </c>
      <c r="P10">
        <v>0</v>
      </c>
      <c r="Q10">
        <v>0</v>
      </c>
      <c r="R10">
        <v>1</v>
      </c>
      <c r="S10">
        <v>0</v>
      </c>
      <c r="T10">
        <v>0</v>
      </c>
      <c r="U10">
        <v>1</v>
      </c>
      <c r="V10">
        <v>0</v>
      </c>
      <c r="W10">
        <v>0</v>
      </c>
      <c r="X10">
        <v>1</v>
      </c>
      <c r="Y10">
        <v>0</v>
      </c>
      <c r="Z10">
        <v>0</v>
      </c>
      <c r="AA10">
        <v>1</v>
      </c>
      <c r="AB10">
        <v>0</v>
      </c>
      <c r="AC10">
        <v>0</v>
      </c>
      <c r="AD10">
        <v>0</v>
      </c>
      <c r="AE10">
        <v>0</v>
      </c>
      <c r="AF10">
        <v>0</v>
      </c>
      <c r="AG10">
        <v>0</v>
      </c>
      <c r="AH10">
        <v>1</v>
      </c>
      <c r="AI10">
        <v>0</v>
      </c>
      <c r="AJ10">
        <v>0</v>
      </c>
      <c r="AK10">
        <v>0</v>
      </c>
      <c r="AL10">
        <v>0</v>
      </c>
      <c r="AM10">
        <v>0</v>
      </c>
      <c r="AN10">
        <v>0</v>
      </c>
      <c r="AO10">
        <v>0</v>
      </c>
      <c r="AP10">
        <v>0</v>
      </c>
      <c r="AQ10">
        <v>0</v>
      </c>
      <c r="AR10">
        <v>0</v>
      </c>
      <c r="AS10">
        <v>1</v>
      </c>
      <c r="AT10">
        <v>0</v>
      </c>
      <c r="AU10">
        <v>1</v>
      </c>
      <c r="AV10">
        <v>0</v>
      </c>
      <c r="AW10">
        <v>0</v>
      </c>
      <c r="AX10">
        <v>0</v>
      </c>
      <c r="AY10">
        <v>1</v>
      </c>
      <c r="AZ10">
        <v>0</v>
      </c>
      <c r="BA10">
        <v>0</v>
      </c>
      <c r="BB10">
        <v>0</v>
      </c>
      <c r="BC10">
        <v>0</v>
      </c>
      <c r="BD10">
        <v>0</v>
      </c>
      <c r="BE10">
        <v>0</v>
      </c>
      <c r="BF10">
        <v>0</v>
      </c>
      <c r="BG10">
        <v>0</v>
      </c>
      <c r="BH10">
        <v>1</v>
      </c>
      <c r="BI10">
        <v>0</v>
      </c>
      <c r="BJ10">
        <v>0</v>
      </c>
      <c r="BK10">
        <v>0</v>
      </c>
      <c r="BL10">
        <v>1</v>
      </c>
      <c r="BM10">
        <v>1</v>
      </c>
      <c r="BN10">
        <v>1</v>
      </c>
      <c r="BO10">
        <v>1</v>
      </c>
      <c r="BP10">
        <v>1</v>
      </c>
      <c r="BQ10">
        <v>0</v>
      </c>
      <c r="BR10">
        <v>0</v>
      </c>
      <c r="BS10">
        <v>0</v>
      </c>
      <c r="BT10">
        <v>0</v>
      </c>
    </row>
    <row r="11" spans="1:72" x14ac:dyDescent="0.25">
      <c r="A11" t="s">
        <v>43</v>
      </c>
      <c r="B11" t="s">
        <v>44</v>
      </c>
      <c r="C11">
        <v>14</v>
      </c>
      <c r="D11">
        <v>14</v>
      </c>
      <c r="E11">
        <v>0</v>
      </c>
      <c r="F11" t="str">
        <f>HYPERLINK("https://www.google.fr/maps/search/Jacky+Services+Déménagement+Sàrl")</f>
        <v>https://www.google.fr/maps/search/Jacky+Services+Déménagement+Sàrl</v>
      </c>
      <c r="G11">
        <v>1</v>
      </c>
      <c r="H11">
        <v>1</v>
      </c>
      <c r="I11">
        <v>1</v>
      </c>
      <c r="J11">
        <v>1</v>
      </c>
      <c r="K11">
        <v>0</v>
      </c>
      <c r="L11">
        <v>0</v>
      </c>
      <c r="M11">
        <v>0</v>
      </c>
      <c r="N11">
        <v>0</v>
      </c>
      <c r="O11">
        <v>1</v>
      </c>
      <c r="P11">
        <v>1</v>
      </c>
      <c r="Q11">
        <v>0</v>
      </c>
      <c r="R11">
        <v>0</v>
      </c>
      <c r="S11">
        <v>1</v>
      </c>
      <c r="T11">
        <v>0</v>
      </c>
      <c r="U11">
        <v>1</v>
      </c>
      <c r="V11">
        <v>0</v>
      </c>
      <c r="W11">
        <v>0</v>
      </c>
      <c r="X11">
        <v>0</v>
      </c>
      <c r="Y11">
        <v>0</v>
      </c>
      <c r="Z11">
        <v>0</v>
      </c>
      <c r="AA11">
        <v>0</v>
      </c>
      <c r="AB11">
        <v>1</v>
      </c>
      <c r="AC11">
        <v>0</v>
      </c>
      <c r="AD11">
        <v>0</v>
      </c>
      <c r="AE11">
        <v>0</v>
      </c>
      <c r="AF11">
        <v>0</v>
      </c>
      <c r="AG11">
        <v>0</v>
      </c>
      <c r="AH11">
        <v>1</v>
      </c>
      <c r="AI11">
        <v>0</v>
      </c>
      <c r="AJ11">
        <v>0</v>
      </c>
      <c r="AK11">
        <v>1</v>
      </c>
      <c r="AL11">
        <v>0</v>
      </c>
      <c r="AM11">
        <v>0</v>
      </c>
      <c r="AN11">
        <v>0</v>
      </c>
      <c r="AO11">
        <v>0</v>
      </c>
      <c r="AP11">
        <v>0</v>
      </c>
      <c r="AQ11">
        <v>1</v>
      </c>
      <c r="AR11">
        <v>0</v>
      </c>
      <c r="AS11">
        <v>0</v>
      </c>
      <c r="AT11">
        <v>0</v>
      </c>
      <c r="AU11">
        <v>1</v>
      </c>
      <c r="AV11">
        <v>1</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row>
    <row r="12" spans="1:72" x14ac:dyDescent="0.25">
      <c r="A12" t="s">
        <v>47</v>
      </c>
      <c r="B12" t="s">
        <v>48</v>
      </c>
      <c r="C12">
        <v>14</v>
      </c>
      <c r="D12">
        <v>14</v>
      </c>
      <c r="E12">
        <v>0</v>
      </c>
      <c r="F12" t="str">
        <f>HYPERLINK("https://www.google.fr/maps/search/Swissbotanic+GmbH")</f>
        <v>https://www.google.fr/maps/search/Swissbotanic+GmbH</v>
      </c>
      <c r="G12">
        <v>1</v>
      </c>
      <c r="H12">
        <v>1</v>
      </c>
      <c r="I12">
        <v>1</v>
      </c>
      <c r="J12">
        <v>1</v>
      </c>
      <c r="K12">
        <v>1</v>
      </c>
      <c r="L12">
        <v>0</v>
      </c>
      <c r="M12">
        <v>0</v>
      </c>
      <c r="N12">
        <v>0</v>
      </c>
      <c r="O12">
        <v>1</v>
      </c>
      <c r="P12">
        <v>0</v>
      </c>
      <c r="Q12">
        <v>0</v>
      </c>
      <c r="R12">
        <v>0</v>
      </c>
      <c r="S12">
        <v>1</v>
      </c>
      <c r="T12">
        <v>0</v>
      </c>
      <c r="U12">
        <v>0</v>
      </c>
      <c r="V12">
        <v>0</v>
      </c>
      <c r="W12">
        <v>0</v>
      </c>
      <c r="X12">
        <v>0</v>
      </c>
      <c r="Y12">
        <v>0</v>
      </c>
      <c r="Z12">
        <v>0</v>
      </c>
      <c r="AA12">
        <v>0</v>
      </c>
      <c r="AB12">
        <v>1</v>
      </c>
      <c r="AC12">
        <v>0</v>
      </c>
      <c r="AD12">
        <v>0</v>
      </c>
      <c r="AE12">
        <v>0</v>
      </c>
      <c r="AF12">
        <v>0</v>
      </c>
      <c r="AG12">
        <v>0</v>
      </c>
      <c r="AH12">
        <v>0</v>
      </c>
      <c r="AI12">
        <v>1</v>
      </c>
      <c r="AJ12">
        <v>0</v>
      </c>
      <c r="AK12">
        <v>0</v>
      </c>
      <c r="AL12">
        <v>0</v>
      </c>
      <c r="AM12">
        <v>0</v>
      </c>
      <c r="AN12">
        <v>0</v>
      </c>
      <c r="AO12">
        <v>0</v>
      </c>
      <c r="AP12">
        <v>0</v>
      </c>
      <c r="AQ12">
        <v>0</v>
      </c>
      <c r="AR12">
        <v>0</v>
      </c>
      <c r="AS12">
        <v>0</v>
      </c>
      <c r="AT12">
        <v>0</v>
      </c>
      <c r="AU12">
        <v>1</v>
      </c>
      <c r="AV12">
        <v>0</v>
      </c>
      <c r="AW12">
        <v>0</v>
      </c>
      <c r="AX12">
        <v>1</v>
      </c>
      <c r="AY12">
        <v>0</v>
      </c>
      <c r="AZ12">
        <v>0</v>
      </c>
      <c r="BA12">
        <v>0</v>
      </c>
      <c r="BB12">
        <v>0</v>
      </c>
      <c r="BC12">
        <v>0</v>
      </c>
      <c r="BD12">
        <v>0</v>
      </c>
      <c r="BE12">
        <v>0</v>
      </c>
      <c r="BF12">
        <v>0</v>
      </c>
      <c r="BG12">
        <v>0</v>
      </c>
      <c r="BH12">
        <v>0</v>
      </c>
      <c r="BI12">
        <v>0</v>
      </c>
      <c r="BJ12">
        <v>0</v>
      </c>
      <c r="BK12">
        <v>1</v>
      </c>
      <c r="BL12">
        <v>0</v>
      </c>
      <c r="BM12">
        <v>0</v>
      </c>
      <c r="BN12">
        <v>0</v>
      </c>
      <c r="BO12">
        <v>0</v>
      </c>
      <c r="BP12">
        <v>0</v>
      </c>
      <c r="BQ12">
        <v>0</v>
      </c>
      <c r="BR12">
        <v>0</v>
      </c>
      <c r="BS12">
        <v>0</v>
      </c>
      <c r="BT12">
        <v>1</v>
      </c>
    </row>
    <row r="13" spans="1:72" x14ac:dyDescent="0.25">
      <c r="A13" t="s">
        <v>51</v>
      </c>
      <c r="B13" t="s">
        <v>52</v>
      </c>
      <c r="C13">
        <v>13</v>
      </c>
      <c r="D13">
        <v>13</v>
      </c>
      <c r="E13">
        <v>0</v>
      </c>
      <c r="F13" t="str">
        <f>HYPERLINK("https://www.google.fr/maps/search/Batimmo+SA")</f>
        <v>https://www.google.fr/maps/search/Batimmo+SA</v>
      </c>
      <c r="G13">
        <v>0</v>
      </c>
      <c r="H13">
        <v>0</v>
      </c>
      <c r="I13">
        <v>0</v>
      </c>
      <c r="J13">
        <v>1</v>
      </c>
      <c r="K13">
        <v>0</v>
      </c>
      <c r="L13">
        <v>0</v>
      </c>
      <c r="M13">
        <v>0</v>
      </c>
      <c r="N13">
        <v>0</v>
      </c>
      <c r="O13">
        <v>0</v>
      </c>
      <c r="P13">
        <v>0</v>
      </c>
      <c r="Q13">
        <v>0</v>
      </c>
      <c r="R13">
        <v>1</v>
      </c>
      <c r="S13">
        <v>1</v>
      </c>
      <c r="T13">
        <v>1</v>
      </c>
      <c r="U13">
        <v>0</v>
      </c>
      <c r="V13">
        <v>0</v>
      </c>
      <c r="W13">
        <v>0</v>
      </c>
      <c r="X13">
        <v>0</v>
      </c>
      <c r="Y13">
        <v>0</v>
      </c>
      <c r="Z13">
        <v>0</v>
      </c>
      <c r="AA13">
        <v>0</v>
      </c>
      <c r="AB13">
        <v>0</v>
      </c>
      <c r="AC13">
        <v>0</v>
      </c>
      <c r="AD13">
        <v>0</v>
      </c>
      <c r="AE13">
        <v>0</v>
      </c>
      <c r="AF13">
        <v>0</v>
      </c>
      <c r="AG13">
        <v>0</v>
      </c>
      <c r="AH13">
        <v>0</v>
      </c>
      <c r="AI13">
        <v>0</v>
      </c>
      <c r="AJ13">
        <v>0</v>
      </c>
      <c r="AK13">
        <v>0</v>
      </c>
      <c r="AL13">
        <v>0</v>
      </c>
      <c r="AM13">
        <v>0</v>
      </c>
      <c r="AN13">
        <v>1</v>
      </c>
      <c r="AO13">
        <v>0</v>
      </c>
      <c r="AP13">
        <v>1</v>
      </c>
      <c r="AQ13">
        <v>0</v>
      </c>
      <c r="AR13">
        <v>0</v>
      </c>
      <c r="AS13">
        <v>0</v>
      </c>
      <c r="AT13">
        <v>0</v>
      </c>
      <c r="AU13">
        <v>0</v>
      </c>
      <c r="AV13">
        <v>0</v>
      </c>
      <c r="AW13">
        <v>0</v>
      </c>
      <c r="AX13">
        <v>0</v>
      </c>
      <c r="AY13">
        <v>0</v>
      </c>
      <c r="AZ13">
        <v>0</v>
      </c>
      <c r="BA13">
        <v>1</v>
      </c>
      <c r="BB13">
        <v>0</v>
      </c>
      <c r="BC13">
        <v>0</v>
      </c>
      <c r="BD13">
        <v>1</v>
      </c>
      <c r="BE13">
        <v>1</v>
      </c>
      <c r="BF13">
        <v>1</v>
      </c>
      <c r="BG13">
        <v>0</v>
      </c>
      <c r="BH13">
        <v>1</v>
      </c>
      <c r="BI13">
        <v>0</v>
      </c>
      <c r="BJ13">
        <v>0</v>
      </c>
      <c r="BK13">
        <v>0</v>
      </c>
      <c r="BL13">
        <v>1</v>
      </c>
      <c r="BM13">
        <v>0</v>
      </c>
      <c r="BN13">
        <v>0</v>
      </c>
      <c r="BO13">
        <v>0</v>
      </c>
      <c r="BP13">
        <v>0</v>
      </c>
      <c r="BQ13">
        <v>0</v>
      </c>
      <c r="BR13">
        <v>0</v>
      </c>
      <c r="BS13">
        <v>0</v>
      </c>
      <c r="BT13">
        <v>0</v>
      </c>
    </row>
    <row r="14" spans="1:72" x14ac:dyDescent="0.25">
      <c r="A14" t="s">
        <v>55</v>
      </c>
      <c r="B14" t="s">
        <v>56</v>
      </c>
      <c r="C14">
        <v>13</v>
      </c>
      <c r="D14">
        <v>13</v>
      </c>
      <c r="E14">
        <v>0</v>
      </c>
      <c r="F14" t="str">
        <f>HYPERLINK("https://www.google.fr/maps/search/Home+Addict")</f>
        <v>https://www.google.fr/maps/search/Home+Addict</v>
      </c>
      <c r="G14">
        <v>0</v>
      </c>
      <c r="H14">
        <v>0</v>
      </c>
      <c r="I14">
        <v>0</v>
      </c>
      <c r="J14">
        <v>0</v>
      </c>
      <c r="K14">
        <v>0</v>
      </c>
      <c r="L14">
        <v>0</v>
      </c>
      <c r="M14">
        <v>1</v>
      </c>
      <c r="N14">
        <v>0</v>
      </c>
      <c r="O14">
        <v>0</v>
      </c>
      <c r="P14">
        <v>1</v>
      </c>
      <c r="Q14">
        <v>0</v>
      </c>
      <c r="R14">
        <v>0</v>
      </c>
      <c r="S14">
        <v>1</v>
      </c>
      <c r="T14">
        <v>0</v>
      </c>
      <c r="U14">
        <v>0</v>
      </c>
      <c r="V14">
        <v>1</v>
      </c>
      <c r="W14">
        <v>0</v>
      </c>
      <c r="X14">
        <v>0</v>
      </c>
      <c r="Y14">
        <v>1</v>
      </c>
      <c r="Z14">
        <v>0</v>
      </c>
      <c r="AA14">
        <v>0</v>
      </c>
      <c r="AB14">
        <v>0</v>
      </c>
      <c r="AC14">
        <v>1</v>
      </c>
      <c r="AD14">
        <v>0</v>
      </c>
      <c r="AE14">
        <v>0</v>
      </c>
      <c r="AF14">
        <v>0</v>
      </c>
      <c r="AG14">
        <v>0</v>
      </c>
      <c r="AH14">
        <v>1</v>
      </c>
      <c r="AI14">
        <v>0</v>
      </c>
      <c r="AJ14">
        <v>0</v>
      </c>
      <c r="AK14">
        <v>0</v>
      </c>
      <c r="AL14">
        <v>0</v>
      </c>
      <c r="AM14">
        <v>0</v>
      </c>
      <c r="AN14">
        <v>0</v>
      </c>
      <c r="AO14">
        <v>1</v>
      </c>
      <c r="AP14">
        <v>1</v>
      </c>
      <c r="AQ14">
        <v>0</v>
      </c>
      <c r="AR14">
        <v>0</v>
      </c>
      <c r="AS14">
        <v>0</v>
      </c>
      <c r="AT14">
        <v>0</v>
      </c>
      <c r="AU14">
        <v>1</v>
      </c>
      <c r="AV14">
        <v>1</v>
      </c>
      <c r="AW14">
        <v>0</v>
      </c>
      <c r="AX14">
        <v>0</v>
      </c>
      <c r="AY14">
        <v>0</v>
      </c>
      <c r="AZ14">
        <v>0</v>
      </c>
      <c r="BA14">
        <v>0</v>
      </c>
      <c r="BB14">
        <v>0</v>
      </c>
      <c r="BC14">
        <v>1</v>
      </c>
      <c r="BD14">
        <v>0</v>
      </c>
      <c r="BE14">
        <v>0</v>
      </c>
      <c r="BF14">
        <v>0</v>
      </c>
      <c r="BG14">
        <v>0</v>
      </c>
      <c r="BH14">
        <v>0</v>
      </c>
      <c r="BI14">
        <v>1</v>
      </c>
      <c r="BJ14">
        <v>0</v>
      </c>
      <c r="BK14">
        <v>0</v>
      </c>
      <c r="BL14">
        <v>0</v>
      </c>
      <c r="BM14">
        <v>0</v>
      </c>
      <c r="BN14">
        <v>0</v>
      </c>
      <c r="BO14">
        <v>0</v>
      </c>
      <c r="BP14">
        <v>0</v>
      </c>
      <c r="BQ14">
        <v>0</v>
      </c>
      <c r="BR14">
        <v>0</v>
      </c>
      <c r="BS14">
        <v>0</v>
      </c>
      <c r="BT14">
        <v>0</v>
      </c>
    </row>
    <row r="15" spans="1:72" x14ac:dyDescent="0.25">
      <c r="A15" t="s">
        <v>59</v>
      </c>
      <c r="B15" t="s">
        <v>60</v>
      </c>
      <c r="C15">
        <v>12</v>
      </c>
      <c r="D15">
        <v>12</v>
      </c>
      <c r="E15">
        <v>0</v>
      </c>
      <c r="F15" t="str">
        <f>HYPERLINK("https://www.google.fr/maps/search/RM+Sécurité+-+Systèmes+d'alarme+&amp;+Vidéosurveillance")</f>
        <v>https://www.google.fr/maps/search/RM+Sécurité+-+Systèmes+d'alarme+&amp;+Vidéosurveillance</v>
      </c>
      <c r="G15">
        <v>1</v>
      </c>
      <c r="H15">
        <v>1</v>
      </c>
      <c r="I15">
        <v>0</v>
      </c>
      <c r="J15">
        <v>0</v>
      </c>
      <c r="K15">
        <v>0</v>
      </c>
      <c r="L15">
        <v>0</v>
      </c>
      <c r="M15">
        <v>1</v>
      </c>
      <c r="N15">
        <v>0</v>
      </c>
      <c r="O15">
        <v>1</v>
      </c>
      <c r="P15">
        <v>0</v>
      </c>
      <c r="Q15">
        <v>0</v>
      </c>
      <c r="R15">
        <v>0</v>
      </c>
      <c r="S15">
        <v>1</v>
      </c>
      <c r="T15">
        <v>0</v>
      </c>
      <c r="U15">
        <v>0</v>
      </c>
      <c r="V15">
        <v>1</v>
      </c>
      <c r="W15">
        <v>0</v>
      </c>
      <c r="X15">
        <v>0</v>
      </c>
      <c r="Y15">
        <v>0</v>
      </c>
      <c r="Z15">
        <v>0</v>
      </c>
      <c r="AA15">
        <v>0</v>
      </c>
      <c r="AB15">
        <v>0</v>
      </c>
      <c r="AC15">
        <v>0</v>
      </c>
      <c r="AD15">
        <v>0</v>
      </c>
      <c r="AE15">
        <v>0</v>
      </c>
      <c r="AF15">
        <v>1</v>
      </c>
      <c r="AG15">
        <v>1</v>
      </c>
      <c r="AH15">
        <v>0</v>
      </c>
      <c r="AI15">
        <v>0</v>
      </c>
      <c r="AJ15">
        <v>0</v>
      </c>
      <c r="AK15">
        <v>0</v>
      </c>
      <c r="AL15">
        <v>0</v>
      </c>
      <c r="AM15">
        <v>0</v>
      </c>
      <c r="AN15">
        <v>1</v>
      </c>
      <c r="AO15">
        <v>0</v>
      </c>
      <c r="AP15">
        <v>0</v>
      </c>
      <c r="AQ15">
        <v>1</v>
      </c>
      <c r="AR15">
        <v>0</v>
      </c>
      <c r="AS15">
        <v>1</v>
      </c>
      <c r="AT15">
        <v>0</v>
      </c>
      <c r="AU15">
        <v>0</v>
      </c>
      <c r="AV15">
        <v>0</v>
      </c>
      <c r="AW15">
        <v>1</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row>
    <row r="16" spans="1:72" x14ac:dyDescent="0.25">
      <c r="A16" t="s">
        <v>63</v>
      </c>
      <c r="B16" t="s">
        <v>64</v>
      </c>
      <c r="C16">
        <v>12</v>
      </c>
      <c r="D16">
        <v>12</v>
      </c>
      <c r="E16">
        <v>0</v>
      </c>
      <c r="F16" t="str">
        <f>HYPERLINK("https://www.google.fr/maps/search/Day+Conseils+Crédit")</f>
        <v>https://www.google.fr/maps/search/Day+Conseils+Crédit</v>
      </c>
      <c r="G16">
        <v>0</v>
      </c>
      <c r="H16">
        <v>1</v>
      </c>
      <c r="I16">
        <v>0</v>
      </c>
      <c r="J16">
        <v>1</v>
      </c>
      <c r="K16">
        <v>0</v>
      </c>
      <c r="L16">
        <v>0</v>
      </c>
      <c r="M16">
        <v>0</v>
      </c>
      <c r="N16">
        <v>0</v>
      </c>
      <c r="O16">
        <v>0</v>
      </c>
      <c r="P16">
        <v>1</v>
      </c>
      <c r="Q16">
        <v>0</v>
      </c>
      <c r="R16">
        <v>1</v>
      </c>
      <c r="S16">
        <v>0</v>
      </c>
      <c r="T16">
        <v>0</v>
      </c>
      <c r="U16">
        <v>0</v>
      </c>
      <c r="V16">
        <v>0</v>
      </c>
      <c r="W16">
        <v>1</v>
      </c>
      <c r="X16">
        <v>0</v>
      </c>
      <c r="Y16">
        <v>0</v>
      </c>
      <c r="Z16">
        <v>0</v>
      </c>
      <c r="AA16">
        <v>0</v>
      </c>
      <c r="AB16">
        <v>0</v>
      </c>
      <c r="AC16">
        <v>0</v>
      </c>
      <c r="AD16">
        <v>0</v>
      </c>
      <c r="AE16">
        <v>0</v>
      </c>
      <c r="AF16">
        <v>0</v>
      </c>
      <c r="AG16">
        <v>0</v>
      </c>
      <c r="AH16">
        <v>1</v>
      </c>
      <c r="AI16">
        <v>0</v>
      </c>
      <c r="AJ16">
        <v>0</v>
      </c>
      <c r="AK16">
        <v>0</v>
      </c>
      <c r="AL16">
        <v>0</v>
      </c>
      <c r="AM16">
        <v>0</v>
      </c>
      <c r="AN16">
        <v>0</v>
      </c>
      <c r="AO16">
        <v>0</v>
      </c>
      <c r="AP16">
        <v>0</v>
      </c>
      <c r="AQ16">
        <v>0</v>
      </c>
      <c r="AR16">
        <v>0</v>
      </c>
      <c r="AS16">
        <v>1</v>
      </c>
      <c r="AT16">
        <v>0</v>
      </c>
      <c r="AU16">
        <v>0</v>
      </c>
      <c r="AV16">
        <v>1</v>
      </c>
      <c r="AW16">
        <v>0</v>
      </c>
      <c r="AX16">
        <v>0</v>
      </c>
      <c r="AY16">
        <v>0</v>
      </c>
      <c r="AZ16">
        <v>0</v>
      </c>
      <c r="BA16">
        <v>0</v>
      </c>
      <c r="BB16">
        <v>0</v>
      </c>
      <c r="BC16">
        <v>0</v>
      </c>
      <c r="BD16">
        <v>0</v>
      </c>
      <c r="BE16">
        <v>0</v>
      </c>
      <c r="BF16">
        <v>0</v>
      </c>
      <c r="BG16">
        <v>1</v>
      </c>
      <c r="BH16">
        <v>0</v>
      </c>
      <c r="BI16">
        <v>0</v>
      </c>
      <c r="BJ16">
        <v>0</v>
      </c>
      <c r="BK16">
        <v>0</v>
      </c>
      <c r="BL16">
        <v>0</v>
      </c>
      <c r="BM16">
        <v>1</v>
      </c>
      <c r="BN16">
        <v>0</v>
      </c>
      <c r="BO16">
        <v>0</v>
      </c>
      <c r="BP16">
        <v>0</v>
      </c>
      <c r="BQ16">
        <v>1</v>
      </c>
      <c r="BR16">
        <v>0</v>
      </c>
      <c r="BS16">
        <v>0</v>
      </c>
      <c r="BT16">
        <v>0</v>
      </c>
    </row>
    <row r="17" spans="1:72" x14ac:dyDescent="0.25">
      <c r="A17" t="s">
        <v>67</v>
      </c>
      <c r="B17" t="s">
        <v>68</v>
      </c>
      <c r="C17">
        <v>11</v>
      </c>
      <c r="D17">
        <v>11</v>
      </c>
      <c r="E17">
        <v>0</v>
      </c>
      <c r="F17" t="str">
        <f>HYPERLINK("https://www.google.fr/maps/search/Voyance+Suisse")</f>
        <v>https://www.google.fr/maps/search/Voyance+Suisse</v>
      </c>
      <c r="G17">
        <v>0</v>
      </c>
      <c r="H17">
        <v>0</v>
      </c>
      <c r="I17">
        <v>1</v>
      </c>
      <c r="J17">
        <v>0</v>
      </c>
      <c r="K17">
        <v>0</v>
      </c>
      <c r="L17">
        <v>0</v>
      </c>
      <c r="M17">
        <v>0</v>
      </c>
      <c r="N17">
        <v>0</v>
      </c>
      <c r="O17">
        <v>0</v>
      </c>
      <c r="P17">
        <v>1</v>
      </c>
      <c r="Q17">
        <v>1</v>
      </c>
      <c r="R17">
        <v>0</v>
      </c>
      <c r="S17">
        <v>1</v>
      </c>
      <c r="T17">
        <v>0</v>
      </c>
      <c r="U17">
        <v>1</v>
      </c>
      <c r="V17">
        <v>0</v>
      </c>
      <c r="W17">
        <v>0</v>
      </c>
      <c r="X17">
        <v>0</v>
      </c>
      <c r="Y17">
        <v>0</v>
      </c>
      <c r="Z17">
        <v>0</v>
      </c>
      <c r="AA17">
        <v>1</v>
      </c>
      <c r="AB17">
        <v>0</v>
      </c>
      <c r="AC17">
        <v>0</v>
      </c>
      <c r="AD17">
        <v>0</v>
      </c>
      <c r="AE17">
        <v>0</v>
      </c>
      <c r="AF17">
        <v>0</v>
      </c>
      <c r="AG17">
        <v>0</v>
      </c>
      <c r="AH17">
        <v>0</v>
      </c>
      <c r="AI17">
        <v>0</v>
      </c>
      <c r="AJ17">
        <v>0</v>
      </c>
      <c r="AK17">
        <v>0</v>
      </c>
      <c r="AL17">
        <v>1</v>
      </c>
      <c r="AM17">
        <v>0</v>
      </c>
      <c r="AN17">
        <v>0</v>
      </c>
      <c r="AO17">
        <v>0</v>
      </c>
      <c r="AP17">
        <v>0</v>
      </c>
      <c r="AQ17">
        <v>0</v>
      </c>
      <c r="AR17">
        <v>1</v>
      </c>
      <c r="AS17">
        <v>1</v>
      </c>
      <c r="AT17">
        <v>0</v>
      </c>
      <c r="AU17">
        <v>0</v>
      </c>
      <c r="AV17">
        <v>1</v>
      </c>
      <c r="AW17">
        <v>0</v>
      </c>
      <c r="AX17">
        <v>0</v>
      </c>
      <c r="AY17">
        <v>0</v>
      </c>
      <c r="AZ17">
        <v>0</v>
      </c>
      <c r="BA17">
        <v>1</v>
      </c>
      <c r="BB17">
        <v>0</v>
      </c>
      <c r="BC17">
        <v>0</v>
      </c>
      <c r="BD17">
        <v>0</v>
      </c>
      <c r="BE17">
        <v>0</v>
      </c>
      <c r="BF17">
        <v>0</v>
      </c>
      <c r="BG17">
        <v>0</v>
      </c>
      <c r="BH17">
        <v>0</v>
      </c>
      <c r="BI17">
        <v>0</v>
      </c>
      <c r="BJ17">
        <v>0</v>
      </c>
      <c r="BK17">
        <v>0</v>
      </c>
      <c r="BL17">
        <v>0</v>
      </c>
      <c r="BM17">
        <v>0</v>
      </c>
      <c r="BN17">
        <v>0</v>
      </c>
      <c r="BO17">
        <v>0</v>
      </c>
      <c r="BP17">
        <v>0</v>
      </c>
      <c r="BQ17">
        <v>0</v>
      </c>
      <c r="BR17">
        <v>0</v>
      </c>
      <c r="BS17">
        <v>0</v>
      </c>
      <c r="BT17">
        <v>0</v>
      </c>
    </row>
    <row r="18" spans="1:72" x14ac:dyDescent="0.25">
      <c r="A18" t="s">
        <v>71</v>
      </c>
      <c r="B18" t="s">
        <v>72</v>
      </c>
      <c r="C18">
        <v>11</v>
      </c>
      <c r="D18">
        <v>11</v>
      </c>
      <c r="E18">
        <v>0</v>
      </c>
      <c r="F18" t="str">
        <f>HYPERLINK("https://www.google.fr/maps/search/B.R.+Consulting+Relocation+Sàrl")</f>
        <v>https://www.google.fr/maps/search/B.R.+Consulting+Relocation+Sàrl</v>
      </c>
      <c r="G18">
        <v>0</v>
      </c>
      <c r="H18">
        <v>0</v>
      </c>
      <c r="I18">
        <v>0</v>
      </c>
      <c r="J18">
        <v>0</v>
      </c>
      <c r="K18">
        <v>0</v>
      </c>
      <c r="L18">
        <v>0</v>
      </c>
      <c r="M18">
        <v>1</v>
      </c>
      <c r="N18">
        <v>0</v>
      </c>
      <c r="O18">
        <v>1</v>
      </c>
      <c r="P18">
        <v>1</v>
      </c>
      <c r="Q18">
        <v>0</v>
      </c>
      <c r="R18">
        <v>0</v>
      </c>
      <c r="S18">
        <v>1</v>
      </c>
      <c r="T18">
        <v>0</v>
      </c>
      <c r="U18">
        <v>1</v>
      </c>
      <c r="V18">
        <v>0</v>
      </c>
      <c r="W18">
        <v>1</v>
      </c>
      <c r="X18">
        <v>1</v>
      </c>
      <c r="Y18">
        <v>0</v>
      </c>
      <c r="Z18">
        <v>1</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1</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row>
    <row r="19" spans="1:72" x14ac:dyDescent="0.25">
      <c r="A19" t="s">
        <v>75</v>
      </c>
      <c r="B19" t="s">
        <v>76</v>
      </c>
      <c r="C19">
        <v>11</v>
      </c>
      <c r="D19">
        <v>11</v>
      </c>
      <c r="E19">
        <v>0</v>
      </c>
      <c r="F19" t="str">
        <f>HYPERLINK("https://www.google.fr/maps/search/ENTOURAGE+Medical+Esthetic+Solutions+SA")</f>
        <v>https://www.google.fr/maps/search/ENTOURAGE+Medical+Esthetic+Solutions+SA</v>
      </c>
      <c r="G19">
        <v>0</v>
      </c>
      <c r="H19">
        <v>0</v>
      </c>
      <c r="I19">
        <v>0</v>
      </c>
      <c r="J19">
        <v>0</v>
      </c>
      <c r="K19">
        <v>0</v>
      </c>
      <c r="L19">
        <v>0</v>
      </c>
      <c r="M19">
        <v>0</v>
      </c>
      <c r="N19">
        <v>0</v>
      </c>
      <c r="O19">
        <v>0</v>
      </c>
      <c r="P19">
        <v>0</v>
      </c>
      <c r="Q19">
        <v>0</v>
      </c>
      <c r="R19">
        <v>0</v>
      </c>
      <c r="S19">
        <v>1</v>
      </c>
      <c r="T19">
        <v>0</v>
      </c>
      <c r="U19">
        <v>0</v>
      </c>
      <c r="V19">
        <v>0</v>
      </c>
      <c r="W19">
        <v>1</v>
      </c>
      <c r="X19">
        <v>0</v>
      </c>
      <c r="Y19">
        <v>0</v>
      </c>
      <c r="Z19">
        <v>0</v>
      </c>
      <c r="AA19">
        <v>0</v>
      </c>
      <c r="AB19">
        <v>0</v>
      </c>
      <c r="AC19">
        <v>0</v>
      </c>
      <c r="AD19">
        <v>0</v>
      </c>
      <c r="AE19">
        <v>0</v>
      </c>
      <c r="AF19">
        <v>0</v>
      </c>
      <c r="AG19">
        <v>0</v>
      </c>
      <c r="AH19">
        <v>1</v>
      </c>
      <c r="AI19">
        <v>0</v>
      </c>
      <c r="AJ19">
        <v>0</v>
      </c>
      <c r="AK19">
        <v>1</v>
      </c>
      <c r="AL19">
        <v>0</v>
      </c>
      <c r="AM19">
        <v>0</v>
      </c>
      <c r="AN19">
        <v>0</v>
      </c>
      <c r="AO19">
        <v>0</v>
      </c>
      <c r="AP19">
        <v>1</v>
      </c>
      <c r="AQ19">
        <v>0</v>
      </c>
      <c r="AR19">
        <v>0</v>
      </c>
      <c r="AS19">
        <v>1</v>
      </c>
      <c r="AT19">
        <v>0</v>
      </c>
      <c r="AU19">
        <v>0</v>
      </c>
      <c r="AV19">
        <v>0</v>
      </c>
      <c r="AW19">
        <v>0</v>
      </c>
      <c r="AX19">
        <v>0</v>
      </c>
      <c r="AY19">
        <v>0</v>
      </c>
      <c r="AZ19">
        <v>0</v>
      </c>
      <c r="BA19">
        <v>0</v>
      </c>
      <c r="BB19">
        <v>0</v>
      </c>
      <c r="BC19">
        <v>0</v>
      </c>
      <c r="BD19">
        <v>0</v>
      </c>
      <c r="BE19">
        <v>0</v>
      </c>
      <c r="BF19">
        <v>0</v>
      </c>
      <c r="BG19">
        <v>1</v>
      </c>
      <c r="BH19">
        <v>0</v>
      </c>
      <c r="BI19">
        <v>0</v>
      </c>
      <c r="BJ19">
        <v>0</v>
      </c>
      <c r="BK19">
        <v>0</v>
      </c>
      <c r="BL19">
        <v>0</v>
      </c>
      <c r="BM19">
        <v>1</v>
      </c>
      <c r="BN19">
        <v>0</v>
      </c>
      <c r="BO19">
        <v>0</v>
      </c>
      <c r="BP19">
        <v>1</v>
      </c>
      <c r="BQ19">
        <v>1</v>
      </c>
      <c r="BR19">
        <v>0</v>
      </c>
      <c r="BS19">
        <v>0</v>
      </c>
      <c r="BT19">
        <v>0</v>
      </c>
    </row>
    <row r="20" spans="1:72" x14ac:dyDescent="0.25">
      <c r="A20" t="s">
        <v>79</v>
      </c>
      <c r="B20" t="s">
        <v>12</v>
      </c>
      <c r="C20">
        <v>10</v>
      </c>
      <c r="D20">
        <v>10</v>
      </c>
      <c r="E20">
        <v>0</v>
      </c>
      <c r="F20" t="str">
        <f>HYPERLINK("https://www.google.fr/maps/search/123+ACTION")</f>
        <v>https://www.google.fr/maps/search/123+ACTION</v>
      </c>
      <c r="G20">
        <v>1</v>
      </c>
      <c r="H20">
        <v>0</v>
      </c>
      <c r="I20">
        <v>0</v>
      </c>
      <c r="J20">
        <v>1</v>
      </c>
      <c r="K20">
        <v>0</v>
      </c>
      <c r="L20">
        <v>0</v>
      </c>
      <c r="M20">
        <v>0</v>
      </c>
      <c r="N20">
        <v>0</v>
      </c>
      <c r="O20">
        <v>0</v>
      </c>
      <c r="P20">
        <v>1</v>
      </c>
      <c r="Q20">
        <v>0</v>
      </c>
      <c r="R20">
        <v>0</v>
      </c>
      <c r="S20">
        <v>1</v>
      </c>
      <c r="T20">
        <v>0</v>
      </c>
      <c r="U20">
        <v>1</v>
      </c>
      <c r="V20">
        <v>0</v>
      </c>
      <c r="W20">
        <v>1</v>
      </c>
      <c r="X20">
        <v>1</v>
      </c>
      <c r="Y20">
        <v>1</v>
      </c>
      <c r="Z20">
        <v>1</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row>
    <row r="21" spans="1:72" x14ac:dyDescent="0.25">
      <c r="A21" t="s">
        <v>82</v>
      </c>
      <c r="B21" t="s">
        <v>83</v>
      </c>
      <c r="C21">
        <v>9</v>
      </c>
      <c r="D21">
        <v>9</v>
      </c>
      <c r="E21">
        <v>0</v>
      </c>
      <c r="F21" t="str">
        <f>HYPERLINK("https://www.google.fr/maps/search/Opticien+Point2vue+Renens")</f>
        <v>https://www.google.fr/maps/search/Opticien+Point2vue+Renens</v>
      </c>
      <c r="G21">
        <v>0</v>
      </c>
      <c r="H21">
        <v>0</v>
      </c>
      <c r="I21">
        <v>0</v>
      </c>
      <c r="J21">
        <v>0</v>
      </c>
      <c r="K21">
        <v>1</v>
      </c>
      <c r="L21">
        <v>0</v>
      </c>
      <c r="M21">
        <v>0</v>
      </c>
      <c r="N21">
        <v>1</v>
      </c>
      <c r="O21">
        <v>0</v>
      </c>
      <c r="P21">
        <v>0</v>
      </c>
      <c r="Q21">
        <v>1</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1</v>
      </c>
      <c r="AS21">
        <v>0</v>
      </c>
      <c r="AT21">
        <v>0</v>
      </c>
      <c r="AU21">
        <v>0</v>
      </c>
      <c r="AV21">
        <v>1</v>
      </c>
      <c r="AW21">
        <v>1</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1</v>
      </c>
      <c r="BS21">
        <v>0</v>
      </c>
      <c r="BT21">
        <v>0</v>
      </c>
    </row>
    <row r="22" spans="1:72" x14ac:dyDescent="0.25">
      <c r="A22" t="s">
        <v>86</v>
      </c>
      <c r="B22" t="s">
        <v>87</v>
      </c>
      <c r="C22">
        <v>9</v>
      </c>
      <c r="D22">
        <v>9</v>
      </c>
      <c r="E22">
        <v>0</v>
      </c>
      <c r="F22" t="str">
        <f>HYPERLINK("https://www.google.fr/maps/search/Credit.ch")</f>
        <v>https://www.google.fr/maps/search/Credit.ch</v>
      </c>
      <c r="G22">
        <v>0</v>
      </c>
      <c r="H22">
        <v>0</v>
      </c>
      <c r="I22">
        <v>0</v>
      </c>
      <c r="J22">
        <v>0</v>
      </c>
      <c r="K22">
        <v>0</v>
      </c>
      <c r="L22">
        <v>0</v>
      </c>
      <c r="M22">
        <v>0</v>
      </c>
      <c r="N22">
        <v>0</v>
      </c>
      <c r="O22">
        <v>0</v>
      </c>
      <c r="P22">
        <v>0</v>
      </c>
      <c r="Q22">
        <v>0</v>
      </c>
      <c r="R22">
        <v>0</v>
      </c>
      <c r="S22">
        <v>0</v>
      </c>
      <c r="T22">
        <v>0</v>
      </c>
      <c r="U22">
        <v>1</v>
      </c>
      <c r="V22">
        <v>0</v>
      </c>
      <c r="W22">
        <v>0</v>
      </c>
      <c r="X22">
        <v>0</v>
      </c>
      <c r="Y22">
        <v>0</v>
      </c>
      <c r="Z22">
        <v>0</v>
      </c>
      <c r="AA22">
        <v>1</v>
      </c>
      <c r="AB22">
        <v>0</v>
      </c>
      <c r="AC22">
        <v>0</v>
      </c>
      <c r="AD22">
        <v>0</v>
      </c>
      <c r="AE22">
        <v>0</v>
      </c>
      <c r="AF22">
        <v>0</v>
      </c>
      <c r="AG22">
        <v>0</v>
      </c>
      <c r="AH22">
        <v>0</v>
      </c>
      <c r="AI22">
        <v>0</v>
      </c>
      <c r="AJ22">
        <v>0</v>
      </c>
      <c r="AK22">
        <v>0</v>
      </c>
      <c r="AL22">
        <v>0</v>
      </c>
      <c r="AM22">
        <v>1</v>
      </c>
      <c r="AN22">
        <v>0</v>
      </c>
      <c r="AO22">
        <v>1</v>
      </c>
      <c r="AP22">
        <v>1</v>
      </c>
      <c r="AQ22">
        <v>0</v>
      </c>
      <c r="AR22">
        <v>0</v>
      </c>
      <c r="AS22">
        <v>1</v>
      </c>
      <c r="AT22">
        <v>0</v>
      </c>
      <c r="AU22">
        <v>0</v>
      </c>
      <c r="AV22">
        <v>1</v>
      </c>
      <c r="AW22">
        <v>0</v>
      </c>
      <c r="AX22">
        <v>0</v>
      </c>
      <c r="AY22">
        <v>0</v>
      </c>
      <c r="AZ22">
        <v>0</v>
      </c>
      <c r="BA22">
        <v>0</v>
      </c>
      <c r="BB22">
        <v>0</v>
      </c>
      <c r="BC22">
        <v>0</v>
      </c>
      <c r="BD22">
        <v>0</v>
      </c>
      <c r="BE22">
        <v>1</v>
      </c>
      <c r="BF22">
        <v>0</v>
      </c>
      <c r="BG22">
        <v>0</v>
      </c>
      <c r="BH22">
        <v>0</v>
      </c>
      <c r="BI22">
        <v>0</v>
      </c>
      <c r="BJ22">
        <v>0</v>
      </c>
      <c r="BK22">
        <v>0</v>
      </c>
      <c r="BL22">
        <v>0</v>
      </c>
      <c r="BM22">
        <v>0</v>
      </c>
      <c r="BN22">
        <v>0</v>
      </c>
      <c r="BO22">
        <v>1</v>
      </c>
      <c r="BP22">
        <v>0</v>
      </c>
      <c r="BQ22">
        <v>0</v>
      </c>
      <c r="BR22">
        <v>0</v>
      </c>
      <c r="BS22">
        <v>0</v>
      </c>
      <c r="BT22">
        <v>0</v>
      </c>
    </row>
    <row r="23" spans="1:72" x14ac:dyDescent="0.25">
      <c r="A23" t="s">
        <v>90</v>
      </c>
      <c r="B23" t="s">
        <v>91</v>
      </c>
      <c r="C23">
        <v>8</v>
      </c>
      <c r="D23">
        <v>8</v>
      </c>
      <c r="E23">
        <v>0</v>
      </c>
      <c r="F23" t="str">
        <f>HYPERLINK("https://www.google.fr/maps/search/Perret+Sanitaire+S.A.")</f>
        <v>https://www.google.fr/maps/search/Perret+Sanitaire+S.A.</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1</v>
      </c>
      <c r="AN23">
        <v>0</v>
      </c>
      <c r="AO23">
        <v>0</v>
      </c>
      <c r="AP23">
        <v>0</v>
      </c>
      <c r="AQ23">
        <v>0</v>
      </c>
      <c r="AR23">
        <v>0</v>
      </c>
      <c r="AS23">
        <v>0</v>
      </c>
      <c r="AT23">
        <v>1</v>
      </c>
      <c r="AU23">
        <v>0</v>
      </c>
      <c r="AV23">
        <v>0</v>
      </c>
      <c r="AW23">
        <v>0</v>
      </c>
      <c r="AX23">
        <v>0</v>
      </c>
      <c r="AY23">
        <v>0</v>
      </c>
      <c r="AZ23">
        <v>0</v>
      </c>
      <c r="BA23">
        <v>0</v>
      </c>
      <c r="BB23">
        <v>1</v>
      </c>
      <c r="BC23">
        <v>0</v>
      </c>
      <c r="BD23">
        <v>1</v>
      </c>
      <c r="BE23">
        <v>1</v>
      </c>
      <c r="BF23">
        <v>0</v>
      </c>
      <c r="BG23">
        <v>1</v>
      </c>
      <c r="BH23">
        <v>0</v>
      </c>
      <c r="BI23">
        <v>0</v>
      </c>
      <c r="BJ23">
        <v>0</v>
      </c>
      <c r="BK23">
        <v>0</v>
      </c>
      <c r="BL23">
        <v>0</v>
      </c>
      <c r="BM23">
        <v>1</v>
      </c>
      <c r="BN23">
        <v>0</v>
      </c>
      <c r="BO23">
        <v>0</v>
      </c>
      <c r="BP23">
        <v>0</v>
      </c>
      <c r="BQ23">
        <v>0</v>
      </c>
      <c r="BR23">
        <v>0</v>
      </c>
      <c r="BS23">
        <v>0</v>
      </c>
      <c r="BT23">
        <v>0</v>
      </c>
    </row>
    <row r="24" spans="1:72" x14ac:dyDescent="0.25">
      <c r="A24" t="s">
        <v>94</v>
      </c>
      <c r="B24" t="s">
        <v>95</v>
      </c>
      <c r="C24">
        <v>7</v>
      </c>
      <c r="D24">
        <v>7</v>
      </c>
      <c r="E24">
        <v>0</v>
      </c>
      <c r="F24" t="str">
        <f>HYPERLINK("https://www.google.fr/maps/search/Salon+de+coiffure+Mara+coiffure+-+Lausanne")</f>
        <v>https://www.google.fr/maps/search/Salon+de+coiffure+Mara+coiffure+-+Lausanne</v>
      </c>
      <c r="G24">
        <v>1</v>
      </c>
      <c r="H24">
        <v>0</v>
      </c>
      <c r="I24">
        <v>0</v>
      </c>
      <c r="J24">
        <v>0</v>
      </c>
      <c r="K24">
        <v>0</v>
      </c>
      <c r="L24">
        <v>0</v>
      </c>
      <c r="M24">
        <v>0</v>
      </c>
      <c r="N24">
        <v>0</v>
      </c>
      <c r="O24">
        <v>0</v>
      </c>
      <c r="P24">
        <v>0</v>
      </c>
      <c r="Q24">
        <v>0</v>
      </c>
      <c r="R24">
        <v>0</v>
      </c>
      <c r="S24">
        <v>0</v>
      </c>
      <c r="T24">
        <v>0</v>
      </c>
      <c r="U24">
        <v>0</v>
      </c>
      <c r="V24">
        <v>0</v>
      </c>
      <c r="W24">
        <v>0</v>
      </c>
      <c r="X24">
        <v>0</v>
      </c>
      <c r="Y24">
        <v>0</v>
      </c>
      <c r="Z24">
        <v>0</v>
      </c>
      <c r="AA24">
        <v>1</v>
      </c>
      <c r="AB24">
        <v>0</v>
      </c>
      <c r="AC24">
        <v>0</v>
      </c>
      <c r="AD24">
        <v>0</v>
      </c>
      <c r="AE24">
        <v>0</v>
      </c>
      <c r="AF24">
        <v>0</v>
      </c>
      <c r="AG24">
        <v>1</v>
      </c>
      <c r="AH24">
        <v>0</v>
      </c>
      <c r="AI24">
        <v>0</v>
      </c>
      <c r="AJ24">
        <v>0</v>
      </c>
      <c r="AK24">
        <v>1</v>
      </c>
      <c r="AL24">
        <v>0</v>
      </c>
      <c r="AM24">
        <v>0</v>
      </c>
      <c r="AN24">
        <v>1</v>
      </c>
      <c r="AO24">
        <v>0</v>
      </c>
      <c r="AP24">
        <v>0</v>
      </c>
      <c r="AQ24">
        <v>0</v>
      </c>
      <c r="AR24">
        <v>0</v>
      </c>
      <c r="AS24">
        <v>0</v>
      </c>
      <c r="AT24">
        <v>0</v>
      </c>
      <c r="AU24">
        <v>0</v>
      </c>
      <c r="AV24">
        <v>0</v>
      </c>
      <c r="AW24">
        <v>0</v>
      </c>
      <c r="AX24">
        <v>0</v>
      </c>
      <c r="AY24">
        <v>1</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row>
    <row r="25" spans="1:72" x14ac:dyDescent="0.25">
      <c r="A25" t="s">
        <v>98</v>
      </c>
      <c r="B25" t="s">
        <v>99</v>
      </c>
      <c r="C25">
        <v>7</v>
      </c>
      <c r="D25">
        <v>7</v>
      </c>
      <c r="E25">
        <v>0</v>
      </c>
      <c r="F25" t="str">
        <f>HYPERLINK("https://www.google.fr/maps/search/Aesthetics+Clinic+Rhône")</f>
        <v>https://www.google.fr/maps/search/Aesthetics+Clinic+Rhône</v>
      </c>
      <c r="G25">
        <v>0</v>
      </c>
      <c r="H25">
        <v>0</v>
      </c>
      <c r="I25">
        <v>1</v>
      </c>
      <c r="J25">
        <v>1</v>
      </c>
      <c r="K25">
        <v>0</v>
      </c>
      <c r="L25">
        <v>1</v>
      </c>
      <c r="M25">
        <v>0</v>
      </c>
      <c r="N25">
        <v>0</v>
      </c>
      <c r="O25">
        <v>0</v>
      </c>
      <c r="P25">
        <v>0</v>
      </c>
      <c r="Q25">
        <v>0</v>
      </c>
      <c r="R25">
        <v>0</v>
      </c>
      <c r="S25">
        <v>1</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1</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1</v>
      </c>
      <c r="BT25">
        <v>0</v>
      </c>
    </row>
    <row r="26" spans="1:72" x14ac:dyDescent="0.25">
      <c r="A26" t="s">
        <v>102</v>
      </c>
      <c r="B26" t="s">
        <v>103</v>
      </c>
      <c r="C26">
        <v>7</v>
      </c>
      <c r="D26">
        <v>7</v>
      </c>
      <c r="E26">
        <v>0</v>
      </c>
      <c r="F26" t="str">
        <f>HYPERLINK("https://www.google.fr/maps/search/Maladie+de+Lyme+-+Pharmacie+Geny")</f>
        <v>https://www.google.fr/maps/search/Maladie+de+Lyme+-+Pharmacie+Geny</v>
      </c>
      <c r="G26">
        <v>0</v>
      </c>
      <c r="H26">
        <v>0</v>
      </c>
      <c r="I26">
        <v>0</v>
      </c>
      <c r="J26">
        <v>0</v>
      </c>
      <c r="K26">
        <v>0</v>
      </c>
      <c r="L26">
        <v>1</v>
      </c>
      <c r="M26">
        <v>0</v>
      </c>
      <c r="N26">
        <v>0</v>
      </c>
      <c r="O26">
        <v>0</v>
      </c>
      <c r="P26">
        <v>0</v>
      </c>
      <c r="Q26">
        <v>0</v>
      </c>
      <c r="R26">
        <v>0</v>
      </c>
      <c r="S26">
        <v>1</v>
      </c>
      <c r="T26">
        <v>0</v>
      </c>
      <c r="U26">
        <v>0</v>
      </c>
      <c r="V26">
        <v>1</v>
      </c>
      <c r="W26">
        <v>0</v>
      </c>
      <c r="X26">
        <v>0</v>
      </c>
      <c r="Y26">
        <v>0</v>
      </c>
      <c r="Z26">
        <v>0</v>
      </c>
      <c r="AA26">
        <v>0</v>
      </c>
      <c r="AB26">
        <v>0</v>
      </c>
      <c r="AC26">
        <v>0</v>
      </c>
      <c r="AD26">
        <v>0</v>
      </c>
      <c r="AE26">
        <v>1</v>
      </c>
      <c r="AF26">
        <v>0</v>
      </c>
      <c r="AG26">
        <v>0</v>
      </c>
      <c r="AH26">
        <v>0</v>
      </c>
      <c r="AI26">
        <v>1</v>
      </c>
      <c r="AJ26">
        <v>0</v>
      </c>
      <c r="AK26">
        <v>0</v>
      </c>
      <c r="AL26">
        <v>0</v>
      </c>
      <c r="AM26">
        <v>0</v>
      </c>
      <c r="AN26">
        <v>0</v>
      </c>
      <c r="AO26">
        <v>0</v>
      </c>
      <c r="AP26">
        <v>0</v>
      </c>
      <c r="AQ26">
        <v>0</v>
      </c>
      <c r="AR26">
        <v>0</v>
      </c>
      <c r="AS26">
        <v>0</v>
      </c>
      <c r="AT26">
        <v>0</v>
      </c>
      <c r="AU26">
        <v>0</v>
      </c>
      <c r="AV26">
        <v>0</v>
      </c>
      <c r="AW26">
        <v>0</v>
      </c>
      <c r="AX26">
        <v>1</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1</v>
      </c>
    </row>
    <row r="27" spans="1:72" x14ac:dyDescent="0.25">
      <c r="A27" t="s">
        <v>106</v>
      </c>
      <c r="B27" t="s">
        <v>107</v>
      </c>
      <c r="C27">
        <v>7</v>
      </c>
      <c r="D27">
        <v>7</v>
      </c>
      <c r="E27">
        <v>0</v>
      </c>
      <c r="F27" t="str">
        <f>HYPERLINK("https://www.google.fr/maps/search/Ryu-Kwaï")</f>
        <v>https://www.google.fr/maps/search/Ryu-Kwaï</v>
      </c>
      <c r="G27">
        <v>0</v>
      </c>
      <c r="H27">
        <v>0</v>
      </c>
      <c r="I27">
        <v>0</v>
      </c>
      <c r="J27">
        <v>0</v>
      </c>
      <c r="K27">
        <v>0</v>
      </c>
      <c r="L27">
        <v>0</v>
      </c>
      <c r="M27">
        <v>0</v>
      </c>
      <c r="N27">
        <v>0</v>
      </c>
      <c r="O27">
        <v>0</v>
      </c>
      <c r="P27">
        <v>1</v>
      </c>
      <c r="Q27">
        <v>0</v>
      </c>
      <c r="R27">
        <v>0</v>
      </c>
      <c r="S27">
        <v>0</v>
      </c>
      <c r="T27">
        <v>0</v>
      </c>
      <c r="U27">
        <v>0</v>
      </c>
      <c r="V27">
        <v>0</v>
      </c>
      <c r="W27">
        <v>0</v>
      </c>
      <c r="X27">
        <v>0</v>
      </c>
      <c r="Y27">
        <v>0</v>
      </c>
      <c r="Z27">
        <v>1</v>
      </c>
      <c r="AA27">
        <v>1</v>
      </c>
      <c r="AB27">
        <v>0</v>
      </c>
      <c r="AC27">
        <v>0</v>
      </c>
      <c r="AD27">
        <v>0</v>
      </c>
      <c r="AE27">
        <v>0</v>
      </c>
      <c r="AF27">
        <v>0</v>
      </c>
      <c r="AG27">
        <v>0</v>
      </c>
      <c r="AH27">
        <v>0</v>
      </c>
      <c r="AI27">
        <v>0</v>
      </c>
      <c r="AJ27">
        <v>0</v>
      </c>
      <c r="AK27">
        <v>1</v>
      </c>
      <c r="AL27">
        <v>0</v>
      </c>
      <c r="AM27">
        <v>0</v>
      </c>
      <c r="AN27">
        <v>0</v>
      </c>
      <c r="AO27">
        <v>1</v>
      </c>
      <c r="AP27">
        <v>0</v>
      </c>
      <c r="AQ27">
        <v>0</v>
      </c>
      <c r="AR27">
        <v>0</v>
      </c>
      <c r="AS27">
        <v>0</v>
      </c>
      <c r="AT27">
        <v>0</v>
      </c>
      <c r="AU27">
        <v>0</v>
      </c>
      <c r="AV27">
        <v>0</v>
      </c>
      <c r="AW27">
        <v>0</v>
      </c>
      <c r="AX27">
        <v>0</v>
      </c>
      <c r="AY27">
        <v>0</v>
      </c>
      <c r="AZ27">
        <v>0</v>
      </c>
      <c r="BA27">
        <v>0</v>
      </c>
      <c r="BB27">
        <v>1</v>
      </c>
      <c r="BC27">
        <v>0</v>
      </c>
      <c r="BD27">
        <v>0</v>
      </c>
      <c r="BE27">
        <v>0</v>
      </c>
      <c r="BF27">
        <v>0</v>
      </c>
      <c r="BG27">
        <v>1</v>
      </c>
      <c r="BH27">
        <v>0</v>
      </c>
      <c r="BI27">
        <v>0</v>
      </c>
      <c r="BJ27">
        <v>0</v>
      </c>
      <c r="BK27">
        <v>0</v>
      </c>
      <c r="BL27">
        <v>0</v>
      </c>
      <c r="BM27">
        <v>0</v>
      </c>
      <c r="BN27">
        <v>0</v>
      </c>
      <c r="BO27">
        <v>0</v>
      </c>
      <c r="BP27">
        <v>0</v>
      </c>
      <c r="BQ27">
        <v>0</v>
      </c>
      <c r="BR27">
        <v>0</v>
      </c>
      <c r="BS27">
        <v>0</v>
      </c>
      <c r="BT27">
        <v>0</v>
      </c>
    </row>
    <row r="28" spans="1:72" x14ac:dyDescent="0.25">
      <c r="A28" t="s">
        <v>110</v>
      </c>
      <c r="B28" t="s">
        <v>111</v>
      </c>
      <c r="C28">
        <v>7</v>
      </c>
      <c r="D28">
        <v>7</v>
      </c>
      <c r="E28">
        <v>0</v>
      </c>
      <c r="F28" t="str">
        <f>HYPERLINK("https://www.google.fr/maps/search/Mr.+Dr.med.+Nasser+Madi")</f>
        <v>https://www.google.fr/maps/search/Mr.+Dr.med.+Nasser+Madi</v>
      </c>
      <c r="G28">
        <v>0</v>
      </c>
      <c r="H28">
        <v>0</v>
      </c>
      <c r="I28">
        <v>0</v>
      </c>
      <c r="J28">
        <v>0</v>
      </c>
      <c r="K28">
        <v>0</v>
      </c>
      <c r="L28">
        <v>0</v>
      </c>
      <c r="M28">
        <v>0</v>
      </c>
      <c r="N28">
        <v>0</v>
      </c>
      <c r="O28">
        <v>0</v>
      </c>
      <c r="P28">
        <v>0</v>
      </c>
      <c r="Q28">
        <v>0</v>
      </c>
      <c r="R28">
        <v>0</v>
      </c>
      <c r="S28">
        <v>0</v>
      </c>
      <c r="T28">
        <v>1</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1</v>
      </c>
      <c r="AZ28">
        <v>0</v>
      </c>
      <c r="BA28">
        <v>0</v>
      </c>
      <c r="BB28">
        <v>0</v>
      </c>
      <c r="BC28">
        <v>0</v>
      </c>
      <c r="BD28">
        <v>0</v>
      </c>
      <c r="BE28">
        <v>1</v>
      </c>
      <c r="BF28">
        <v>1</v>
      </c>
      <c r="BG28">
        <v>0</v>
      </c>
      <c r="BH28">
        <v>0</v>
      </c>
      <c r="BI28">
        <v>0</v>
      </c>
      <c r="BJ28">
        <v>0</v>
      </c>
      <c r="BK28">
        <v>0</v>
      </c>
      <c r="BL28">
        <v>0</v>
      </c>
      <c r="BM28">
        <v>0</v>
      </c>
      <c r="BN28">
        <v>1</v>
      </c>
      <c r="BO28">
        <v>0</v>
      </c>
      <c r="BP28">
        <v>0</v>
      </c>
      <c r="BQ28">
        <v>1</v>
      </c>
      <c r="BR28">
        <v>0</v>
      </c>
      <c r="BS28">
        <v>0</v>
      </c>
      <c r="BT28">
        <v>0</v>
      </c>
    </row>
    <row r="29" spans="1:72" x14ac:dyDescent="0.25">
      <c r="A29" t="s">
        <v>114</v>
      </c>
      <c r="B29" t="s">
        <v>115</v>
      </c>
      <c r="C29">
        <v>6</v>
      </c>
      <c r="D29">
        <v>6</v>
      </c>
      <c r="E29">
        <v>0</v>
      </c>
      <c r="F29" t="str">
        <f>HYPERLINK("https://www.google.fr/maps/search/Dream+Institute+Lausanne")</f>
        <v>https://www.google.fr/maps/search/Dream+Institute+Lausanne</v>
      </c>
      <c r="G29">
        <v>0</v>
      </c>
      <c r="H29">
        <v>1</v>
      </c>
      <c r="I29">
        <v>1</v>
      </c>
      <c r="J29">
        <v>0</v>
      </c>
      <c r="K29">
        <v>0</v>
      </c>
      <c r="L29">
        <v>0</v>
      </c>
      <c r="M29">
        <v>0</v>
      </c>
      <c r="N29">
        <v>0</v>
      </c>
      <c r="O29">
        <v>1</v>
      </c>
      <c r="P29">
        <v>0</v>
      </c>
      <c r="Q29">
        <v>0</v>
      </c>
      <c r="R29">
        <v>0</v>
      </c>
      <c r="S29">
        <v>1</v>
      </c>
      <c r="T29">
        <v>0</v>
      </c>
      <c r="U29">
        <v>0</v>
      </c>
      <c r="V29">
        <v>0</v>
      </c>
      <c r="W29">
        <v>0</v>
      </c>
      <c r="X29">
        <v>0</v>
      </c>
      <c r="Y29">
        <v>0</v>
      </c>
      <c r="Z29">
        <v>0</v>
      </c>
      <c r="AA29">
        <v>0</v>
      </c>
      <c r="AB29">
        <v>0</v>
      </c>
      <c r="AC29">
        <v>0</v>
      </c>
      <c r="AD29">
        <v>0</v>
      </c>
      <c r="AE29">
        <v>0</v>
      </c>
      <c r="AF29">
        <v>0</v>
      </c>
      <c r="AG29">
        <v>0</v>
      </c>
      <c r="AH29">
        <v>0</v>
      </c>
      <c r="AI29">
        <v>0</v>
      </c>
      <c r="AJ29">
        <v>0</v>
      </c>
      <c r="AK29">
        <v>1</v>
      </c>
      <c r="AL29">
        <v>0</v>
      </c>
      <c r="AM29">
        <v>0</v>
      </c>
      <c r="AN29">
        <v>0</v>
      </c>
      <c r="AO29">
        <v>0</v>
      </c>
      <c r="AP29">
        <v>0</v>
      </c>
      <c r="AQ29">
        <v>0</v>
      </c>
      <c r="AR29">
        <v>0</v>
      </c>
      <c r="AS29">
        <v>0</v>
      </c>
      <c r="AT29">
        <v>0</v>
      </c>
      <c r="AU29">
        <v>0</v>
      </c>
      <c r="AV29">
        <v>0</v>
      </c>
      <c r="AW29">
        <v>1</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row>
    <row r="30" spans="1:72" x14ac:dyDescent="0.25">
      <c r="A30" t="s">
        <v>118</v>
      </c>
      <c r="B30" t="s">
        <v>119</v>
      </c>
      <c r="C30">
        <v>6</v>
      </c>
      <c r="D30">
        <v>6</v>
      </c>
      <c r="E30">
        <v>0</v>
      </c>
      <c r="F30" t="str">
        <f>HYPERLINK("https://www.google.fr/maps/search/Voiture+Electrique")</f>
        <v>https://www.google.fr/maps/search/Voiture+Electrique</v>
      </c>
      <c r="G30">
        <v>0</v>
      </c>
      <c r="H30">
        <v>0</v>
      </c>
      <c r="I30">
        <v>1</v>
      </c>
      <c r="J30">
        <v>0</v>
      </c>
      <c r="K30">
        <v>1</v>
      </c>
      <c r="L30">
        <v>0</v>
      </c>
      <c r="M30">
        <v>0</v>
      </c>
      <c r="N30">
        <v>0</v>
      </c>
      <c r="O30">
        <v>0</v>
      </c>
      <c r="P30">
        <v>0</v>
      </c>
      <c r="Q30">
        <v>1</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1</v>
      </c>
      <c r="AR30">
        <v>1</v>
      </c>
      <c r="AS30">
        <v>0</v>
      </c>
      <c r="AT30">
        <v>0</v>
      </c>
      <c r="AU30">
        <v>0</v>
      </c>
      <c r="AV30">
        <v>1</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row>
    <row r="31" spans="1:72" x14ac:dyDescent="0.25">
      <c r="A31" t="s">
        <v>122</v>
      </c>
      <c r="B31" t="s">
        <v>123</v>
      </c>
      <c r="C31">
        <v>6</v>
      </c>
      <c r="D31">
        <v>5</v>
      </c>
      <c r="E31">
        <v>1</v>
      </c>
      <c r="F31" t="str">
        <f>HYPERLINK("https://www.google.fr/maps/search/CARBONIE")</f>
        <v>https://www.google.fr/maps/search/CARBONIE</v>
      </c>
      <c r="G31">
        <v>0</v>
      </c>
      <c r="H31">
        <v>0</v>
      </c>
      <c r="I31">
        <v>0</v>
      </c>
      <c r="J31">
        <v>1</v>
      </c>
      <c r="K31">
        <v>0</v>
      </c>
      <c r="L31">
        <v>1</v>
      </c>
      <c r="M31">
        <v>1</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1</v>
      </c>
      <c r="AT31">
        <v>0</v>
      </c>
      <c r="AU31">
        <v>0</v>
      </c>
      <c r="AV31">
        <v>0</v>
      </c>
      <c r="AW31">
        <v>0</v>
      </c>
      <c r="AX31">
        <v>0</v>
      </c>
      <c r="AY31">
        <v>0</v>
      </c>
      <c r="AZ31">
        <v>0</v>
      </c>
      <c r="BA31">
        <v>0</v>
      </c>
      <c r="BB31">
        <v>0</v>
      </c>
      <c r="BC31">
        <v>1</v>
      </c>
      <c r="BD31">
        <v>0</v>
      </c>
      <c r="BE31">
        <v>0</v>
      </c>
      <c r="BF31">
        <v>0</v>
      </c>
      <c r="BG31">
        <v>0</v>
      </c>
      <c r="BH31">
        <v>0</v>
      </c>
      <c r="BI31">
        <v>0</v>
      </c>
      <c r="BJ31">
        <v>0</v>
      </c>
      <c r="BK31">
        <v>0</v>
      </c>
      <c r="BL31">
        <v>1</v>
      </c>
      <c r="BM31">
        <v>0</v>
      </c>
      <c r="BN31">
        <v>0</v>
      </c>
      <c r="BO31">
        <v>0</v>
      </c>
      <c r="BP31">
        <v>0</v>
      </c>
      <c r="BQ31">
        <v>0</v>
      </c>
      <c r="BR31">
        <v>0</v>
      </c>
      <c r="BS31">
        <v>0</v>
      </c>
      <c r="BT31">
        <v>0</v>
      </c>
    </row>
    <row r="32" spans="1:72" x14ac:dyDescent="0.25">
      <c r="A32" t="s">
        <v>126</v>
      </c>
      <c r="B32" t="s">
        <v>127</v>
      </c>
      <c r="C32">
        <v>6</v>
      </c>
      <c r="D32">
        <v>6</v>
      </c>
      <c r="E32">
        <v>0</v>
      </c>
      <c r="F32" t="str">
        <f>HYPERLINK("https://www.google.fr/maps/search/Linea+Lombardo+SA")</f>
        <v>https://www.google.fr/maps/search/Linea+Lombardo+SA</v>
      </c>
      <c r="G32">
        <v>0</v>
      </c>
      <c r="H32">
        <v>0</v>
      </c>
      <c r="I32">
        <v>0</v>
      </c>
      <c r="J32">
        <v>0</v>
      </c>
      <c r="K32">
        <v>0</v>
      </c>
      <c r="L32">
        <v>0</v>
      </c>
      <c r="M32">
        <v>1</v>
      </c>
      <c r="N32">
        <v>0</v>
      </c>
      <c r="O32">
        <v>0</v>
      </c>
      <c r="P32">
        <v>1</v>
      </c>
      <c r="Q32">
        <v>0</v>
      </c>
      <c r="R32">
        <v>0</v>
      </c>
      <c r="S32">
        <v>0</v>
      </c>
      <c r="T32">
        <v>0</v>
      </c>
      <c r="U32">
        <v>0</v>
      </c>
      <c r="V32">
        <v>0</v>
      </c>
      <c r="W32">
        <v>0</v>
      </c>
      <c r="X32">
        <v>0</v>
      </c>
      <c r="Y32">
        <v>0</v>
      </c>
      <c r="Z32">
        <v>0</v>
      </c>
      <c r="AA32">
        <v>1</v>
      </c>
      <c r="AB32">
        <v>0</v>
      </c>
      <c r="AC32">
        <v>0</v>
      </c>
      <c r="AD32">
        <v>0</v>
      </c>
      <c r="AE32">
        <v>0</v>
      </c>
      <c r="AF32">
        <v>0</v>
      </c>
      <c r="AG32">
        <v>0</v>
      </c>
      <c r="AH32">
        <v>0</v>
      </c>
      <c r="AI32">
        <v>0</v>
      </c>
      <c r="AJ32">
        <v>0</v>
      </c>
      <c r="AK32">
        <v>0</v>
      </c>
      <c r="AL32">
        <v>0</v>
      </c>
      <c r="AM32">
        <v>0</v>
      </c>
      <c r="AN32">
        <v>0</v>
      </c>
      <c r="AO32">
        <v>1</v>
      </c>
      <c r="AP32">
        <v>0</v>
      </c>
      <c r="AQ32">
        <v>0</v>
      </c>
      <c r="AR32">
        <v>0</v>
      </c>
      <c r="AS32">
        <v>0</v>
      </c>
      <c r="AT32">
        <v>0</v>
      </c>
      <c r="AU32">
        <v>1</v>
      </c>
      <c r="AV32">
        <v>0</v>
      </c>
      <c r="AW32">
        <v>0</v>
      </c>
      <c r="AX32">
        <v>0</v>
      </c>
      <c r="AY32">
        <v>0</v>
      </c>
      <c r="AZ32">
        <v>0</v>
      </c>
      <c r="BA32">
        <v>1</v>
      </c>
      <c r="BB32">
        <v>0</v>
      </c>
      <c r="BC32">
        <v>0</v>
      </c>
      <c r="BD32">
        <v>0</v>
      </c>
      <c r="BE32">
        <v>0</v>
      </c>
      <c r="BF32">
        <v>0</v>
      </c>
      <c r="BG32">
        <v>0</v>
      </c>
      <c r="BH32">
        <v>0</v>
      </c>
      <c r="BI32">
        <v>0</v>
      </c>
      <c r="BJ32">
        <v>0</v>
      </c>
      <c r="BK32">
        <v>0</v>
      </c>
      <c r="BL32">
        <v>0</v>
      </c>
      <c r="BM32">
        <v>0</v>
      </c>
      <c r="BN32">
        <v>0</v>
      </c>
      <c r="BO32">
        <v>0</v>
      </c>
      <c r="BP32">
        <v>0</v>
      </c>
      <c r="BQ32">
        <v>0</v>
      </c>
      <c r="BR32">
        <v>0</v>
      </c>
      <c r="BS32">
        <v>0</v>
      </c>
      <c r="BT32">
        <v>0</v>
      </c>
    </row>
    <row r="33" spans="1:72" x14ac:dyDescent="0.25">
      <c r="A33" t="s">
        <v>130</v>
      </c>
      <c r="B33" t="s">
        <v>131</v>
      </c>
      <c r="C33">
        <v>6</v>
      </c>
      <c r="D33">
        <v>6</v>
      </c>
      <c r="E33">
        <v>0</v>
      </c>
      <c r="F33" t="str">
        <f>HYPERLINK("https://www.google.fr/maps/search/DébarraSpeed+-+Entreprise+de+débarras+à+Genève+et+Lausanne")</f>
        <v>https://www.google.fr/maps/search/DébarraSpeed+-+Entreprise+de+débarras+à+Genève+et+Lausanne</v>
      </c>
      <c r="G33">
        <v>0</v>
      </c>
      <c r="H33">
        <v>0</v>
      </c>
      <c r="I33">
        <v>0</v>
      </c>
      <c r="J33">
        <v>0</v>
      </c>
      <c r="K33">
        <v>0</v>
      </c>
      <c r="L33">
        <v>0</v>
      </c>
      <c r="M33">
        <v>0</v>
      </c>
      <c r="N33">
        <v>0</v>
      </c>
      <c r="O33">
        <v>0</v>
      </c>
      <c r="P33">
        <v>1</v>
      </c>
      <c r="Q33">
        <v>0</v>
      </c>
      <c r="R33">
        <v>0</v>
      </c>
      <c r="S33">
        <v>1</v>
      </c>
      <c r="T33">
        <v>0</v>
      </c>
      <c r="U33">
        <v>0</v>
      </c>
      <c r="V33">
        <v>0</v>
      </c>
      <c r="W33">
        <v>0</v>
      </c>
      <c r="X33">
        <v>0</v>
      </c>
      <c r="Y33">
        <v>0</v>
      </c>
      <c r="Z33">
        <v>0</v>
      </c>
      <c r="AA33">
        <v>0</v>
      </c>
      <c r="AB33">
        <v>0</v>
      </c>
      <c r="AC33">
        <v>0</v>
      </c>
      <c r="AD33">
        <v>0</v>
      </c>
      <c r="AE33">
        <v>0</v>
      </c>
      <c r="AF33">
        <v>0</v>
      </c>
      <c r="AG33">
        <v>0</v>
      </c>
      <c r="AH33">
        <v>0</v>
      </c>
      <c r="AI33">
        <v>0</v>
      </c>
      <c r="AJ33">
        <v>0</v>
      </c>
      <c r="AK33">
        <v>1</v>
      </c>
      <c r="AL33">
        <v>0</v>
      </c>
      <c r="AM33">
        <v>0</v>
      </c>
      <c r="AN33">
        <v>0</v>
      </c>
      <c r="AO33">
        <v>0</v>
      </c>
      <c r="AP33">
        <v>0</v>
      </c>
      <c r="AQ33">
        <v>0</v>
      </c>
      <c r="AR33">
        <v>0</v>
      </c>
      <c r="AS33">
        <v>0</v>
      </c>
      <c r="AT33">
        <v>0</v>
      </c>
      <c r="AU33">
        <v>0</v>
      </c>
      <c r="AV33">
        <v>1</v>
      </c>
      <c r="AW33">
        <v>0</v>
      </c>
      <c r="AX33">
        <v>0</v>
      </c>
      <c r="AY33">
        <v>0</v>
      </c>
      <c r="AZ33">
        <v>0</v>
      </c>
      <c r="BA33">
        <v>0</v>
      </c>
      <c r="BB33">
        <v>0</v>
      </c>
      <c r="BC33">
        <v>0</v>
      </c>
      <c r="BD33">
        <v>0</v>
      </c>
      <c r="BE33">
        <v>0</v>
      </c>
      <c r="BF33">
        <v>0</v>
      </c>
      <c r="BG33">
        <v>0</v>
      </c>
      <c r="BH33">
        <v>0</v>
      </c>
      <c r="BI33">
        <v>0</v>
      </c>
      <c r="BJ33">
        <v>0</v>
      </c>
      <c r="BK33">
        <v>1</v>
      </c>
      <c r="BL33">
        <v>0</v>
      </c>
      <c r="BM33">
        <v>0</v>
      </c>
      <c r="BN33">
        <v>0</v>
      </c>
      <c r="BO33">
        <v>0</v>
      </c>
      <c r="BP33">
        <v>0</v>
      </c>
      <c r="BQ33">
        <v>0</v>
      </c>
      <c r="BR33">
        <v>0</v>
      </c>
      <c r="BS33">
        <v>0</v>
      </c>
      <c r="BT33">
        <v>1</v>
      </c>
    </row>
    <row r="34" spans="1:72" x14ac:dyDescent="0.25">
      <c r="A34" t="s">
        <v>134</v>
      </c>
      <c r="B34" t="s">
        <v>135</v>
      </c>
      <c r="C34">
        <v>5</v>
      </c>
      <c r="D34">
        <v>5</v>
      </c>
      <c r="E34">
        <v>0</v>
      </c>
      <c r="F34" t="str">
        <f>HYPERLINK("https://www.google.fr/maps/search/Carole+Alkabes+Photographe")</f>
        <v>https://www.google.fr/maps/search/Carole+Alkabes+Photographe</v>
      </c>
      <c r="G34">
        <v>0</v>
      </c>
      <c r="H34">
        <v>0</v>
      </c>
      <c r="I34">
        <v>0</v>
      </c>
      <c r="J34">
        <v>0</v>
      </c>
      <c r="K34">
        <v>0</v>
      </c>
      <c r="L34">
        <v>1</v>
      </c>
      <c r="M34">
        <v>1</v>
      </c>
      <c r="N34">
        <v>0</v>
      </c>
      <c r="O34">
        <v>0</v>
      </c>
      <c r="P34">
        <v>0</v>
      </c>
      <c r="Q34">
        <v>0</v>
      </c>
      <c r="R34">
        <v>0</v>
      </c>
      <c r="S34">
        <v>1</v>
      </c>
      <c r="T34">
        <v>0</v>
      </c>
      <c r="U34">
        <v>0</v>
      </c>
      <c r="V34">
        <v>0</v>
      </c>
      <c r="W34">
        <v>0</v>
      </c>
      <c r="X34">
        <v>0</v>
      </c>
      <c r="Y34">
        <v>0</v>
      </c>
      <c r="Z34">
        <v>0</v>
      </c>
      <c r="AA34">
        <v>0</v>
      </c>
      <c r="AB34">
        <v>0</v>
      </c>
      <c r="AC34">
        <v>0</v>
      </c>
      <c r="AD34">
        <v>0</v>
      </c>
      <c r="AE34">
        <v>0</v>
      </c>
      <c r="AF34">
        <v>0</v>
      </c>
      <c r="AG34">
        <v>0</v>
      </c>
      <c r="AH34">
        <v>0</v>
      </c>
      <c r="AI34">
        <v>1</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row>
    <row r="35" spans="1:72" x14ac:dyDescent="0.25">
      <c r="A35" t="s">
        <v>138</v>
      </c>
      <c r="B35" t="s">
        <v>139</v>
      </c>
      <c r="C35">
        <v>5</v>
      </c>
      <c r="D35">
        <v>5</v>
      </c>
      <c r="E35">
        <v>0</v>
      </c>
      <c r="F35" t="str">
        <f>HYPERLINK("https://www.google.fr/maps/search/Blue+Flowers")</f>
        <v>https://www.google.fr/maps/search/Blue+Flowers</v>
      </c>
      <c r="G35">
        <v>0</v>
      </c>
      <c r="H35">
        <v>0</v>
      </c>
      <c r="I35">
        <v>0</v>
      </c>
      <c r="J35">
        <v>0</v>
      </c>
      <c r="K35">
        <v>0</v>
      </c>
      <c r="L35">
        <v>0</v>
      </c>
      <c r="M35">
        <v>1</v>
      </c>
      <c r="N35">
        <v>0</v>
      </c>
      <c r="O35">
        <v>0</v>
      </c>
      <c r="P35">
        <v>0</v>
      </c>
      <c r="Q35">
        <v>0</v>
      </c>
      <c r="R35">
        <v>0</v>
      </c>
      <c r="S35">
        <v>0</v>
      </c>
      <c r="T35">
        <v>0</v>
      </c>
      <c r="U35">
        <v>1</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1</v>
      </c>
      <c r="AT35">
        <v>0</v>
      </c>
      <c r="AU35">
        <v>0</v>
      </c>
      <c r="AV35">
        <v>0</v>
      </c>
      <c r="AW35">
        <v>0</v>
      </c>
      <c r="AX35">
        <v>0</v>
      </c>
      <c r="AY35">
        <v>0</v>
      </c>
      <c r="AZ35">
        <v>0</v>
      </c>
      <c r="BA35">
        <v>0</v>
      </c>
      <c r="BB35">
        <v>0</v>
      </c>
      <c r="BC35">
        <v>0</v>
      </c>
      <c r="BD35">
        <v>1</v>
      </c>
      <c r="BE35">
        <v>0</v>
      </c>
      <c r="BF35">
        <v>0</v>
      </c>
      <c r="BG35">
        <v>0</v>
      </c>
      <c r="BH35">
        <v>0</v>
      </c>
      <c r="BI35">
        <v>0</v>
      </c>
      <c r="BJ35">
        <v>1</v>
      </c>
      <c r="BK35">
        <v>0</v>
      </c>
      <c r="BL35">
        <v>0</v>
      </c>
      <c r="BM35">
        <v>0</v>
      </c>
      <c r="BN35">
        <v>0</v>
      </c>
      <c r="BO35">
        <v>0</v>
      </c>
      <c r="BP35">
        <v>0</v>
      </c>
      <c r="BQ35">
        <v>0</v>
      </c>
      <c r="BR35">
        <v>0</v>
      </c>
      <c r="BS35">
        <v>0</v>
      </c>
      <c r="BT35">
        <v>0</v>
      </c>
    </row>
    <row r="36" spans="1:72" x14ac:dyDescent="0.25">
      <c r="A36" t="s">
        <v>142</v>
      </c>
      <c r="B36" t="s">
        <v>143</v>
      </c>
      <c r="C36">
        <v>5</v>
      </c>
      <c r="D36">
        <v>0</v>
      </c>
      <c r="E36">
        <v>5</v>
      </c>
      <c r="F36" t="str">
        <f>HYPERLINK("https://www.google.fr/maps/search/Apgl+Sàrl")</f>
        <v>https://www.google.fr/maps/search/Apgl+Sàrl</v>
      </c>
      <c r="G36">
        <v>0</v>
      </c>
      <c r="H36">
        <v>0</v>
      </c>
      <c r="I36">
        <v>0</v>
      </c>
      <c r="J36">
        <v>0</v>
      </c>
      <c r="K36">
        <v>0</v>
      </c>
      <c r="L36">
        <v>0</v>
      </c>
      <c r="M36">
        <v>0</v>
      </c>
      <c r="N36">
        <v>0</v>
      </c>
      <c r="O36">
        <v>0</v>
      </c>
      <c r="P36">
        <v>1</v>
      </c>
      <c r="Q36">
        <v>0</v>
      </c>
      <c r="R36">
        <v>0</v>
      </c>
      <c r="S36">
        <v>1</v>
      </c>
      <c r="T36">
        <v>0</v>
      </c>
      <c r="U36">
        <v>0</v>
      </c>
      <c r="V36">
        <v>0</v>
      </c>
      <c r="W36">
        <v>0</v>
      </c>
      <c r="X36">
        <v>0</v>
      </c>
      <c r="Y36">
        <v>0</v>
      </c>
      <c r="Z36">
        <v>0</v>
      </c>
      <c r="AA36">
        <v>1</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1</v>
      </c>
      <c r="BC36">
        <v>0</v>
      </c>
      <c r="BD36">
        <v>0</v>
      </c>
      <c r="BE36">
        <v>0</v>
      </c>
      <c r="BF36">
        <v>0</v>
      </c>
      <c r="BG36">
        <v>0</v>
      </c>
      <c r="BH36">
        <v>0</v>
      </c>
      <c r="BI36">
        <v>0</v>
      </c>
      <c r="BJ36">
        <v>0</v>
      </c>
      <c r="BK36">
        <v>0</v>
      </c>
      <c r="BL36">
        <v>0</v>
      </c>
      <c r="BM36">
        <v>0</v>
      </c>
      <c r="BN36">
        <v>1</v>
      </c>
      <c r="BO36">
        <v>0</v>
      </c>
      <c r="BP36">
        <v>0</v>
      </c>
      <c r="BQ36">
        <v>0</v>
      </c>
      <c r="BR36">
        <v>0</v>
      </c>
      <c r="BS36">
        <v>0</v>
      </c>
      <c r="BT36">
        <v>0</v>
      </c>
    </row>
    <row r="37" spans="1:72" x14ac:dyDescent="0.25">
      <c r="A37" t="s">
        <v>146</v>
      </c>
      <c r="B37" t="s">
        <v>147</v>
      </c>
      <c r="C37">
        <v>5</v>
      </c>
      <c r="D37">
        <v>5</v>
      </c>
      <c r="E37">
        <v>0</v>
      </c>
      <c r="F37" t="str">
        <f>HYPERLINK("https://www.google.fr/maps/search/Dr+méd.+Bertrand+Mercadier")</f>
        <v>https://www.google.fr/maps/search/Dr+méd.+Bertrand+Mercadier</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1</v>
      </c>
      <c r="AN37">
        <v>0</v>
      </c>
      <c r="AO37">
        <v>0</v>
      </c>
      <c r="AP37">
        <v>0</v>
      </c>
      <c r="AQ37">
        <v>0</v>
      </c>
      <c r="AR37">
        <v>0</v>
      </c>
      <c r="AS37">
        <v>0</v>
      </c>
      <c r="AT37">
        <v>0</v>
      </c>
      <c r="AU37">
        <v>0</v>
      </c>
      <c r="AV37">
        <v>0</v>
      </c>
      <c r="AW37">
        <v>0</v>
      </c>
      <c r="AX37">
        <v>0</v>
      </c>
      <c r="AY37">
        <v>0</v>
      </c>
      <c r="AZ37">
        <v>0</v>
      </c>
      <c r="BA37">
        <v>0</v>
      </c>
      <c r="BB37">
        <v>1</v>
      </c>
      <c r="BC37">
        <v>1</v>
      </c>
      <c r="BD37">
        <v>1</v>
      </c>
      <c r="BE37">
        <v>0</v>
      </c>
      <c r="BF37">
        <v>0</v>
      </c>
      <c r="BG37">
        <v>0</v>
      </c>
      <c r="BH37">
        <v>0</v>
      </c>
      <c r="BI37">
        <v>0</v>
      </c>
      <c r="BJ37">
        <v>0</v>
      </c>
      <c r="BK37">
        <v>0</v>
      </c>
      <c r="BL37">
        <v>0</v>
      </c>
      <c r="BM37">
        <v>1</v>
      </c>
      <c r="BN37">
        <v>0</v>
      </c>
      <c r="BO37">
        <v>0</v>
      </c>
      <c r="BP37">
        <v>0</v>
      </c>
      <c r="BQ37">
        <v>0</v>
      </c>
      <c r="BR37">
        <v>0</v>
      </c>
      <c r="BS37">
        <v>0</v>
      </c>
      <c r="BT37">
        <v>0</v>
      </c>
    </row>
    <row r="38" spans="1:72" x14ac:dyDescent="0.25">
      <c r="A38" t="s">
        <v>150</v>
      </c>
      <c r="B38" t="s">
        <v>151</v>
      </c>
      <c r="C38">
        <v>4</v>
      </c>
      <c r="D38">
        <v>2</v>
      </c>
      <c r="E38">
        <v>2</v>
      </c>
      <c r="F38" t="str">
        <f>HYPERLINK("https://www.google.fr/maps/search/Neos-Suisse+SA")</f>
        <v>https://www.google.fr/maps/search/Neos-Suisse+SA</v>
      </c>
      <c r="G38">
        <v>1</v>
      </c>
      <c r="H38">
        <v>0</v>
      </c>
      <c r="I38">
        <v>1</v>
      </c>
      <c r="J38">
        <v>0</v>
      </c>
      <c r="K38">
        <v>0</v>
      </c>
      <c r="L38">
        <v>0</v>
      </c>
      <c r="M38">
        <v>0</v>
      </c>
      <c r="N38">
        <v>0</v>
      </c>
      <c r="O38">
        <v>0</v>
      </c>
      <c r="P38">
        <v>1</v>
      </c>
      <c r="Q38">
        <v>0</v>
      </c>
      <c r="R38">
        <v>0</v>
      </c>
      <c r="S38">
        <v>0</v>
      </c>
      <c r="T38">
        <v>0</v>
      </c>
      <c r="U38">
        <v>0</v>
      </c>
      <c r="V38">
        <v>0</v>
      </c>
      <c r="W38">
        <v>1</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row>
    <row r="39" spans="1:72" x14ac:dyDescent="0.25">
      <c r="A39" t="s">
        <v>154</v>
      </c>
      <c r="B39" t="s">
        <v>155</v>
      </c>
      <c r="C39">
        <v>4</v>
      </c>
      <c r="D39">
        <v>4</v>
      </c>
      <c r="E39">
        <v>0</v>
      </c>
      <c r="F39" t="str">
        <f>HYPERLINK("https://www.google.fr/maps/search/GDDesign")</f>
        <v>https://www.google.fr/maps/search/GDDesign</v>
      </c>
      <c r="G39">
        <v>1</v>
      </c>
      <c r="H39">
        <v>0</v>
      </c>
      <c r="I39">
        <v>0</v>
      </c>
      <c r="J39">
        <v>0</v>
      </c>
      <c r="K39">
        <v>0</v>
      </c>
      <c r="L39">
        <v>0</v>
      </c>
      <c r="M39">
        <v>0</v>
      </c>
      <c r="N39">
        <v>0</v>
      </c>
      <c r="O39">
        <v>0</v>
      </c>
      <c r="P39">
        <v>0</v>
      </c>
      <c r="Q39">
        <v>0</v>
      </c>
      <c r="R39">
        <v>0</v>
      </c>
      <c r="S39">
        <v>0</v>
      </c>
      <c r="T39">
        <v>0</v>
      </c>
      <c r="U39">
        <v>0</v>
      </c>
      <c r="V39">
        <v>0</v>
      </c>
      <c r="W39">
        <v>0</v>
      </c>
      <c r="X39">
        <v>0</v>
      </c>
      <c r="Y39">
        <v>0</v>
      </c>
      <c r="Z39">
        <v>1</v>
      </c>
      <c r="AA39">
        <v>0</v>
      </c>
      <c r="AB39">
        <v>0</v>
      </c>
      <c r="AC39">
        <v>0</v>
      </c>
      <c r="AD39">
        <v>1</v>
      </c>
      <c r="AE39">
        <v>0</v>
      </c>
      <c r="AF39">
        <v>0</v>
      </c>
      <c r="AG39">
        <v>0</v>
      </c>
      <c r="AH39">
        <v>0</v>
      </c>
      <c r="AI39">
        <v>0</v>
      </c>
      <c r="AJ39">
        <v>0</v>
      </c>
      <c r="AK39">
        <v>0</v>
      </c>
      <c r="AL39">
        <v>0</v>
      </c>
      <c r="AM39">
        <v>0</v>
      </c>
      <c r="AN39">
        <v>0</v>
      </c>
      <c r="AO39">
        <v>0</v>
      </c>
      <c r="AP39">
        <v>0</v>
      </c>
      <c r="AQ39">
        <v>0</v>
      </c>
      <c r="AR39">
        <v>0</v>
      </c>
      <c r="AS39">
        <v>0</v>
      </c>
      <c r="AT39">
        <v>0</v>
      </c>
      <c r="AU39">
        <v>0</v>
      </c>
      <c r="AV39">
        <v>0</v>
      </c>
      <c r="AW39">
        <v>0</v>
      </c>
      <c r="AX39">
        <v>1</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row>
    <row r="40" spans="1:72" x14ac:dyDescent="0.25">
      <c r="A40" t="s">
        <v>158</v>
      </c>
      <c r="B40" t="s">
        <v>159</v>
      </c>
      <c r="C40">
        <v>4</v>
      </c>
      <c r="D40">
        <v>4</v>
      </c>
      <c r="E40">
        <v>0</v>
      </c>
      <c r="F40" t="str">
        <f>HYPERLINK("https://www.google.fr/maps/search/Vitrerie+-+Serrurerie+Toqani+SA")</f>
        <v>https://www.google.fr/maps/search/Vitrerie+-+Serrurerie+Toqani+SA</v>
      </c>
      <c r="G40">
        <v>0</v>
      </c>
      <c r="H40">
        <v>1</v>
      </c>
      <c r="I40">
        <v>0</v>
      </c>
      <c r="J40">
        <v>0</v>
      </c>
      <c r="K40">
        <v>0</v>
      </c>
      <c r="L40">
        <v>0</v>
      </c>
      <c r="M40">
        <v>1</v>
      </c>
      <c r="N40">
        <v>0</v>
      </c>
      <c r="O40">
        <v>0</v>
      </c>
      <c r="P40">
        <v>0</v>
      </c>
      <c r="Q40">
        <v>0</v>
      </c>
      <c r="R40">
        <v>0</v>
      </c>
      <c r="S40">
        <v>1</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1</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row>
    <row r="41" spans="1:72" x14ac:dyDescent="0.25">
      <c r="A41" t="s">
        <v>162</v>
      </c>
      <c r="B41" t="s">
        <v>163</v>
      </c>
      <c r="C41">
        <v>4</v>
      </c>
      <c r="D41">
        <v>4</v>
      </c>
      <c r="E41">
        <v>0</v>
      </c>
      <c r="F41" t="str">
        <f>HYPERLINK("https://www.google.fr/maps/search/Dr.+Med.+Dent.+Milos+Tomic")</f>
        <v>https://www.google.fr/maps/search/Dr.+Med.+Dent.+Milos+Tomic</v>
      </c>
      <c r="G41">
        <v>0</v>
      </c>
      <c r="H41">
        <v>1</v>
      </c>
      <c r="I41">
        <v>0</v>
      </c>
      <c r="J41">
        <v>0</v>
      </c>
      <c r="K41">
        <v>0</v>
      </c>
      <c r="L41">
        <v>0</v>
      </c>
      <c r="M41">
        <v>0</v>
      </c>
      <c r="N41">
        <v>0</v>
      </c>
      <c r="O41">
        <v>0</v>
      </c>
      <c r="P41">
        <v>1</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1</v>
      </c>
      <c r="AT41">
        <v>0</v>
      </c>
      <c r="AU41">
        <v>0</v>
      </c>
      <c r="AV41">
        <v>0</v>
      </c>
      <c r="AW41">
        <v>0</v>
      </c>
      <c r="AX41">
        <v>0</v>
      </c>
      <c r="AY41">
        <v>0</v>
      </c>
      <c r="AZ41">
        <v>0</v>
      </c>
      <c r="BA41">
        <v>0</v>
      </c>
      <c r="BB41">
        <v>0</v>
      </c>
      <c r="BC41">
        <v>0</v>
      </c>
      <c r="BD41">
        <v>0</v>
      </c>
      <c r="BE41">
        <v>0</v>
      </c>
      <c r="BF41">
        <v>0</v>
      </c>
      <c r="BG41">
        <v>0</v>
      </c>
      <c r="BH41">
        <v>0</v>
      </c>
      <c r="BI41">
        <v>0</v>
      </c>
      <c r="BJ41">
        <v>0</v>
      </c>
      <c r="BK41">
        <v>0</v>
      </c>
      <c r="BL41">
        <v>0</v>
      </c>
      <c r="BM41">
        <v>1</v>
      </c>
      <c r="BN41">
        <v>0</v>
      </c>
      <c r="BO41">
        <v>0</v>
      </c>
      <c r="BP41">
        <v>0</v>
      </c>
      <c r="BQ41">
        <v>0</v>
      </c>
      <c r="BR41">
        <v>0</v>
      </c>
      <c r="BS41">
        <v>0</v>
      </c>
      <c r="BT41">
        <v>0</v>
      </c>
    </row>
    <row r="42" spans="1:72" x14ac:dyDescent="0.25">
      <c r="A42" t="s">
        <v>166</v>
      </c>
      <c r="B42" t="s">
        <v>167</v>
      </c>
      <c r="C42">
        <v>4</v>
      </c>
      <c r="D42">
        <v>4</v>
      </c>
      <c r="E42">
        <v>0</v>
      </c>
      <c r="F42" t="str">
        <f>HYPERLINK("https://www.google.fr/maps/search/Sunrise+center")</f>
        <v>https://www.google.fr/maps/search/Sunrise+center</v>
      </c>
      <c r="G42">
        <v>0</v>
      </c>
      <c r="H42">
        <v>0</v>
      </c>
      <c r="I42">
        <v>1</v>
      </c>
      <c r="J42">
        <v>0</v>
      </c>
      <c r="K42">
        <v>0</v>
      </c>
      <c r="L42">
        <v>0</v>
      </c>
      <c r="M42">
        <v>0</v>
      </c>
      <c r="N42">
        <v>0</v>
      </c>
      <c r="O42">
        <v>0</v>
      </c>
      <c r="P42">
        <v>0</v>
      </c>
      <c r="Q42">
        <v>0</v>
      </c>
      <c r="R42">
        <v>0</v>
      </c>
      <c r="S42">
        <v>1</v>
      </c>
      <c r="T42">
        <v>0</v>
      </c>
      <c r="U42">
        <v>0</v>
      </c>
      <c r="V42">
        <v>0</v>
      </c>
      <c r="W42">
        <v>0</v>
      </c>
      <c r="X42">
        <v>0</v>
      </c>
      <c r="Y42">
        <v>0</v>
      </c>
      <c r="Z42">
        <v>0</v>
      </c>
      <c r="AA42">
        <v>0</v>
      </c>
      <c r="AB42">
        <v>0</v>
      </c>
      <c r="AC42">
        <v>0</v>
      </c>
      <c r="AD42">
        <v>0</v>
      </c>
      <c r="AE42">
        <v>0</v>
      </c>
      <c r="AF42">
        <v>0</v>
      </c>
      <c r="AG42">
        <v>0</v>
      </c>
      <c r="AH42">
        <v>1</v>
      </c>
      <c r="AI42">
        <v>0</v>
      </c>
      <c r="AJ42">
        <v>0</v>
      </c>
      <c r="AK42">
        <v>0</v>
      </c>
      <c r="AL42">
        <v>0</v>
      </c>
      <c r="AM42">
        <v>0</v>
      </c>
      <c r="AN42">
        <v>1</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row>
    <row r="43" spans="1:72" x14ac:dyDescent="0.25">
      <c r="A43" t="s">
        <v>170</v>
      </c>
      <c r="B43" t="s">
        <v>171</v>
      </c>
      <c r="C43">
        <v>4</v>
      </c>
      <c r="D43">
        <v>4</v>
      </c>
      <c r="E43">
        <v>0</v>
      </c>
      <c r="F43" t="str">
        <f>HYPERLINK("https://www.google.fr/maps/search/Salon+de+coiffure+Rio")</f>
        <v>https://www.google.fr/maps/search/Salon+de+coiffure+Rio</v>
      </c>
      <c r="G43">
        <v>0</v>
      </c>
      <c r="H43">
        <v>0</v>
      </c>
      <c r="I43">
        <v>0</v>
      </c>
      <c r="J43">
        <v>1</v>
      </c>
      <c r="K43">
        <v>0</v>
      </c>
      <c r="L43">
        <v>0</v>
      </c>
      <c r="M43">
        <v>0</v>
      </c>
      <c r="N43">
        <v>0</v>
      </c>
      <c r="O43">
        <v>0</v>
      </c>
      <c r="P43">
        <v>0</v>
      </c>
      <c r="Q43">
        <v>0</v>
      </c>
      <c r="R43">
        <v>0</v>
      </c>
      <c r="S43">
        <v>0</v>
      </c>
      <c r="T43">
        <v>0</v>
      </c>
      <c r="U43">
        <v>0</v>
      </c>
      <c r="V43">
        <v>0</v>
      </c>
      <c r="W43">
        <v>0</v>
      </c>
      <c r="X43">
        <v>1</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1</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row>
    <row r="44" spans="1:72" x14ac:dyDescent="0.25">
      <c r="A44" t="s">
        <v>174</v>
      </c>
      <c r="B44" t="s">
        <v>175</v>
      </c>
      <c r="C44">
        <v>4</v>
      </c>
      <c r="D44">
        <v>4</v>
      </c>
      <c r="E44">
        <v>0</v>
      </c>
      <c r="F44" t="str">
        <f>HYPERLINK("https://www.google.fr/maps/search/TARA+Beauty+Line")</f>
        <v>https://www.google.fr/maps/search/TARA+Beauty+Line</v>
      </c>
      <c r="G44">
        <v>0</v>
      </c>
      <c r="H44">
        <v>0</v>
      </c>
      <c r="I44">
        <v>0</v>
      </c>
      <c r="J44">
        <v>1</v>
      </c>
      <c r="K44">
        <v>0</v>
      </c>
      <c r="L44">
        <v>0</v>
      </c>
      <c r="M44">
        <v>0</v>
      </c>
      <c r="N44">
        <v>0</v>
      </c>
      <c r="O44">
        <v>0</v>
      </c>
      <c r="P44">
        <v>1</v>
      </c>
      <c r="Q44">
        <v>0</v>
      </c>
      <c r="R44">
        <v>0</v>
      </c>
      <c r="S44">
        <v>0</v>
      </c>
      <c r="T44">
        <v>0</v>
      </c>
      <c r="U44">
        <v>0</v>
      </c>
      <c r="V44">
        <v>0</v>
      </c>
      <c r="W44">
        <v>0</v>
      </c>
      <c r="X44">
        <v>1</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1</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row>
    <row r="45" spans="1:72" x14ac:dyDescent="0.25">
      <c r="A45" t="s">
        <v>178</v>
      </c>
      <c r="B45" t="s">
        <v>179</v>
      </c>
      <c r="C45">
        <v>4</v>
      </c>
      <c r="D45">
        <v>4</v>
      </c>
      <c r="E45">
        <v>0</v>
      </c>
      <c r="F45" t="str">
        <f>HYPERLINK("https://www.google.fr/maps/search/Dr.+Xavier+Tenorio,+FMH+en+chirurgie+plastique,+esthétique+et+reconstructive")</f>
        <v>https://www.google.fr/maps/search/Dr.+Xavier+Tenorio,+FMH+en+chirurgie+plastique,+esthétique+et+reconstructive</v>
      </c>
      <c r="G45">
        <v>0</v>
      </c>
      <c r="H45">
        <v>0</v>
      </c>
      <c r="I45">
        <v>0</v>
      </c>
      <c r="J45">
        <v>0</v>
      </c>
      <c r="K45">
        <v>0</v>
      </c>
      <c r="L45">
        <v>0</v>
      </c>
      <c r="M45">
        <v>1</v>
      </c>
      <c r="N45">
        <v>0</v>
      </c>
      <c r="O45">
        <v>0</v>
      </c>
      <c r="P45">
        <v>0</v>
      </c>
      <c r="Q45">
        <v>0</v>
      </c>
      <c r="R45">
        <v>0</v>
      </c>
      <c r="S45">
        <v>1</v>
      </c>
      <c r="T45">
        <v>0</v>
      </c>
      <c r="U45">
        <v>0</v>
      </c>
      <c r="V45">
        <v>0</v>
      </c>
      <c r="W45">
        <v>0</v>
      </c>
      <c r="X45">
        <v>0</v>
      </c>
      <c r="Y45">
        <v>0</v>
      </c>
      <c r="Z45">
        <v>0</v>
      </c>
      <c r="AA45">
        <v>0</v>
      </c>
      <c r="AB45">
        <v>0</v>
      </c>
      <c r="AC45">
        <v>0</v>
      </c>
      <c r="AD45">
        <v>0</v>
      </c>
      <c r="AE45">
        <v>0</v>
      </c>
      <c r="AF45">
        <v>0</v>
      </c>
      <c r="AG45">
        <v>0</v>
      </c>
      <c r="AH45">
        <v>0</v>
      </c>
      <c r="AI45">
        <v>0</v>
      </c>
      <c r="AJ45">
        <v>0</v>
      </c>
      <c r="AK45">
        <v>0</v>
      </c>
      <c r="AL45">
        <v>1</v>
      </c>
      <c r="AM45">
        <v>0</v>
      </c>
      <c r="AN45">
        <v>1</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row>
    <row r="46" spans="1:72" x14ac:dyDescent="0.25">
      <c r="A46" t="s">
        <v>182</v>
      </c>
      <c r="B46" t="s">
        <v>183</v>
      </c>
      <c r="C46">
        <v>4</v>
      </c>
      <c r="D46">
        <v>4</v>
      </c>
      <c r="E46">
        <v>0</v>
      </c>
      <c r="F46" t="str">
        <f>HYPERLINK("https://www.google.fr/maps/search/Flaventino+Coiffure+Lausanne")</f>
        <v>https://www.google.fr/maps/search/Flaventino+Coiffure+Lausanne</v>
      </c>
      <c r="G46">
        <v>0</v>
      </c>
      <c r="H46">
        <v>0</v>
      </c>
      <c r="I46">
        <v>0</v>
      </c>
      <c r="J46">
        <v>0</v>
      </c>
      <c r="K46">
        <v>0</v>
      </c>
      <c r="L46">
        <v>0</v>
      </c>
      <c r="M46">
        <v>1</v>
      </c>
      <c r="N46">
        <v>0</v>
      </c>
      <c r="O46">
        <v>0</v>
      </c>
      <c r="P46">
        <v>0</v>
      </c>
      <c r="Q46">
        <v>0</v>
      </c>
      <c r="R46">
        <v>0</v>
      </c>
      <c r="S46">
        <v>0</v>
      </c>
      <c r="T46">
        <v>0</v>
      </c>
      <c r="U46">
        <v>0</v>
      </c>
      <c r="V46">
        <v>0</v>
      </c>
      <c r="W46">
        <v>0</v>
      </c>
      <c r="X46">
        <v>0</v>
      </c>
      <c r="Y46">
        <v>0</v>
      </c>
      <c r="Z46">
        <v>0</v>
      </c>
      <c r="AA46">
        <v>0</v>
      </c>
      <c r="AB46">
        <v>0</v>
      </c>
      <c r="AC46">
        <v>1</v>
      </c>
      <c r="AD46">
        <v>0</v>
      </c>
      <c r="AE46">
        <v>0</v>
      </c>
      <c r="AF46">
        <v>0</v>
      </c>
      <c r="AG46">
        <v>0</v>
      </c>
      <c r="AH46">
        <v>1</v>
      </c>
      <c r="AI46">
        <v>0</v>
      </c>
      <c r="AJ46">
        <v>0</v>
      </c>
      <c r="AK46">
        <v>0</v>
      </c>
      <c r="AL46">
        <v>0</v>
      </c>
      <c r="AM46">
        <v>0</v>
      </c>
      <c r="AN46">
        <v>0</v>
      </c>
      <c r="AO46">
        <v>0</v>
      </c>
      <c r="AP46">
        <v>1</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row>
    <row r="47" spans="1:72" x14ac:dyDescent="0.25">
      <c r="A47" t="s">
        <v>186</v>
      </c>
      <c r="B47" t="s">
        <v>187</v>
      </c>
      <c r="C47">
        <v>4</v>
      </c>
      <c r="D47">
        <v>0</v>
      </c>
      <c r="E47">
        <v>4</v>
      </c>
      <c r="F47" t="str">
        <f>HYPERLINK("https://www.google.fr/maps/search/Consulat+de+Danemark")</f>
        <v>https://www.google.fr/maps/search/Consulat+de+Danemark</v>
      </c>
      <c r="G47">
        <v>0</v>
      </c>
      <c r="H47">
        <v>0</v>
      </c>
      <c r="I47">
        <v>0</v>
      </c>
      <c r="J47">
        <v>0</v>
      </c>
      <c r="K47">
        <v>0</v>
      </c>
      <c r="L47">
        <v>0</v>
      </c>
      <c r="M47">
        <v>0</v>
      </c>
      <c r="N47">
        <v>0</v>
      </c>
      <c r="O47">
        <v>1</v>
      </c>
      <c r="P47">
        <v>1</v>
      </c>
      <c r="Q47">
        <v>0</v>
      </c>
      <c r="R47">
        <v>0</v>
      </c>
      <c r="S47">
        <v>0</v>
      </c>
      <c r="T47">
        <v>0</v>
      </c>
      <c r="U47">
        <v>0</v>
      </c>
      <c r="V47">
        <v>0</v>
      </c>
      <c r="W47">
        <v>0</v>
      </c>
      <c r="X47">
        <v>0</v>
      </c>
      <c r="Y47">
        <v>0</v>
      </c>
      <c r="Z47">
        <v>0</v>
      </c>
      <c r="AA47">
        <v>0</v>
      </c>
      <c r="AB47">
        <v>0</v>
      </c>
      <c r="AC47">
        <v>0</v>
      </c>
      <c r="AD47">
        <v>1</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1</v>
      </c>
      <c r="BL47">
        <v>0</v>
      </c>
      <c r="BM47">
        <v>0</v>
      </c>
      <c r="BN47">
        <v>0</v>
      </c>
      <c r="BO47">
        <v>0</v>
      </c>
      <c r="BP47">
        <v>0</v>
      </c>
      <c r="BQ47">
        <v>0</v>
      </c>
      <c r="BR47">
        <v>0</v>
      </c>
      <c r="BS47">
        <v>0</v>
      </c>
      <c r="BT47">
        <v>0</v>
      </c>
    </row>
    <row r="48" spans="1:72" x14ac:dyDescent="0.25">
      <c r="A48" t="s">
        <v>190</v>
      </c>
      <c r="B48" t="s">
        <v>191</v>
      </c>
      <c r="C48">
        <v>4</v>
      </c>
      <c r="D48">
        <v>0</v>
      </c>
      <c r="E48">
        <v>4</v>
      </c>
      <c r="F48" t="str">
        <f>HYPERLINK("https://www.google.fr/maps/search/MaPetiteVoyante")</f>
        <v>https://www.google.fr/maps/search/MaPetiteVoyante</v>
      </c>
      <c r="G48">
        <v>0</v>
      </c>
      <c r="H48">
        <v>0</v>
      </c>
      <c r="I48">
        <v>0</v>
      </c>
      <c r="J48">
        <v>0</v>
      </c>
      <c r="K48">
        <v>0</v>
      </c>
      <c r="L48">
        <v>0</v>
      </c>
      <c r="M48">
        <v>0</v>
      </c>
      <c r="N48">
        <v>0</v>
      </c>
      <c r="O48">
        <v>0</v>
      </c>
      <c r="P48">
        <v>0</v>
      </c>
      <c r="Q48">
        <v>1</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1</v>
      </c>
      <c r="BS48">
        <v>0</v>
      </c>
      <c r="BT48">
        <v>0</v>
      </c>
    </row>
    <row r="49" spans="1:72" x14ac:dyDescent="0.25">
      <c r="A49" t="s">
        <v>194</v>
      </c>
      <c r="B49" t="s">
        <v>195</v>
      </c>
      <c r="C49">
        <v>4</v>
      </c>
      <c r="D49">
        <v>4</v>
      </c>
      <c r="E49">
        <v>0</v>
      </c>
      <c r="F49" t="str">
        <f>HYPERLINK("https://www.google.fr/maps/search/Procimmo+SA")</f>
        <v>https://www.google.fr/maps/search/Procimmo+SA</v>
      </c>
      <c r="G49">
        <v>0</v>
      </c>
      <c r="H49">
        <v>0</v>
      </c>
      <c r="I49">
        <v>0</v>
      </c>
      <c r="J49">
        <v>0</v>
      </c>
      <c r="K49">
        <v>0</v>
      </c>
      <c r="L49">
        <v>0</v>
      </c>
      <c r="M49">
        <v>0</v>
      </c>
      <c r="N49">
        <v>0</v>
      </c>
      <c r="O49">
        <v>0</v>
      </c>
      <c r="P49">
        <v>0</v>
      </c>
      <c r="Q49">
        <v>0</v>
      </c>
      <c r="R49">
        <v>0</v>
      </c>
      <c r="S49">
        <v>0</v>
      </c>
      <c r="T49">
        <v>0</v>
      </c>
      <c r="U49">
        <v>1</v>
      </c>
      <c r="V49">
        <v>0</v>
      </c>
      <c r="W49">
        <v>0</v>
      </c>
      <c r="X49">
        <v>0</v>
      </c>
      <c r="Y49">
        <v>0</v>
      </c>
      <c r="Z49">
        <v>0</v>
      </c>
      <c r="AA49">
        <v>0</v>
      </c>
      <c r="AB49">
        <v>0</v>
      </c>
      <c r="AC49">
        <v>0</v>
      </c>
      <c r="AD49">
        <v>0</v>
      </c>
      <c r="AE49">
        <v>0</v>
      </c>
      <c r="AF49">
        <v>0</v>
      </c>
      <c r="AG49">
        <v>0</v>
      </c>
      <c r="AH49">
        <v>0</v>
      </c>
      <c r="AI49">
        <v>0</v>
      </c>
      <c r="AJ49">
        <v>0</v>
      </c>
      <c r="AK49">
        <v>0</v>
      </c>
      <c r="AL49">
        <v>0</v>
      </c>
      <c r="AM49">
        <v>0</v>
      </c>
      <c r="AN49">
        <v>1</v>
      </c>
      <c r="AO49">
        <v>1</v>
      </c>
      <c r="AP49">
        <v>0</v>
      </c>
      <c r="AQ49">
        <v>0</v>
      </c>
      <c r="AR49">
        <v>0</v>
      </c>
      <c r="AS49">
        <v>0</v>
      </c>
      <c r="AT49">
        <v>0</v>
      </c>
      <c r="AU49">
        <v>0</v>
      </c>
      <c r="AV49">
        <v>0</v>
      </c>
      <c r="AW49">
        <v>0</v>
      </c>
      <c r="AX49">
        <v>0</v>
      </c>
      <c r="AY49">
        <v>0</v>
      </c>
      <c r="AZ49">
        <v>0</v>
      </c>
      <c r="BA49">
        <v>0</v>
      </c>
      <c r="BB49">
        <v>0</v>
      </c>
      <c r="BC49">
        <v>0</v>
      </c>
      <c r="BD49">
        <v>0</v>
      </c>
      <c r="BE49">
        <v>0</v>
      </c>
      <c r="BF49">
        <v>0</v>
      </c>
      <c r="BG49">
        <v>0</v>
      </c>
      <c r="BH49">
        <v>0</v>
      </c>
      <c r="BI49">
        <v>1</v>
      </c>
      <c r="BJ49">
        <v>0</v>
      </c>
      <c r="BK49">
        <v>0</v>
      </c>
      <c r="BL49">
        <v>0</v>
      </c>
      <c r="BM49">
        <v>0</v>
      </c>
      <c r="BN49">
        <v>0</v>
      </c>
      <c r="BO49">
        <v>0</v>
      </c>
      <c r="BP49">
        <v>0</v>
      </c>
      <c r="BQ49">
        <v>0</v>
      </c>
      <c r="BR49">
        <v>0</v>
      </c>
      <c r="BS49">
        <v>0</v>
      </c>
      <c r="BT49">
        <v>0</v>
      </c>
    </row>
    <row r="50" spans="1:72" x14ac:dyDescent="0.25">
      <c r="G50">
        <f>SUM(G2:G49)</f>
        <v>11</v>
      </c>
      <c r="H50">
        <f t="shared" ref="H50:BS50" si="0">SUM(H2:H49)</f>
        <v>10</v>
      </c>
      <c r="I50">
        <f t="shared" si="0"/>
        <v>11</v>
      </c>
      <c r="J50">
        <f t="shared" si="0"/>
        <v>12</v>
      </c>
      <c r="K50">
        <f t="shared" si="0"/>
        <v>5</v>
      </c>
      <c r="L50">
        <f t="shared" si="0"/>
        <v>11</v>
      </c>
      <c r="M50">
        <f t="shared" si="0"/>
        <v>15</v>
      </c>
      <c r="N50">
        <f t="shared" si="0"/>
        <v>5</v>
      </c>
      <c r="O50">
        <f t="shared" si="0"/>
        <v>10</v>
      </c>
      <c r="P50">
        <f t="shared" si="0"/>
        <v>20</v>
      </c>
      <c r="Q50">
        <f t="shared" si="0"/>
        <v>6</v>
      </c>
      <c r="R50">
        <f t="shared" si="0"/>
        <v>7</v>
      </c>
      <c r="S50">
        <f t="shared" si="0"/>
        <v>24</v>
      </c>
      <c r="T50">
        <f t="shared" si="0"/>
        <v>6</v>
      </c>
      <c r="U50">
        <f t="shared" si="0"/>
        <v>13</v>
      </c>
      <c r="V50">
        <f t="shared" si="0"/>
        <v>5</v>
      </c>
      <c r="W50">
        <f t="shared" si="0"/>
        <v>8</v>
      </c>
      <c r="X50">
        <f t="shared" si="0"/>
        <v>10</v>
      </c>
      <c r="Y50">
        <f t="shared" si="0"/>
        <v>4</v>
      </c>
      <c r="Z50">
        <f t="shared" si="0"/>
        <v>9</v>
      </c>
      <c r="AA50">
        <f t="shared" si="0"/>
        <v>13</v>
      </c>
      <c r="AB50">
        <f t="shared" si="0"/>
        <v>4</v>
      </c>
      <c r="AC50">
        <f t="shared" si="0"/>
        <v>4</v>
      </c>
      <c r="AD50">
        <f t="shared" si="0"/>
        <v>5</v>
      </c>
      <c r="AE50">
        <f t="shared" si="0"/>
        <v>2</v>
      </c>
      <c r="AF50">
        <f t="shared" si="0"/>
        <v>4</v>
      </c>
      <c r="AG50">
        <f t="shared" si="0"/>
        <v>4</v>
      </c>
      <c r="AH50">
        <f t="shared" si="0"/>
        <v>11</v>
      </c>
      <c r="AI50">
        <f t="shared" si="0"/>
        <v>4</v>
      </c>
      <c r="AJ50">
        <f t="shared" si="0"/>
        <v>4</v>
      </c>
      <c r="AK50">
        <f t="shared" si="0"/>
        <v>8</v>
      </c>
      <c r="AL50">
        <f t="shared" si="0"/>
        <v>4</v>
      </c>
      <c r="AM50">
        <f t="shared" si="0"/>
        <v>4</v>
      </c>
      <c r="AN50">
        <f t="shared" si="0"/>
        <v>11</v>
      </c>
      <c r="AO50">
        <f t="shared" si="0"/>
        <v>10</v>
      </c>
      <c r="AP50">
        <f t="shared" si="0"/>
        <v>10</v>
      </c>
      <c r="AQ50">
        <f t="shared" si="0"/>
        <v>6</v>
      </c>
      <c r="AR50">
        <f t="shared" si="0"/>
        <v>5</v>
      </c>
      <c r="AS50">
        <f t="shared" si="0"/>
        <v>17</v>
      </c>
      <c r="AT50">
        <f t="shared" si="0"/>
        <v>3</v>
      </c>
      <c r="AU50">
        <f t="shared" si="0"/>
        <v>7</v>
      </c>
      <c r="AV50">
        <f t="shared" si="0"/>
        <v>17</v>
      </c>
      <c r="AW50">
        <f t="shared" si="0"/>
        <v>4</v>
      </c>
      <c r="AX50">
        <f t="shared" si="0"/>
        <v>7</v>
      </c>
      <c r="AY50">
        <f t="shared" si="0"/>
        <v>7</v>
      </c>
      <c r="AZ50">
        <f t="shared" si="0"/>
        <v>1</v>
      </c>
      <c r="BA50">
        <f t="shared" si="0"/>
        <v>5</v>
      </c>
      <c r="BB50">
        <f t="shared" si="0"/>
        <v>5</v>
      </c>
      <c r="BC50">
        <f t="shared" si="0"/>
        <v>5</v>
      </c>
      <c r="BD50">
        <f t="shared" si="0"/>
        <v>5</v>
      </c>
      <c r="BE50">
        <f t="shared" si="0"/>
        <v>5</v>
      </c>
      <c r="BF50">
        <f t="shared" si="0"/>
        <v>4</v>
      </c>
      <c r="BG50">
        <f t="shared" si="0"/>
        <v>6</v>
      </c>
      <c r="BH50">
        <f t="shared" si="0"/>
        <v>3</v>
      </c>
      <c r="BI50">
        <f t="shared" si="0"/>
        <v>3</v>
      </c>
      <c r="BJ50">
        <f t="shared" si="0"/>
        <v>2</v>
      </c>
      <c r="BK50">
        <f t="shared" si="0"/>
        <v>3</v>
      </c>
      <c r="BL50">
        <f t="shared" si="0"/>
        <v>3</v>
      </c>
      <c r="BM50">
        <f t="shared" si="0"/>
        <v>6</v>
      </c>
      <c r="BN50">
        <f t="shared" si="0"/>
        <v>3</v>
      </c>
      <c r="BO50">
        <f t="shared" si="0"/>
        <v>2</v>
      </c>
      <c r="BP50">
        <f t="shared" si="0"/>
        <v>2</v>
      </c>
      <c r="BQ50">
        <f t="shared" si="0"/>
        <v>3</v>
      </c>
      <c r="BR50">
        <f t="shared" si="0"/>
        <v>2</v>
      </c>
      <c r="BS50">
        <f t="shared" si="0"/>
        <v>1</v>
      </c>
      <c r="BT50">
        <f t="shared" ref="BT50" si="1">SUM(BT2:BT49)</f>
        <v>4</v>
      </c>
    </row>
  </sheetData>
  <conditionalFormatting sqref="G2:BT49">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07B26-C36A-40DF-B246-DDD4B4BB9477}">
  <dimension ref="A1:G4579"/>
  <sheetViews>
    <sheetView topLeftCell="A2531" zoomScale="70" zoomScaleNormal="70" workbookViewId="0">
      <selection activeCell="A101" sqref="A101:B106"/>
    </sheetView>
  </sheetViews>
  <sheetFormatPr defaultColWidth="51.28515625" defaultRowHeight="15" x14ac:dyDescent="0.25"/>
  <cols>
    <col min="3" max="3" width="11.140625" bestFit="1" customWidth="1"/>
    <col min="4" max="4" width="5" bestFit="1" customWidth="1"/>
    <col min="5" max="5" width="5.28515625" bestFit="1" customWidth="1"/>
  </cols>
  <sheetData>
    <row r="1" spans="1:7" x14ac:dyDescent="0.25">
      <c r="A1" t="s">
        <v>0</v>
      </c>
      <c r="B1" t="s">
        <v>1</v>
      </c>
      <c r="C1" t="s">
        <v>2</v>
      </c>
      <c r="D1" t="s">
        <v>4</v>
      </c>
      <c r="E1" t="s">
        <v>5</v>
      </c>
      <c r="F1" t="s">
        <v>3</v>
      </c>
      <c r="G1" t="s">
        <v>6</v>
      </c>
    </row>
    <row r="2" spans="1:7" x14ac:dyDescent="0.25">
      <c r="A2" t="s">
        <v>10591</v>
      </c>
      <c r="B2" t="s">
        <v>10592</v>
      </c>
      <c r="C2">
        <v>0</v>
      </c>
      <c r="D2">
        <v>0</v>
      </c>
      <c r="E2">
        <v>0</v>
      </c>
      <c r="F2" t="s">
        <v>10593</v>
      </c>
    </row>
    <row r="3" spans="1:7" x14ac:dyDescent="0.25">
      <c r="A3" t="s">
        <v>1943</v>
      </c>
      <c r="B3" t="s">
        <v>1944</v>
      </c>
      <c r="C3">
        <v>0</v>
      </c>
      <c r="D3">
        <v>0</v>
      </c>
      <c r="E3">
        <v>0</v>
      </c>
      <c r="F3" t="s">
        <v>1945</v>
      </c>
    </row>
    <row r="4" spans="1:7" x14ac:dyDescent="0.25">
      <c r="A4" t="s">
        <v>11531</v>
      </c>
      <c r="B4" t="s">
        <v>11532</v>
      </c>
      <c r="C4">
        <v>0</v>
      </c>
      <c r="D4">
        <v>0</v>
      </c>
      <c r="E4">
        <v>0</v>
      </c>
      <c r="F4" t="s">
        <v>11533</v>
      </c>
    </row>
    <row r="5" spans="1:7" x14ac:dyDescent="0.25">
      <c r="A5" t="s">
        <v>79</v>
      </c>
      <c r="B5" t="s">
        <v>12</v>
      </c>
      <c r="C5">
        <v>10</v>
      </c>
      <c r="D5">
        <v>10</v>
      </c>
      <c r="E5">
        <v>0</v>
      </c>
      <c r="F5" t="s">
        <v>80</v>
      </c>
      <c r="G5" t="s">
        <v>81</v>
      </c>
    </row>
    <row r="6" spans="1:7" x14ac:dyDescent="0.25">
      <c r="A6" t="s">
        <v>741</v>
      </c>
      <c r="B6" t="s">
        <v>742</v>
      </c>
      <c r="C6">
        <v>1</v>
      </c>
      <c r="D6">
        <v>1</v>
      </c>
      <c r="E6">
        <v>0</v>
      </c>
      <c r="F6" t="s">
        <v>743</v>
      </c>
      <c r="G6" t="s">
        <v>209</v>
      </c>
    </row>
    <row r="7" spans="1:7" x14ac:dyDescent="0.25">
      <c r="A7" t="s">
        <v>741</v>
      </c>
      <c r="B7" t="s">
        <v>1047</v>
      </c>
      <c r="C7">
        <v>1</v>
      </c>
      <c r="D7">
        <v>1</v>
      </c>
      <c r="E7">
        <v>0</v>
      </c>
      <c r="F7" t="s">
        <v>743</v>
      </c>
      <c r="G7" t="s">
        <v>214</v>
      </c>
    </row>
    <row r="8" spans="1:7" x14ac:dyDescent="0.25">
      <c r="A8" t="s">
        <v>11555</v>
      </c>
      <c r="B8" t="s">
        <v>11556</v>
      </c>
      <c r="C8">
        <v>0</v>
      </c>
      <c r="D8">
        <v>0</v>
      </c>
      <c r="E8">
        <v>0</v>
      </c>
      <c r="F8" t="s">
        <v>11557</v>
      </c>
    </row>
    <row r="9" spans="1:7" x14ac:dyDescent="0.25">
      <c r="A9" t="s">
        <v>8218</v>
      </c>
      <c r="B9" t="s">
        <v>8219</v>
      </c>
      <c r="C9">
        <v>0</v>
      </c>
      <c r="D9">
        <v>0</v>
      </c>
      <c r="E9">
        <v>0</v>
      </c>
      <c r="F9" t="s">
        <v>8220</v>
      </c>
    </row>
    <row r="10" spans="1:7" x14ac:dyDescent="0.25">
      <c r="A10" t="s">
        <v>1060</v>
      </c>
      <c r="B10" t="s">
        <v>1061</v>
      </c>
      <c r="C10">
        <v>1</v>
      </c>
      <c r="D10">
        <v>1</v>
      </c>
      <c r="E10">
        <v>0</v>
      </c>
      <c r="F10" t="s">
        <v>1062</v>
      </c>
      <c r="G10" t="s">
        <v>214</v>
      </c>
    </row>
    <row r="11" spans="1:7" x14ac:dyDescent="0.25">
      <c r="A11" t="s">
        <v>6287</v>
      </c>
      <c r="B11" t="s">
        <v>3276</v>
      </c>
      <c r="C11">
        <v>0</v>
      </c>
      <c r="D11">
        <v>0</v>
      </c>
      <c r="E11">
        <v>0</v>
      </c>
      <c r="F11" t="s">
        <v>6288</v>
      </c>
    </row>
    <row r="12" spans="1:7" x14ac:dyDescent="0.25">
      <c r="A12" t="s">
        <v>727</v>
      </c>
      <c r="B12" t="s">
        <v>728</v>
      </c>
      <c r="C12">
        <v>1</v>
      </c>
      <c r="D12">
        <v>1</v>
      </c>
      <c r="E12">
        <v>0</v>
      </c>
      <c r="F12" t="s">
        <v>729</v>
      </c>
      <c r="G12" t="s">
        <v>237</v>
      </c>
    </row>
    <row r="13" spans="1:7" x14ac:dyDescent="0.25">
      <c r="A13" t="s">
        <v>8565</v>
      </c>
      <c r="B13" t="s">
        <v>8566</v>
      </c>
      <c r="C13">
        <v>0</v>
      </c>
      <c r="D13">
        <v>0</v>
      </c>
      <c r="E13">
        <v>0</v>
      </c>
      <c r="F13" t="s">
        <v>8567</v>
      </c>
    </row>
    <row r="14" spans="1:7" x14ac:dyDescent="0.25">
      <c r="A14" t="s">
        <v>10912</v>
      </c>
      <c r="B14" t="s">
        <v>10913</v>
      </c>
      <c r="C14">
        <v>0</v>
      </c>
      <c r="D14">
        <v>0</v>
      </c>
      <c r="E14">
        <v>0</v>
      </c>
      <c r="F14" t="s">
        <v>10914</v>
      </c>
    </row>
    <row r="15" spans="1:7" x14ac:dyDescent="0.25">
      <c r="A15" t="s">
        <v>12899</v>
      </c>
      <c r="B15" t="s">
        <v>12900</v>
      </c>
      <c r="C15">
        <v>0</v>
      </c>
      <c r="D15">
        <v>0</v>
      </c>
      <c r="E15">
        <v>0</v>
      </c>
      <c r="F15" t="s">
        <v>12901</v>
      </c>
    </row>
    <row r="16" spans="1:7" x14ac:dyDescent="0.25">
      <c r="A16" t="s">
        <v>10441</v>
      </c>
      <c r="B16" t="s">
        <v>10442</v>
      </c>
      <c r="C16">
        <v>0</v>
      </c>
      <c r="D16">
        <v>0</v>
      </c>
      <c r="E16">
        <v>0</v>
      </c>
      <c r="F16" t="s">
        <v>10443</v>
      </c>
    </row>
    <row r="17" spans="1:7" x14ac:dyDescent="0.25">
      <c r="A17" t="s">
        <v>5681</v>
      </c>
      <c r="B17" t="s">
        <v>5682</v>
      </c>
      <c r="C17">
        <v>0</v>
      </c>
      <c r="D17">
        <v>0</v>
      </c>
      <c r="E17">
        <v>0</v>
      </c>
      <c r="F17" t="s">
        <v>5683</v>
      </c>
    </row>
    <row r="18" spans="1:7" x14ac:dyDescent="0.25">
      <c r="A18" t="s">
        <v>949</v>
      </c>
      <c r="B18" t="s">
        <v>950</v>
      </c>
      <c r="C18">
        <v>1</v>
      </c>
      <c r="D18">
        <v>1</v>
      </c>
      <c r="E18">
        <v>0</v>
      </c>
      <c r="F18" t="s">
        <v>951</v>
      </c>
      <c r="G18" t="s">
        <v>215</v>
      </c>
    </row>
    <row r="19" spans="1:7" x14ac:dyDescent="0.25">
      <c r="A19" t="s">
        <v>8778</v>
      </c>
      <c r="B19" t="s">
        <v>8779</v>
      </c>
      <c r="C19">
        <v>0</v>
      </c>
      <c r="D19">
        <v>0</v>
      </c>
      <c r="E19">
        <v>0</v>
      </c>
      <c r="F19" t="s">
        <v>8780</v>
      </c>
    </row>
    <row r="20" spans="1:7" x14ac:dyDescent="0.25">
      <c r="A20" t="s">
        <v>7605</v>
      </c>
      <c r="B20" t="s">
        <v>7606</v>
      </c>
      <c r="C20">
        <v>0</v>
      </c>
      <c r="D20">
        <v>0</v>
      </c>
      <c r="E20">
        <v>0</v>
      </c>
      <c r="F20" t="s">
        <v>7607</v>
      </c>
    </row>
    <row r="21" spans="1:7" x14ac:dyDescent="0.25">
      <c r="A21" t="s">
        <v>12113</v>
      </c>
      <c r="B21" t="s">
        <v>12114</v>
      </c>
      <c r="C21">
        <v>0</v>
      </c>
      <c r="D21">
        <v>0</v>
      </c>
      <c r="E21">
        <v>0</v>
      </c>
      <c r="F21" t="s">
        <v>12115</v>
      </c>
    </row>
    <row r="22" spans="1:7" x14ac:dyDescent="0.25">
      <c r="A22" t="s">
        <v>10822</v>
      </c>
      <c r="B22" t="s">
        <v>10823</v>
      </c>
      <c r="C22">
        <v>0</v>
      </c>
      <c r="D22">
        <v>0</v>
      </c>
      <c r="E22">
        <v>0</v>
      </c>
      <c r="F22" t="s">
        <v>10824</v>
      </c>
    </row>
    <row r="23" spans="1:7" x14ac:dyDescent="0.25">
      <c r="A23" t="s">
        <v>3537</v>
      </c>
      <c r="B23" t="s">
        <v>3504</v>
      </c>
      <c r="C23">
        <v>0</v>
      </c>
      <c r="D23">
        <v>0</v>
      </c>
      <c r="E23">
        <v>0</v>
      </c>
      <c r="F23" t="s">
        <v>3538</v>
      </c>
    </row>
    <row r="24" spans="1:7" x14ac:dyDescent="0.25">
      <c r="A24" t="s">
        <v>4349</v>
      </c>
      <c r="B24" t="s">
        <v>4350</v>
      </c>
      <c r="C24">
        <v>0</v>
      </c>
      <c r="D24">
        <v>0</v>
      </c>
      <c r="E24">
        <v>0</v>
      </c>
      <c r="F24" t="s">
        <v>4351</v>
      </c>
    </row>
    <row r="25" spans="1:7" x14ac:dyDescent="0.25">
      <c r="A25" t="s">
        <v>563</v>
      </c>
      <c r="B25" t="s">
        <v>564</v>
      </c>
      <c r="C25">
        <v>2</v>
      </c>
      <c r="D25">
        <v>2</v>
      </c>
      <c r="E25">
        <v>0</v>
      </c>
      <c r="F25" t="s">
        <v>565</v>
      </c>
      <c r="G25" t="s">
        <v>566</v>
      </c>
    </row>
    <row r="26" spans="1:7" x14ac:dyDescent="0.25">
      <c r="A26" t="s">
        <v>12060</v>
      </c>
      <c r="B26" t="s">
        <v>12061</v>
      </c>
      <c r="C26">
        <v>0</v>
      </c>
      <c r="D26">
        <v>0</v>
      </c>
      <c r="E26">
        <v>0</v>
      </c>
      <c r="F26" t="s">
        <v>12062</v>
      </c>
    </row>
    <row r="27" spans="1:7" x14ac:dyDescent="0.25">
      <c r="A27" t="s">
        <v>6469</v>
      </c>
      <c r="B27" t="s">
        <v>6470</v>
      </c>
      <c r="C27">
        <v>0</v>
      </c>
      <c r="D27">
        <v>0</v>
      </c>
      <c r="E27">
        <v>0</v>
      </c>
      <c r="F27" t="s">
        <v>6471</v>
      </c>
    </row>
    <row r="28" spans="1:7" x14ac:dyDescent="0.25">
      <c r="A28" t="s">
        <v>7027</v>
      </c>
      <c r="B28" t="s">
        <v>7028</v>
      </c>
      <c r="C28">
        <v>0</v>
      </c>
      <c r="D28">
        <v>0</v>
      </c>
      <c r="E28">
        <v>0</v>
      </c>
      <c r="F28" t="s">
        <v>7029</v>
      </c>
    </row>
    <row r="29" spans="1:7" x14ac:dyDescent="0.25">
      <c r="A29" t="s">
        <v>1307</v>
      </c>
      <c r="B29" t="s">
        <v>1308</v>
      </c>
      <c r="C29">
        <v>1</v>
      </c>
      <c r="D29">
        <v>0</v>
      </c>
      <c r="E29">
        <v>1</v>
      </c>
      <c r="F29" t="s">
        <v>1309</v>
      </c>
      <c r="G29" t="s">
        <v>205</v>
      </c>
    </row>
    <row r="30" spans="1:7" x14ac:dyDescent="0.25">
      <c r="A30" t="s">
        <v>6955</v>
      </c>
      <c r="B30" t="s">
        <v>6956</v>
      </c>
      <c r="C30">
        <v>0</v>
      </c>
      <c r="D30">
        <v>0</v>
      </c>
      <c r="E30">
        <v>0</v>
      </c>
      <c r="F30" t="s">
        <v>6957</v>
      </c>
    </row>
    <row r="31" spans="1:7" x14ac:dyDescent="0.25">
      <c r="A31" t="s">
        <v>1367</v>
      </c>
      <c r="B31" t="s">
        <v>350</v>
      </c>
      <c r="C31">
        <v>1</v>
      </c>
      <c r="D31">
        <v>1</v>
      </c>
      <c r="E31">
        <v>0</v>
      </c>
      <c r="F31" t="s">
        <v>1368</v>
      </c>
      <c r="G31" t="s">
        <v>253</v>
      </c>
    </row>
    <row r="32" spans="1:7" x14ac:dyDescent="0.25">
      <c r="A32" t="s">
        <v>7290</v>
      </c>
      <c r="B32" t="s">
        <v>7291</v>
      </c>
      <c r="C32">
        <v>0</v>
      </c>
      <c r="D32">
        <v>0</v>
      </c>
      <c r="E32">
        <v>0</v>
      </c>
      <c r="F32" t="s">
        <v>7292</v>
      </c>
    </row>
    <row r="33" spans="1:7" x14ac:dyDescent="0.25">
      <c r="A33" t="s">
        <v>654</v>
      </c>
      <c r="B33" t="s">
        <v>655</v>
      </c>
      <c r="C33">
        <v>2</v>
      </c>
      <c r="D33">
        <v>0</v>
      </c>
      <c r="E33">
        <v>2</v>
      </c>
      <c r="F33" t="s">
        <v>656</v>
      </c>
      <c r="G33" t="s">
        <v>657</v>
      </c>
    </row>
    <row r="34" spans="1:7" x14ac:dyDescent="0.25">
      <c r="A34" t="s">
        <v>5180</v>
      </c>
      <c r="B34" t="s">
        <v>5181</v>
      </c>
      <c r="C34">
        <v>0</v>
      </c>
      <c r="D34">
        <v>0</v>
      </c>
      <c r="E34">
        <v>0</v>
      </c>
      <c r="F34" t="s">
        <v>5182</v>
      </c>
    </row>
    <row r="35" spans="1:7" x14ac:dyDescent="0.25">
      <c r="A35" t="s">
        <v>5162</v>
      </c>
      <c r="B35" t="s">
        <v>5163</v>
      </c>
      <c r="C35">
        <v>0</v>
      </c>
      <c r="D35">
        <v>0</v>
      </c>
      <c r="E35">
        <v>0</v>
      </c>
      <c r="F35" t="s">
        <v>5164</v>
      </c>
    </row>
    <row r="36" spans="1:7" x14ac:dyDescent="0.25">
      <c r="A36" t="s">
        <v>10864</v>
      </c>
      <c r="B36" t="s">
        <v>10865</v>
      </c>
      <c r="C36">
        <v>0</v>
      </c>
      <c r="D36">
        <v>0</v>
      </c>
      <c r="E36">
        <v>0</v>
      </c>
      <c r="F36" t="s">
        <v>10866</v>
      </c>
    </row>
    <row r="37" spans="1:7" x14ac:dyDescent="0.25">
      <c r="A37" t="s">
        <v>11021</v>
      </c>
      <c r="B37" t="s">
        <v>11022</v>
      </c>
      <c r="C37">
        <v>0</v>
      </c>
      <c r="D37">
        <v>0</v>
      </c>
      <c r="E37">
        <v>0</v>
      </c>
      <c r="F37" t="s">
        <v>11023</v>
      </c>
    </row>
    <row r="38" spans="1:7" x14ac:dyDescent="0.25">
      <c r="A38" t="s">
        <v>614</v>
      </c>
      <c r="B38" t="s">
        <v>615</v>
      </c>
      <c r="C38">
        <v>2</v>
      </c>
      <c r="D38">
        <v>2</v>
      </c>
      <c r="E38">
        <v>0</v>
      </c>
      <c r="F38" t="s">
        <v>616</v>
      </c>
      <c r="G38" t="s">
        <v>617</v>
      </c>
    </row>
    <row r="39" spans="1:7" x14ac:dyDescent="0.25">
      <c r="A39" t="s">
        <v>12820</v>
      </c>
      <c r="B39" t="s">
        <v>12821</v>
      </c>
      <c r="C39">
        <v>0</v>
      </c>
      <c r="D39">
        <v>0</v>
      </c>
      <c r="E39">
        <v>0</v>
      </c>
      <c r="F39" t="s">
        <v>12822</v>
      </c>
    </row>
    <row r="40" spans="1:7" x14ac:dyDescent="0.25">
      <c r="A40" t="s">
        <v>5484</v>
      </c>
      <c r="B40" t="s">
        <v>5485</v>
      </c>
      <c r="C40">
        <v>0</v>
      </c>
      <c r="D40">
        <v>0</v>
      </c>
      <c r="E40">
        <v>0</v>
      </c>
      <c r="F40" t="s">
        <v>5486</v>
      </c>
    </row>
    <row r="41" spans="1:7" x14ac:dyDescent="0.25">
      <c r="A41" t="s">
        <v>6149</v>
      </c>
      <c r="B41" t="s">
        <v>6150</v>
      </c>
      <c r="C41">
        <v>0</v>
      </c>
      <c r="D41">
        <v>0</v>
      </c>
      <c r="E41">
        <v>0</v>
      </c>
      <c r="F41" t="s">
        <v>6151</v>
      </c>
    </row>
    <row r="42" spans="1:7" x14ac:dyDescent="0.25">
      <c r="A42" t="s">
        <v>1154</v>
      </c>
      <c r="B42" t="s">
        <v>1155</v>
      </c>
      <c r="C42">
        <v>1</v>
      </c>
      <c r="D42">
        <v>1</v>
      </c>
      <c r="E42">
        <v>0</v>
      </c>
      <c r="F42" t="s">
        <v>1156</v>
      </c>
      <c r="G42" t="s">
        <v>247</v>
      </c>
    </row>
    <row r="43" spans="1:7" x14ac:dyDescent="0.25">
      <c r="A43" t="s">
        <v>8930</v>
      </c>
      <c r="B43" t="s">
        <v>8931</v>
      </c>
      <c r="C43">
        <v>0</v>
      </c>
      <c r="D43">
        <v>0</v>
      </c>
      <c r="E43">
        <v>0</v>
      </c>
      <c r="F43" t="s">
        <v>8932</v>
      </c>
    </row>
    <row r="44" spans="1:7" x14ac:dyDescent="0.25">
      <c r="A44" t="s">
        <v>4302</v>
      </c>
      <c r="B44" t="s">
        <v>4303</v>
      </c>
      <c r="C44">
        <v>0</v>
      </c>
      <c r="D44">
        <v>0</v>
      </c>
      <c r="E44">
        <v>0</v>
      </c>
      <c r="F44" t="s">
        <v>4304</v>
      </c>
    </row>
    <row r="45" spans="1:7" x14ac:dyDescent="0.25">
      <c r="A45" t="s">
        <v>11788</v>
      </c>
      <c r="B45" t="s">
        <v>11789</v>
      </c>
      <c r="C45">
        <v>0</v>
      </c>
      <c r="D45">
        <v>0</v>
      </c>
      <c r="E45">
        <v>0</v>
      </c>
      <c r="F45" t="s">
        <v>11790</v>
      </c>
    </row>
    <row r="46" spans="1:7" x14ac:dyDescent="0.25">
      <c r="A46" t="s">
        <v>11788</v>
      </c>
      <c r="B46" t="s">
        <v>12601</v>
      </c>
      <c r="C46">
        <v>0</v>
      </c>
      <c r="D46">
        <v>0</v>
      </c>
      <c r="E46">
        <v>0</v>
      </c>
      <c r="F46" t="s">
        <v>11790</v>
      </c>
    </row>
    <row r="47" spans="1:7" x14ac:dyDescent="0.25">
      <c r="A47" t="s">
        <v>8633</v>
      </c>
      <c r="B47" t="s">
        <v>8634</v>
      </c>
      <c r="C47">
        <v>0</v>
      </c>
      <c r="D47">
        <v>0</v>
      </c>
      <c r="E47">
        <v>0</v>
      </c>
      <c r="F47" t="s">
        <v>8635</v>
      </c>
    </row>
    <row r="48" spans="1:7" x14ac:dyDescent="0.25">
      <c r="A48" t="s">
        <v>8689</v>
      </c>
      <c r="B48" t="s">
        <v>1296</v>
      </c>
      <c r="C48">
        <v>0</v>
      </c>
      <c r="D48">
        <v>0</v>
      </c>
      <c r="E48">
        <v>0</v>
      </c>
      <c r="F48" t="s">
        <v>8690</v>
      </c>
    </row>
    <row r="49" spans="1:7" x14ac:dyDescent="0.25">
      <c r="A49" t="s">
        <v>8653</v>
      </c>
      <c r="B49" t="s">
        <v>8654</v>
      </c>
      <c r="C49">
        <v>0</v>
      </c>
      <c r="D49">
        <v>0</v>
      </c>
      <c r="E49">
        <v>0</v>
      </c>
      <c r="F49" t="s">
        <v>8655</v>
      </c>
    </row>
    <row r="50" spans="1:7" x14ac:dyDescent="0.25">
      <c r="A50" t="s">
        <v>3890</v>
      </c>
      <c r="B50" t="s">
        <v>3891</v>
      </c>
      <c r="C50">
        <v>0</v>
      </c>
      <c r="D50">
        <v>0</v>
      </c>
      <c r="E50">
        <v>0</v>
      </c>
      <c r="F50" t="s">
        <v>3892</v>
      </c>
    </row>
    <row r="51" spans="1:7" x14ac:dyDescent="0.25">
      <c r="A51" t="s">
        <v>3990</v>
      </c>
      <c r="B51" t="s">
        <v>3991</v>
      </c>
      <c r="C51">
        <v>0</v>
      </c>
      <c r="D51">
        <v>0</v>
      </c>
      <c r="E51">
        <v>0</v>
      </c>
      <c r="F51" t="s">
        <v>3992</v>
      </c>
    </row>
    <row r="52" spans="1:7" x14ac:dyDescent="0.25">
      <c r="A52" t="s">
        <v>10657</v>
      </c>
      <c r="B52" t="s">
        <v>10658</v>
      </c>
      <c r="C52">
        <v>0</v>
      </c>
      <c r="D52">
        <v>0</v>
      </c>
      <c r="E52">
        <v>0</v>
      </c>
      <c r="F52" t="s">
        <v>10659</v>
      </c>
    </row>
    <row r="53" spans="1:7" x14ac:dyDescent="0.25">
      <c r="A53" t="s">
        <v>996</v>
      </c>
      <c r="B53" t="s">
        <v>997</v>
      </c>
      <c r="C53">
        <v>1</v>
      </c>
      <c r="D53">
        <v>1</v>
      </c>
      <c r="E53">
        <v>0</v>
      </c>
      <c r="F53" t="s">
        <v>998</v>
      </c>
      <c r="G53" t="s">
        <v>233</v>
      </c>
    </row>
    <row r="54" spans="1:7" x14ac:dyDescent="0.25">
      <c r="A54" t="s">
        <v>13181</v>
      </c>
      <c r="B54" t="s">
        <v>13182</v>
      </c>
      <c r="C54">
        <v>0</v>
      </c>
      <c r="D54">
        <v>0</v>
      </c>
      <c r="E54">
        <v>0</v>
      </c>
      <c r="F54" t="s">
        <v>13183</v>
      </c>
    </row>
    <row r="55" spans="1:7" x14ac:dyDescent="0.25">
      <c r="A55" t="s">
        <v>7229</v>
      </c>
      <c r="B55" t="s">
        <v>7230</v>
      </c>
      <c r="C55">
        <v>0</v>
      </c>
      <c r="D55">
        <v>0</v>
      </c>
      <c r="E55">
        <v>0</v>
      </c>
      <c r="F55" t="s">
        <v>7231</v>
      </c>
    </row>
    <row r="56" spans="1:7" x14ac:dyDescent="0.25">
      <c r="A56" t="s">
        <v>7989</v>
      </c>
      <c r="B56" t="s">
        <v>7990</v>
      </c>
      <c r="C56">
        <v>0</v>
      </c>
      <c r="D56">
        <v>0</v>
      </c>
      <c r="E56">
        <v>0</v>
      </c>
      <c r="F56" t="s">
        <v>7991</v>
      </c>
    </row>
    <row r="57" spans="1:7" x14ac:dyDescent="0.25">
      <c r="A57" t="s">
        <v>392</v>
      </c>
      <c r="B57" t="s">
        <v>393</v>
      </c>
      <c r="C57">
        <v>2</v>
      </c>
      <c r="D57">
        <v>2</v>
      </c>
      <c r="E57">
        <v>0</v>
      </c>
      <c r="F57" t="s">
        <v>394</v>
      </c>
      <c r="G57" t="s">
        <v>395</v>
      </c>
    </row>
    <row r="58" spans="1:7" x14ac:dyDescent="0.25">
      <c r="A58" t="s">
        <v>850</v>
      </c>
      <c r="B58" t="s">
        <v>851</v>
      </c>
      <c r="C58">
        <v>1</v>
      </c>
      <c r="D58">
        <v>1</v>
      </c>
      <c r="E58">
        <v>0</v>
      </c>
      <c r="F58" t="s">
        <v>852</v>
      </c>
      <c r="G58" t="s">
        <v>215</v>
      </c>
    </row>
    <row r="59" spans="1:7" x14ac:dyDescent="0.25">
      <c r="A59" t="s">
        <v>7494</v>
      </c>
      <c r="B59" t="s">
        <v>7495</v>
      </c>
      <c r="C59">
        <v>0</v>
      </c>
      <c r="D59">
        <v>0</v>
      </c>
      <c r="E59">
        <v>0</v>
      </c>
      <c r="F59" t="s">
        <v>7496</v>
      </c>
    </row>
    <row r="60" spans="1:7" x14ac:dyDescent="0.25">
      <c r="A60" t="s">
        <v>2055</v>
      </c>
      <c r="B60" t="s">
        <v>2056</v>
      </c>
      <c r="C60">
        <v>0</v>
      </c>
      <c r="D60">
        <v>0</v>
      </c>
      <c r="E60">
        <v>0</v>
      </c>
      <c r="F60" t="s">
        <v>2057</v>
      </c>
    </row>
    <row r="61" spans="1:7" x14ac:dyDescent="0.25">
      <c r="A61" t="s">
        <v>8536</v>
      </c>
      <c r="B61" t="s">
        <v>8537</v>
      </c>
      <c r="C61">
        <v>0</v>
      </c>
      <c r="D61">
        <v>0</v>
      </c>
      <c r="E61">
        <v>0</v>
      </c>
      <c r="F61" t="s">
        <v>8538</v>
      </c>
    </row>
    <row r="62" spans="1:7" x14ac:dyDescent="0.25">
      <c r="A62" t="s">
        <v>3348</v>
      </c>
      <c r="B62" t="s">
        <v>3349</v>
      </c>
      <c r="C62">
        <v>0</v>
      </c>
      <c r="D62">
        <v>0</v>
      </c>
      <c r="E62">
        <v>0</v>
      </c>
      <c r="F62" t="s">
        <v>3350</v>
      </c>
    </row>
    <row r="63" spans="1:7" x14ac:dyDescent="0.25">
      <c r="A63" t="s">
        <v>6024</v>
      </c>
      <c r="B63" t="s">
        <v>6025</v>
      </c>
      <c r="C63">
        <v>0</v>
      </c>
      <c r="D63">
        <v>0</v>
      </c>
      <c r="E63">
        <v>0</v>
      </c>
      <c r="F63" t="s">
        <v>6026</v>
      </c>
    </row>
    <row r="64" spans="1:7" x14ac:dyDescent="0.25">
      <c r="A64" t="s">
        <v>1358</v>
      </c>
      <c r="B64" t="s">
        <v>1359</v>
      </c>
      <c r="C64">
        <v>1</v>
      </c>
      <c r="D64">
        <v>1</v>
      </c>
      <c r="E64">
        <v>0</v>
      </c>
      <c r="F64" t="s">
        <v>1360</v>
      </c>
      <c r="G64" t="s">
        <v>253</v>
      </c>
    </row>
    <row r="65" spans="1:7" x14ac:dyDescent="0.25">
      <c r="A65" t="s">
        <v>7398</v>
      </c>
      <c r="B65" t="s">
        <v>7399</v>
      </c>
      <c r="C65">
        <v>0</v>
      </c>
      <c r="D65">
        <v>0</v>
      </c>
      <c r="E65">
        <v>0</v>
      </c>
      <c r="F65" t="s">
        <v>7400</v>
      </c>
    </row>
    <row r="66" spans="1:7" x14ac:dyDescent="0.25">
      <c r="A66" t="s">
        <v>7579</v>
      </c>
      <c r="B66" t="s">
        <v>7580</v>
      </c>
      <c r="C66">
        <v>0</v>
      </c>
      <c r="D66">
        <v>0</v>
      </c>
      <c r="E66">
        <v>0</v>
      </c>
      <c r="F66" t="s">
        <v>7581</v>
      </c>
    </row>
    <row r="67" spans="1:7" x14ac:dyDescent="0.25">
      <c r="A67" t="s">
        <v>6088</v>
      </c>
      <c r="B67" t="s">
        <v>5770</v>
      </c>
      <c r="C67">
        <v>0</v>
      </c>
      <c r="D67">
        <v>0</v>
      </c>
      <c r="E67">
        <v>0</v>
      </c>
      <c r="F67" t="s">
        <v>6089</v>
      </c>
    </row>
    <row r="68" spans="1:7" x14ac:dyDescent="0.25">
      <c r="A68" t="s">
        <v>12440</v>
      </c>
      <c r="B68" t="s">
        <v>12441</v>
      </c>
      <c r="C68">
        <v>0</v>
      </c>
      <c r="D68">
        <v>0</v>
      </c>
      <c r="E68">
        <v>0</v>
      </c>
      <c r="F68" t="s">
        <v>12442</v>
      </c>
    </row>
    <row r="69" spans="1:7" x14ac:dyDescent="0.25">
      <c r="A69" t="s">
        <v>98</v>
      </c>
      <c r="B69" t="s">
        <v>99</v>
      </c>
      <c r="C69">
        <v>7</v>
      </c>
      <c r="D69">
        <v>7</v>
      </c>
      <c r="E69">
        <v>0</v>
      </c>
      <c r="F69" t="s">
        <v>100</v>
      </c>
      <c r="G69" t="s">
        <v>310</v>
      </c>
    </row>
    <row r="70" spans="1:7" x14ac:dyDescent="0.25">
      <c r="A70" t="s">
        <v>11603</v>
      </c>
      <c r="B70" t="s">
        <v>11604</v>
      </c>
      <c r="C70">
        <v>0</v>
      </c>
      <c r="D70">
        <v>0</v>
      </c>
      <c r="E70">
        <v>0</v>
      </c>
      <c r="F70" t="s">
        <v>11605</v>
      </c>
    </row>
    <row r="71" spans="1:7" x14ac:dyDescent="0.25">
      <c r="A71" t="s">
        <v>1559</v>
      </c>
      <c r="B71" t="s">
        <v>1560</v>
      </c>
      <c r="C71">
        <v>1</v>
      </c>
      <c r="D71">
        <v>1</v>
      </c>
      <c r="E71">
        <v>0</v>
      </c>
      <c r="F71" t="s">
        <v>1561</v>
      </c>
      <c r="G71" t="s">
        <v>240</v>
      </c>
    </row>
    <row r="72" spans="1:7" x14ac:dyDescent="0.25">
      <c r="A72" t="s">
        <v>7582</v>
      </c>
      <c r="B72" t="s">
        <v>7583</v>
      </c>
      <c r="C72">
        <v>0</v>
      </c>
      <c r="D72">
        <v>0</v>
      </c>
      <c r="E72">
        <v>0</v>
      </c>
      <c r="F72" t="s">
        <v>7584</v>
      </c>
    </row>
    <row r="73" spans="1:7" x14ac:dyDescent="0.25">
      <c r="A73" t="s">
        <v>3548</v>
      </c>
      <c r="B73" t="s">
        <v>3549</v>
      </c>
      <c r="C73">
        <v>0</v>
      </c>
      <c r="D73">
        <v>0</v>
      </c>
      <c r="E73">
        <v>0</v>
      </c>
      <c r="F73" t="s">
        <v>3550</v>
      </c>
    </row>
    <row r="74" spans="1:7" x14ac:dyDescent="0.25">
      <c r="A74" t="s">
        <v>7407</v>
      </c>
      <c r="B74" t="s">
        <v>7408</v>
      </c>
      <c r="C74">
        <v>0</v>
      </c>
      <c r="D74">
        <v>0</v>
      </c>
      <c r="E74">
        <v>0</v>
      </c>
      <c r="F74" t="s">
        <v>7409</v>
      </c>
    </row>
    <row r="75" spans="1:7" x14ac:dyDescent="0.25">
      <c r="A75" t="s">
        <v>12166</v>
      </c>
      <c r="B75" t="s">
        <v>12167</v>
      </c>
      <c r="C75">
        <v>0</v>
      </c>
      <c r="D75">
        <v>0</v>
      </c>
      <c r="E75">
        <v>0</v>
      </c>
      <c r="F75" t="s">
        <v>12168</v>
      </c>
    </row>
    <row r="76" spans="1:7" x14ac:dyDescent="0.25">
      <c r="A76" t="s">
        <v>10195</v>
      </c>
      <c r="B76" t="s">
        <v>10196</v>
      </c>
      <c r="C76">
        <v>0</v>
      </c>
      <c r="D76">
        <v>0</v>
      </c>
      <c r="E76">
        <v>0</v>
      </c>
      <c r="F76" t="s">
        <v>10197</v>
      </c>
    </row>
    <row r="77" spans="1:7" x14ac:dyDescent="0.25">
      <c r="A77" t="s">
        <v>735</v>
      </c>
      <c r="B77" t="s">
        <v>736</v>
      </c>
      <c r="C77">
        <v>1</v>
      </c>
      <c r="D77">
        <v>1</v>
      </c>
      <c r="E77">
        <v>0</v>
      </c>
      <c r="F77" t="s">
        <v>737</v>
      </c>
      <c r="G77" t="s">
        <v>209</v>
      </c>
    </row>
    <row r="78" spans="1:7" x14ac:dyDescent="0.25">
      <c r="A78" t="s">
        <v>2979</v>
      </c>
      <c r="B78" t="s">
        <v>2980</v>
      </c>
      <c r="C78">
        <v>0</v>
      </c>
      <c r="D78">
        <v>0</v>
      </c>
      <c r="E78">
        <v>0</v>
      </c>
      <c r="F78" t="s">
        <v>2981</v>
      </c>
    </row>
    <row r="79" spans="1:7" x14ac:dyDescent="0.25">
      <c r="A79" t="s">
        <v>13014</v>
      </c>
      <c r="B79" t="s">
        <v>13015</v>
      </c>
      <c r="C79">
        <v>0</v>
      </c>
      <c r="D79">
        <v>0</v>
      </c>
      <c r="E79">
        <v>0</v>
      </c>
      <c r="F79" t="s">
        <v>13016</v>
      </c>
    </row>
    <row r="80" spans="1:7" x14ac:dyDescent="0.25">
      <c r="A80" t="s">
        <v>2003</v>
      </c>
      <c r="B80" t="s">
        <v>2004</v>
      </c>
      <c r="C80">
        <v>0</v>
      </c>
      <c r="D80">
        <v>0</v>
      </c>
      <c r="E80">
        <v>0</v>
      </c>
      <c r="F80" t="s">
        <v>2005</v>
      </c>
    </row>
    <row r="81" spans="1:7" x14ac:dyDescent="0.25">
      <c r="A81" t="s">
        <v>12529</v>
      </c>
      <c r="B81" t="s">
        <v>12530</v>
      </c>
      <c r="C81">
        <v>0</v>
      </c>
      <c r="D81">
        <v>0</v>
      </c>
      <c r="E81">
        <v>0</v>
      </c>
      <c r="F81" t="s">
        <v>12531</v>
      </c>
    </row>
    <row r="82" spans="1:7" x14ac:dyDescent="0.25">
      <c r="A82" t="s">
        <v>11322</v>
      </c>
      <c r="B82" t="s">
        <v>11323</v>
      </c>
      <c r="C82">
        <v>0</v>
      </c>
      <c r="D82">
        <v>0</v>
      </c>
      <c r="E82">
        <v>0</v>
      </c>
      <c r="F82" t="s">
        <v>11324</v>
      </c>
    </row>
    <row r="83" spans="1:7" x14ac:dyDescent="0.25">
      <c r="A83" t="s">
        <v>4387</v>
      </c>
      <c r="B83" t="s">
        <v>4388</v>
      </c>
      <c r="C83">
        <v>0</v>
      </c>
      <c r="D83">
        <v>0</v>
      </c>
      <c r="E83">
        <v>0</v>
      </c>
      <c r="F83" t="s">
        <v>4389</v>
      </c>
    </row>
    <row r="84" spans="1:7" x14ac:dyDescent="0.25">
      <c r="A84" t="s">
        <v>333</v>
      </c>
      <c r="B84" t="s">
        <v>334</v>
      </c>
      <c r="C84">
        <v>3</v>
      </c>
      <c r="D84">
        <v>2</v>
      </c>
      <c r="E84">
        <v>1</v>
      </c>
      <c r="F84" t="s">
        <v>335</v>
      </c>
      <c r="G84" t="s">
        <v>336</v>
      </c>
    </row>
    <row r="85" spans="1:7" x14ac:dyDescent="0.25">
      <c r="A85" t="s">
        <v>1372</v>
      </c>
      <c r="B85" t="s">
        <v>1373</v>
      </c>
      <c r="C85">
        <v>1</v>
      </c>
      <c r="D85">
        <v>1</v>
      </c>
      <c r="E85">
        <v>0</v>
      </c>
      <c r="F85" t="s">
        <v>1374</v>
      </c>
      <c r="G85" t="s">
        <v>226</v>
      </c>
    </row>
    <row r="86" spans="1:7" x14ac:dyDescent="0.25">
      <c r="A86" t="s">
        <v>1029</v>
      </c>
      <c r="B86" t="s">
        <v>1030</v>
      </c>
      <c r="C86">
        <v>1</v>
      </c>
      <c r="D86">
        <v>1</v>
      </c>
      <c r="E86">
        <v>0</v>
      </c>
      <c r="F86" t="s">
        <v>1031</v>
      </c>
      <c r="G86" t="s">
        <v>214</v>
      </c>
    </row>
    <row r="87" spans="1:7" x14ac:dyDescent="0.25">
      <c r="A87" t="s">
        <v>5687</v>
      </c>
      <c r="B87" t="s">
        <v>5688</v>
      </c>
      <c r="C87">
        <v>0</v>
      </c>
      <c r="D87">
        <v>0</v>
      </c>
      <c r="E87">
        <v>0</v>
      </c>
      <c r="F87" t="s">
        <v>5689</v>
      </c>
    </row>
    <row r="88" spans="1:7" x14ac:dyDescent="0.25">
      <c r="A88" t="s">
        <v>9603</v>
      </c>
      <c r="B88" t="s">
        <v>9604</v>
      </c>
      <c r="C88">
        <v>0</v>
      </c>
      <c r="D88">
        <v>0</v>
      </c>
      <c r="E88">
        <v>0</v>
      </c>
      <c r="F88" t="s">
        <v>9605</v>
      </c>
    </row>
    <row r="89" spans="1:7" x14ac:dyDescent="0.25">
      <c r="A89" t="s">
        <v>6045</v>
      </c>
      <c r="B89" t="s">
        <v>6046</v>
      </c>
      <c r="C89">
        <v>0</v>
      </c>
      <c r="D89">
        <v>0</v>
      </c>
      <c r="E89">
        <v>0</v>
      </c>
      <c r="F89" t="s">
        <v>6047</v>
      </c>
    </row>
    <row r="90" spans="1:7" x14ac:dyDescent="0.25">
      <c r="A90" t="s">
        <v>11826</v>
      </c>
      <c r="B90" t="s">
        <v>11827</v>
      </c>
      <c r="C90">
        <v>0</v>
      </c>
      <c r="D90">
        <v>0</v>
      </c>
      <c r="E90">
        <v>0</v>
      </c>
      <c r="F90" t="s">
        <v>11828</v>
      </c>
    </row>
    <row r="91" spans="1:7" x14ac:dyDescent="0.25">
      <c r="A91" t="s">
        <v>10992</v>
      </c>
      <c r="B91" t="s">
        <v>10993</v>
      </c>
      <c r="C91">
        <v>0</v>
      </c>
      <c r="D91">
        <v>0</v>
      </c>
      <c r="E91">
        <v>0</v>
      </c>
      <c r="F91" t="s">
        <v>10994</v>
      </c>
    </row>
    <row r="92" spans="1:7" x14ac:dyDescent="0.25">
      <c r="A92" t="s">
        <v>8948</v>
      </c>
      <c r="B92" t="s">
        <v>8949</v>
      </c>
      <c r="C92">
        <v>0</v>
      </c>
      <c r="D92">
        <v>0</v>
      </c>
      <c r="E92">
        <v>0</v>
      </c>
      <c r="F92" t="s">
        <v>8950</v>
      </c>
    </row>
    <row r="93" spans="1:7" x14ac:dyDescent="0.25">
      <c r="A93" t="s">
        <v>4935</v>
      </c>
      <c r="B93" t="s">
        <v>4928</v>
      </c>
      <c r="C93">
        <v>0</v>
      </c>
      <c r="D93">
        <v>0</v>
      </c>
      <c r="E93">
        <v>0</v>
      </c>
      <c r="F93" t="s">
        <v>4936</v>
      </c>
    </row>
    <row r="94" spans="1:7" x14ac:dyDescent="0.25">
      <c r="A94" t="s">
        <v>2229</v>
      </c>
      <c r="B94" t="s">
        <v>2230</v>
      </c>
      <c r="C94">
        <v>0</v>
      </c>
      <c r="D94">
        <v>0</v>
      </c>
      <c r="E94">
        <v>0</v>
      </c>
      <c r="F94" t="s">
        <v>2231</v>
      </c>
    </row>
    <row r="95" spans="1:7" x14ac:dyDescent="0.25">
      <c r="A95" t="s">
        <v>10213</v>
      </c>
      <c r="B95" t="s">
        <v>10214</v>
      </c>
      <c r="C95">
        <v>0</v>
      </c>
      <c r="D95">
        <v>0</v>
      </c>
      <c r="E95">
        <v>0</v>
      </c>
      <c r="F95" t="s">
        <v>10215</v>
      </c>
    </row>
    <row r="96" spans="1:7" x14ac:dyDescent="0.25">
      <c r="A96" t="s">
        <v>1987</v>
      </c>
      <c r="B96" t="s">
        <v>1988</v>
      </c>
      <c r="C96">
        <v>0</v>
      </c>
      <c r="D96">
        <v>0</v>
      </c>
      <c r="E96">
        <v>0</v>
      </c>
      <c r="F96" t="s">
        <v>1989</v>
      </c>
    </row>
    <row r="97" spans="1:7" x14ac:dyDescent="0.25">
      <c r="A97" t="s">
        <v>12332</v>
      </c>
      <c r="B97" t="s">
        <v>12333</v>
      </c>
      <c r="C97">
        <v>0</v>
      </c>
      <c r="D97">
        <v>0</v>
      </c>
      <c r="E97">
        <v>0</v>
      </c>
      <c r="F97" t="s">
        <v>12334</v>
      </c>
    </row>
    <row r="98" spans="1:7" x14ac:dyDescent="0.25">
      <c r="A98" t="s">
        <v>1984</v>
      </c>
      <c r="B98" t="s">
        <v>1985</v>
      </c>
      <c r="C98">
        <v>0</v>
      </c>
      <c r="D98">
        <v>0</v>
      </c>
      <c r="E98">
        <v>0</v>
      </c>
      <c r="F98" t="s">
        <v>1986</v>
      </c>
    </row>
    <row r="99" spans="1:7" x14ac:dyDescent="0.25">
      <c r="A99" t="s">
        <v>2241</v>
      </c>
      <c r="B99" t="s">
        <v>2242</v>
      </c>
      <c r="C99">
        <v>0</v>
      </c>
      <c r="D99">
        <v>0</v>
      </c>
      <c r="E99">
        <v>0</v>
      </c>
      <c r="F99" t="s">
        <v>2243</v>
      </c>
    </row>
    <row r="100" spans="1:7" x14ac:dyDescent="0.25">
      <c r="A100" t="s">
        <v>10936</v>
      </c>
      <c r="B100" t="s">
        <v>10937</v>
      </c>
      <c r="C100">
        <v>0</v>
      </c>
      <c r="D100">
        <v>0</v>
      </c>
      <c r="E100">
        <v>0</v>
      </c>
      <c r="F100" t="s">
        <v>10938</v>
      </c>
    </row>
    <row r="101" spans="1:7" x14ac:dyDescent="0.25">
      <c r="A101" t="s">
        <v>1647</v>
      </c>
      <c r="B101" t="s">
        <v>1648</v>
      </c>
      <c r="C101">
        <v>1</v>
      </c>
      <c r="D101">
        <v>1</v>
      </c>
      <c r="E101">
        <v>0</v>
      </c>
      <c r="F101" t="s">
        <v>1649</v>
      </c>
      <c r="G101" t="s">
        <v>1459</v>
      </c>
    </row>
    <row r="102" spans="1:7" x14ac:dyDescent="0.25">
      <c r="A102" t="s">
        <v>1647</v>
      </c>
      <c r="B102" t="s">
        <v>3033</v>
      </c>
      <c r="C102">
        <v>0</v>
      </c>
      <c r="D102">
        <v>0</v>
      </c>
      <c r="E102">
        <v>0</v>
      </c>
      <c r="F102" t="s">
        <v>1649</v>
      </c>
    </row>
    <row r="103" spans="1:7" x14ac:dyDescent="0.25">
      <c r="A103" t="s">
        <v>1647</v>
      </c>
      <c r="B103" t="s">
        <v>5266</v>
      </c>
      <c r="C103">
        <v>0</v>
      </c>
      <c r="D103">
        <v>0</v>
      </c>
      <c r="E103">
        <v>0</v>
      </c>
      <c r="F103" t="s">
        <v>1649</v>
      </c>
    </row>
    <row r="104" spans="1:7" x14ac:dyDescent="0.25">
      <c r="A104" t="s">
        <v>1647</v>
      </c>
      <c r="B104" t="s">
        <v>6539</v>
      </c>
      <c r="C104">
        <v>0</v>
      </c>
      <c r="D104">
        <v>0</v>
      </c>
      <c r="E104">
        <v>0</v>
      </c>
      <c r="F104" t="s">
        <v>1649</v>
      </c>
    </row>
    <row r="105" spans="1:7" x14ac:dyDescent="0.25">
      <c r="A105" t="s">
        <v>1647</v>
      </c>
      <c r="B105" t="s">
        <v>9402</v>
      </c>
      <c r="C105">
        <v>0</v>
      </c>
      <c r="D105">
        <v>0</v>
      </c>
      <c r="E105">
        <v>0</v>
      </c>
      <c r="F105" t="s">
        <v>1649</v>
      </c>
    </row>
    <row r="106" spans="1:7" x14ac:dyDescent="0.25">
      <c r="A106" t="s">
        <v>1647</v>
      </c>
      <c r="B106" t="s">
        <v>9446</v>
      </c>
      <c r="C106">
        <v>0</v>
      </c>
      <c r="D106">
        <v>0</v>
      </c>
      <c r="E106">
        <v>0</v>
      </c>
      <c r="F106" t="s">
        <v>1649</v>
      </c>
    </row>
    <row r="107" spans="1:7" x14ac:dyDescent="0.25">
      <c r="A107" t="s">
        <v>12896</v>
      </c>
      <c r="B107" t="s">
        <v>12897</v>
      </c>
      <c r="C107">
        <v>0</v>
      </c>
      <c r="D107">
        <v>0</v>
      </c>
      <c r="E107">
        <v>0</v>
      </c>
      <c r="F107" t="s">
        <v>12898</v>
      </c>
    </row>
    <row r="108" spans="1:7" x14ac:dyDescent="0.25">
      <c r="A108" t="s">
        <v>2250</v>
      </c>
      <c r="B108" t="s">
        <v>2251</v>
      </c>
      <c r="C108">
        <v>0</v>
      </c>
      <c r="D108">
        <v>0</v>
      </c>
      <c r="E108">
        <v>0</v>
      </c>
      <c r="F108" t="s">
        <v>2252</v>
      </c>
    </row>
    <row r="109" spans="1:7" x14ac:dyDescent="0.25">
      <c r="A109" t="s">
        <v>11959</v>
      </c>
      <c r="B109" t="s">
        <v>11960</v>
      </c>
      <c r="C109">
        <v>0</v>
      </c>
      <c r="D109">
        <v>0</v>
      </c>
      <c r="E109">
        <v>0</v>
      </c>
      <c r="F109" t="s">
        <v>11961</v>
      </c>
    </row>
    <row r="110" spans="1:7" x14ac:dyDescent="0.25">
      <c r="A110" t="s">
        <v>6529</v>
      </c>
      <c r="B110" t="s">
        <v>6530</v>
      </c>
      <c r="C110">
        <v>0</v>
      </c>
      <c r="D110">
        <v>0</v>
      </c>
      <c r="E110">
        <v>0</v>
      </c>
      <c r="F110" t="s">
        <v>6531</v>
      </c>
    </row>
    <row r="111" spans="1:7" x14ac:dyDescent="0.25">
      <c r="A111" t="s">
        <v>7253</v>
      </c>
      <c r="B111" t="s">
        <v>7254</v>
      </c>
      <c r="C111">
        <v>0</v>
      </c>
      <c r="D111">
        <v>0</v>
      </c>
      <c r="E111">
        <v>0</v>
      </c>
      <c r="F111" t="s">
        <v>7255</v>
      </c>
    </row>
    <row r="112" spans="1:7" x14ac:dyDescent="0.25">
      <c r="A112" t="s">
        <v>9391</v>
      </c>
      <c r="B112" t="s">
        <v>9392</v>
      </c>
      <c r="C112">
        <v>0</v>
      </c>
      <c r="D112">
        <v>0</v>
      </c>
      <c r="E112">
        <v>0</v>
      </c>
      <c r="F112" t="s">
        <v>9393</v>
      </c>
    </row>
    <row r="113" spans="1:7" x14ac:dyDescent="0.25">
      <c r="A113" t="s">
        <v>6961</v>
      </c>
      <c r="B113" t="s">
        <v>6962</v>
      </c>
      <c r="C113">
        <v>0</v>
      </c>
      <c r="D113">
        <v>0</v>
      </c>
      <c r="E113">
        <v>0</v>
      </c>
      <c r="F113" t="s">
        <v>6963</v>
      </c>
    </row>
    <row r="114" spans="1:7" x14ac:dyDescent="0.25">
      <c r="A114" t="s">
        <v>3589</v>
      </c>
      <c r="B114" t="s">
        <v>3590</v>
      </c>
      <c r="C114">
        <v>0</v>
      </c>
      <c r="D114">
        <v>0</v>
      </c>
      <c r="E114">
        <v>0</v>
      </c>
      <c r="F114" t="s">
        <v>3591</v>
      </c>
    </row>
    <row r="115" spans="1:7" x14ac:dyDescent="0.25">
      <c r="A115" t="s">
        <v>1464</v>
      </c>
      <c r="B115" t="s">
        <v>1465</v>
      </c>
      <c r="C115">
        <v>1</v>
      </c>
      <c r="D115">
        <v>1</v>
      </c>
      <c r="E115">
        <v>0</v>
      </c>
      <c r="F115" t="s">
        <v>1466</v>
      </c>
      <c r="G115" t="s">
        <v>207</v>
      </c>
    </row>
    <row r="116" spans="1:7" x14ac:dyDescent="0.25">
      <c r="A116" t="s">
        <v>5346</v>
      </c>
      <c r="B116" t="s">
        <v>5347</v>
      </c>
      <c r="C116">
        <v>0</v>
      </c>
      <c r="D116">
        <v>0</v>
      </c>
      <c r="E116">
        <v>0</v>
      </c>
      <c r="F116" t="s">
        <v>5348</v>
      </c>
    </row>
    <row r="117" spans="1:7" x14ac:dyDescent="0.25">
      <c r="A117" t="s">
        <v>7546</v>
      </c>
      <c r="B117" t="s">
        <v>7547</v>
      </c>
      <c r="C117">
        <v>0</v>
      </c>
      <c r="D117">
        <v>0</v>
      </c>
      <c r="E117">
        <v>0</v>
      </c>
      <c r="F117" t="s">
        <v>7548</v>
      </c>
    </row>
    <row r="118" spans="1:7" x14ac:dyDescent="0.25">
      <c r="A118" t="s">
        <v>12571</v>
      </c>
      <c r="B118" t="s">
        <v>12572</v>
      </c>
      <c r="C118">
        <v>0</v>
      </c>
      <c r="D118">
        <v>0</v>
      </c>
      <c r="E118">
        <v>0</v>
      </c>
      <c r="F118" t="s">
        <v>12573</v>
      </c>
    </row>
    <row r="119" spans="1:7" x14ac:dyDescent="0.25">
      <c r="A119" t="s">
        <v>8755</v>
      </c>
      <c r="B119" t="s">
        <v>8756</v>
      </c>
      <c r="C119">
        <v>0</v>
      </c>
      <c r="D119">
        <v>0</v>
      </c>
      <c r="E119">
        <v>0</v>
      </c>
      <c r="F119" t="s">
        <v>8757</v>
      </c>
    </row>
    <row r="120" spans="1:7" x14ac:dyDescent="0.25">
      <c r="A120" t="s">
        <v>4131</v>
      </c>
      <c r="B120" t="s">
        <v>4132</v>
      </c>
      <c r="C120">
        <v>0</v>
      </c>
      <c r="D120">
        <v>0</v>
      </c>
      <c r="E120">
        <v>0</v>
      </c>
      <c r="F120" t="s">
        <v>4133</v>
      </c>
    </row>
    <row r="121" spans="1:7" x14ac:dyDescent="0.25">
      <c r="A121" t="s">
        <v>9077</v>
      </c>
      <c r="B121" t="s">
        <v>9078</v>
      </c>
      <c r="C121">
        <v>0</v>
      </c>
      <c r="D121">
        <v>0</v>
      </c>
      <c r="E121">
        <v>0</v>
      </c>
      <c r="F121" t="s">
        <v>9079</v>
      </c>
    </row>
    <row r="122" spans="1:7" x14ac:dyDescent="0.25">
      <c r="A122" t="s">
        <v>700</v>
      </c>
      <c r="B122" t="s">
        <v>701</v>
      </c>
      <c r="C122">
        <v>1</v>
      </c>
      <c r="D122">
        <v>1</v>
      </c>
      <c r="E122">
        <v>0</v>
      </c>
      <c r="F122" t="s">
        <v>702</v>
      </c>
      <c r="G122" t="s">
        <v>208</v>
      </c>
    </row>
    <row r="123" spans="1:7" x14ac:dyDescent="0.25">
      <c r="A123" t="s">
        <v>12119</v>
      </c>
      <c r="B123" t="s">
        <v>4827</v>
      </c>
      <c r="C123">
        <v>0</v>
      </c>
      <c r="D123">
        <v>0</v>
      </c>
      <c r="E123">
        <v>0</v>
      </c>
      <c r="F123" t="s">
        <v>12120</v>
      </c>
    </row>
    <row r="124" spans="1:7" x14ac:dyDescent="0.25">
      <c r="A124" t="s">
        <v>6018</v>
      </c>
      <c r="B124" t="s">
        <v>6019</v>
      </c>
      <c r="C124">
        <v>0</v>
      </c>
      <c r="D124">
        <v>0</v>
      </c>
      <c r="E124">
        <v>0</v>
      </c>
      <c r="F124" t="s">
        <v>6020</v>
      </c>
    </row>
    <row r="125" spans="1:7" x14ac:dyDescent="0.25">
      <c r="A125" t="s">
        <v>6496</v>
      </c>
      <c r="B125" t="s">
        <v>6497</v>
      </c>
      <c r="C125">
        <v>0</v>
      </c>
      <c r="D125">
        <v>0</v>
      </c>
      <c r="E125">
        <v>0</v>
      </c>
      <c r="F125" t="s">
        <v>6498</v>
      </c>
    </row>
    <row r="126" spans="1:7" x14ac:dyDescent="0.25">
      <c r="A126" t="s">
        <v>12220</v>
      </c>
      <c r="B126" t="s">
        <v>12221</v>
      </c>
      <c r="C126">
        <v>0</v>
      </c>
      <c r="D126">
        <v>0</v>
      </c>
      <c r="E126">
        <v>0</v>
      </c>
      <c r="F126" t="s">
        <v>12222</v>
      </c>
    </row>
    <row r="127" spans="1:7" x14ac:dyDescent="0.25">
      <c r="A127" t="s">
        <v>11463</v>
      </c>
      <c r="B127" t="s">
        <v>11464</v>
      </c>
      <c r="C127">
        <v>0</v>
      </c>
      <c r="D127">
        <v>0</v>
      </c>
      <c r="E127">
        <v>0</v>
      </c>
      <c r="F127" t="s">
        <v>11465</v>
      </c>
    </row>
    <row r="128" spans="1:7" x14ac:dyDescent="0.25">
      <c r="A128" t="s">
        <v>10546</v>
      </c>
      <c r="B128" t="s">
        <v>10547</v>
      </c>
      <c r="C128">
        <v>0</v>
      </c>
      <c r="D128">
        <v>0</v>
      </c>
      <c r="E128">
        <v>0</v>
      </c>
      <c r="F128" t="s">
        <v>10548</v>
      </c>
    </row>
    <row r="129" spans="1:7" x14ac:dyDescent="0.25">
      <c r="A129" t="s">
        <v>13172</v>
      </c>
      <c r="B129" t="s">
        <v>13173</v>
      </c>
      <c r="C129">
        <v>0</v>
      </c>
      <c r="D129">
        <v>0</v>
      </c>
      <c r="E129">
        <v>0</v>
      </c>
      <c r="F129" t="s">
        <v>13174</v>
      </c>
    </row>
    <row r="130" spans="1:7" x14ac:dyDescent="0.25">
      <c r="A130" t="s">
        <v>12684</v>
      </c>
      <c r="B130" t="s">
        <v>12685</v>
      </c>
      <c r="C130">
        <v>0</v>
      </c>
      <c r="D130">
        <v>0</v>
      </c>
      <c r="E130">
        <v>0</v>
      </c>
      <c r="F130" t="s">
        <v>12686</v>
      </c>
    </row>
    <row r="131" spans="1:7" x14ac:dyDescent="0.25">
      <c r="A131" t="s">
        <v>682</v>
      </c>
      <c r="B131" t="s">
        <v>683</v>
      </c>
      <c r="C131">
        <v>1</v>
      </c>
      <c r="D131">
        <v>1</v>
      </c>
      <c r="E131">
        <v>0</v>
      </c>
      <c r="F131" t="s">
        <v>684</v>
      </c>
      <c r="G131" t="s">
        <v>258</v>
      </c>
    </row>
    <row r="132" spans="1:7" x14ac:dyDescent="0.25">
      <c r="A132" t="s">
        <v>6620</v>
      </c>
      <c r="B132" t="s">
        <v>6621</v>
      </c>
      <c r="C132">
        <v>0</v>
      </c>
      <c r="D132">
        <v>0</v>
      </c>
      <c r="E132">
        <v>0</v>
      </c>
      <c r="F132" t="s">
        <v>6622</v>
      </c>
    </row>
    <row r="133" spans="1:7" x14ac:dyDescent="0.25">
      <c r="A133" t="s">
        <v>3740</v>
      </c>
      <c r="B133" t="s">
        <v>3741</v>
      </c>
      <c r="C133">
        <v>0</v>
      </c>
      <c r="D133">
        <v>0</v>
      </c>
      <c r="E133">
        <v>0</v>
      </c>
      <c r="F133" t="s">
        <v>3742</v>
      </c>
    </row>
    <row r="134" spans="1:7" x14ac:dyDescent="0.25">
      <c r="A134" t="s">
        <v>3088</v>
      </c>
      <c r="B134" t="s">
        <v>3089</v>
      </c>
      <c r="C134">
        <v>0</v>
      </c>
      <c r="D134">
        <v>0</v>
      </c>
      <c r="E134">
        <v>0</v>
      </c>
      <c r="F134" t="s">
        <v>3090</v>
      </c>
    </row>
    <row r="135" spans="1:7" x14ac:dyDescent="0.25">
      <c r="A135" t="s">
        <v>7552</v>
      </c>
      <c r="B135" t="s">
        <v>7553</v>
      </c>
      <c r="C135">
        <v>0</v>
      </c>
      <c r="D135">
        <v>0</v>
      </c>
      <c r="E135">
        <v>0</v>
      </c>
      <c r="F135" t="s">
        <v>7554</v>
      </c>
    </row>
    <row r="136" spans="1:7" x14ac:dyDescent="0.25">
      <c r="A136" t="s">
        <v>1733</v>
      </c>
      <c r="B136" t="s">
        <v>1734</v>
      </c>
      <c r="C136">
        <v>1</v>
      </c>
      <c r="D136">
        <v>1</v>
      </c>
      <c r="E136">
        <v>0</v>
      </c>
      <c r="F136" t="s">
        <v>1735</v>
      </c>
      <c r="G136" t="s">
        <v>1729</v>
      </c>
    </row>
    <row r="137" spans="1:7" x14ac:dyDescent="0.25">
      <c r="A137" t="s">
        <v>9146</v>
      </c>
      <c r="B137" t="s">
        <v>9147</v>
      </c>
      <c r="C137">
        <v>0</v>
      </c>
      <c r="D137">
        <v>0</v>
      </c>
      <c r="E137">
        <v>0</v>
      </c>
      <c r="F137" t="s">
        <v>9148</v>
      </c>
    </row>
    <row r="138" spans="1:7" x14ac:dyDescent="0.25">
      <c r="A138" t="s">
        <v>1528</v>
      </c>
      <c r="B138" t="s">
        <v>1529</v>
      </c>
      <c r="C138">
        <v>1</v>
      </c>
      <c r="D138">
        <v>1</v>
      </c>
      <c r="E138">
        <v>0</v>
      </c>
      <c r="F138" t="s">
        <v>1530</v>
      </c>
      <c r="G138" t="s">
        <v>218</v>
      </c>
    </row>
    <row r="139" spans="1:7" x14ac:dyDescent="0.25">
      <c r="A139" t="s">
        <v>1171</v>
      </c>
      <c r="B139" t="s">
        <v>1172</v>
      </c>
      <c r="C139">
        <v>1</v>
      </c>
      <c r="D139">
        <v>1</v>
      </c>
      <c r="E139">
        <v>0</v>
      </c>
      <c r="F139" t="s">
        <v>1173</v>
      </c>
      <c r="G139" t="s">
        <v>256</v>
      </c>
    </row>
    <row r="140" spans="1:7" x14ac:dyDescent="0.25">
      <c r="A140" t="s">
        <v>6551</v>
      </c>
      <c r="B140" t="s">
        <v>6552</v>
      </c>
      <c r="C140">
        <v>0</v>
      </c>
      <c r="D140">
        <v>0</v>
      </c>
      <c r="E140">
        <v>0</v>
      </c>
      <c r="F140" t="s">
        <v>6553</v>
      </c>
    </row>
    <row r="141" spans="1:7" x14ac:dyDescent="0.25">
      <c r="A141" t="s">
        <v>10340</v>
      </c>
      <c r="B141" t="s">
        <v>10341</v>
      </c>
      <c r="C141">
        <v>0</v>
      </c>
      <c r="D141">
        <v>0</v>
      </c>
      <c r="E141">
        <v>0</v>
      </c>
      <c r="F141" t="s">
        <v>10342</v>
      </c>
    </row>
    <row r="142" spans="1:7" x14ac:dyDescent="0.25">
      <c r="A142" t="s">
        <v>6373</v>
      </c>
      <c r="B142" t="s">
        <v>6374</v>
      </c>
      <c r="C142">
        <v>0</v>
      </c>
      <c r="D142">
        <v>0</v>
      </c>
      <c r="E142">
        <v>0</v>
      </c>
      <c r="F142" t="s">
        <v>6375</v>
      </c>
    </row>
    <row r="143" spans="1:7" x14ac:dyDescent="0.25">
      <c r="A143" t="s">
        <v>3545</v>
      </c>
      <c r="B143" t="s">
        <v>3546</v>
      </c>
      <c r="C143">
        <v>0</v>
      </c>
      <c r="D143">
        <v>0</v>
      </c>
      <c r="E143">
        <v>0</v>
      </c>
      <c r="F143" t="s">
        <v>3547</v>
      </c>
    </row>
    <row r="144" spans="1:7" x14ac:dyDescent="0.25">
      <c r="A144" t="s">
        <v>11415</v>
      </c>
      <c r="B144" t="s">
        <v>11416</v>
      </c>
      <c r="C144">
        <v>0</v>
      </c>
      <c r="D144">
        <v>0</v>
      </c>
      <c r="E144">
        <v>0</v>
      </c>
      <c r="F144" t="s">
        <v>11417</v>
      </c>
    </row>
    <row r="145" spans="1:7" x14ac:dyDescent="0.25">
      <c r="A145" t="s">
        <v>10316</v>
      </c>
      <c r="B145" t="s">
        <v>10317</v>
      </c>
      <c r="C145">
        <v>0</v>
      </c>
      <c r="D145">
        <v>0</v>
      </c>
      <c r="E145">
        <v>0</v>
      </c>
      <c r="F145" t="s">
        <v>10318</v>
      </c>
    </row>
    <row r="146" spans="1:7" x14ac:dyDescent="0.25">
      <c r="A146" t="s">
        <v>4592</v>
      </c>
      <c r="B146" t="s">
        <v>4593</v>
      </c>
      <c r="C146">
        <v>0</v>
      </c>
      <c r="D146">
        <v>0</v>
      </c>
      <c r="E146">
        <v>0</v>
      </c>
      <c r="F146" t="s">
        <v>4594</v>
      </c>
    </row>
    <row r="147" spans="1:7" x14ac:dyDescent="0.25">
      <c r="A147" t="s">
        <v>4161</v>
      </c>
      <c r="B147" t="s">
        <v>4162</v>
      </c>
      <c r="C147">
        <v>0</v>
      </c>
      <c r="D147">
        <v>0</v>
      </c>
      <c r="E147">
        <v>0</v>
      </c>
      <c r="F147" t="s">
        <v>4163</v>
      </c>
    </row>
    <row r="148" spans="1:7" x14ac:dyDescent="0.25">
      <c r="A148" t="s">
        <v>2635</v>
      </c>
      <c r="B148" t="s">
        <v>2636</v>
      </c>
      <c r="C148">
        <v>0</v>
      </c>
      <c r="D148">
        <v>0</v>
      </c>
      <c r="E148">
        <v>0</v>
      </c>
      <c r="F148" t="s">
        <v>2637</v>
      </c>
    </row>
    <row r="149" spans="1:7" x14ac:dyDescent="0.25">
      <c r="A149" t="s">
        <v>2724</v>
      </c>
      <c r="B149" t="s">
        <v>2725</v>
      </c>
      <c r="C149">
        <v>0</v>
      </c>
      <c r="D149">
        <v>0</v>
      </c>
      <c r="E149">
        <v>0</v>
      </c>
      <c r="F149" t="s">
        <v>2726</v>
      </c>
    </row>
    <row r="150" spans="1:7" x14ac:dyDescent="0.25">
      <c r="A150" t="s">
        <v>7701</v>
      </c>
      <c r="B150" t="s">
        <v>7702</v>
      </c>
      <c r="C150">
        <v>0</v>
      </c>
      <c r="D150">
        <v>0</v>
      </c>
      <c r="E150">
        <v>0</v>
      </c>
      <c r="F150" t="s">
        <v>7703</v>
      </c>
    </row>
    <row r="151" spans="1:7" x14ac:dyDescent="0.25">
      <c r="A151" t="s">
        <v>8298</v>
      </c>
      <c r="B151" t="s">
        <v>8299</v>
      </c>
      <c r="C151">
        <v>0</v>
      </c>
      <c r="D151">
        <v>0</v>
      </c>
      <c r="E151">
        <v>0</v>
      </c>
      <c r="F151" t="s">
        <v>8300</v>
      </c>
    </row>
    <row r="152" spans="1:7" x14ac:dyDescent="0.25">
      <c r="A152" t="s">
        <v>2445</v>
      </c>
      <c r="B152" t="s">
        <v>2425</v>
      </c>
      <c r="C152">
        <v>0</v>
      </c>
      <c r="D152">
        <v>0</v>
      </c>
      <c r="E152">
        <v>0</v>
      </c>
      <c r="F152" t="s">
        <v>2446</v>
      </c>
    </row>
    <row r="153" spans="1:7" x14ac:dyDescent="0.25">
      <c r="A153" t="s">
        <v>7033</v>
      </c>
      <c r="B153" t="s">
        <v>7034</v>
      </c>
      <c r="C153">
        <v>0</v>
      </c>
      <c r="D153">
        <v>0</v>
      </c>
      <c r="E153">
        <v>0</v>
      </c>
      <c r="F153" t="s">
        <v>7035</v>
      </c>
    </row>
    <row r="154" spans="1:7" x14ac:dyDescent="0.25">
      <c r="A154" t="s">
        <v>2858</v>
      </c>
      <c r="B154" t="s">
        <v>2859</v>
      </c>
      <c r="C154">
        <v>0</v>
      </c>
      <c r="D154">
        <v>0</v>
      </c>
      <c r="E154">
        <v>0</v>
      </c>
      <c r="F154" t="s">
        <v>2860</v>
      </c>
    </row>
    <row r="155" spans="1:7" x14ac:dyDescent="0.25">
      <c r="A155" t="s">
        <v>567</v>
      </c>
      <c r="B155" t="s">
        <v>568</v>
      </c>
      <c r="C155">
        <v>2</v>
      </c>
      <c r="D155">
        <v>2</v>
      </c>
      <c r="E155">
        <v>0</v>
      </c>
      <c r="F155" t="s">
        <v>569</v>
      </c>
      <c r="G155" t="s">
        <v>570</v>
      </c>
    </row>
    <row r="156" spans="1:7" x14ac:dyDescent="0.25">
      <c r="A156" t="s">
        <v>1430</v>
      </c>
      <c r="B156" t="s">
        <v>1431</v>
      </c>
      <c r="C156">
        <v>1</v>
      </c>
      <c r="D156">
        <v>1</v>
      </c>
      <c r="E156">
        <v>0</v>
      </c>
      <c r="F156" t="s">
        <v>1432</v>
      </c>
      <c r="G156" t="s">
        <v>260</v>
      </c>
    </row>
    <row r="157" spans="1:7" x14ac:dyDescent="0.25">
      <c r="A157" t="s">
        <v>2351</v>
      </c>
      <c r="B157" t="s">
        <v>2352</v>
      </c>
      <c r="C157">
        <v>0</v>
      </c>
      <c r="D157">
        <v>0</v>
      </c>
      <c r="E157">
        <v>0</v>
      </c>
      <c r="F157" t="s">
        <v>2353</v>
      </c>
    </row>
    <row r="158" spans="1:7" x14ac:dyDescent="0.25">
      <c r="A158" t="s">
        <v>2879</v>
      </c>
      <c r="B158" t="s">
        <v>2880</v>
      </c>
      <c r="C158">
        <v>0</v>
      </c>
      <c r="D158">
        <v>0</v>
      </c>
      <c r="E158">
        <v>0</v>
      </c>
      <c r="F158" t="s">
        <v>2881</v>
      </c>
    </row>
    <row r="159" spans="1:7" x14ac:dyDescent="0.25">
      <c r="A159" t="s">
        <v>3167</v>
      </c>
      <c r="B159" t="s">
        <v>3168</v>
      </c>
      <c r="C159">
        <v>0</v>
      </c>
      <c r="D159">
        <v>0</v>
      </c>
      <c r="E159">
        <v>0</v>
      </c>
      <c r="F159" t="s">
        <v>3169</v>
      </c>
    </row>
    <row r="160" spans="1:7" x14ac:dyDescent="0.25">
      <c r="A160" t="s">
        <v>8916</v>
      </c>
      <c r="B160" t="s">
        <v>8756</v>
      </c>
      <c r="C160">
        <v>0</v>
      </c>
      <c r="D160">
        <v>0</v>
      </c>
      <c r="E160">
        <v>0</v>
      </c>
      <c r="F160" t="s">
        <v>8917</v>
      </c>
    </row>
    <row r="161" spans="1:7" x14ac:dyDescent="0.25">
      <c r="A161" t="s">
        <v>2831</v>
      </c>
      <c r="B161" t="s">
        <v>2832</v>
      </c>
      <c r="C161">
        <v>0</v>
      </c>
      <c r="D161">
        <v>0</v>
      </c>
      <c r="E161">
        <v>0</v>
      </c>
      <c r="F161" t="s">
        <v>2833</v>
      </c>
    </row>
    <row r="162" spans="1:7" x14ac:dyDescent="0.25">
      <c r="A162" t="s">
        <v>12256</v>
      </c>
      <c r="B162" t="s">
        <v>12257</v>
      </c>
      <c r="C162">
        <v>0</v>
      </c>
      <c r="D162">
        <v>0</v>
      </c>
      <c r="E162">
        <v>0</v>
      </c>
      <c r="F162" t="s">
        <v>12258</v>
      </c>
    </row>
    <row r="163" spans="1:7" x14ac:dyDescent="0.25">
      <c r="A163" t="s">
        <v>3905</v>
      </c>
      <c r="B163" t="s">
        <v>3906</v>
      </c>
      <c r="C163">
        <v>0</v>
      </c>
      <c r="D163">
        <v>0</v>
      </c>
      <c r="E163">
        <v>0</v>
      </c>
      <c r="F163" t="s">
        <v>3907</v>
      </c>
    </row>
    <row r="164" spans="1:7" x14ac:dyDescent="0.25">
      <c r="A164" t="s">
        <v>10253</v>
      </c>
      <c r="B164" t="s">
        <v>10254</v>
      </c>
      <c r="C164">
        <v>0</v>
      </c>
      <c r="D164">
        <v>0</v>
      </c>
      <c r="E164">
        <v>0</v>
      </c>
      <c r="F164" t="s">
        <v>10255</v>
      </c>
    </row>
    <row r="165" spans="1:7" x14ac:dyDescent="0.25">
      <c r="A165" t="s">
        <v>13178</v>
      </c>
      <c r="B165" t="s">
        <v>13179</v>
      </c>
      <c r="C165">
        <v>0</v>
      </c>
      <c r="D165">
        <v>0</v>
      </c>
      <c r="E165">
        <v>0</v>
      </c>
      <c r="F165" t="s">
        <v>13180</v>
      </c>
    </row>
    <row r="166" spans="1:7" x14ac:dyDescent="0.25">
      <c r="A166" t="s">
        <v>3480</v>
      </c>
      <c r="B166" t="s">
        <v>3481</v>
      </c>
      <c r="C166">
        <v>0</v>
      </c>
      <c r="D166">
        <v>0</v>
      </c>
      <c r="E166">
        <v>0</v>
      </c>
      <c r="F166" t="s">
        <v>3482</v>
      </c>
    </row>
    <row r="167" spans="1:7" x14ac:dyDescent="0.25">
      <c r="A167" t="s">
        <v>11008</v>
      </c>
      <c r="B167" t="s">
        <v>11009</v>
      </c>
      <c r="C167">
        <v>0</v>
      </c>
      <c r="D167">
        <v>0</v>
      </c>
      <c r="E167">
        <v>0</v>
      </c>
      <c r="F167" t="s">
        <v>11010</v>
      </c>
    </row>
    <row r="168" spans="1:7" x14ac:dyDescent="0.25">
      <c r="A168" t="s">
        <v>10235</v>
      </c>
      <c r="B168" t="s">
        <v>10236</v>
      </c>
      <c r="C168">
        <v>0</v>
      </c>
      <c r="D168">
        <v>0</v>
      </c>
      <c r="E168">
        <v>0</v>
      </c>
      <c r="F168" t="s">
        <v>10237</v>
      </c>
    </row>
    <row r="169" spans="1:7" x14ac:dyDescent="0.25">
      <c r="A169" t="s">
        <v>9946</v>
      </c>
      <c r="B169" t="s">
        <v>9947</v>
      </c>
      <c r="C169">
        <v>0</v>
      </c>
      <c r="D169">
        <v>0</v>
      </c>
      <c r="E169">
        <v>0</v>
      </c>
      <c r="F169" t="s">
        <v>9948</v>
      </c>
    </row>
    <row r="170" spans="1:7" x14ac:dyDescent="0.25">
      <c r="A170" t="s">
        <v>9949</v>
      </c>
      <c r="B170" t="s">
        <v>9950</v>
      </c>
      <c r="C170">
        <v>0</v>
      </c>
      <c r="D170">
        <v>0</v>
      </c>
      <c r="E170">
        <v>0</v>
      </c>
      <c r="F170" t="s">
        <v>9951</v>
      </c>
    </row>
    <row r="171" spans="1:7" x14ac:dyDescent="0.25">
      <c r="A171" t="s">
        <v>8388</v>
      </c>
      <c r="B171" t="s">
        <v>8389</v>
      </c>
      <c r="C171">
        <v>0</v>
      </c>
      <c r="D171">
        <v>0</v>
      </c>
      <c r="E171">
        <v>0</v>
      </c>
      <c r="F171" t="s">
        <v>8390</v>
      </c>
    </row>
    <row r="172" spans="1:7" x14ac:dyDescent="0.25">
      <c r="A172" t="s">
        <v>4817</v>
      </c>
      <c r="B172" t="s">
        <v>4818</v>
      </c>
      <c r="C172">
        <v>0</v>
      </c>
      <c r="D172">
        <v>0</v>
      </c>
      <c r="E172">
        <v>0</v>
      </c>
      <c r="F172" t="s">
        <v>4819</v>
      </c>
    </row>
    <row r="173" spans="1:7" x14ac:dyDescent="0.25">
      <c r="A173" t="s">
        <v>142</v>
      </c>
      <c r="B173" t="s">
        <v>143</v>
      </c>
      <c r="C173">
        <v>5</v>
      </c>
      <c r="D173">
        <v>0</v>
      </c>
      <c r="E173">
        <v>5</v>
      </c>
      <c r="F173" t="s">
        <v>144</v>
      </c>
      <c r="G173" t="s">
        <v>145</v>
      </c>
    </row>
    <row r="174" spans="1:7" x14ac:dyDescent="0.25">
      <c r="A174" t="s">
        <v>4555</v>
      </c>
      <c r="B174" t="s">
        <v>4556</v>
      </c>
      <c r="C174">
        <v>0</v>
      </c>
      <c r="D174">
        <v>0</v>
      </c>
      <c r="E174">
        <v>0</v>
      </c>
      <c r="F174" t="s">
        <v>4557</v>
      </c>
    </row>
    <row r="175" spans="1:7" x14ac:dyDescent="0.25">
      <c r="A175" t="s">
        <v>3725</v>
      </c>
      <c r="B175" t="s">
        <v>3726</v>
      </c>
      <c r="C175">
        <v>0</v>
      </c>
      <c r="D175">
        <v>0</v>
      </c>
      <c r="E175">
        <v>0</v>
      </c>
      <c r="F175" t="s">
        <v>3727</v>
      </c>
    </row>
    <row r="176" spans="1:7" x14ac:dyDescent="0.25">
      <c r="A176" t="s">
        <v>1124</v>
      </c>
      <c r="B176" t="s">
        <v>1125</v>
      </c>
      <c r="C176">
        <v>1</v>
      </c>
      <c r="D176">
        <v>1</v>
      </c>
      <c r="E176">
        <v>0</v>
      </c>
      <c r="F176" t="s">
        <v>1126</v>
      </c>
      <c r="G176" t="s">
        <v>200</v>
      </c>
    </row>
    <row r="177" spans="1:7" x14ac:dyDescent="0.25">
      <c r="A177" t="s">
        <v>2975</v>
      </c>
      <c r="B177" t="s">
        <v>2973</v>
      </c>
      <c r="C177">
        <v>0</v>
      </c>
      <c r="D177">
        <v>0</v>
      </c>
      <c r="E177">
        <v>0</v>
      </c>
      <c r="F177" t="s">
        <v>2976</v>
      </c>
    </row>
    <row r="178" spans="1:7" x14ac:dyDescent="0.25">
      <c r="A178" t="s">
        <v>9687</v>
      </c>
      <c r="B178" t="s">
        <v>9688</v>
      </c>
      <c r="C178">
        <v>0</v>
      </c>
      <c r="D178">
        <v>0</v>
      </c>
      <c r="E178">
        <v>0</v>
      </c>
      <c r="F178" t="s">
        <v>9689</v>
      </c>
    </row>
    <row r="179" spans="1:7" x14ac:dyDescent="0.25">
      <c r="A179" t="s">
        <v>5368</v>
      </c>
      <c r="B179" t="s">
        <v>5369</v>
      </c>
      <c r="C179">
        <v>0</v>
      </c>
      <c r="D179">
        <v>0</v>
      </c>
      <c r="E179">
        <v>0</v>
      </c>
      <c r="F179" t="s">
        <v>5370</v>
      </c>
    </row>
    <row r="180" spans="1:7" x14ac:dyDescent="0.25">
      <c r="A180" t="s">
        <v>8464</v>
      </c>
      <c r="B180" t="s">
        <v>8465</v>
      </c>
      <c r="C180">
        <v>0</v>
      </c>
      <c r="D180">
        <v>0</v>
      </c>
      <c r="E180">
        <v>0</v>
      </c>
      <c r="F180" t="s">
        <v>8466</v>
      </c>
    </row>
    <row r="181" spans="1:7" x14ac:dyDescent="0.25">
      <c r="A181" t="s">
        <v>9988</v>
      </c>
      <c r="B181" t="s">
        <v>9989</v>
      </c>
      <c r="C181">
        <v>0</v>
      </c>
      <c r="D181">
        <v>0</v>
      </c>
      <c r="E181">
        <v>0</v>
      </c>
      <c r="F181" t="s">
        <v>9990</v>
      </c>
    </row>
    <row r="182" spans="1:7" x14ac:dyDescent="0.25">
      <c r="A182" t="s">
        <v>4658</v>
      </c>
      <c r="B182" t="s">
        <v>4659</v>
      </c>
      <c r="C182">
        <v>0</v>
      </c>
      <c r="D182">
        <v>0</v>
      </c>
      <c r="E182">
        <v>0</v>
      </c>
      <c r="F182" t="s">
        <v>4660</v>
      </c>
    </row>
    <row r="183" spans="1:7" x14ac:dyDescent="0.25">
      <c r="A183" t="s">
        <v>11033</v>
      </c>
      <c r="B183" t="s">
        <v>8845</v>
      </c>
      <c r="C183">
        <v>0</v>
      </c>
      <c r="D183">
        <v>0</v>
      </c>
      <c r="E183">
        <v>0</v>
      </c>
      <c r="F183" t="s">
        <v>11034</v>
      </c>
    </row>
    <row r="184" spans="1:7" x14ac:dyDescent="0.25">
      <c r="A184" t="s">
        <v>3260</v>
      </c>
      <c r="B184" t="s">
        <v>3261</v>
      </c>
      <c r="C184">
        <v>0</v>
      </c>
      <c r="D184">
        <v>0</v>
      </c>
      <c r="E184">
        <v>0</v>
      </c>
      <c r="F184" t="s">
        <v>3262</v>
      </c>
    </row>
    <row r="185" spans="1:7" x14ac:dyDescent="0.25">
      <c r="A185" t="s">
        <v>853</v>
      </c>
      <c r="B185" t="s">
        <v>854</v>
      </c>
      <c r="C185">
        <v>1</v>
      </c>
      <c r="D185">
        <v>1</v>
      </c>
      <c r="E185">
        <v>0</v>
      </c>
      <c r="F185" t="s">
        <v>855</v>
      </c>
      <c r="G185" t="s">
        <v>215</v>
      </c>
    </row>
    <row r="186" spans="1:7" x14ac:dyDescent="0.25">
      <c r="A186" t="s">
        <v>10072</v>
      </c>
      <c r="B186" t="s">
        <v>10073</v>
      </c>
      <c r="C186">
        <v>0</v>
      </c>
      <c r="D186">
        <v>0</v>
      </c>
      <c r="E186">
        <v>0</v>
      </c>
      <c r="F186" t="s">
        <v>10074</v>
      </c>
    </row>
    <row r="187" spans="1:7" x14ac:dyDescent="0.25">
      <c r="A187" t="s">
        <v>7533</v>
      </c>
      <c r="B187" t="s">
        <v>7534</v>
      </c>
      <c r="C187">
        <v>0</v>
      </c>
      <c r="D187">
        <v>0</v>
      </c>
      <c r="E187">
        <v>0</v>
      </c>
      <c r="F187" t="s">
        <v>7535</v>
      </c>
    </row>
    <row r="188" spans="1:7" x14ac:dyDescent="0.25">
      <c r="A188" t="s">
        <v>7410</v>
      </c>
      <c r="B188" t="s">
        <v>7411</v>
      </c>
      <c r="C188">
        <v>0</v>
      </c>
      <c r="D188">
        <v>0</v>
      </c>
      <c r="E188">
        <v>0</v>
      </c>
      <c r="F188" t="s">
        <v>7412</v>
      </c>
    </row>
    <row r="189" spans="1:7" x14ac:dyDescent="0.25">
      <c r="A189" t="s">
        <v>12856</v>
      </c>
      <c r="B189" t="s">
        <v>12857</v>
      </c>
      <c r="C189">
        <v>0</v>
      </c>
      <c r="D189">
        <v>0</v>
      </c>
      <c r="E189">
        <v>0</v>
      </c>
      <c r="F189" t="s">
        <v>12858</v>
      </c>
    </row>
    <row r="190" spans="1:7" x14ac:dyDescent="0.25">
      <c r="A190" t="s">
        <v>6908</v>
      </c>
      <c r="B190" t="s">
        <v>6909</v>
      </c>
      <c r="C190">
        <v>0</v>
      </c>
      <c r="D190">
        <v>0</v>
      </c>
      <c r="E190">
        <v>0</v>
      </c>
      <c r="F190" t="s">
        <v>6910</v>
      </c>
    </row>
    <row r="191" spans="1:7" x14ac:dyDescent="0.25">
      <c r="A191" t="s">
        <v>3637</v>
      </c>
      <c r="B191" t="s">
        <v>3638</v>
      </c>
      <c r="C191">
        <v>0</v>
      </c>
      <c r="D191">
        <v>0</v>
      </c>
      <c r="E191">
        <v>0</v>
      </c>
      <c r="F191" t="s">
        <v>3639</v>
      </c>
    </row>
    <row r="192" spans="1:7" x14ac:dyDescent="0.25">
      <c r="A192" t="s">
        <v>5851</v>
      </c>
      <c r="B192" t="s">
        <v>5852</v>
      </c>
      <c r="C192">
        <v>0</v>
      </c>
      <c r="D192">
        <v>0</v>
      </c>
      <c r="E192">
        <v>0</v>
      </c>
      <c r="F192" t="s">
        <v>5853</v>
      </c>
    </row>
    <row r="193" spans="1:7" x14ac:dyDescent="0.25">
      <c r="A193" t="s">
        <v>4170</v>
      </c>
      <c r="B193" t="s">
        <v>4171</v>
      </c>
      <c r="C193">
        <v>0</v>
      </c>
      <c r="D193">
        <v>0</v>
      </c>
      <c r="E193">
        <v>0</v>
      </c>
      <c r="F193" t="s">
        <v>4172</v>
      </c>
    </row>
    <row r="194" spans="1:7" x14ac:dyDescent="0.25">
      <c r="A194" t="s">
        <v>5314</v>
      </c>
      <c r="B194" t="s">
        <v>5315</v>
      </c>
      <c r="C194">
        <v>0</v>
      </c>
      <c r="D194">
        <v>0</v>
      </c>
      <c r="E194">
        <v>0</v>
      </c>
      <c r="F194" t="s">
        <v>5316</v>
      </c>
    </row>
    <row r="195" spans="1:7" x14ac:dyDescent="0.25">
      <c r="A195" t="s">
        <v>276</v>
      </c>
      <c r="B195" t="s">
        <v>277</v>
      </c>
      <c r="C195">
        <v>17</v>
      </c>
      <c r="D195">
        <v>17</v>
      </c>
      <c r="E195">
        <v>0</v>
      </c>
      <c r="F195" t="s">
        <v>278</v>
      </c>
      <c r="G195" t="s">
        <v>279</v>
      </c>
    </row>
    <row r="196" spans="1:7" x14ac:dyDescent="0.25">
      <c r="A196" t="s">
        <v>305</v>
      </c>
      <c r="B196" t="s">
        <v>283</v>
      </c>
      <c r="C196">
        <v>8</v>
      </c>
      <c r="D196">
        <v>8</v>
      </c>
      <c r="E196">
        <v>0</v>
      </c>
      <c r="F196" t="s">
        <v>306</v>
      </c>
      <c r="G196" t="s">
        <v>307</v>
      </c>
    </row>
    <row r="197" spans="1:7" x14ac:dyDescent="0.25">
      <c r="A197" t="s">
        <v>10120</v>
      </c>
      <c r="B197" t="s">
        <v>10121</v>
      </c>
      <c r="C197">
        <v>0</v>
      </c>
      <c r="D197">
        <v>0</v>
      </c>
      <c r="E197">
        <v>0</v>
      </c>
      <c r="F197" t="s">
        <v>10122</v>
      </c>
    </row>
    <row r="198" spans="1:7" x14ac:dyDescent="0.25">
      <c r="A198" t="s">
        <v>1316</v>
      </c>
      <c r="B198" t="s">
        <v>1296</v>
      </c>
      <c r="C198">
        <v>1</v>
      </c>
      <c r="D198">
        <v>1</v>
      </c>
      <c r="E198">
        <v>0</v>
      </c>
      <c r="F198" t="s">
        <v>1317</v>
      </c>
      <c r="G198" t="s">
        <v>219</v>
      </c>
    </row>
    <row r="199" spans="1:7" x14ac:dyDescent="0.25">
      <c r="A199" t="s">
        <v>11466</v>
      </c>
      <c r="B199" t="s">
        <v>11467</v>
      </c>
      <c r="C199">
        <v>0</v>
      </c>
      <c r="D199">
        <v>0</v>
      </c>
      <c r="E199">
        <v>0</v>
      </c>
      <c r="F199" t="s">
        <v>11468</v>
      </c>
    </row>
    <row r="200" spans="1:7" x14ac:dyDescent="0.25">
      <c r="A200" t="s">
        <v>10651</v>
      </c>
      <c r="B200" t="s">
        <v>10652</v>
      </c>
      <c r="C200">
        <v>0</v>
      </c>
      <c r="D200">
        <v>0</v>
      </c>
      <c r="E200">
        <v>0</v>
      </c>
      <c r="F200" t="s">
        <v>10653</v>
      </c>
    </row>
    <row r="201" spans="1:7" x14ac:dyDescent="0.25">
      <c r="A201" t="s">
        <v>4962</v>
      </c>
      <c r="B201" t="s">
        <v>4963</v>
      </c>
      <c r="C201">
        <v>0</v>
      </c>
      <c r="D201">
        <v>0</v>
      </c>
      <c r="E201">
        <v>0</v>
      </c>
      <c r="F201" t="s">
        <v>4964</v>
      </c>
    </row>
    <row r="202" spans="1:7" x14ac:dyDescent="0.25">
      <c r="A202" t="s">
        <v>10003</v>
      </c>
      <c r="B202" t="s">
        <v>10004</v>
      </c>
      <c r="C202">
        <v>0</v>
      </c>
      <c r="D202">
        <v>0</v>
      </c>
      <c r="E202">
        <v>0</v>
      </c>
      <c r="F202" t="s">
        <v>10005</v>
      </c>
    </row>
    <row r="203" spans="1:7" x14ac:dyDescent="0.25">
      <c r="A203" t="s">
        <v>12037</v>
      </c>
      <c r="B203" t="s">
        <v>12038</v>
      </c>
      <c r="C203">
        <v>0</v>
      </c>
      <c r="D203">
        <v>0</v>
      </c>
      <c r="E203">
        <v>0</v>
      </c>
      <c r="F203" t="s">
        <v>12039</v>
      </c>
    </row>
    <row r="204" spans="1:7" x14ac:dyDescent="0.25">
      <c r="A204" t="s">
        <v>3176</v>
      </c>
      <c r="B204" t="s">
        <v>44</v>
      </c>
      <c r="C204">
        <v>0</v>
      </c>
      <c r="D204">
        <v>0</v>
      </c>
      <c r="E204">
        <v>0</v>
      </c>
      <c r="F204" t="s">
        <v>3177</v>
      </c>
    </row>
    <row r="205" spans="1:7" x14ac:dyDescent="0.25">
      <c r="A205" t="s">
        <v>1730</v>
      </c>
      <c r="B205" t="s">
        <v>1731</v>
      </c>
      <c r="C205">
        <v>1</v>
      </c>
      <c r="D205">
        <v>1</v>
      </c>
      <c r="E205">
        <v>0</v>
      </c>
      <c r="F205" t="s">
        <v>1732</v>
      </c>
      <c r="G205" t="s">
        <v>1729</v>
      </c>
    </row>
    <row r="206" spans="1:7" x14ac:dyDescent="0.25">
      <c r="A206" t="s">
        <v>10762</v>
      </c>
      <c r="B206" t="s">
        <v>10763</v>
      </c>
      <c r="C206">
        <v>0</v>
      </c>
      <c r="D206">
        <v>0</v>
      </c>
      <c r="E206">
        <v>0</v>
      </c>
      <c r="F206" t="s">
        <v>10764</v>
      </c>
    </row>
    <row r="207" spans="1:7" x14ac:dyDescent="0.25">
      <c r="A207" t="s">
        <v>9563</v>
      </c>
      <c r="B207" t="s">
        <v>425</v>
      </c>
      <c r="C207">
        <v>0</v>
      </c>
      <c r="D207">
        <v>0</v>
      </c>
      <c r="E207">
        <v>0</v>
      </c>
      <c r="F207" t="s">
        <v>9564</v>
      </c>
    </row>
    <row r="208" spans="1:7" x14ac:dyDescent="0.25">
      <c r="A208" t="s">
        <v>6252</v>
      </c>
      <c r="B208" t="s">
        <v>6253</v>
      </c>
      <c r="C208">
        <v>0</v>
      </c>
      <c r="D208">
        <v>0</v>
      </c>
      <c r="E208">
        <v>0</v>
      </c>
      <c r="F208" t="s">
        <v>6254</v>
      </c>
    </row>
    <row r="209" spans="1:7" x14ac:dyDescent="0.25">
      <c r="A209" t="s">
        <v>2795</v>
      </c>
      <c r="B209" t="s">
        <v>2796</v>
      </c>
      <c r="C209">
        <v>0</v>
      </c>
      <c r="D209">
        <v>0</v>
      </c>
      <c r="E209">
        <v>0</v>
      </c>
      <c r="F209" t="s">
        <v>2797</v>
      </c>
    </row>
    <row r="210" spans="1:7" x14ac:dyDescent="0.25">
      <c r="A210" t="s">
        <v>1782</v>
      </c>
      <c r="B210" t="s">
        <v>1783</v>
      </c>
      <c r="C210">
        <v>1</v>
      </c>
      <c r="D210">
        <v>0</v>
      </c>
      <c r="E210">
        <v>1</v>
      </c>
      <c r="F210" t="s">
        <v>1784</v>
      </c>
      <c r="G210" t="s">
        <v>1769</v>
      </c>
    </row>
    <row r="211" spans="1:7" x14ac:dyDescent="0.25">
      <c r="A211" t="s">
        <v>1384</v>
      </c>
      <c r="B211" t="s">
        <v>1385</v>
      </c>
      <c r="C211">
        <v>1</v>
      </c>
      <c r="D211">
        <v>1</v>
      </c>
      <c r="E211">
        <v>0</v>
      </c>
      <c r="F211" t="s">
        <v>1386</v>
      </c>
      <c r="G211" t="s">
        <v>235</v>
      </c>
    </row>
    <row r="212" spans="1:7" x14ac:dyDescent="0.25">
      <c r="A212" t="s">
        <v>3388</v>
      </c>
      <c r="B212" t="s">
        <v>2597</v>
      </c>
      <c r="C212">
        <v>0</v>
      </c>
      <c r="D212">
        <v>0</v>
      </c>
      <c r="E212">
        <v>0</v>
      </c>
      <c r="F212" t="s">
        <v>3389</v>
      </c>
    </row>
    <row r="213" spans="1:7" x14ac:dyDescent="0.25">
      <c r="A213" t="s">
        <v>5496</v>
      </c>
      <c r="B213" t="s">
        <v>5497</v>
      </c>
      <c r="C213">
        <v>0</v>
      </c>
      <c r="D213">
        <v>0</v>
      </c>
      <c r="E213">
        <v>0</v>
      </c>
      <c r="F213" t="s">
        <v>5498</v>
      </c>
    </row>
    <row r="214" spans="1:7" x14ac:dyDescent="0.25">
      <c r="A214" t="s">
        <v>5428</v>
      </c>
      <c r="B214" t="s">
        <v>5429</v>
      </c>
      <c r="C214">
        <v>0</v>
      </c>
      <c r="D214">
        <v>0</v>
      </c>
      <c r="E214">
        <v>0</v>
      </c>
      <c r="F214" t="s">
        <v>5430</v>
      </c>
    </row>
    <row r="215" spans="1:7" x14ac:dyDescent="0.25">
      <c r="A215" t="s">
        <v>5425</v>
      </c>
      <c r="B215" t="s">
        <v>5426</v>
      </c>
      <c r="C215">
        <v>0</v>
      </c>
      <c r="D215">
        <v>0</v>
      </c>
      <c r="E215">
        <v>0</v>
      </c>
      <c r="F215" t="s">
        <v>5427</v>
      </c>
    </row>
    <row r="216" spans="1:7" x14ac:dyDescent="0.25">
      <c r="A216" t="s">
        <v>8674</v>
      </c>
      <c r="B216" t="s">
        <v>8675</v>
      </c>
      <c r="C216">
        <v>0</v>
      </c>
      <c r="D216">
        <v>0</v>
      </c>
      <c r="E216">
        <v>0</v>
      </c>
      <c r="F216" t="s">
        <v>8676</v>
      </c>
    </row>
    <row r="217" spans="1:7" x14ac:dyDescent="0.25">
      <c r="A217" t="s">
        <v>7764</v>
      </c>
      <c r="B217" t="s">
        <v>7765</v>
      </c>
      <c r="C217">
        <v>0</v>
      </c>
      <c r="D217">
        <v>0</v>
      </c>
      <c r="E217">
        <v>0</v>
      </c>
      <c r="F217" t="s">
        <v>7766</v>
      </c>
    </row>
    <row r="218" spans="1:7" x14ac:dyDescent="0.25">
      <c r="A218" t="s">
        <v>4723</v>
      </c>
      <c r="B218" t="s">
        <v>4724</v>
      </c>
      <c r="C218">
        <v>0</v>
      </c>
      <c r="D218">
        <v>0</v>
      </c>
      <c r="E218">
        <v>0</v>
      </c>
      <c r="F218" t="s">
        <v>4725</v>
      </c>
    </row>
    <row r="219" spans="1:7" x14ac:dyDescent="0.25">
      <c r="A219" t="s">
        <v>9782</v>
      </c>
      <c r="B219" t="s">
        <v>9783</v>
      </c>
      <c r="C219">
        <v>0</v>
      </c>
      <c r="D219">
        <v>0</v>
      </c>
      <c r="E219">
        <v>0</v>
      </c>
      <c r="F219" t="s">
        <v>9784</v>
      </c>
    </row>
    <row r="220" spans="1:7" x14ac:dyDescent="0.25">
      <c r="A220" t="s">
        <v>5698</v>
      </c>
      <c r="B220" t="s">
        <v>5467</v>
      </c>
      <c r="C220">
        <v>0</v>
      </c>
      <c r="D220">
        <v>0</v>
      </c>
      <c r="E220">
        <v>0</v>
      </c>
      <c r="F220" t="s">
        <v>5699</v>
      </c>
    </row>
    <row r="221" spans="1:7" x14ac:dyDescent="0.25">
      <c r="A221" t="s">
        <v>3245</v>
      </c>
      <c r="B221" t="s">
        <v>3246</v>
      </c>
      <c r="C221">
        <v>0</v>
      </c>
      <c r="D221">
        <v>0</v>
      </c>
      <c r="E221">
        <v>0</v>
      </c>
      <c r="F221" t="s">
        <v>3247</v>
      </c>
    </row>
    <row r="222" spans="1:7" x14ac:dyDescent="0.25">
      <c r="A222" t="s">
        <v>3363</v>
      </c>
      <c r="B222" t="s">
        <v>338</v>
      </c>
      <c r="C222">
        <v>0</v>
      </c>
      <c r="D222">
        <v>0</v>
      </c>
      <c r="E222">
        <v>0</v>
      </c>
      <c r="F222" t="s">
        <v>3364</v>
      </c>
    </row>
    <row r="223" spans="1:7" x14ac:dyDescent="0.25">
      <c r="A223" t="s">
        <v>11947</v>
      </c>
      <c r="B223" t="s">
        <v>11948</v>
      </c>
      <c r="C223">
        <v>0</v>
      </c>
      <c r="D223">
        <v>0</v>
      </c>
      <c r="E223">
        <v>0</v>
      </c>
      <c r="F223" t="s">
        <v>11949</v>
      </c>
    </row>
    <row r="224" spans="1:7" x14ac:dyDescent="0.25">
      <c r="A224" t="s">
        <v>805</v>
      </c>
      <c r="B224" t="s">
        <v>806</v>
      </c>
      <c r="C224">
        <v>1</v>
      </c>
      <c r="D224">
        <v>1</v>
      </c>
      <c r="E224">
        <v>0</v>
      </c>
      <c r="F224" t="s">
        <v>807</v>
      </c>
      <c r="G224" t="s">
        <v>212</v>
      </c>
    </row>
    <row r="225" spans="1:7" x14ac:dyDescent="0.25">
      <c r="A225" t="s">
        <v>369</v>
      </c>
      <c r="B225" t="s">
        <v>370</v>
      </c>
      <c r="C225">
        <v>3</v>
      </c>
      <c r="D225">
        <v>3</v>
      </c>
      <c r="E225">
        <v>0</v>
      </c>
      <c r="F225" t="s">
        <v>371</v>
      </c>
      <c r="G225" t="s">
        <v>372</v>
      </c>
    </row>
    <row r="226" spans="1:7" x14ac:dyDescent="0.25">
      <c r="A226" t="s">
        <v>5040</v>
      </c>
      <c r="B226" t="s">
        <v>5041</v>
      </c>
      <c r="C226">
        <v>0</v>
      </c>
      <c r="D226">
        <v>0</v>
      </c>
      <c r="E226">
        <v>0</v>
      </c>
      <c r="F226" t="s">
        <v>5042</v>
      </c>
    </row>
    <row r="227" spans="1:7" x14ac:dyDescent="0.25">
      <c r="A227" t="s">
        <v>766</v>
      </c>
      <c r="B227" t="s">
        <v>767</v>
      </c>
      <c r="C227">
        <v>1</v>
      </c>
      <c r="D227">
        <v>1</v>
      </c>
      <c r="E227">
        <v>0</v>
      </c>
      <c r="F227" t="s">
        <v>768</v>
      </c>
      <c r="G227" t="s">
        <v>243</v>
      </c>
    </row>
    <row r="228" spans="1:7" x14ac:dyDescent="0.25">
      <c r="A228" t="s">
        <v>9937</v>
      </c>
      <c r="B228" t="s">
        <v>9938</v>
      </c>
      <c r="C228">
        <v>0</v>
      </c>
      <c r="D228">
        <v>0</v>
      </c>
      <c r="E228">
        <v>0</v>
      </c>
      <c r="F228" t="s">
        <v>9939</v>
      </c>
    </row>
    <row r="229" spans="1:7" x14ac:dyDescent="0.25">
      <c r="A229" t="s">
        <v>10816</v>
      </c>
      <c r="B229" t="s">
        <v>10817</v>
      </c>
      <c r="C229">
        <v>0</v>
      </c>
      <c r="D229">
        <v>0</v>
      </c>
      <c r="E229">
        <v>0</v>
      </c>
      <c r="F229" t="s">
        <v>10818</v>
      </c>
    </row>
    <row r="230" spans="1:7" x14ac:dyDescent="0.25">
      <c r="A230" t="s">
        <v>1513</v>
      </c>
      <c r="B230" t="s">
        <v>1514</v>
      </c>
      <c r="C230">
        <v>1</v>
      </c>
      <c r="D230">
        <v>1</v>
      </c>
      <c r="E230">
        <v>0</v>
      </c>
      <c r="F230" t="s">
        <v>1515</v>
      </c>
      <c r="G230" t="s">
        <v>1463</v>
      </c>
    </row>
    <row r="231" spans="1:7" x14ac:dyDescent="0.25">
      <c r="A231" t="s">
        <v>13285</v>
      </c>
      <c r="B231" t="s">
        <v>13286</v>
      </c>
      <c r="C231">
        <v>0</v>
      </c>
      <c r="D231">
        <v>0</v>
      </c>
      <c r="E231">
        <v>0</v>
      </c>
      <c r="F231" t="s">
        <v>13287</v>
      </c>
    </row>
    <row r="232" spans="1:7" x14ac:dyDescent="0.25">
      <c r="A232" t="s">
        <v>1537</v>
      </c>
      <c r="B232" t="s">
        <v>1538</v>
      </c>
      <c r="C232">
        <v>1</v>
      </c>
      <c r="D232">
        <v>1</v>
      </c>
      <c r="E232">
        <v>0</v>
      </c>
      <c r="F232" t="s">
        <v>1539</v>
      </c>
      <c r="G232" t="s">
        <v>250</v>
      </c>
    </row>
    <row r="233" spans="1:7" x14ac:dyDescent="0.25">
      <c r="A233" t="s">
        <v>11325</v>
      </c>
      <c r="B233" t="s">
        <v>11326</v>
      </c>
      <c r="C233">
        <v>0</v>
      </c>
      <c r="D233">
        <v>0</v>
      </c>
      <c r="E233">
        <v>0</v>
      </c>
      <c r="F233" t="s">
        <v>11327</v>
      </c>
    </row>
    <row r="234" spans="1:7" x14ac:dyDescent="0.25">
      <c r="A234" t="s">
        <v>8489</v>
      </c>
      <c r="B234" t="s">
        <v>8490</v>
      </c>
      <c r="C234">
        <v>0</v>
      </c>
      <c r="D234">
        <v>0</v>
      </c>
      <c r="E234">
        <v>0</v>
      </c>
      <c r="F234" t="s">
        <v>8491</v>
      </c>
    </row>
    <row r="235" spans="1:7" x14ac:dyDescent="0.25">
      <c r="A235" t="s">
        <v>2530</v>
      </c>
      <c r="B235" t="s">
        <v>2531</v>
      </c>
      <c r="C235">
        <v>0</v>
      </c>
      <c r="D235">
        <v>0</v>
      </c>
      <c r="E235">
        <v>0</v>
      </c>
      <c r="F235" t="s">
        <v>2532</v>
      </c>
    </row>
    <row r="236" spans="1:7" x14ac:dyDescent="0.25">
      <c r="A236" t="s">
        <v>8379</v>
      </c>
      <c r="B236" t="s">
        <v>8380</v>
      </c>
      <c r="C236">
        <v>0</v>
      </c>
      <c r="D236">
        <v>0</v>
      </c>
      <c r="E236">
        <v>0</v>
      </c>
      <c r="F236" t="s">
        <v>8381</v>
      </c>
    </row>
    <row r="237" spans="1:7" x14ac:dyDescent="0.25">
      <c r="A237" t="s">
        <v>3596</v>
      </c>
      <c r="B237" t="s">
        <v>3597</v>
      </c>
      <c r="C237">
        <v>0</v>
      </c>
      <c r="D237">
        <v>0</v>
      </c>
      <c r="E237">
        <v>0</v>
      </c>
      <c r="F237" t="s">
        <v>3598</v>
      </c>
    </row>
    <row r="238" spans="1:7" x14ac:dyDescent="0.25">
      <c r="A238" t="s">
        <v>10945</v>
      </c>
      <c r="B238" t="s">
        <v>10946</v>
      </c>
      <c r="C238">
        <v>0</v>
      </c>
      <c r="D238">
        <v>0</v>
      </c>
      <c r="E238">
        <v>0</v>
      </c>
      <c r="F238" t="s">
        <v>10947</v>
      </c>
    </row>
    <row r="239" spans="1:7" x14ac:dyDescent="0.25">
      <c r="A239" t="s">
        <v>9901</v>
      </c>
      <c r="B239" t="s">
        <v>9902</v>
      </c>
      <c r="C239">
        <v>0</v>
      </c>
      <c r="D239">
        <v>0</v>
      </c>
      <c r="E239">
        <v>0</v>
      </c>
      <c r="F239" t="s">
        <v>9903</v>
      </c>
    </row>
    <row r="240" spans="1:7" x14ac:dyDescent="0.25">
      <c r="A240" t="s">
        <v>1295</v>
      </c>
      <c r="B240" t="s">
        <v>1296</v>
      </c>
      <c r="C240">
        <v>1</v>
      </c>
      <c r="D240">
        <v>1</v>
      </c>
      <c r="E240">
        <v>0</v>
      </c>
      <c r="F240" t="s">
        <v>1297</v>
      </c>
      <c r="G240" t="s">
        <v>211</v>
      </c>
    </row>
    <row r="241" spans="1:7" x14ac:dyDescent="0.25">
      <c r="A241" t="s">
        <v>5596</v>
      </c>
      <c r="B241" t="s">
        <v>5597</v>
      </c>
      <c r="C241">
        <v>0</v>
      </c>
      <c r="D241">
        <v>0</v>
      </c>
      <c r="E241">
        <v>0</v>
      </c>
      <c r="F241" t="s">
        <v>5598</v>
      </c>
    </row>
    <row r="242" spans="1:7" x14ac:dyDescent="0.25">
      <c r="A242" t="s">
        <v>4056</v>
      </c>
      <c r="B242" t="s">
        <v>4057</v>
      </c>
      <c r="C242">
        <v>0</v>
      </c>
      <c r="D242">
        <v>0</v>
      </c>
      <c r="E242">
        <v>0</v>
      </c>
      <c r="F242" t="s">
        <v>4058</v>
      </c>
    </row>
    <row r="243" spans="1:7" x14ac:dyDescent="0.25">
      <c r="A243" t="s">
        <v>8120</v>
      </c>
      <c r="B243" t="s">
        <v>8121</v>
      </c>
      <c r="C243">
        <v>0</v>
      </c>
      <c r="D243">
        <v>0</v>
      </c>
      <c r="E243">
        <v>0</v>
      </c>
      <c r="F243" t="s">
        <v>8122</v>
      </c>
    </row>
    <row r="244" spans="1:7" x14ac:dyDescent="0.25">
      <c r="A244" t="s">
        <v>2157</v>
      </c>
      <c r="B244" t="s">
        <v>2158</v>
      </c>
      <c r="C244">
        <v>0</v>
      </c>
      <c r="D244">
        <v>0</v>
      </c>
      <c r="E244">
        <v>0</v>
      </c>
      <c r="F244" t="s">
        <v>2159</v>
      </c>
    </row>
    <row r="245" spans="1:7" x14ac:dyDescent="0.25">
      <c r="A245" t="s">
        <v>3275</v>
      </c>
      <c r="B245" t="s">
        <v>3276</v>
      </c>
      <c r="C245">
        <v>0</v>
      </c>
      <c r="D245">
        <v>0</v>
      </c>
      <c r="E245">
        <v>0</v>
      </c>
      <c r="F245" t="s">
        <v>3277</v>
      </c>
    </row>
    <row r="246" spans="1:7" x14ac:dyDescent="0.25">
      <c r="A246" t="s">
        <v>6523</v>
      </c>
      <c r="B246" t="s">
        <v>6524</v>
      </c>
      <c r="C246">
        <v>0</v>
      </c>
      <c r="D246">
        <v>0</v>
      </c>
      <c r="E246">
        <v>0</v>
      </c>
      <c r="F246" t="s">
        <v>6525</v>
      </c>
    </row>
    <row r="247" spans="1:7" x14ac:dyDescent="0.25">
      <c r="A247" t="s">
        <v>4628</v>
      </c>
      <c r="B247" t="s">
        <v>4629</v>
      </c>
      <c r="C247">
        <v>0</v>
      </c>
      <c r="D247">
        <v>0</v>
      </c>
      <c r="E247">
        <v>0</v>
      </c>
      <c r="F247" t="s">
        <v>4630</v>
      </c>
    </row>
    <row r="248" spans="1:7" x14ac:dyDescent="0.25">
      <c r="A248" t="s">
        <v>9712</v>
      </c>
      <c r="B248" t="s">
        <v>9713</v>
      </c>
      <c r="C248">
        <v>0</v>
      </c>
      <c r="D248">
        <v>0</v>
      </c>
      <c r="E248">
        <v>0</v>
      </c>
      <c r="F248" t="s">
        <v>9714</v>
      </c>
    </row>
    <row r="249" spans="1:7" x14ac:dyDescent="0.25">
      <c r="A249" t="s">
        <v>13043</v>
      </c>
      <c r="B249" t="s">
        <v>13044</v>
      </c>
      <c r="C249">
        <v>0</v>
      </c>
      <c r="D249">
        <v>0</v>
      </c>
      <c r="E249">
        <v>0</v>
      </c>
      <c r="F249" t="s">
        <v>13045</v>
      </c>
    </row>
    <row r="250" spans="1:7" x14ac:dyDescent="0.25">
      <c r="A250" t="s">
        <v>7311</v>
      </c>
      <c r="B250" t="s">
        <v>7312</v>
      </c>
      <c r="C250">
        <v>0</v>
      </c>
      <c r="D250">
        <v>0</v>
      </c>
      <c r="E250">
        <v>0</v>
      </c>
      <c r="F250" t="s">
        <v>7313</v>
      </c>
    </row>
    <row r="251" spans="1:7" x14ac:dyDescent="0.25">
      <c r="A251" t="s">
        <v>1482</v>
      </c>
      <c r="B251" t="s">
        <v>1483</v>
      </c>
      <c r="C251">
        <v>1</v>
      </c>
      <c r="D251">
        <v>1</v>
      </c>
      <c r="E251">
        <v>0</v>
      </c>
      <c r="F251" t="s">
        <v>1484</v>
      </c>
      <c r="G251" t="s">
        <v>207</v>
      </c>
    </row>
    <row r="252" spans="1:7" x14ac:dyDescent="0.25">
      <c r="A252" t="s">
        <v>6717</v>
      </c>
      <c r="B252" t="s">
        <v>6718</v>
      </c>
      <c r="C252">
        <v>0</v>
      </c>
      <c r="D252">
        <v>0</v>
      </c>
      <c r="E252">
        <v>0</v>
      </c>
      <c r="F252" t="s">
        <v>6719</v>
      </c>
    </row>
    <row r="253" spans="1:7" x14ac:dyDescent="0.25">
      <c r="A253" t="s">
        <v>8992</v>
      </c>
      <c r="B253" t="s">
        <v>8993</v>
      </c>
      <c r="C253">
        <v>0</v>
      </c>
      <c r="D253">
        <v>0</v>
      </c>
      <c r="E253">
        <v>0</v>
      </c>
      <c r="F253" t="s">
        <v>8994</v>
      </c>
    </row>
    <row r="254" spans="1:7" x14ac:dyDescent="0.25">
      <c r="A254" t="s">
        <v>11649</v>
      </c>
      <c r="B254" t="s">
        <v>11650</v>
      </c>
      <c r="C254">
        <v>0</v>
      </c>
      <c r="D254">
        <v>0</v>
      </c>
      <c r="E254">
        <v>0</v>
      </c>
      <c r="F254" t="s">
        <v>11651</v>
      </c>
    </row>
    <row r="255" spans="1:7" x14ac:dyDescent="0.25">
      <c r="A255" t="s">
        <v>5223</v>
      </c>
      <c r="B255" t="s">
        <v>5224</v>
      </c>
      <c r="C255">
        <v>0</v>
      </c>
      <c r="D255">
        <v>0</v>
      </c>
      <c r="E255">
        <v>0</v>
      </c>
      <c r="F255" t="s">
        <v>5225</v>
      </c>
    </row>
    <row r="256" spans="1:7" x14ac:dyDescent="0.25">
      <c r="A256" t="s">
        <v>4537</v>
      </c>
      <c r="B256" t="s">
        <v>4538</v>
      </c>
      <c r="C256">
        <v>0</v>
      </c>
      <c r="D256">
        <v>0</v>
      </c>
      <c r="E256">
        <v>0</v>
      </c>
      <c r="F256" t="s">
        <v>4539</v>
      </c>
    </row>
    <row r="257" spans="1:6" x14ac:dyDescent="0.25">
      <c r="A257" t="s">
        <v>4959</v>
      </c>
      <c r="B257" t="s">
        <v>4960</v>
      </c>
      <c r="C257">
        <v>0</v>
      </c>
      <c r="D257">
        <v>0</v>
      </c>
      <c r="E257">
        <v>0</v>
      </c>
      <c r="F257" t="s">
        <v>4961</v>
      </c>
    </row>
    <row r="258" spans="1:6" x14ac:dyDescent="0.25">
      <c r="A258" t="s">
        <v>8150</v>
      </c>
      <c r="B258" t="s">
        <v>8151</v>
      </c>
      <c r="C258">
        <v>0</v>
      </c>
      <c r="D258">
        <v>0</v>
      </c>
      <c r="E258">
        <v>0</v>
      </c>
      <c r="F258" t="s">
        <v>8152</v>
      </c>
    </row>
    <row r="259" spans="1:6" x14ac:dyDescent="0.25">
      <c r="A259" t="s">
        <v>2091</v>
      </c>
      <c r="B259" t="s">
        <v>2092</v>
      </c>
      <c r="C259">
        <v>0</v>
      </c>
      <c r="D259">
        <v>0</v>
      </c>
      <c r="E259">
        <v>0</v>
      </c>
      <c r="F259" t="s">
        <v>2093</v>
      </c>
    </row>
    <row r="260" spans="1:6" x14ac:dyDescent="0.25">
      <c r="A260" t="s">
        <v>5675</v>
      </c>
      <c r="B260" t="s">
        <v>5676</v>
      </c>
      <c r="C260">
        <v>0</v>
      </c>
      <c r="D260">
        <v>0</v>
      </c>
      <c r="E260">
        <v>0</v>
      </c>
      <c r="F260" t="s">
        <v>5677</v>
      </c>
    </row>
    <row r="261" spans="1:6" x14ac:dyDescent="0.25">
      <c r="A261" t="s">
        <v>9581</v>
      </c>
      <c r="B261" t="s">
        <v>9582</v>
      </c>
      <c r="C261">
        <v>0</v>
      </c>
      <c r="D261">
        <v>0</v>
      </c>
      <c r="E261">
        <v>0</v>
      </c>
      <c r="F261" t="s">
        <v>9583</v>
      </c>
    </row>
    <row r="262" spans="1:6" x14ac:dyDescent="0.25">
      <c r="A262" t="s">
        <v>3227</v>
      </c>
      <c r="B262" t="s">
        <v>3228</v>
      </c>
      <c r="C262">
        <v>0</v>
      </c>
      <c r="D262">
        <v>0</v>
      </c>
      <c r="E262">
        <v>0</v>
      </c>
      <c r="F262" t="s">
        <v>3229</v>
      </c>
    </row>
    <row r="263" spans="1:6" x14ac:dyDescent="0.25">
      <c r="A263" t="s">
        <v>5587</v>
      </c>
      <c r="B263" t="s">
        <v>5588</v>
      </c>
      <c r="C263">
        <v>0</v>
      </c>
      <c r="D263">
        <v>0</v>
      </c>
      <c r="E263">
        <v>0</v>
      </c>
      <c r="F263" t="s">
        <v>5589</v>
      </c>
    </row>
    <row r="264" spans="1:6" x14ac:dyDescent="0.25">
      <c r="A264" t="s">
        <v>4661</v>
      </c>
      <c r="B264" t="s">
        <v>4662</v>
      </c>
      <c r="C264">
        <v>0</v>
      </c>
      <c r="D264">
        <v>0</v>
      </c>
      <c r="E264">
        <v>0</v>
      </c>
      <c r="F264" t="s">
        <v>4663</v>
      </c>
    </row>
    <row r="265" spans="1:6" x14ac:dyDescent="0.25">
      <c r="A265" t="s">
        <v>7302</v>
      </c>
      <c r="B265" t="s">
        <v>7303</v>
      </c>
      <c r="C265">
        <v>0</v>
      </c>
      <c r="D265">
        <v>0</v>
      </c>
      <c r="E265">
        <v>0</v>
      </c>
      <c r="F265" t="s">
        <v>7304</v>
      </c>
    </row>
    <row r="266" spans="1:6" x14ac:dyDescent="0.25">
      <c r="A266" t="s">
        <v>5273</v>
      </c>
      <c r="B266" t="s">
        <v>5274</v>
      </c>
      <c r="C266">
        <v>0</v>
      </c>
      <c r="D266">
        <v>0</v>
      </c>
      <c r="E266">
        <v>0</v>
      </c>
      <c r="F266" t="s">
        <v>5275</v>
      </c>
    </row>
    <row r="267" spans="1:6" x14ac:dyDescent="0.25">
      <c r="A267" t="s">
        <v>11487</v>
      </c>
      <c r="B267" t="s">
        <v>11488</v>
      </c>
      <c r="C267">
        <v>0</v>
      </c>
      <c r="D267">
        <v>0</v>
      </c>
      <c r="E267">
        <v>0</v>
      </c>
      <c r="F267" t="s">
        <v>11489</v>
      </c>
    </row>
    <row r="268" spans="1:6" x14ac:dyDescent="0.25">
      <c r="A268" t="s">
        <v>9709</v>
      </c>
      <c r="B268" t="s">
        <v>9710</v>
      </c>
      <c r="C268">
        <v>0</v>
      </c>
      <c r="D268">
        <v>0</v>
      </c>
      <c r="E268">
        <v>0</v>
      </c>
      <c r="F268" t="s">
        <v>9711</v>
      </c>
    </row>
    <row r="269" spans="1:6" x14ac:dyDescent="0.25">
      <c r="A269" t="s">
        <v>6323</v>
      </c>
      <c r="B269" t="s">
        <v>6324</v>
      </c>
      <c r="C269">
        <v>0</v>
      </c>
      <c r="D269">
        <v>0</v>
      </c>
      <c r="E269">
        <v>0</v>
      </c>
      <c r="F269" t="s">
        <v>6325</v>
      </c>
    </row>
    <row r="270" spans="1:6" x14ac:dyDescent="0.25">
      <c r="A270" t="s">
        <v>11427</v>
      </c>
      <c r="B270" t="s">
        <v>11428</v>
      </c>
      <c r="C270">
        <v>0</v>
      </c>
      <c r="D270">
        <v>0</v>
      </c>
      <c r="E270">
        <v>0</v>
      </c>
      <c r="F270" t="s">
        <v>11429</v>
      </c>
    </row>
    <row r="271" spans="1:6" x14ac:dyDescent="0.25">
      <c r="A271" t="s">
        <v>9387</v>
      </c>
      <c r="B271" t="s">
        <v>9388</v>
      </c>
      <c r="C271">
        <v>0</v>
      </c>
      <c r="D271">
        <v>0</v>
      </c>
      <c r="E271">
        <v>0</v>
      </c>
      <c r="F271" t="s">
        <v>9389</v>
      </c>
    </row>
    <row r="272" spans="1:6" x14ac:dyDescent="0.25">
      <c r="A272" t="s">
        <v>11409</v>
      </c>
      <c r="B272" t="s">
        <v>11410</v>
      </c>
      <c r="C272">
        <v>0</v>
      </c>
      <c r="D272">
        <v>0</v>
      </c>
      <c r="E272">
        <v>0</v>
      </c>
      <c r="F272" t="s">
        <v>11411</v>
      </c>
    </row>
    <row r="273" spans="1:7" x14ac:dyDescent="0.25">
      <c r="A273" t="s">
        <v>2203</v>
      </c>
      <c r="B273" t="s">
        <v>2204</v>
      </c>
      <c r="C273">
        <v>0</v>
      </c>
      <c r="D273">
        <v>0</v>
      </c>
      <c r="E273">
        <v>0</v>
      </c>
      <c r="F273" t="s">
        <v>2205</v>
      </c>
    </row>
    <row r="274" spans="1:7" x14ac:dyDescent="0.25">
      <c r="A274" t="s">
        <v>3655</v>
      </c>
      <c r="B274" t="s">
        <v>3656</v>
      </c>
      <c r="C274">
        <v>0</v>
      </c>
      <c r="D274">
        <v>0</v>
      </c>
      <c r="E274">
        <v>0</v>
      </c>
      <c r="F274" t="s">
        <v>3657</v>
      </c>
    </row>
    <row r="275" spans="1:7" x14ac:dyDescent="0.25">
      <c r="A275" t="s">
        <v>7962</v>
      </c>
      <c r="B275" t="s">
        <v>977</v>
      </c>
      <c r="C275">
        <v>0</v>
      </c>
      <c r="D275">
        <v>0</v>
      </c>
      <c r="E275">
        <v>0</v>
      </c>
      <c r="F275" t="s">
        <v>7963</v>
      </c>
    </row>
    <row r="276" spans="1:7" x14ac:dyDescent="0.25">
      <c r="A276" t="s">
        <v>7737</v>
      </c>
      <c r="B276" t="s">
        <v>83</v>
      </c>
      <c r="C276">
        <v>0</v>
      </c>
      <c r="D276">
        <v>0</v>
      </c>
      <c r="E276">
        <v>0</v>
      </c>
      <c r="F276" t="s">
        <v>7738</v>
      </c>
    </row>
    <row r="277" spans="1:7" x14ac:dyDescent="0.25">
      <c r="A277" t="s">
        <v>7964</v>
      </c>
      <c r="B277" t="s">
        <v>7960</v>
      </c>
      <c r="C277">
        <v>0</v>
      </c>
      <c r="D277">
        <v>0</v>
      </c>
      <c r="E277">
        <v>0</v>
      </c>
      <c r="F277" t="s">
        <v>7965</v>
      </c>
    </row>
    <row r="278" spans="1:7" x14ac:dyDescent="0.25">
      <c r="A278" t="s">
        <v>12547</v>
      </c>
      <c r="B278" t="s">
        <v>12548</v>
      </c>
      <c r="C278">
        <v>0</v>
      </c>
      <c r="D278">
        <v>0</v>
      </c>
      <c r="E278">
        <v>0</v>
      </c>
      <c r="F278" t="s">
        <v>12549</v>
      </c>
    </row>
    <row r="279" spans="1:7" x14ac:dyDescent="0.25">
      <c r="A279" t="s">
        <v>6575</v>
      </c>
      <c r="B279" t="s">
        <v>6576</v>
      </c>
      <c r="C279">
        <v>0</v>
      </c>
      <c r="D279">
        <v>0</v>
      </c>
      <c r="E279">
        <v>0</v>
      </c>
      <c r="F279" t="s">
        <v>6577</v>
      </c>
    </row>
    <row r="280" spans="1:7" x14ac:dyDescent="0.25">
      <c r="A280" t="s">
        <v>4941</v>
      </c>
      <c r="B280" t="s">
        <v>4942</v>
      </c>
      <c r="C280">
        <v>0</v>
      </c>
      <c r="D280">
        <v>0</v>
      </c>
      <c r="E280">
        <v>0</v>
      </c>
      <c r="F280" t="s">
        <v>4943</v>
      </c>
    </row>
    <row r="281" spans="1:7" x14ac:dyDescent="0.25">
      <c r="A281" t="s">
        <v>685</v>
      </c>
      <c r="B281" t="s">
        <v>686</v>
      </c>
      <c r="C281">
        <v>1</v>
      </c>
      <c r="D281">
        <v>1</v>
      </c>
      <c r="E281">
        <v>0</v>
      </c>
      <c r="F281" t="s">
        <v>687</v>
      </c>
      <c r="G281" t="s">
        <v>258</v>
      </c>
    </row>
    <row r="282" spans="1:7" x14ac:dyDescent="0.25">
      <c r="A282" t="s">
        <v>5001</v>
      </c>
      <c r="B282" t="s">
        <v>5002</v>
      </c>
      <c r="C282">
        <v>0</v>
      </c>
      <c r="D282">
        <v>0</v>
      </c>
      <c r="E282">
        <v>0</v>
      </c>
      <c r="F282" t="s">
        <v>5003</v>
      </c>
    </row>
    <row r="283" spans="1:7" x14ac:dyDescent="0.25">
      <c r="A283" t="s">
        <v>8770</v>
      </c>
      <c r="B283" t="s">
        <v>8771</v>
      </c>
      <c r="C283">
        <v>0</v>
      </c>
      <c r="D283">
        <v>0</v>
      </c>
      <c r="E283">
        <v>0</v>
      </c>
      <c r="F283" t="s">
        <v>8772</v>
      </c>
    </row>
    <row r="284" spans="1:7" x14ac:dyDescent="0.25">
      <c r="A284" t="s">
        <v>6091</v>
      </c>
      <c r="B284" t="s">
        <v>6092</v>
      </c>
      <c r="C284">
        <v>0</v>
      </c>
      <c r="D284">
        <v>0</v>
      </c>
      <c r="E284">
        <v>0</v>
      </c>
      <c r="F284" t="s">
        <v>6093</v>
      </c>
    </row>
    <row r="285" spans="1:7" x14ac:dyDescent="0.25">
      <c r="A285" t="s">
        <v>6091</v>
      </c>
      <c r="B285" t="s">
        <v>8017</v>
      </c>
      <c r="C285">
        <v>0</v>
      </c>
      <c r="D285">
        <v>0</v>
      </c>
      <c r="E285">
        <v>0</v>
      </c>
      <c r="F285" t="s">
        <v>6093</v>
      </c>
    </row>
    <row r="286" spans="1:7" x14ac:dyDescent="0.25">
      <c r="A286" t="s">
        <v>13136</v>
      </c>
      <c r="B286" t="s">
        <v>13137</v>
      </c>
      <c r="C286">
        <v>0</v>
      </c>
      <c r="D286">
        <v>0</v>
      </c>
      <c r="E286">
        <v>0</v>
      </c>
      <c r="F286" t="s">
        <v>13138</v>
      </c>
    </row>
    <row r="287" spans="1:7" x14ac:dyDescent="0.25">
      <c r="A287" t="s">
        <v>9083</v>
      </c>
      <c r="B287" t="s">
        <v>9084</v>
      </c>
      <c r="C287">
        <v>0</v>
      </c>
      <c r="D287">
        <v>0</v>
      </c>
      <c r="E287">
        <v>0</v>
      </c>
      <c r="F287" t="s">
        <v>9085</v>
      </c>
    </row>
    <row r="288" spans="1:7" x14ac:dyDescent="0.25">
      <c r="A288" t="s">
        <v>7749</v>
      </c>
      <c r="B288" t="s">
        <v>7750</v>
      </c>
      <c r="C288">
        <v>0</v>
      </c>
      <c r="D288">
        <v>0</v>
      </c>
      <c r="E288">
        <v>0</v>
      </c>
      <c r="F288" t="s">
        <v>7751</v>
      </c>
    </row>
    <row r="289" spans="1:7" x14ac:dyDescent="0.25">
      <c r="A289" t="s">
        <v>5546</v>
      </c>
      <c r="B289" t="s">
        <v>5547</v>
      </c>
      <c r="C289">
        <v>0</v>
      </c>
      <c r="D289">
        <v>0</v>
      </c>
      <c r="E289">
        <v>0</v>
      </c>
      <c r="F289" t="s">
        <v>5548</v>
      </c>
    </row>
    <row r="290" spans="1:7" x14ac:dyDescent="0.25">
      <c r="A290" t="s">
        <v>1298</v>
      </c>
      <c r="B290" t="s">
        <v>1299</v>
      </c>
      <c r="C290">
        <v>1</v>
      </c>
      <c r="D290">
        <v>1</v>
      </c>
      <c r="E290">
        <v>0</v>
      </c>
      <c r="F290" t="s">
        <v>1300</v>
      </c>
      <c r="G290" t="s">
        <v>211</v>
      </c>
    </row>
    <row r="291" spans="1:7" x14ac:dyDescent="0.25">
      <c r="A291" t="s">
        <v>2539</v>
      </c>
      <c r="B291" t="s">
        <v>2540</v>
      </c>
      <c r="C291">
        <v>0</v>
      </c>
      <c r="D291">
        <v>0</v>
      </c>
      <c r="E291">
        <v>0</v>
      </c>
      <c r="F291" t="s">
        <v>2541</v>
      </c>
    </row>
    <row r="292" spans="1:7" x14ac:dyDescent="0.25">
      <c r="A292" t="s">
        <v>12755</v>
      </c>
      <c r="B292" t="s">
        <v>12756</v>
      </c>
      <c r="C292">
        <v>0</v>
      </c>
      <c r="D292">
        <v>0</v>
      </c>
      <c r="E292">
        <v>0</v>
      </c>
      <c r="F292" t="s">
        <v>12757</v>
      </c>
    </row>
    <row r="293" spans="1:7" x14ac:dyDescent="0.25">
      <c r="A293" t="s">
        <v>8597</v>
      </c>
      <c r="B293" t="s">
        <v>8598</v>
      </c>
      <c r="C293">
        <v>0</v>
      </c>
      <c r="D293">
        <v>0</v>
      </c>
      <c r="E293">
        <v>0</v>
      </c>
      <c r="F293" t="s">
        <v>8599</v>
      </c>
    </row>
    <row r="294" spans="1:7" x14ac:dyDescent="0.25">
      <c r="A294" t="s">
        <v>4296</v>
      </c>
      <c r="B294" t="s">
        <v>4297</v>
      </c>
      <c r="C294">
        <v>0</v>
      </c>
      <c r="D294">
        <v>0</v>
      </c>
      <c r="E294">
        <v>0</v>
      </c>
      <c r="F294" t="s">
        <v>4298</v>
      </c>
    </row>
    <row r="295" spans="1:7" x14ac:dyDescent="0.25">
      <c r="A295" t="s">
        <v>4399</v>
      </c>
      <c r="B295" t="s">
        <v>4400</v>
      </c>
      <c r="C295">
        <v>0</v>
      </c>
      <c r="D295">
        <v>0</v>
      </c>
      <c r="E295">
        <v>0</v>
      </c>
      <c r="F295" t="s">
        <v>4401</v>
      </c>
    </row>
    <row r="296" spans="1:7" x14ac:dyDescent="0.25">
      <c r="A296" t="s">
        <v>8114</v>
      </c>
      <c r="B296" t="s">
        <v>8115</v>
      </c>
      <c r="C296">
        <v>0</v>
      </c>
      <c r="D296">
        <v>0</v>
      </c>
      <c r="E296">
        <v>0</v>
      </c>
      <c r="F296" t="s">
        <v>8116</v>
      </c>
    </row>
    <row r="297" spans="1:7" x14ac:dyDescent="0.25">
      <c r="A297" t="s">
        <v>1616</v>
      </c>
      <c r="B297" t="s">
        <v>1617</v>
      </c>
      <c r="C297">
        <v>1</v>
      </c>
      <c r="D297">
        <v>1</v>
      </c>
      <c r="E297">
        <v>0</v>
      </c>
      <c r="F297" t="s">
        <v>1618</v>
      </c>
      <c r="G297" t="s">
        <v>1459</v>
      </c>
    </row>
    <row r="298" spans="1:7" x14ac:dyDescent="0.25">
      <c r="A298" t="s">
        <v>5754</v>
      </c>
      <c r="B298" t="s">
        <v>5755</v>
      </c>
      <c r="C298">
        <v>0</v>
      </c>
      <c r="D298">
        <v>0</v>
      </c>
      <c r="E298">
        <v>0</v>
      </c>
      <c r="F298" t="s">
        <v>5756</v>
      </c>
    </row>
    <row r="299" spans="1:7" x14ac:dyDescent="0.25">
      <c r="A299" t="s">
        <v>5138</v>
      </c>
      <c r="B299" t="s">
        <v>5139</v>
      </c>
      <c r="C299">
        <v>0</v>
      </c>
      <c r="D299">
        <v>0</v>
      </c>
      <c r="E299">
        <v>0</v>
      </c>
      <c r="F299" t="s">
        <v>5140</v>
      </c>
    </row>
    <row r="300" spans="1:7" x14ac:dyDescent="0.25">
      <c r="A300" t="s">
        <v>5405</v>
      </c>
      <c r="B300" t="s">
        <v>5406</v>
      </c>
      <c r="C300">
        <v>0</v>
      </c>
      <c r="D300">
        <v>0</v>
      </c>
      <c r="E300">
        <v>0</v>
      </c>
      <c r="F300" t="s">
        <v>5407</v>
      </c>
    </row>
    <row r="301" spans="1:7" x14ac:dyDescent="0.25">
      <c r="A301" t="s">
        <v>1210</v>
      </c>
      <c r="B301" t="s">
        <v>1211</v>
      </c>
      <c r="C301">
        <v>1</v>
      </c>
      <c r="D301">
        <v>1</v>
      </c>
      <c r="E301">
        <v>0</v>
      </c>
      <c r="F301" t="s">
        <v>1212</v>
      </c>
      <c r="G301" t="s">
        <v>231</v>
      </c>
    </row>
    <row r="302" spans="1:7" x14ac:dyDescent="0.25">
      <c r="A302" t="s">
        <v>1133</v>
      </c>
      <c r="B302" t="s">
        <v>1134</v>
      </c>
      <c r="C302">
        <v>1</v>
      </c>
      <c r="D302">
        <v>1</v>
      </c>
      <c r="E302">
        <v>0</v>
      </c>
      <c r="F302" t="s">
        <v>1135</v>
      </c>
      <c r="G302" t="s">
        <v>200</v>
      </c>
    </row>
    <row r="303" spans="1:7" x14ac:dyDescent="0.25">
      <c r="A303" t="s">
        <v>11</v>
      </c>
      <c r="B303" t="s">
        <v>12</v>
      </c>
      <c r="C303">
        <v>26</v>
      </c>
      <c r="D303">
        <v>26</v>
      </c>
      <c r="E303">
        <v>0</v>
      </c>
      <c r="F303" t="s">
        <v>13</v>
      </c>
      <c r="G303" t="s">
        <v>269</v>
      </c>
    </row>
    <row r="304" spans="1:7" x14ac:dyDescent="0.25">
      <c r="A304" t="s">
        <v>6557</v>
      </c>
      <c r="B304" t="s">
        <v>6558</v>
      </c>
      <c r="C304">
        <v>0</v>
      </c>
      <c r="D304">
        <v>0</v>
      </c>
      <c r="E304">
        <v>0</v>
      </c>
      <c r="F304" t="s">
        <v>6559</v>
      </c>
    </row>
    <row r="305" spans="1:7" x14ac:dyDescent="0.25">
      <c r="A305" t="s">
        <v>3658</v>
      </c>
      <c r="B305" t="s">
        <v>3659</v>
      </c>
      <c r="C305">
        <v>0</v>
      </c>
      <c r="D305">
        <v>0</v>
      </c>
      <c r="E305">
        <v>0</v>
      </c>
      <c r="F305" t="s">
        <v>3660</v>
      </c>
    </row>
    <row r="306" spans="1:7" x14ac:dyDescent="0.25">
      <c r="A306" t="s">
        <v>7966</v>
      </c>
      <c r="B306" t="s">
        <v>977</v>
      </c>
      <c r="C306">
        <v>0</v>
      </c>
      <c r="D306">
        <v>0</v>
      </c>
      <c r="E306">
        <v>0</v>
      </c>
      <c r="F306" t="s">
        <v>7967</v>
      </c>
    </row>
    <row r="307" spans="1:7" x14ac:dyDescent="0.25">
      <c r="A307" t="s">
        <v>8135</v>
      </c>
      <c r="B307" t="s">
        <v>8136</v>
      </c>
      <c r="C307">
        <v>0</v>
      </c>
      <c r="D307">
        <v>0</v>
      </c>
      <c r="E307">
        <v>0</v>
      </c>
      <c r="F307" t="s">
        <v>8137</v>
      </c>
    </row>
    <row r="308" spans="1:7" x14ac:dyDescent="0.25">
      <c r="A308" t="s">
        <v>12133</v>
      </c>
      <c r="B308" t="s">
        <v>12134</v>
      </c>
      <c r="C308">
        <v>0</v>
      </c>
      <c r="D308">
        <v>0</v>
      </c>
      <c r="E308">
        <v>0</v>
      </c>
      <c r="F308" t="s">
        <v>12135</v>
      </c>
    </row>
    <row r="309" spans="1:7" x14ac:dyDescent="0.25">
      <c r="A309" t="s">
        <v>11373</v>
      </c>
      <c r="B309" t="s">
        <v>11374</v>
      </c>
      <c r="C309">
        <v>0</v>
      </c>
      <c r="D309">
        <v>0</v>
      </c>
      <c r="E309">
        <v>0</v>
      </c>
      <c r="F309" t="s">
        <v>11375</v>
      </c>
    </row>
    <row r="310" spans="1:7" x14ac:dyDescent="0.25">
      <c r="A310" t="s">
        <v>71</v>
      </c>
      <c r="B310" t="s">
        <v>72</v>
      </c>
      <c r="C310">
        <v>11</v>
      </c>
      <c r="D310">
        <v>11</v>
      </c>
      <c r="E310">
        <v>0</v>
      </c>
      <c r="F310" t="s">
        <v>73</v>
      </c>
      <c r="G310" t="s">
        <v>74</v>
      </c>
    </row>
    <row r="311" spans="1:7" x14ac:dyDescent="0.25">
      <c r="A311" t="s">
        <v>3489</v>
      </c>
      <c r="B311" t="s">
        <v>3490</v>
      </c>
      <c r="C311">
        <v>0</v>
      </c>
      <c r="D311">
        <v>0</v>
      </c>
      <c r="E311">
        <v>0</v>
      </c>
      <c r="F311" t="s">
        <v>3491</v>
      </c>
    </row>
    <row r="312" spans="1:7" x14ac:dyDescent="0.25">
      <c r="A312" t="s">
        <v>2653</v>
      </c>
      <c r="B312" t="s">
        <v>2654</v>
      </c>
      <c r="C312">
        <v>0</v>
      </c>
      <c r="D312">
        <v>0</v>
      </c>
      <c r="E312">
        <v>0</v>
      </c>
      <c r="F312" t="s">
        <v>2655</v>
      </c>
    </row>
    <row r="313" spans="1:7" x14ac:dyDescent="0.25">
      <c r="A313" t="s">
        <v>3483</v>
      </c>
      <c r="B313" t="s">
        <v>3484</v>
      </c>
      <c r="C313">
        <v>0</v>
      </c>
      <c r="D313">
        <v>0</v>
      </c>
      <c r="E313">
        <v>0</v>
      </c>
      <c r="F313" t="s">
        <v>3485</v>
      </c>
    </row>
    <row r="314" spans="1:7" x14ac:dyDescent="0.25">
      <c r="A314" t="s">
        <v>7537</v>
      </c>
      <c r="B314" t="s">
        <v>7538</v>
      </c>
      <c r="C314">
        <v>0</v>
      </c>
      <c r="D314">
        <v>0</v>
      </c>
      <c r="E314">
        <v>0</v>
      </c>
      <c r="F314" t="s">
        <v>7539</v>
      </c>
    </row>
    <row r="315" spans="1:7" x14ac:dyDescent="0.25">
      <c r="A315" t="s">
        <v>12446</v>
      </c>
      <c r="B315" t="s">
        <v>12447</v>
      </c>
      <c r="C315">
        <v>0</v>
      </c>
      <c r="D315">
        <v>0</v>
      </c>
      <c r="E315">
        <v>0</v>
      </c>
      <c r="F315" t="s">
        <v>12448</v>
      </c>
    </row>
    <row r="316" spans="1:7" x14ac:dyDescent="0.25">
      <c r="A316" t="s">
        <v>5584</v>
      </c>
      <c r="B316" t="s">
        <v>5585</v>
      </c>
      <c r="C316">
        <v>0</v>
      </c>
      <c r="D316">
        <v>0</v>
      </c>
      <c r="E316">
        <v>0</v>
      </c>
      <c r="F316" t="s">
        <v>5586</v>
      </c>
    </row>
    <row r="317" spans="1:7" x14ac:dyDescent="0.25">
      <c r="A317" t="s">
        <v>9090</v>
      </c>
      <c r="B317" t="s">
        <v>9091</v>
      </c>
      <c r="C317">
        <v>0</v>
      </c>
      <c r="D317">
        <v>0</v>
      </c>
      <c r="E317">
        <v>0</v>
      </c>
      <c r="F317" t="s">
        <v>9092</v>
      </c>
    </row>
    <row r="318" spans="1:7" x14ac:dyDescent="0.25">
      <c r="A318" t="s">
        <v>10367</v>
      </c>
      <c r="B318" t="s">
        <v>10368</v>
      </c>
      <c r="C318">
        <v>0</v>
      </c>
      <c r="D318">
        <v>0</v>
      </c>
      <c r="E318">
        <v>0</v>
      </c>
      <c r="F318" t="s">
        <v>10369</v>
      </c>
    </row>
    <row r="319" spans="1:7" x14ac:dyDescent="0.25">
      <c r="A319" t="s">
        <v>7180</v>
      </c>
      <c r="B319" t="s">
        <v>7181</v>
      </c>
      <c r="C319">
        <v>0</v>
      </c>
      <c r="D319">
        <v>0</v>
      </c>
      <c r="E319">
        <v>0</v>
      </c>
      <c r="F319" t="s">
        <v>7182</v>
      </c>
    </row>
    <row r="320" spans="1:7" x14ac:dyDescent="0.25">
      <c r="A320" t="s">
        <v>4450</v>
      </c>
      <c r="B320" t="s">
        <v>4451</v>
      </c>
      <c r="C320">
        <v>0</v>
      </c>
      <c r="D320">
        <v>0</v>
      </c>
      <c r="E320">
        <v>0</v>
      </c>
      <c r="F320" t="s">
        <v>4452</v>
      </c>
    </row>
    <row r="321" spans="1:7" x14ac:dyDescent="0.25">
      <c r="A321" t="s">
        <v>11151</v>
      </c>
      <c r="B321" t="s">
        <v>11152</v>
      </c>
      <c r="C321">
        <v>0</v>
      </c>
      <c r="D321">
        <v>0</v>
      </c>
      <c r="E321">
        <v>0</v>
      </c>
      <c r="F321" t="s">
        <v>11153</v>
      </c>
    </row>
    <row r="322" spans="1:7" x14ac:dyDescent="0.25">
      <c r="A322" t="s">
        <v>10882</v>
      </c>
      <c r="B322" t="s">
        <v>10883</v>
      </c>
      <c r="C322">
        <v>0</v>
      </c>
      <c r="D322">
        <v>0</v>
      </c>
      <c r="E322">
        <v>0</v>
      </c>
      <c r="F322" t="s">
        <v>10884</v>
      </c>
    </row>
    <row r="323" spans="1:7" x14ac:dyDescent="0.25">
      <c r="A323" t="s">
        <v>3857</v>
      </c>
      <c r="B323" t="s">
        <v>3858</v>
      </c>
      <c r="C323">
        <v>0</v>
      </c>
      <c r="D323">
        <v>0</v>
      </c>
      <c r="E323">
        <v>0</v>
      </c>
      <c r="F323" t="s">
        <v>3859</v>
      </c>
    </row>
    <row r="324" spans="1:7" x14ac:dyDescent="0.25">
      <c r="A324" t="s">
        <v>4604</v>
      </c>
      <c r="B324" t="s">
        <v>4605</v>
      </c>
      <c r="C324">
        <v>0</v>
      </c>
      <c r="D324">
        <v>0</v>
      </c>
      <c r="E324">
        <v>0</v>
      </c>
      <c r="F324" t="s">
        <v>4606</v>
      </c>
    </row>
    <row r="325" spans="1:7" x14ac:dyDescent="0.25">
      <c r="A325" t="s">
        <v>4224</v>
      </c>
      <c r="B325" t="s">
        <v>4225</v>
      </c>
      <c r="C325">
        <v>0</v>
      </c>
      <c r="D325">
        <v>0</v>
      </c>
      <c r="E325">
        <v>0</v>
      </c>
      <c r="F325" t="s">
        <v>4226</v>
      </c>
    </row>
    <row r="326" spans="1:7" x14ac:dyDescent="0.25">
      <c r="A326" t="s">
        <v>7436</v>
      </c>
      <c r="B326" t="s">
        <v>7437</v>
      </c>
      <c r="C326">
        <v>0</v>
      </c>
      <c r="D326">
        <v>0</v>
      </c>
      <c r="E326">
        <v>0</v>
      </c>
      <c r="F326" t="s">
        <v>7438</v>
      </c>
    </row>
    <row r="327" spans="1:7" x14ac:dyDescent="0.25">
      <c r="A327" t="s">
        <v>3878</v>
      </c>
      <c r="B327" t="s">
        <v>3879</v>
      </c>
      <c r="C327">
        <v>0</v>
      </c>
      <c r="D327">
        <v>0</v>
      </c>
      <c r="E327">
        <v>0</v>
      </c>
      <c r="F327" t="s">
        <v>3880</v>
      </c>
    </row>
    <row r="328" spans="1:7" x14ac:dyDescent="0.25">
      <c r="A328" t="s">
        <v>3722</v>
      </c>
      <c r="B328" t="s">
        <v>3723</v>
      </c>
      <c r="C328">
        <v>0</v>
      </c>
      <c r="D328">
        <v>0</v>
      </c>
      <c r="E328">
        <v>0</v>
      </c>
      <c r="F328" t="s">
        <v>3724</v>
      </c>
    </row>
    <row r="329" spans="1:7" x14ac:dyDescent="0.25">
      <c r="A329" t="s">
        <v>3063</v>
      </c>
      <c r="B329" t="s">
        <v>3064</v>
      </c>
      <c r="C329">
        <v>0</v>
      </c>
      <c r="D329">
        <v>0</v>
      </c>
      <c r="E329">
        <v>0</v>
      </c>
      <c r="F329" t="s">
        <v>3065</v>
      </c>
    </row>
    <row r="330" spans="1:7" x14ac:dyDescent="0.25">
      <c r="A330" t="s">
        <v>6520</v>
      </c>
      <c r="B330" t="s">
        <v>6521</v>
      </c>
      <c r="C330">
        <v>0</v>
      </c>
      <c r="D330">
        <v>0</v>
      </c>
      <c r="E330">
        <v>0</v>
      </c>
      <c r="F330" t="s">
        <v>6522</v>
      </c>
    </row>
    <row r="331" spans="1:7" x14ac:dyDescent="0.25">
      <c r="A331" t="s">
        <v>7263</v>
      </c>
      <c r="B331" t="s">
        <v>7264</v>
      </c>
      <c r="C331">
        <v>0</v>
      </c>
      <c r="D331">
        <v>0</v>
      </c>
      <c r="E331">
        <v>0</v>
      </c>
      <c r="F331" t="s">
        <v>7265</v>
      </c>
    </row>
    <row r="332" spans="1:7" x14ac:dyDescent="0.25">
      <c r="A332" t="s">
        <v>2000</v>
      </c>
      <c r="B332" t="s">
        <v>2001</v>
      </c>
      <c r="C332">
        <v>0</v>
      </c>
      <c r="D332">
        <v>0</v>
      </c>
      <c r="E332">
        <v>0</v>
      </c>
      <c r="F332" t="s">
        <v>2002</v>
      </c>
    </row>
    <row r="333" spans="1:7" x14ac:dyDescent="0.25">
      <c r="A333" t="s">
        <v>6057</v>
      </c>
      <c r="B333" t="s">
        <v>6058</v>
      </c>
      <c r="C333">
        <v>0</v>
      </c>
      <c r="D333">
        <v>0</v>
      </c>
      <c r="E333">
        <v>0</v>
      </c>
      <c r="F333" t="s">
        <v>6059</v>
      </c>
    </row>
    <row r="334" spans="1:7" x14ac:dyDescent="0.25">
      <c r="A334" t="s">
        <v>9669</v>
      </c>
      <c r="B334" t="s">
        <v>9670</v>
      </c>
      <c r="C334">
        <v>0</v>
      </c>
      <c r="D334">
        <v>0</v>
      </c>
      <c r="E334">
        <v>0</v>
      </c>
      <c r="F334" t="s">
        <v>9671</v>
      </c>
    </row>
    <row r="335" spans="1:7" x14ac:dyDescent="0.25">
      <c r="A335" t="s">
        <v>891</v>
      </c>
      <c r="B335" t="s">
        <v>892</v>
      </c>
      <c r="C335">
        <v>1</v>
      </c>
      <c r="D335">
        <v>1</v>
      </c>
      <c r="E335">
        <v>0</v>
      </c>
      <c r="F335" t="s">
        <v>893</v>
      </c>
      <c r="G335" t="s">
        <v>215</v>
      </c>
    </row>
    <row r="336" spans="1:7" x14ac:dyDescent="0.25">
      <c r="A336" t="s">
        <v>2406</v>
      </c>
      <c r="B336" t="s">
        <v>2407</v>
      </c>
      <c r="C336">
        <v>0</v>
      </c>
      <c r="D336">
        <v>0</v>
      </c>
      <c r="E336">
        <v>0</v>
      </c>
      <c r="F336" t="s">
        <v>2408</v>
      </c>
    </row>
    <row r="337" spans="1:7" x14ac:dyDescent="0.25">
      <c r="A337" t="s">
        <v>12838</v>
      </c>
      <c r="B337" t="s">
        <v>12839</v>
      </c>
      <c r="C337">
        <v>0</v>
      </c>
      <c r="D337">
        <v>0</v>
      </c>
      <c r="E337">
        <v>0</v>
      </c>
      <c r="F337" t="s">
        <v>12840</v>
      </c>
    </row>
    <row r="338" spans="1:7" x14ac:dyDescent="0.25">
      <c r="A338" t="s">
        <v>2403</v>
      </c>
      <c r="B338" t="s">
        <v>2404</v>
      </c>
      <c r="C338">
        <v>0</v>
      </c>
      <c r="D338">
        <v>0</v>
      </c>
      <c r="E338">
        <v>0</v>
      </c>
      <c r="F338" t="s">
        <v>2405</v>
      </c>
    </row>
    <row r="339" spans="1:7" x14ac:dyDescent="0.25">
      <c r="A339" t="s">
        <v>4837</v>
      </c>
      <c r="B339" t="s">
        <v>4838</v>
      </c>
      <c r="C339">
        <v>0</v>
      </c>
      <c r="D339">
        <v>0</v>
      </c>
      <c r="E339">
        <v>0</v>
      </c>
      <c r="F339" t="s">
        <v>4839</v>
      </c>
    </row>
    <row r="340" spans="1:7" x14ac:dyDescent="0.25">
      <c r="A340" t="s">
        <v>12863</v>
      </c>
      <c r="B340" t="s">
        <v>12864</v>
      </c>
      <c r="C340">
        <v>0</v>
      </c>
      <c r="D340">
        <v>0</v>
      </c>
      <c r="E340">
        <v>0</v>
      </c>
      <c r="F340" t="s">
        <v>12865</v>
      </c>
    </row>
    <row r="341" spans="1:7" x14ac:dyDescent="0.25">
      <c r="A341" t="s">
        <v>9243</v>
      </c>
      <c r="B341" t="s">
        <v>5369</v>
      </c>
      <c r="C341">
        <v>0</v>
      </c>
      <c r="D341">
        <v>0</v>
      </c>
      <c r="E341">
        <v>0</v>
      </c>
      <c r="F341" t="s">
        <v>9244</v>
      </c>
    </row>
    <row r="342" spans="1:7" x14ac:dyDescent="0.25">
      <c r="A342" t="s">
        <v>12051</v>
      </c>
      <c r="B342" t="s">
        <v>11174</v>
      </c>
      <c r="C342">
        <v>0</v>
      </c>
      <c r="D342">
        <v>0</v>
      </c>
      <c r="E342">
        <v>0</v>
      </c>
      <c r="F342" t="s">
        <v>12052</v>
      </c>
    </row>
    <row r="343" spans="1:7" x14ac:dyDescent="0.25">
      <c r="A343" t="s">
        <v>8978</v>
      </c>
      <c r="B343" t="s">
        <v>1030</v>
      </c>
      <c r="C343">
        <v>0</v>
      </c>
      <c r="D343">
        <v>0</v>
      </c>
      <c r="E343">
        <v>0</v>
      </c>
      <c r="F343" t="s">
        <v>8979</v>
      </c>
    </row>
    <row r="344" spans="1:7" x14ac:dyDescent="0.25">
      <c r="A344" t="s">
        <v>9431</v>
      </c>
      <c r="B344" t="s">
        <v>9432</v>
      </c>
      <c r="C344">
        <v>0</v>
      </c>
      <c r="D344">
        <v>0</v>
      </c>
      <c r="E344">
        <v>0</v>
      </c>
      <c r="F344" t="s">
        <v>9433</v>
      </c>
    </row>
    <row r="345" spans="1:7" x14ac:dyDescent="0.25">
      <c r="A345" t="s">
        <v>6493</v>
      </c>
      <c r="B345" t="s">
        <v>6494</v>
      </c>
      <c r="C345">
        <v>0</v>
      </c>
      <c r="D345">
        <v>0</v>
      </c>
      <c r="E345">
        <v>0</v>
      </c>
      <c r="F345" t="s">
        <v>6495</v>
      </c>
    </row>
    <row r="346" spans="1:7" x14ac:dyDescent="0.25">
      <c r="A346" t="s">
        <v>4032</v>
      </c>
      <c r="B346" t="s">
        <v>4033</v>
      </c>
      <c r="C346">
        <v>0</v>
      </c>
      <c r="D346">
        <v>0</v>
      </c>
      <c r="E346">
        <v>0</v>
      </c>
      <c r="F346" t="s">
        <v>4034</v>
      </c>
    </row>
    <row r="347" spans="1:7" x14ac:dyDescent="0.25">
      <c r="A347" t="s">
        <v>12514</v>
      </c>
      <c r="B347" t="s">
        <v>12515</v>
      </c>
      <c r="C347">
        <v>0</v>
      </c>
      <c r="D347">
        <v>0</v>
      </c>
      <c r="E347">
        <v>0</v>
      </c>
      <c r="F347" t="s">
        <v>12516</v>
      </c>
    </row>
    <row r="348" spans="1:7" x14ac:dyDescent="0.25">
      <c r="A348" t="s">
        <v>12710</v>
      </c>
      <c r="B348" t="s">
        <v>12711</v>
      </c>
      <c r="C348">
        <v>0</v>
      </c>
      <c r="D348">
        <v>0</v>
      </c>
      <c r="E348">
        <v>0</v>
      </c>
      <c r="F348" t="s">
        <v>12712</v>
      </c>
    </row>
    <row r="349" spans="1:7" x14ac:dyDescent="0.25">
      <c r="A349" t="s">
        <v>12823</v>
      </c>
      <c r="B349" t="s">
        <v>12824</v>
      </c>
      <c r="C349">
        <v>0</v>
      </c>
      <c r="D349">
        <v>0</v>
      </c>
      <c r="E349">
        <v>0</v>
      </c>
      <c r="F349" t="s">
        <v>12825</v>
      </c>
    </row>
    <row r="350" spans="1:7" x14ac:dyDescent="0.25">
      <c r="A350" t="s">
        <v>11526</v>
      </c>
      <c r="B350" t="s">
        <v>11527</v>
      </c>
      <c r="C350">
        <v>0</v>
      </c>
      <c r="D350">
        <v>0</v>
      </c>
      <c r="E350">
        <v>0</v>
      </c>
      <c r="F350" t="s">
        <v>11528</v>
      </c>
    </row>
    <row r="351" spans="1:7" x14ac:dyDescent="0.25">
      <c r="A351" t="s">
        <v>10051</v>
      </c>
      <c r="B351" t="s">
        <v>10052</v>
      </c>
      <c r="C351">
        <v>0</v>
      </c>
      <c r="D351">
        <v>0</v>
      </c>
      <c r="E351">
        <v>0</v>
      </c>
      <c r="F351" t="s">
        <v>10053</v>
      </c>
    </row>
    <row r="352" spans="1:7" x14ac:dyDescent="0.25">
      <c r="A352" t="s">
        <v>1659</v>
      </c>
      <c r="B352" t="s">
        <v>1660</v>
      </c>
      <c r="C352">
        <v>1</v>
      </c>
      <c r="D352">
        <v>0</v>
      </c>
      <c r="E352">
        <v>1</v>
      </c>
      <c r="F352" t="s">
        <v>1661</v>
      </c>
      <c r="G352" t="s">
        <v>1459</v>
      </c>
    </row>
    <row r="353" spans="1:7" x14ac:dyDescent="0.25">
      <c r="A353" t="s">
        <v>2391</v>
      </c>
      <c r="B353" t="s">
        <v>2392</v>
      </c>
      <c r="C353">
        <v>0</v>
      </c>
      <c r="D353">
        <v>0</v>
      </c>
      <c r="E353">
        <v>0</v>
      </c>
      <c r="F353" t="s">
        <v>2393</v>
      </c>
    </row>
    <row r="354" spans="1:7" x14ac:dyDescent="0.25">
      <c r="A354" t="s">
        <v>4766</v>
      </c>
      <c r="B354" t="s">
        <v>4767</v>
      </c>
      <c r="C354">
        <v>0</v>
      </c>
      <c r="D354">
        <v>0</v>
      </c>
      <c r="E354">
        <v>0</v>
      </c>
      <c r="F354" t="s">
        <v>4768</v>
      </c>
    </row>
    <row r="355" spans="1:7" x14ac:dyDescent="0.25">
      <c r="A355" t="s">
        <v>6929</v>
      </c>
      <c r="B355" t="s">
        <v>6930</v>
      </c>
      <c r="C355">
        <v>0</v>
      </c>
      <c r="D355">
        <v>0</v>
      </c>
      <c r="E355">
        <v>0</v>
      </c>
      <c r="F355" t="s">
        <v>6931</v>
      </c>
    </row>
    <row r="356" spans="1:7" x14ac:dyDescent="0.25">
      <c r="A356" t="s">
        <v>5082</v>
      </c>
      <c r="B356" t="s">
        <v>5083</v>
      </c>
      <c r="C356">
        <v>0</v>
      </c>
      <c r="D356">
        <v>0</v>
      </c>
      <c r="E356">
        <v>0</v>
      </c>
      <c r="F356" t="s">
        <v>5084</v>
      </c>
    </row>
    <row r="357" spans="1:7" x14ac:dyDescent="0.25">
      <c r="A357" t="s">
        <v>10612</v>
      </c>
      <c r="B357" t="s">
        <v>10613</v>
      </c>
      <c r="C357">
        <v>0</v>
      </c>
      <c r="D357">
        <v>0</v>
      </c>
      <c r="E357">
        <v>0</v>
      </c>
      <c r="F357" t="s">
        <v>10614</v>
      </c>
    </row>
    <row r="358" spans="1:7" x14ac:dyDescent="0.25">
      <c r="A358" t="s">
        <v>1587</v>
      </c>
      <c r="B358" t="s">
        <v>1588</v>
      </c>
      <c r="C358">
        <v>1</v>
      </c>
      <c r="D358">
        <v>1</v>
      </c>
      <c r="E358">
        <v>0</v>
      </c>
      <c r="F358" t="s">
        <v>1589</v>
      </c>
      <c r="G358" t="s">
        <v>1459</v>
      </c>
    </row>
    <row r="359" spans="1:7" x14ac:dyDescent="0.25">
      <c r="A359" t="s">
        <v>5541</v>
      </c>
      <c r="B359" t="s">
        <v>5283</v>
      </c>
      <c r="C359">
        <v>0</v>
      </c>
      <c r="D359">
        <v>0</v>
      </c>
      <c r="E359">
        <v>0</v>
      </c>
      <c r="F359" t="s">
        <v>5542</v>
      </c>
    </row>
    <row r="360" spans="1:7" x14ac:dyDescent="0.25">
      <c r="A360" t="s">
        <v>9041</v>
      </c>
      <c r="B360" t="s">
        <v>9042</v>
      </c>
      <c r="C360">
        <v>0</v>
      </c>
      <c r="D360">
        <v>0</v>
      </c>
      <c r="E360">
        <v>0</v>
      </c>
      <c r="F360" t="s">
        <v>9043</v>
      </c>
    </row>
    <row r="361" spans="1:7" x14ac:dyDescent="0.25">
      <c r="A361" t="s">
        <v>11346</v>
      </c>
      <c r="B361" t="s">
        <v>11347</v>
      </c>
      <c r="C361">
        <v>0</v>
      </c>
      <c r="D361">
        <v>0</v>
      </c>
      <c r="E361">
        <v>0</v>
      </c>
      <c r="F361" t="s">
        <v>11348</v>
      </c>
    </row>
    <row r="362" spans="1:7" x14ac:dyDescent="0.25">
      <c r="A362" t="s">
        <v>13265</v>
      </c>
      <c r="B362" t="s">
        <v>13266</v>
      </c>
      <c r="C362">
        <v>0</v>
      </c>
      <c r="D362">
        <v>0</v>
      </c>
      <c r="E362">
        <v>0</v>
      </c>
      <c r="F362" t="s">
        <v>13267</v>
      </c>
    </row>
    <row r="363" spans="1:7" x14ac:dyDescent="0.25">
      <c r="A363" t="s">
        <v>1683</v>
      </c>
      <c r="B363" t="s">
        <v>1684</v>
      </c>
      <c r="C363">
        <v>1</v>
      </c>
      <c r="D363">
        <v>1</v>
      </c>
      <c r="E363">
        <v>0</v>
      </c>
      <c r="F363" t="s">
        <v>1685</v>
      </c>
      <c r="G363" t="s">
        <v>242</v>
      </c>
    </row>
    <row r="364" spans="1:7" x14ac:dyDescent="0.25">
      <c r="A364" t="s">
        <v>2977</v>
      </c>
      <c r="B364" t="s">
        <v>2967</v>
      </c>
      <c r="C364">
        <v>0</v>
      </c>
      <c r="D364">
        <v>0</v>
      </c>
      <c r="E364">
        <v>0</v>
      </c>
      <c r="F364" t="s">
        <v>2978</v>
      </c>
    </row>
    <row r="365" spans="1:7" x14ac:dyDescent="0.25">
      <c r="A365" t="s">
        <v>5706</v>
      </c>
      <c r="B365" t="s">
        <v>5707</v>
      </c>
      <c r="C365">
        <v>0</v>
      </c>
      <c r="D365">
        <v>0</v>
      </c>
      <c r="E365">
        <v>0</v>
      </c>
      <c r="F365" t="s">
        <v>5708</v>
      </c>
    </row>
    <row r="366" spans="1:7" x14ac:dyDescent="0.25">
      <c r="A366" t="s">
        <v>8171</v>
      </c>
      <c r="B366" t="s">
        <v>8172</v>
      </c>
      <c r="C366">
        <v>0</v>
      </c>
      <c r="D366">
        <v>0</v>
      </c>
      <c r="E366">
        <v>0</v>
      </c>
      <c r="F366" t="s">
        <v>8173</v>
      </c>
    </row>
    <row r="367" spans="1:7" x14ac:dyDescent="0.25">
      <c r="A367" t="s">
        <v>12069</v>
      </c>
      <c r="B367" t="s">
        <v>12070</v>
      </c>
      <c r="C367">
        <v>0</v>
      </c>
      <c r="D367">
        <v>0</v>
      </c>
      <c r="E367">
        <v>0</v>
      </c>
      <c r="F367" t="s">
        <v>12071</v>
      </c>
    </row>
    <row r="368" spans="1:7" x14ac:dyDescent="0.25">
      <c r="A368" t="s">
        <v>9554</v>
      </c>
      <c r="B368" t="s">
        <v>9555</v>
      </c>
      <c r="C368">
        <v>0</v>
      </c>
      <c r="D368">
        <v>0</v>
      </c>
      <c r="E368">
        <v>0</v>
      </c>
      <c r="F368" t="s">
        <v>9556</v>
      </c>
    </row>
    <row r="369" spans="1:7" x14ac:dyDescent="0.25">
      <c r="A369" t="s">
        <v>1686</v>
      </c>
      <c r="B369" t="s">
        <v>1687</v>
      </c>
      <c r="C369">
        <v>1</v>
      </c>
      <c r="D369">
        <v>1</v>
      </c>
      <c r="E369">
        <v>0</v>
      </c>
      <c r="F369" t="s">
        <v>1688</v>
      </c>
      <c r="G369" t="s">
        <v>242</v>
      </c>
    </row>
    <row r="370" spans="1:7" x14ac:dyDescent="0.25">
      <c r="A370" t="s">
        <v>5965</v>
      </c>
      <c r="B370" t="s">
        <v>5966</v>
      </c>
      <c r="C370">
        <v>0</v>
      </c>
      <c r="D370">
        <v>0</v>
      </c>
      <c r="E370">
        <v>0</v>
      </c>
      <c r="F370" t="s">
        <v>5967</v>
      </c>
    </row>
    <row r="371" spans="1:7" x14ac:dyDescent="0.25">
      <c r="A371" t="s">
        <v>51</v>
      </c>
      <c r="B371" t="s">
        <v>52</v>
      </c>
      <c r="C371">
        <v>13</v>
      </c>
      <c r="D371">
        <v>13</v>
      </c>
      <c r="E371">
        <v>0</v>
      </c>
      <c r="F371" t="s">
        <v>53</v>
      </c>
      <c r="G371" t="s">
        <v>281</v>
      </c>
    </row>
    <row r="372" spans="1:7" x14ac:dyDescent="0.25">
      <c r="A372" t="s">
        <v>5065</v>
      </c>
      <c r="B372" t="s">
        <v>5066</v>
      </c>
      <c r="C372">
        <v>0</v>
      </c>
      <c r="D372">
        <v>0</v>
      </c>
      <c r="E372">
        <v>0</v>
      </c>
      <c r="F372" t="s">
        <v>5067</v>
      </c>
    </row>
    <row r="373" spans="1:7" x14ac:dyDescent="0.25">
      <c r="A373" t="s">
        <v>5031</v>
      </c>
      <c r="B373" t="s">
        <v>5032</v>
      </c>
      <c r="C373">
        <v>0</v>
      </c>
      <c r="D373">
        <v>0</v>
      </c>
      <c r="E373">
        <v>0</v>
      </c>
      <c r="F373" t="s">
        <v>5033</v>
      </c>
    </row>
    <row r="374" spans="1:7" x14ac:dyDescent="0.25">
      <c r="A374" t="s">
        <v>769</v>
      </c>
      <c r="B374" t="s">
        <v>770</v>
      </c>
      <c r="C374">
        <v>1</v>
      </c>
      <c r="D374">
        <v>1</v>
      </c>
      <c r="E374">
        <v>0</v>
      </c>
      <c r="F374" t="s">
        <v>771</v>
      </c>
      <c r="G374" t="s">
        <v>243</v>
      </c>
    </row>
    <row r="375" spans="1:7" x14ac:dyDescent="0.25">
      <c r="A375" t="s">
        <v>1079</v>
      </c>
      <c r="B375" t="s">
        <v>1080</v>
      </c>
      <c r="C375">
        <v>1</v>
      </c>
      <c r="D375">
        <v>1</v>
      </c>
      <c r="E375">
        <v>0</v>
      </c>
      <c r="F375" t="s">
        <v>1081</v>
      </c>
      <c r="G375" t="s">
        <v>234</v>
      </c>
    </row>
    <row r="376" spans="1:7" x14ac:dyDescent="0.25">
      <c r="A376" t="s">
        <v>1470</v>
      </c>
      <c r="B376" t="s">
        <v>1471</v>
      </c>
      <c r="C376">
        <v>1</v>
      </c>
      <c r="D376">
        <v>1</v>
      </c>
      <c r="E376">
        <v>0</v>
      </c>
      <c r="F376" t="s">
        <v>1472</v>
      </c>
      <c r="G376" t="s">
        <v>207</v>
      </c>
    </row>
    <row r="377" spans="1:7" x14ac:dyDescent="0.25">
      <c r="A377" t="s">
        <v>2756</v>
      </c>
      <c r="B377" t="s">
        <v>2757</v>
      </c>
      <c r="C377">
        <v>0</v>
      </c>
      <c r="D377">
        <v>0</v>
      </c>
      <c r="E377">
        <v>0</v>
      </c>
      <c r="F377" t="s">
        <v>2758</v>
      </c>
    </row>
    <row r="378" spans="1:7" x14ac:dyDescent="0.25">
      <c r="A378" t="s">
        <v>6143</v>
      </c>
      <c r="B378" t="s">
        <v>6144</v>
      </c>
      <c r="C378">
        <v>0</v>
      </c>
      <c r="D378">
        <v>0</v>
      </c>
      <c r="E378">
        <v>0</v>
      </c>
      <c r="F378" t="s">
        <v>6145</v>
      </c>
    </row>
    <row r="379" spans="1:7" x14ac:dyDescent="0.25">
      <c r="A379" t="s">
        <v>9877</v>
      </c>
      <c r="B379" t="s">
        <v>9878</v>
      </c>
      <c r="C379">
        <v>0</v>
      </c>
      <c r="D379">
        <v>0</v>
      </c>
      <c r="E379">
        <v>0</v>
      </c>
      <c r="F379" t="s">
        <v>9879</v>
      </c>
    </row>
    <row r="380" spans="1:7" x14ac:dyDescent="0.25">
      <c r="A380" t="s">
        <v>3682</v>
      </c>
      <c r="B380" t="s">
        <v>3683</v>
      </c>
      <c r="C380">
        <v>0</v>
      </c>
      <c r="D380">
        <v>0</v>
      </c>
      <c r="E380">
        <v>0</v>
      </c>
      <c r="F380" t="s">
        <v>3684</v>
      </c>
    </row>
    <row r="381" spans="1:7" x14ac:dyDescent="0.25">
      <c r="A381" t="s">
        <v>12353</v>
      </c>
      <c r="B381" t="s">
        <v>12354</v>
      </c>
      <c r="C381">
        <v>0</v>
      </c>
      <c r="D381">
        <v>0</v>
      </c>
      <c r="E381">
        <v>0</v>
      </c>
      <c r="F381" t="s">
        <v>12355</v>
      </c>
    </row>
    <row r="382" spans="1:7" x14ac:dyDescent="0.25">
      <c r="A382" t="s">
        <v>8726</v>
      </c>
      <c r="B382" t="s">
        <v>8727</v>
      </c>
      <c r="C382">
        <v>0</v>
      </c>
      <c r="D382">
        <v>0</v>
      </c>
      <c r="E382">
        <v>0</v>
      </c>
      <c r="F382" t="s">
        <v>8728</v>
      </c>
    </row>
    <row r="383" spans="1:7" x14ac:dyDescent="0.25">
      <c r="A383" t="s">
        <v>9718</v>
      </c>
      <c r="B383" t="s">
        <v>9719</v>
      </c>
      <c r="C383">
        <v>0</v>
      </c>
      <c r="D383">
        <v>0</v>
      </c>
      <c r="E383">
        <v>0</v>
      </c>
      <c r="F383" t="s">
        <v>9720</v>
      </c>
    </row>
    <row r="384" spans="1:7" x14ac:dyDescent="0.25">
      <c r="A384" t="s">
        <v>7091</v>
      </c>
      <c r="B384" t="s">
        <v>2440</v>
      </c>
      <c r="C384">
        <v>0</v>
      </c>
      <c r="D384">
        <v>0</v>
      </c>
      <c r="E384">
        <v>0</v>
      </c>
      <c r="F384" t="s">
        <v>7092</v>
      </c>
    </row>
    <row r="385" spans="1:7" x14ac:dyDescent="0.25">
      <c r="A385" t="s">
        <v>1421</v>
      </c>
      <c r="B385" t="s">
        <v>1422</v>
      </c>
      <c r="C385">
        <v>1</v>
      </c>
      <c r="D385">
        <v>1</v>
      </c>
      <c r="E385">
        <v>0</v>
      </c>
      <c r="F385" t="s">
        <v>1423</v>
      </c>
      <c r="G385" t="s">
        <v>260</v>
      </c>
    </row>
    <row r="386" spans="1:7" x14ac:dyDescent="0.25">
      <c r="A386" t="s">
        <v>1815</v>
      </c>
      <c r="B386" t="s">
        <v>1816</v>
      </c>
      <c r="C386">
        <v>1</v>
      </c>
      <c r="D386">
        <v>1</v>
      </c>
      <c r="E386">
        <v>0</v>
      </c>
      <c r="F386" t="s">
        <v>1817</v>
      </c>
      <c r="G386" t="s">
        <v>1769</v>
      </c>
    </row>
    <row r="387" spans="1:7" x14ac:dyDescent="0.25">
      <c r="A387" t="s">
        <v>8691</v>
      </c>
      <c r="B387" t="s">
        <v>1296</v>
      </c>
      <c r="C387">
        <v>0</v>
      </c>
      <c r="D387">
        <v>0</v>
      </c>
      <c r="E387">
        <v>0</v>
      </c>
      <c r="F387" t="s">
        <v>8692</v>
      </c>
    </row>
    <row r="388" spans="1:7" x14ac:dyDescent="0.25">
      <c r="A388" t="s">
        <v>2154</v>
      </c>
      <c r="B388" t="s">
        <v>2155</v>
      </c>
      <c r="C388">
        <v>0</v>
      </c>
      <c r="D388">
        <v>0</v>
      </c>
      <c r="E388">
        <v>0</v>
      </c>
      <c r="F388" t="s">
        <v>2156</v>
      </c>
    </row>
    <row r="389" spans="1:7" x14ac:dyDescent="0.25">
      <c r="A389" t="s">
        <v>829</v>
      </c>
      <c r="B389" t="s">
        <v>830</v>
      </c>
      <c r="C389">
        <v>1</v>
      </c>
      <c r="D389">
        <v>1</v>
      </c>
      <c r="E389">
        <v>0</v>
      </c>
      <c r="F389" t="s">
        <v>831</v>
      </c>
      <c r="G389" t="s">
        <v>215</v>
      </c>
    </row>
    <row r="390" spans="1:7" x14ac:dyDescent="0.25">
      <c r="A390" t="s">
        <v>5971</v>
      </c>
      <c r="B390" t="s">
        <v>5972</v>
      </c>
      <c r="C390">
        <v>0</v>
      </c>
      <c r="D390">
        <v>0</v>
      </c>
      <c r="E390">
        <v>0</v>
      </c>
      <c r="F390" t="s">
        <v>5973</v>
      </c>
    </row>
    <row r="391" spans="1:7" x14ac:dyDescent="0.25">
      <c r="A391" t="s">
        <v>10918</v>
      </c>
      <c r="B391" t="s">
        <v>10919</v>
      </c>
      <c r="C391">
        <v>0</v>
      </c>
      <c r="D391">
        <v>0</v>
      </c>
      <c r="E391">
        <v>0</v>
      </c>
      <c r="F391" t="s">
        <v>10920</v>
      </c>
    </row>
    <row r="392" spans="1:7" x14ac:dyDescent="0.25">
      <c r="A392" t="s">
        <v>11191</v>
      </c>
      <c r="B392" t="s">
        <v>11192</v>
      </c>
      <c r="C392">
        <v>0</v>
      </c>
      <c r="D392">
        <v>0</v>
      </c>
      <c r="E392">
        <v>0</v>
      </c>
      <c r="F392" t="s">
        <v>11193</v>
      </c>
    </row>
    <row r="393" spans="1:7" x14ac:dyDescent="0.25">
      <c r="A393" t="s">
        <v>11054</v>
      </c>
      <c r="B393" t="s">
        <v>11055</v>
      </c>
      <c r="C393">
        <v>0</v>
      </c>
      <c r="D393">
        <v>0</v>
      </c>
      <c r="E393">
        <v>0</v>
      </c>
      <c r="F393" t="s">
        <v>11056</v>
      </c>
    </row>
    <row r="394" spans="1:7" x14ac:dyDescent="0.25">
      <c r="A394" t="s">
        <v>3941</v>
      </c>
      <c r="B394" t="s">
        <v>3942</v>
      </c>
      <c r="C394">
        <v>0</v>
      </c>
      <c r="D394">
        <v>0</v>
      </c>
      <c r="E394">
        <v>0</v>
      </c>
      <c r="F394" t="s">
        <v>3943</v>
      </c>
    </row>
    <row r="395" spans="1:7" x14ac:dyDescent="0.25">
      <c r="A395" t="s">
        <v>2145</v>
      </c>
      <c r="B395" t="s">
        <v>2146</v>
      </c>
      <c r="C395">
        <v>0</v>
      </c>
      <c r="D395">
        <v>0</v>
      </c>
      <c r="E395">
        <v>0</v>
      </c>
      <c r="F395" t="s">
        <v>2147</v>
      </c>
    </row>
    <row r="396" spans="1:7" x14ac:dyDescent="0.25">
      <c r="A396" t="s">
        <v>9358</v>
      </c>
      <c r="B396" t="s">
        <v>9359</v>
      </c>
      <c r="C396">
        <v>0</v>
      </c>
      <c r="D396">
        <v>0</v>
      </c>
      <c r="E396">
        <v>0</v>
      </c>
      <c r="F396" t="s">
        <v>9360</v>
      </c>
    </row>
    <row r="397" spans="1:7" x14ac:dyDescent="0.25">
      <c r="A397" t="s">
        <v>10489</v>
      </c>
      <c r="B397" t="s">
        <v>10490</v>
      </c>
      <c r="C397">
        <v>0</v>
      </c>
      <c r="D397">
        <v>0</v>
      </c>
      <c r="E397">
        <v>0</v>
      </c>
      <c r="F397" t="s">
        <v>10491</v>
      </c>
    </row>
    <row r="398" spans="1:7" x14ac:dyDescent="0.25">
      <c r="A398" t="s">
        <v>5619</v>
      </c>
      <c r="B398" t="s">
        <v>5620</v>
      </c>
      <c r="C398">
        <v>0</v>
      </c>
      <c r="D398">
        <v>0</v>
      </c>
      <c r="E398">
        <v>0</v>
      </c>
      <c r="F398" t="s">
        <v>5621</v>
      </c>
    </row>
    <row r="399" spans="1:7" x14ac:dyDescent="0.25">
      <c r="A399" t="s">
        <v>8957</v>
      </c>
      <c r="B399" t="s">
        <v>8958</v>
      </c>
      <c r="C399">
        <v>0</v>
      </c>
      <c r="D399">
        <v>0</v>
      </c>
      <c r="E399">
        <v>0</v>
      </c>
      <c r="F399" t="s">
        <v>8959</v>
      </c>
    </row>
    <row r="400" spans="1:7" x14ac:dyDescent="0.25">
      <c r="A400" t="s">
        <v>8376</v>
      </c>
      <c r="B400" t="s">
        <v>8377</v>
      </c>
      <c r="C400">
        <v>0</v>
      </c>
      <c r="D400">
        <v>0</v>
      </c>
      <c r="E400">
        <v>0</v>
      </c>
      <c r="F400" t="s">
        <v>8378</v>
      </c>
    </row>
    <row r="401" spans="1:7" x14ac:dyDescent="0.25">
      <c r="A401" t="s">
        <v>5144</v>
      </c>
      <c r="B401" t="s">
        <v>5145</v>
      </c>
      <c r="C401">
        <v>0</v>
      </c>
      <c r="D401">
        <v>0</v>
      </c>
      <c r="E401">
        <v>0</v>
      </c>
      <c r="F401" t="s">
        <v>5146</v>
      </c>
    </row>
    <row r="402" spans="1:7" x14ac:dyDescent="0.25">
      <c r="A402" t="s">
        <v>7190</v>
      </c>
      <c r="B402" t="s">
        <v>7191</v>
      </c>
      <c r="C402">
        <v>0</v>
      </c>
      <c r="D402">
        <v>0</v>
      </c>
      <c r="E402">
        <v>0</v>
      </c>
      <c r="F402" t="s">
        <v>7192</v>
      </c>
    </row>
    <row r="403" spans="1:7" x14ac:dyDescent="0.25">
      <c r="A403" t="s">
        <v>1051</v>
      </c>
      <c r="B403" t="s">
        <v>1052</v>
      </c>
      <c r="C403">
        <v>1</v>
      </c>
      <c r="D403">
        <v>1</v>
      </c>
      <c r="E403">
        <v>0</v>
      </c>
      <c r="F403" t="s">
        <v>1053</v>
      </c>
      <c r="G403" t="s">
        <v>214</v>
      </c>
    </row>
    <row r="404" spans="1:7" x14ac:dyDescent="0.25">
      <c r="A404" t="s">
        <v>12390</v>
      </c>
      <c r="B404" t="s">
        <v>12391</v>
      </c>
      <c r="C404">
        <v>0</v>
      </c>
      <c r="D404">
        <v>0</v>
      </c>
      <c r="E404">
        <v>0</v>
      </c>
      <c r="F404" t="s">
        <v>12392</v>
      </c>
    </row>
    <row r="405" spans="1:7" x14ac:dyDescent="0.25">
      <c r="A405" t="s">
        <v>4414</v>
      </c>
      <c r="B405" t="s">
        <v>4415</v>
      </c>
      <c r="C405">
        <v>0</v>
      </c>
      <c r="D405">
        <v>0</v>
      </c>
      <c r="E405">
        <v>0</v>
      </c>
      <c r="F405" t="s">
        <v>4416</v>
      </c>
    </row>
    <row r="406" spans="1:7" x14ac:dyDescent="0.25">
      <c r="A406" t="s">
        <v>4979</v>
      </c>
      <c r="B406" t="s">
        <v>4980</v>
      </c>
      <c r="C406">
        <v>0</v>
      </c>
      <c r="D406">
        <v>0</v>
      </c>
      <c r="E406">
        <v>0</v>
      </c>
      <c r="F406" t="s">
        <v>4981</v>
      </c>
    </row>
    <row r="407" spans="1:7" x14ac:dyDescent="0.25">
      <c r="A407" t="s">
        <v>12922</v>
      </c>
      <c r="B407" t="s">
        <v>12923</v>
      </c>
      <c r="C407">
        <v>0</v>
      </c>
      <c r="D407">
        <v>0</v>
      </c>
      <c r="E407">
        <v>0</v>
      </c>
      <c r="F407" t="s">
        <v>12924</v>
      </c>
    </row>
    <row r="408" spans="1:7" x14ac:dyDescent="0.25">
      <c r="A408" t="s">
        <v>6505</v>
      </c>
      <c r="B408" t="s">
        <v>6506</v>
      </c>
      <c r="C408">
        <v>0</v>
      </c>
      <c r="D408">
        <v>0</v>
      </c>
      <c r="E408">
        <v>0</v>
      </c>
      <c r="F408" t="s">
        <v>6507</v>
      </c>
    </row>
    <row r="409" spans="1:7" x14ac:dyDescent="0.25">
      <c r="A409" t="s">
        <v>6508</v>
      </c>
      <c r="B409" t="s">
        <v>6509</v>
      </c>
      <c r="C409">
        <v>0</v>
      </c>
      <c r="D409">
        <v>0</v>
      </c>
      <c r="E409">
        <v>0</v>
      </c>
      <c r="F409" t="s">
        <v>6510</v>
      </c>
    </row>
    <row r="410" spans="1:7" x14ac:dyDescent="0.25">
      <c r="A410" t="s">
        <v>13128</v>
      </c>
      <c r="B410" t="s">
        <v>13129</v>
      </c>
      <c r="C410">
        <v>0</v>
      </c>
      <c r="D410">
        <v>0</v>
      </c>
      <c r="E410">
        <v>0</v>
      </c>
      <c r="F410" t="s">
        <v>13130</v>
      </c>
    </row>
    <row r="411" spans="1:7" x14ac:dyDescent="0.25">
      <c r="A411" t="s">
        <v>1352</v>
      </c>
      <c r="B411" t="s">
        <v>1353</v>
      </c>
      <c r="C411">
        <v>1</v>
      </c>
      <c r="D411">
        <v>1</v>
      </c>
      <c r="E411">
        <v>0</v>
      </c>
      <c r="F411" t="s">
        <v>1354</v>
      </c>
      <c r="G411" t="s">
        <v>253</v>
      </c>
    </row>
    <row r="412" spans="1:7" x14ac:dyDescent="0.25">
      <c r="A412" t="s">
        <v>1352</v>
      </c>
      <c r="B412" t="s">
        <v>1619</v>
      </c>
      <c r="C412">
        <v>1</v>
      </c>
      <c r="D412">
        <v>1</v>
      </c>
      <c r="E412">
        <v>0</v>
      </c>
      <c r="F412" t="s">
        <v>1354</v>
      </c>
      <c r="G412" t="s">
        <v>1459</v>
      </c>
    </row>
    <row r="413" spans="1:7" x14ac:dyDescent="0.25">
      <c r="A413" t="s">
        <v>4921</v>
      </c>
      <c r="B413" t="s">
        <v>4922</v>
      </c>
      <c r="C413">
        <v>0</v>
      </c>
      <c r="D413">
        <v>0</v>
      </c>
      <c r="E413">
        <v>0</v>
      </c>
      <c r="F413" t="s">
        <v>4923</v>
      </c>
    </row>
    <row r="414" spans="1:7" x14ac:dyDescent="0.25">
      <c r="A414" t="s">
        <v>6140</v>
      </c>
      <c r="B414" t="s">
        <v>6141</v>
      </c>
      <c r="C414">
        <v>0</v>
      </c>
      <c r="D414">
        <v>0</v>
      </c>
      <c r="E414">
        <v>0</v>
      </c>
      <c r="F414" t="s">
        <v>6142</v>
      </c>
    </row>
    <row r="415" spans="1:7" x14ac:dyDescent="0.25">
      <c r="A415" t="s">
        <v>11109</v>
      </c>
      <c r="B415" t="s">
        <v>6238</v>
      </c>
      <c r="C415">
        <v>0</v>
      </c>
      <c r="D415">
        <v>0</v>
      </c>
      <c r="E415">
        <v>0</v>
      </c>
      <c r="F415" t="s">
        <v>11110</v>
      </c>
    </row>
    <row r="416" spans="1:7" x14ac:dyDescent="0.25">
      <c r="A416" t="s">
        <v>694</v>
      </c>
      <c r="B416" t="s">
        <v>695</v>
      </c>
      <c r="C416">
        <v>1</v>
      </c>
      <c r="D416">
        <v>1</v>
      </c>
      <c r="E416">
        <v>0</v>
      </c>
      <c r="F416" t="s">
        <v>696</v>
      </c>
      <c r="G416" t="s">
        <v>208</v>
      </c>
    </row>
    <row r="417" spans="1:7" x14ac:dyDescent="0.25">
      <c r="A417" t="s">
        <v>4988</v>
      </c>
      <c r="B417" t="s">
        <v>4989</v>
      </c>
      <c r="C417">
        <v>0</v>
      </c>
      <c r="D417">
        <v>0</v>
      </c>
      <c r="E417">
        <v>0</v>
      </c>
      <c r="F417" t="s">
        <v>4990</v>
      </c>
    </row>
    <row r="418" spans="1:7" x14ac:dyDescent="0.25">
      <c r="A418" t="s">
        <v>5286</v>
      </c>
      <c r="B418" t="s">
        <v>5287</v>
      </c>
      <c r="C418">
        <v>0</v>
      </c>
      <c r="D418">
        <v>0</v>
      </c>
      <c r="E418">
        <v>0</v>
      </c>
      <c r="F418" t="s">
        <v>5288</v>
      </c>
    </row>
    <row r="419" spans="1:7" x14ac:dyDescent="0.25">
      <c r="A419" t="s">
        <v>8752</v>
      </c>
      <c r="B419" t="s">
        <v>8753</v>
      </c>
      <c r="C419">
        <v>0</v>
      </c>
      <c r="D419">
        <v>0</v>
      </c>
      <c r="E419">
        <v>0</v>
      </c>
      <c r="F419" t="s">
        <v>8754</v>
      </c>
    </row>
    <row r="420" spans="1:7" x14ac:dyDescent="0.25">
      <c r="A420" t="s">
        <v>4509</v>
      </c>
      <c r="B420" t="s">
        <v>4510</v>
      </c>
      <c r="C420">
        <v>0</v>
      </c>
      <c r="D420">
        <v>0</v>
      </c>
      <c r="E420">
        <v>0</v>
      </c>
      <c r="F420" t="s">
        <v>4511</v>
      </c>
    </row>
    <row r="421" spans="1:7" x14ac:dyDescent="0.25">
      <c r="A421" t="s">
        <v>3562</v>
      </c>
      <c r="B421" t="s">
        <v>3563</v>
      </c>
      <c r="C421">
        <v>0</v>
      </c>
      <c r="D421">
        <v>0</v>
      </c>
      <c r="E421">
        <v>0</v>
      </c>
      <c r="F421" t="s">
        <v>3564</v>
      </c>
    </row>
    <row r="422" spans="1:7" x14ac:dyDescent="0.25">
      <c r="A422" t="s">
        <v>9828</v>
      </c>
      <c r="B422" t="s">
        <v>9829</v>
      </c>
      <c r="C422">
        <v>0</v>
      </c>
      <c r="D422">
        <v>0</v>
      </c>
      <c r="E422">
        <v>0</v>
      </c>
      <c r="F422" t="s">
        <v>9830</v>
      </c>
    </row>
    <row r="423" spans="1:7" x14ac:dyDescent="0.25">
      <c r="A423" t="s">
        <v>4512</v>
      </c>
      <c r="B423" t="s">
        <v>4513</v>
      </c>
      <c r="C423">
        <v>0</v>
      </c>
      <c r="D423">
        <v>0</v>
      </c>
      <c r="E423">
        <v>0</v>
      </c>
      <c r="F423" t="s">
        <v>4514</v>
      </c>
    </row>
    <row r="424" spans="1:7" x14ac:dyDescent="0.25">
      <c r="A424" t="s">
        <v>1183</v>
      </c>
      <c r="B424" t="s">
        <v>1184</v>
      </c>
      <c r="C424">
        <v>1</v>
      </c>
      <c r="D424">
        <v>1</v>
      </c>
      <c r="E424">
        <v>0</v>
      </c>
      <c r="F424" t="s">
        <v>1185</v>
      </c>
      <c r="G424" t="s">
        <v>256</v>
      </c>
    </row>
    <row r="425" spans="1:7" x14ac:dyDescent="0.25">
      <c r="A425" t="s">
        <v>10081</v>
      </c>
      <c r="B425" t="s">
        <v>10082</v>
      </c>
      <c r="C425">
        <v>0</v>
      </c>
      <c r="D425">
        <v>0</v>
      </c>
      <c r="E425">
        <v>0</v>
      </c>
      <c r="F425" t="s">
        <v>10083</v>
      </c>
    </row>
    <row r="426" spans="1:7" x14ac:dyDescent="0.25">
      <c r="A426" t="s">
        <v>814</v>
      </c>
      <c r="B426" t="s">
        <v>815</v>
      </c>
      <c r="C426">
        <v>1</v>
      </c>
      <c r="D426">
        <v>0</v>
      </c>
      <c r="E426">
        <v>1</v>
      </c>
      <c r="F426" t="s">
        <v>816</v>
      </c>
      <c r="G426" t="s">
        <v>212</v>
      </c>
    </row>
    <row r="427" spans="1:7" x14ac:dyDescent="0.25">
      <c r="A427" t="s">
        <v>814</v>
      </c>
      <c r="B427" t="s">
        <v>912</v>
      </c>
      <c r="C427">
        <v>1</v>
      </c>
      <c r="D427">
        <v>0</v>
      </c>
      <c r="E427">
        <v>1</v>
      </c>
      <c r="F427" t="s">
        <v>816</v>
      </c>
      <c r="G427" t="s">
        <v>215</v>
      </c>
    </row>
    <row r="428" spans="1:7" x14ac:dyDescent="0.25">
      <c r="A428" t="s">
        <v>909</v>
      </c>
      <c r="B428" t="s">
        <v>910</v>
      </c>
      <c r="C428">
        <v>1</v>
      </c>
      <c r="D428">
        <v>0</v>
      </c>
      <c r="E428">
        <v>1</v>
      </c>
      <c r="F428" t="s">
        <v>911</v>
      </c>
      <c r="G428" t="s">
        <v>215</v>
      </c>
    </row>
    <row r="429" spans="1:7" x14ac:dyDescent="0.25">
      <c r="A429" t="s">
        <v>470</v>
      </c>
      <c r="B429" t="s">
        <v>471</v>
      </c>
      <c r="C429">
        <v>2</v>
      </c>
      <c r="D429">
        <v>0</v>
      </c>
      <c r="E429">
        <v>2</v>
      </c>
      <c r="F429" t="s">
        <v>472</v>
      </c>
      <c r="G429" t="s">
        <v>473</v>
      </c>
    </row>
    <row r="430" spans="1:7" x14ac:dyDescent="0.25">
      <c r="A430" t="s">
        <v>811</v>
      </c>
      <c r="B430" t="s">
        <v>812</v>
      </c>
      <c r="C430">
        <v>1</v>
      </c>
      <c r="D430">
        <v>0</v>
      </c>
      <c r="E430">
        <v>1</v>
      </c>
      <c r="F430" t="s">
        <v>813</v>
      </c>
      <c r="G430" t="s">
        <v>212</v>
      </c>
    </row>
    <row r="431" spans="1:7" x14ac:dyDescent="0.25">
      <c r="A431" t="s">
        <v>778</v>
      </c>
      <c r="B431" t="s">
        <v>779</v>
      </c>
      <c r="C431">
        <v>1</v>
      </c>
      <c r="D431">
        <v>0</v>
      </c>
      <c r="E431">
        <v>1</v>
      </c>
      <c r="F431" t="s">
        <v>780</v>
      </c>
      <c r="G431" t="s">
        <v>243</v>
      </c>
    </row>
    <row r="432" spans="1:7" x14ac:dyDescent="0.25">
      <c r="A432" t="s">
        <v>3836</v>
      </c>
      <c r="B432" t="s">
        <v>3837</v>
      </c>
      <c r="C432">
        <v>0</v>
      </c>
      <c r="D432">
        <v>0</v>
      </c>
      <c r="E432">
        <v>0</v>
      </c>
      <c r="F432" t="s">
        <v>3838</v>
      </c>
    </row>
    <row r="433" spans="1:7" x14ac:dyDescent="0.25">
      <c r="A433" t="s">
        <v>7776</v>
      </c>
      <c r="B433" t="s">
        <v>7777</v>
      </c>
      <c r="C433">
        <v>0</v>
      </c>
      <c r="D433">
        <v>0</v>
      </c>
      <c r="E433">
        <v>0</v>
      </c>
      <c r="F433" t="s">
        <v>7778</v>
      </c>
    </row>
    <row r="434" spans="1:7" x14ac:dyDescent="0.25">
      <c r="A434" t="s">
        <v>9806</v>
      </c>
      <c r="B434" t="s">
        <v>9807</v>
      </c>
      <c r="C434">
        <v>0</v>
      </c>
      <c r="D434">
        <v>0</v>
      </c>
      <c r="E434">
        <v>0</v>
      </c>
      <c r="F434" t="s">
        <v>9808</v>
      </c>
    </row>
    <row r="435" spans="1:7" x14ac:dyDescent="0.25">
      <c r="A435" t="s">
        <v>9298</v>
      </c>
      <c r="B435" t="s">
        <v>9299</v>
      </c>
      <c r="C435">
        <v>0</v>
      </c>
      <c r="D435">
        <v>0</v>
      </c>
      <c r="E435">
        <v>0</v>
      </c>
      <c r="F435" t="s">
        <v>9300</v>
      </c>
    </row>
    <row r="436" spans="1:7" x14ac:dyDescent="0.25">
      <c r="A436" t="s">
        <v>6155</v>
      </c>
      <c r="B436" t="s">
        <v>6156</v>
      </c>
      <c r="C436">
        <v>0</v>
      </c>
      <c r="D436">
        <v>0</v>
      </c>
      <c r="E436">
        <v>0</v>
      </c>
      <c r="F436" t="s">
        <v>6157</v>
      </c>
    </row>
    <row r="437" spans="1:7" x14ac:dyDescent="0.25">
      <c r="A437" t="s">
        <v>10328</v>
      </c>
      <c r="B437" t="s">
        <v>10329</v>
      </c>
      <c r="C437">
        <v>0</v>
      </c>
      <c r="D437">
        <v>0</v>
      </c>
      <c r="E437">
        <v>0</v>
      </c>
      <c r="F437" t="s">
        <v>10330</v>
      </c>
    </row>
    <row r="438" spans="1:7" x14ac:dyDescent="0.25">
      <c r="A438" t="s">
        <v>9779</v>
      </c>
      <c r="B438" t="s">
        <v>9780</v>
      </c>
      <c r="C438">
        <v>0</v>
      </c>
      <c r="D438">
        <v>0</v>
      </c>
      <c r="E438">
        <v>0</v>
      </c>
      <c r="F438" t="s">
        <v>9781</v>
      </c>
    </row>
    <row r="439" spans="1:7" x14ac:dyDescent="0.25">
      <c r="A439" t="s">
        <v>11078</v>
      </c>
      <c r="B439" t="s">
        <v>11079</v>
      </c>
      <c r="C439">
        <v>0</v>
      </c>
      <c r="D439">
        <v>0</v>
      </c>
      <c r="E439">
        <v>0</v>
      </c>
      <c r="F439" t="s">
        <v>11080</v>
      </c>
    </row>
    <row r="440" spans="1:7" x14ac:dyDescent="0.25">
      <c r="A440" t="s">
        <v>4402</v>
      </c>
      <c r="B440" t="s">
        <v>4403</v>
      </c>
      <c r="C440">
        <v>0</v>
      </c>
      <c r="D440">
        <v>0</v>
      </c>
      <c r="E440">
        <v>0</v>
      </c>
      <c r="F440" t="s">
        <v>4404</v>
      </c>
    </row>
    <row r="441" spans="1:7" x14ac:dyDescent="0.25">
      <c r="A441" t="s">
        <v>10534</v>
      </c>
      <c r="B441" t="s">
        <v>10535</v>
      </c>
      <c r="C441">
        <v>0</v>
      </c>
      <c r="D441">
        <v>0</v>
      </c>
      <c r="E441">
        <v>0</v>
      </c>
      <c r="F441" t="s">
        <v>10536</v>
      </c>
    </row>
    <row r="442" spans="1:7" x14ac:dyDescent="0.25">
      <c r="A442" t="s">
        <v>7260</v>
      </c>
      <c r="B442" t="s">
        <v>7261</v>
      </c>
      <c r="C442">
        <v>0</v>
      </c>
      <c r="D442">
        <v>0</v>
      </c>
      <c r="E442">
        <v>0</v>
      </c>
      <c r="F442" t="s">
        <v>7262</v>
      </c>
    </row>
    <row r="443" spans="1:7" x14ac:dyDescent="0.25">
      <c r="A443" t="s">
        <v>9500</v>
      </c>
      <c r="B443" t="s">
        <v>9501</v>
      </c>
      <c r="C443">
        <v>0</v>
      </c>
      <c r="D443">
        <v>0</v>
      </c>
      <c r="E443">
        <v>0</v>
      </c>
      <c r="F443" t="s">
        <v>9502</v>
      </c>
    </row>
    <row r="444" spans="1:7" x14ac:dyDescent="0.25">
      <c r="A444" t="s">
        <v>5340</v>
      </c>
      <c r="B444" t="s">
        <v>5341</v>
      </c>
      <c r="C444">
        <v>0</v>
      </c>
      <c r="D444">
        <v>0</v>
      </c>
      <c r="E444">
        <v>0</v>
      </c>
      <c r="F444" t="s">
        <v>5342</v>
      </c>
    </row>
    <row r="445" spans="1:7" x14ac:dyDescent="0.25">
      <c r="A445" t="s">
        <v>9485</v>
      </c>
      <c r="B445" t="s">
        <v>9486</v>
      </c>
      <c r="C445">
        <v>0</v>
      </c>
      <c r="D445">
        <v>0</v>
      </c>
      <c r="E445">
        <v>0</v>
      </c>
      <c r="F445" t="s">
        <v>9487</v>
      </c>
    </row>
    <row r="446" spans="1:7" x14ac:dyDescent="0.25">
      <c r="A446" t="s">
        <v>1909</v>
      </c>
      <c r="B446" t="s">
        <v>1910</v>
      </c>
      <c r="C446">
        <v>0</v>
      </c>
      <c r="D446">
        <v>0</v>
      </c>
      <c r="E446">
        <v>0</v>
      </c>
      <c r="F446" t="s">
        <v>1911</v>
      </c>
    </row>
    <row r="447" spans="1:7" x14ac:dyDescent="0.25">
      <c r="A447" t="s">
        <v>775</v>
      </c>
      <c r="B447" t="s">
        <v>776</v>
      </c>
      <c r="C447">
        <v>1</v>
      </c>
      <c r="D447">
        <v>1</v>
      </c>
      <c r="E447">
        <v>0</v>
      </c>
      <c r="F447" t="s">
        <v>777</v>
      </c>
      <c r="G447" t="s">
        <v>243</v>
      </c>
    </row>
    <row r="448" spans="1:7" x14ac:dyDescent="0.25">
      <c r="A448" t="s">
        <v>4311</v>
      </c>
      <c r="B448" t="s">
        <v>4312</v>
      </c>
      <c r="C448">
        <v>0</v>
      </c>
      <c r="D448">
        <v>0</v>
      </c>
      <c r="E448">
        <v>0</v>
      </c>
      <c r="F448" t="s">
        <v>4313</v>
      </c>
    </row>
    <row r="449" spans="1:7" x14ac:dyDescent="0.25">
      <c r="A449" t="s">
        <v>9284</v>
      </c>
      <c r="B449" t="s">
        <v>9285</v>
      </c>
      <c r="C449">
        <v>0</v>
      </c>
      <c r="D449">
        <v>0</v>
      </c>
      <c r="E449">
        <v>0</v>
      </c>
      <c r="F449" t="s">
        <v>9286</v>
      </c>
    </row>
    <row r="450" spans="1:7" x14ac:dyDescent="0.25">
      <c r="A450" t="s">
        <v>10723</v>
      </c>
      <c r="B450" t="s">
        <v>10724</v>
      </c>
      <c r="C450">
        <v>0</v>
      </c>
      <c r="D450">
        <v>0</v>
      </c>
      <c r="E450">
        <v>0</v>
      </c>
      <c r="F450" t="s">
        <v>10725</v>
      </c>
    </row>
    <row r="451" spans="1:7" x14ac:dyDescent="0.25">
      <c r="A451" t="s">
        <v>9023</v>
      </c>
      <c r="B451" t="s">
        <v>9024</v>
      </c>
      <c r="C451">
        <v>0</v>
      </c>
      <c r="D451">
        <v>0</v>
      </c>
      <c r="E451">
        <v>0</v>
      </c>
      <c r="F451" t="s">
        <v>9025</v>
      </c>
    </row>
    <row r="452" spans="1:7" x14ac:dyDescent="0.25">
      <c r="A452" t="s">
        <v>6989</v>
      </c>
      <c r="B452" t="s">
        <v>6990</v>
      </c>
      <c r="C452">
        <v>0</v>
      </c>
      <c r="D452">
        <v>0</v>
      </c>
      <c r="E452">
        <v>0</v>
      </c>
      <c r="F452" t="s">
        <v>6991</v>
      </c>
    </row>
    <row r="453" spans="1:7" x14ac:dyDescent="0.25">
      <c r="A453" t="s">
        <v>1757</v>
      </c>
      <c r="B453" t="s">
        <v>1758</v>
      </c>
      <c r="C453">
        <v>1</v>
      </c>
      <c r="D453">
        <v>1</v>
      </c>
      <c r="E453">
        <v>0</v>
      </c>
      <c r="F453" t="s">
        <v>1759</v>
      </c>
      <c r="G453" t="s">
        <v>1729</v>
      </c>
    </row>
    <row r="454" spans="1:7" x14ac:dyDescent="0.25">
      <c r="A454" t="s">
        <v>8793</v>
      </c>
      <c r="B454" t="s">
        <v>8794</v>
      </c>
      <c r="C454">
        <v>0</v>
      </c>
      <c r="D454">
        <v>0</v>
      </c>
      <c r="E454">
        <v>0</v>
      </c>
      <c r="F454" t="s">
        <v>8795</v>
      </c>
    </row>
    <row r="455" spans="1:7" x14ac:dyDescent="0.25">
      <c r="A455" t="s">
        <v>7558</v>
      </c>
      <c r="B455" t="s">
        <v>7559</v>
      </c>
      <c r="C455">
        <v>0</v>
      </c>
      <c r="D455">
        <v>0</v>
      </c>
      <c r="E455">
        <v>0</v>
      </c>
      <c r="F455" t="s">
        <v>7560</v>
      </c>
    </row>
    <row r="456" spans="1:7" x14ac:dyDescent="0.25">
      <c r="A456" t="s">
        <v>9516</v>
      </c>
      <c r="B456" t="s">
        <v>9507</v>
      </c>
      <c r="C456">
        <v>0</v>
      </c>
      <c r="D456">
        <v>0</v>
      </c>
      <c r="E456">
        <v>0</v>
      </c>
      <c r="F456" t="s">
        <v>9517</v>
      </c>
    </row>
    <row r="457" spans="1:7" x14ac:dyDescent="0.25">
      <c r="A457" t="s">
        <v>4017</v>
      </c>
      <c r="B457" t="s">
        <v>4018</v>
      </c>
      <c r="C457">
        <v>0</v>
      </c>
      <c r="D457">
        <v>0</v>
      </c>
      <c r="E457">
        <v>0</v>
      </c>
      <c r="F457" t="s">
        <v>4019</v>
      </c>
    </row>
    <row r="458" spans="1:7" x14ac:dyDescent="0.25">
      <c r="A458" t="s">
        <v>138</v>
      </c>
      <c r="B458" t="s">
        <v>139</v>
      </c>
      <c r="C458">
        <v>5</v>
      </c>
      <c r="D458">
        <v>5</v>
      </c>
      <c r="E458">
        <v>0</v>
      </c>
      <c r="F458" t="s">
        <v>140</v>
      </c>
      <c r="G458" t="s">
        <v>141</v>
      </c>
    </row>
    <row r="459" spans="1:7" x14ac:dyDescent="0.25">
      <c r="A459" t="s">
        <v>5824</v>
      </c>
      <c r="B459" t="s">
        <v>5825</v>
      </c>
      <c r="C459">
        <v>0</v>
      </c>
      <c r="D459">
        <v>0</v>
      </c>
      <c r="E459">
        <v>0</v>
      </c>
      <c r="F459" t="s">
        <v>5826</v>
      </c>
    </row>
    <row r="460" spans="1:7" x14ac:dyDescent="0.25">
      <c r="A460" t="s">
        <v>5192</v>
      </c>
      <c r="B460" t="s">
        <v>5193</v>
      </c>
      <c r="C460">
        <v>0</v>
      </c>
      <c r="D460">
        <v>0</v>
      </c>
      <c r="E460">
        <v>0</v>
      </c>
      <c r="F460" t="s">
        <v>5194</v>
      </c>
    </row>
    <row r="461" spans="1:7" x14ac:dyDescent="0.25">
      <c r="A461" t="s">
        <v>10048</v>
      </c>
      <c r="B461" t="s">
        <v>10049</v>
      </c>
      <c r="C461">
        <v>0</v>
      </c>
      <c r="D461">
        <v>0</v>
      </c>
      <c r="E461">
        <v>0</v>
      </c>
      <c r="F461" t="s">
        <v>10050</v>
      </c>
    </row>
    <row r="462" spans="1:7" x14ac:dyDescent="0.25">
      <c r="A462" t="s">
        <v>1424</v>
      </c>
      <c r="B462" t="s">
        <v>1425</v>
      </c>
      <c r="C462">
        <v>1</v>
      </c>
      <c r="D462">
        <v>1</v>
      </c>
      <c r="E462">
        <v>0</v>
      </c>
      <c r="F462" t="s">
        <v>1426</v>
      </c>
      <c r="G462" t="s">
        <v>260</v>
      </c>
    </row>
    <row r="463" spans="1:7" x14ac:dyDescent="0.25">
      <c r="A463" t="s">
        <v>8224</v>
      </c>
      <c r="B463" t="s">
        <v>8225</v>
      </c>
      <c r="C463">
        <v>0</v>
      </c>
      <c r="D463">
        <v>0</v>
      </c>
      <c r="E463">
        <v>0</v>
      </c>
      <c r="F463" t="s">
        <v>8226</v>
      </c>
    </row>
    <row r="464" spans="1:7" x14ac:dyDescent="0.25">
      <c r="A464" t="s">
        <v>6424</v>
      </c>
      <c r="B464" t="s">
        <v>6425</v>
      </c>
      <c r="C464">
        <v>0</v>
      </c>
      <c r="D464">
        <v>0</v>
      </c>
      <c r="E464">
        <v>0</v>
      </c>
      <c r="F464" t="s">
        <v>6426</v>
      </c>
    </row>
    <row r="465" spans="1:6" x14ac:dyDescent="0.25">
      <c r="A465" t="s">
        <v>9428</v>
      </c>
      <c r="B465" t="s">
        <v>9429</v>
      </c>
      <c r="C465">
        <v>0</v>
      </c>
      <c r="D465">
        <v>0</v>
      </c>
      <c r="E465">
        <v>0</v>
      </c>
      <c r="F465" t="s">
        <v>9430</v>
      </c>
    </row>
    <row r="466" spans="1:6" x14ac:dyDescent="0.25">
      <c r="A466" t="s">
        <v>3257</v>
      </c>
      <c r="B466" t="s">
        <v>3258</v>
      </c>
      <c r="C466">
        <v>0</v>
      </c>
      <c r="D466">
        <v>0</v>
      </c>
      <c r="E466">
        <v>0</v>
      </c>
      <c r="F466" t="s">
        <v>3259</v>
      </c>
    </row>
    <row r="467" spans="1:6" x14ac:dyDescent="0.25">
      <c r="A467" t="s">
        <v>6847</v>
      </c>
      <c r="B467" t="s">
        <v>6848</v>
      </c>
      <c r="C467">
        <v>0</v>
      </c>
      <c r="D467">
        <v>0</v>
      </c>
      <c r="E467">
        <v>0</v>
      </c>
      <c r="F467" t="s">
        <v>6849</v>
      </c>
    </row>
    <row r="468" spans="1:6" x14ac:dyDescent="0.25">
      <c r="A468" t="s">
        <v>12988</v>
      </c>
      <c r="B468" t="s">
        <v>12989</v>
      </c>
      <c r="C468">
        <v>0</v>
      </c>
      <c r="D468">
        <v>0</v>
      </c>
      <c r="E468">
        <v>0</v>
      </c>
      <c r="F468" t="s">
        <v>12990</v>
      </c>
    </row>
    <row r="469" spans="1:6" x14ac:dyDescent="0.25">
      <c r="A469" t="s">
        <v>12988</v>
      </c>
      <c r="B469" t="s">
        <v>13038</v>
      </c>
      <c r="C469">
        <v>0</v>
      </c>
      <c r="D469">
        <v>0</v>
      </c>
      <c r="E469">
        <v>0</v>
      </c>
      <c r="F469" t="s">
        <v>12990</v>
      </c>
    </row>
    <row r="470" spans="1:6" x14ac:dyDescent="0.25">
      <c r="A470" t="s">
        <v>4080</v>
      </c>
      <c r="B470" t="s">
        <v>4081</v>
      </c>
      <c r="C470">
        <v>0</v>
      </c>
      <c r="D470">
        <v>0</v>
      </c>
      <c r="E470">
        <v>0</v>
      </c>
      <c r="F470" t="s">
        <v>4082</v>
      </c>
    </row>
    <row r="471" spans="1:6" x14ac:dyDescent="0.25">
      <c r="A471" t="s">
        <v>6745</v>
      </c>
      <c r="B471" t="s">
        <v>6746</v>
      </c>
      <c r="C471">
        <v>0</v>
      </c>
      <c r="D471">
        <v>0</v>
      </c>
      <c r="E471">
        <v>0</v>
      </c>
      <c r="F471" t="s">
        <v>6747</v>
      </c>
    </row>
    <row r="472" spans="1:6" x14ac:dyDescent="0.25">
      <c r="A472" t="s">
        <v>9551</v>
      </c>
      <c r="B472" t="s">
        <v>9552</v>
      </c>
      <c r="C472">
        <v>0</v>
      </c>
      <c r="D472">
        <v>0</v>
      </c>
      <c r="E472">
        <v>0</v>
      </c>
      <c r="F472" t="s">
        <v>9553</v>
      </c>
    </row>
    <row r="473" spans="1:6" x14ac:dyDescent="0.25">
      <c r="A473" t="s">
        <v>9518</v>
      </c>
      <c r="B473" t="s">
        <v>9519</v>
      </c>
      <c r="C473">
        <v>0</v>
      </c>
      <c r="D473">
        <v>0</v>
      </c>
      <c r="E473">
        <v>0</v>
      </c>
      <c r="F473" t="s">
        <v>9520</v>
      </c>
    </row>
    <row r="474" spans="1:6" x14ac:dyDescent="0.25">
      <c r="A474" t="s">
        <v>4077</v>
      </c>
      <c r="B474" t="s">
        <v>4078</v>
      </c>
      <c r="C474">
        <v>0</v>
      </c>
      <c r="D474">
        <v>0</v>
      </c>
      <c r="E474">
        <v>0</v>
      </c>
      <c r="F474" t="s">
        <v>4079</v>
      </c>
    </row>
    <row r="475" spans="1:6" x14ac:dyDescent="0.25">
      <c r="A475" t="s">
        <v>5508</v>
      </c>
      <c r="B475" t="s">
        <v>5509</v>
      </c>
      <c r="C475">
        <v>0</v>
      </c>
      <c r="D475">
        <v>0</v>
      </c>
      <c r="E475">
        <v>0</v>
      </c>
      <c r="F475" t="s">
        <v>5510</v>
      </c>
    </row>
    <row r="476" spans="1:6" x14ac:dyDescent="0.25">
      <c r="A476" t="s">
        <v>9329</v>
      </c>
      <c r="B476" t="s">
        <v>9330</v>
      </c>
      <c r="C476">
        <v>0</v>
      </c>
      <c r="D476">
        <v>0</v>
      </c>
      <c r="E476">
        <v>0</v>
      </c>
      <c r="F476" t="s">
        <v>9331</v>
      </c>
    </row>
    <row r="477" spans="1:6" x14ac:dyDescent="0.25">
      <c r="A477" t="s">
        <v>7353</v>
      </c>
      <c r="B477" t="s">
        <v>7354</v>
      </c>
      <c r="C477">
        <v>0</v>
      </c>
      <c r="D477">
        <v>0</v>
      </c>
      <c r="E477">
        <v>0</v>
      </c>
      <c r="F477" t="s">
        <v>7355</v>
      </c>
    </row>
    <row r="478" spans="1:6" x14ac:dyDescent="0.25">
      <c r="A478" t="s">
        <v>8340</v>
      </c>
      <c r="B478" t="s">
        <v>8341</v>
      </c>
      <c r="C478">
        <v>0</v>
      </c>
      <c r="D478">
        <v>0</v>
      </c>
      <c r="E478">
        <v>0</v>
      </c>
      <c r="F478" t="s">
        <v>8342</v>
      </c>
    </row>
    <row r="479" spans="1:6" x14ac:dyDescent="0.25">
      <c r="A479" t="s">
        <v>5888</v>
      </c>
      <c r="B479" t="s">
        <v>5889</v>
      </c>
      <c r="C479">
        <v>0</v>
      </c>
      <c r="D479">
        <v>0</v>
      </c>
      <c r="E479">
        <v>0</v>
      </c>
      <c r="F479" t="s">
        <v>5890</v>
      </c>
    </row>
    <row r="480" spans="1:6" x14ac:dyDescent="0.25">
      <c r="A480" t="s">
        <v>5888</v>
      </c>
      <c r="B480" t="s">
        <v>5909</v>
      </c>
      <c r="C480">
        <v>0</v>
      </c>
      <c r="D480">
        <v>0</v>
      </c>
      <c r="E480">
        <v>0</v>
      </c>
      <c r="F480" t="s">
        <v>5890</v>
      </c>
    </row>
    <row r="481" spans="1:7" x14ac:dyDescent="0.25">
      <c r="A481" t="s">
        <v>11283</v>
      </c>
      <c r="B481" t="s">
        <v>11284</v>
      </c>
      <c r="C481">
        <v>0</v>
      </c>
      <c r="D481">
        <v>0</v>
      </c>
      <c r="E481">
        <v>0</v>
      </c>
      <c r="F481" t="s">
        <v>11285</v>
      </c>
    </row>
    <row r="482" spans="1:7" x14ac:dyDescent="0.25">
      <c r="A482" t="s">
        <v>3881</v>
      </c>
      <c r="B482" t="s">
        <v>3882</v>
      </c>
      <c r="C482">
        <v>0</v>
      </c>
      <c r="D482">
        <v>0</v>
      </c>
      <c r="E482">
        <v>0</v>
      </c>
      <c r="F482" t="s">
        <v>3883</v>
      </c>
    </row>
    <row r="483" spans="1:7" x14ac:dyDescent="0.25">
      <c r="A483" t="s">
        <v>9014</v>
      </c>
      <c r="B483" t="s">
        <v>9015</v>
      </c>
      <c r="C483">
        <v>0</v>
      </c>
      <c r="D483">
        <v>0</v>
      </c>
      <c r="E483">
        <v>0</v>
      </c>
      <c r="F483" t="s">
        <v>9016</v>
      </c>
    </row>
    <row r="484" spans="1:7" x14ac:dyDescent="0.25">
      <c r="A484" t="s">
        <v>11841</v>
      </c>
      <c r="B484" t="s">
        <v>11842</v>
      </c>
      <c r="C484">
        <v>0</v>
      </c>
      <c r="D484">
        <v>0</v>
      </c>
      <c r="E484">
        <v>0</v>
      </c>
      <c r="F484" t="s">
        <v>11843</v>
      </c>
    </row>
    <row r="485" spans="1:7" x14ac:dyDescent="0.25">
      <c r="A485" t="s">
        <v>802</v>
      </c>
      <c r="B485" t="s">
        <v>803</v>
      </c>
      <c r="C485">
        <v>1</v>
      </c>
      <c r="D485">
        <v>1</v>
      </c>
      <c r="E485">
        <v>0</v>
      </c>
      <c r="F485" t="s">
        <v>804</v>
      </c>
      <c r="G485" t="s">
        <v>212</v>
      </c>
    </row>
    <row r="486" spans="1:7" x14ac:dyDescent="0.25">
      <c r="A486" t="s">
        <v>9770</v>
      </c>
      <c r="B486" t="s">
        <v>9771</v>
      </c>
      <c r="C486">
        <v>0</v>
      </c>
      <c r="D486">
        <v>0</v>
      </c>
      <c r="E486">
        <v>0</v>
      </c>
      <c r="F486" t="s">
        <v>9772</v>
      </c>
    </row>
    <row r="487" spans="1:7" x14ac:dyDescent="0.25">
      <c r="A487" t="s">
        <v>10135</v>
      </c>
      <c r="B487" t="s">
        <v>10136</v>
      </c>
      <c r="C487">
        <v>0</v>
      </c>
      <c r="D487">
        <v>0</v>
      </c>
      <c r="E487">
        <v>0</v>
      </c>
      <c r="F487" t="s">
        <v>10137</v>
      </c>
    </row>
    <row r="488" spans="1:7" x14ac:dyDescent="0.25">
      <c r="A488" t="s">
        <v>8639</v>
      </c>
      <c r="B488" t="s">
        <v>8640</v>
      </c>
      <c r="C488">
        <v>0</v>
      </c>
      <c r="D488">
        <v>0</v>
      </c>
      <c r="E488">
        <v>0</v>
      </c>
      <c r="F488" t="s">
        <v>8641</v>
      </c>
    </row>
    <row r="489" spans="1:7" x14ac:dyDescent="0.25">
      <c r="A489" t="s">
        <v>10054</v>
      </c>
      <c r="B489" t="s">
        <v>10055</v>
      </c>
      <c r="C489">
        <v>0</v>
      </c>
      <c r="D489">
        <v>0</v>
      </c>
      <c r="E489">
        <v>0</v>
      </c>
      <c r="F489" t="s">
        <v>10056</v>
      </c>
    </row>
    <row r="490" spans="1:7" x14ac:dyDescent="0.25">
      <c r="A490" t="s">
        <v>10183</v>
      </c>
      <c r="B490" t="s">
        <v>10184</v>
      </c>
      <c r="C490">
        <v>0</v>
      </c>
      <c r="D490">
        <v>0</v>
      </c>
      <c r="E490">
        <v>0</v>
      </c>
      <c r="F490" t="s">
        <v>10185</v>
      </c>
    </row>
    <row r="491" spans="1:7" x14ac:dyDescent="0.25">
      <c r="A491" t="s">
        <v>9212</v>
      </c>
      <c r="B491" t="s">
        <v>9213</v>
      </c>
      <c r="C491">
        <v>0</v>
      </c>
      <c r="D491">
        <v>0</v>
      </c>
      <c r="E491">
        <v>0</v>
      </c>
      <c r="F491" t="s">
        <v>9214</v>
      </c>
    </row>
    <row r="492" spans="1:7" x14ac:dyDescent="0.25">
      <c r="A492" t="s">
        <v>7361</v>
      </c>
      <c r="B492" t="s">
        <v>7362</v>
      </c>
      <c r="C492">
        <v>0</v>
      </c>
      <c r="D492">
        <v>0</v>
      </c>
      <c r="E492">
        <v>0</v>
      </c>
      <c r="F492" t="s">
        <v>7363</v>
      </c>
    </row>
    <row r="493" spans="1:7" x14ac:dyDescent="0.25">
      <c r="A493" t="s">
        <v>9385</v>
      </c>
      <c r="B493" t="s">
        <v>9380</v>
      </c>
      <c r="C493">
        <v>0</v>
      </c>
      <c r="D493">
        <v>0</v>
      </c>
      <c r="E493">
        <v>0</v>
      </c>
      <c r="F493" t="s">
        <v>9386</v>
      </c>
    </row>
    <row r="494" spans="1:7" x14ac:dyDescent="0.25">
      <c r="A494" t="s">
        <v>12568</v>
      </c>
      <c r="B494" t="s">
        <v>12569</v>
      </c>
      <c r="C494">
        <v>0</v>
      </c>
      <c r="D494">
        <v>0</v>
      </c>
      <c r="E494">
        <v>0</v>
      </c>
      <c r="F494" t="s">
        <v>12570</v>
      </c>
    </row>
    <row r="495" spans="1:7" x14ac:dyDescent="0.25">
      <c r="A495" t="s">
        <v>9724</v>
      </c>
      <c r="B495" t="s">
        <v>9725</v>
      </c>
      <c r="C495">
        <v>0</v>
      </c>
      <c r="D495">
        <v>0</v>
      </c>
      <c r="E495">
        <v>0</v>
      </c>
      <c r="F495" t="s">
        <v>9726</v>
      </c>
    </row>
    <row r="496" spans="1:7" x14ac:dyDescent="0.25">
      <c r="A496" t="s">
        <v>3269</v>
      </c>
      <c r="B496" t="s">
        <v>3270</v>
      </c>
      <c r="C496">
        <v>0</v>
      </c>
      <c r="D496">
        <v>0</v>
      </c>
      <c r="E496">
        <v>0</v>
      </c>
      <c r="F496" t="s">
        <v>3271</v>
      </c>
    </row>
    <row r="497" spans="1:7" x14ac:dyDescent="0.25">
      <c r="A497" t="s">
        <v>2786</v>
      </c>
      <c r="B497" t="s">
        <v>2787</v>
      </c>
      <c r="C497">
        <v>0</v>
      </c>
      <c r="D497">
        <v>0</v>
      </c>
      <c r="E497">
        <v>0</v>
      </c>
      <c r="F497" t="s">
        <v>2788</v>
      </c>
    </row>
    <row r="498" spans="1:7" x14ac:dyDescent="0.25">
      <c r="A498" t="s">
        <v>7939</v>
      </c>
      <c r="B498" t="s">
        <v>7940</v>
      </c>
      <c r="C498">
        <v>0</v>
      </c>
      <c r="D498">
        <v>0</v>
      </c>
      <c r="E498">
        <v>0</v>
      </c>
      <c r="F498" t="s">
        <v>7941</v>
      </c>
    </row>
    <row r="499" spans="1:7" x14ac:dyDescent="0.25">
      <c r="A499" t="s">
        <v>12875</v>
      </c>
      <c r="B499" t="s">
        <v>12876</v>
      </c>
      <c r="C499">
        <v>0</v>
      </c>
      <c r="D499">
        <v>0</v>
      </c>
      <c r="E499">
        <v>0</v>
      </c>
      <c r="F499" t="s">
        <v>12877</v>
      </c>
    </row>
    <row r="500" spans="1:7" x14ac:dyDescent="0.25">
      <c r="A500" t="s">
        <v>7872</v>
      </c>
      <c r="B500" t="s">
        <v>7873</v>
      </c>
      <c r="C500">
        <v>0</v>
      </c>
      <c r="D500">
        <v>0</v>
      </c>
      <c r="E500">
        <v>0</v>
      </c>
      <c r="F500" t="s">
        <v>7874</v>
      </c>
    </row>
    <row r="501" spans="1:7" x14ac:dyDescent="0.25">
      <c r="A501" t="s">
        <v>8671</v>
      </c>
      <c r="B501" t="s">
        <v>8672</v>
      </c>
      <c r="C501">
        <v>0</v>
      </c>
      <c r="D501">
        <v>0</v>
      </c>
      <c r="E501">
        <v>0</v>
      </c>
      <c r="F501" t="s">
        <v>8673</v>
      </c>
    </row>
    <row r="502" spans="1:7" x14ac:dyDescent="0.25">
      <c r="A502" t="s">
        <v>1961</v>
      </c>
      <c r="B502" t="s">
        <v>1962</v>
      </c>
      <c r="C502">
        <v>0</v>
      </c>
      <c r="D502">
        <v>0</v>
      </c>
      <c r="E502">
        <v>0</v>
      </c>
      <c r="F502" t="s">
        <v>1963</v>
      </c>
    </row>
    <row r="503" spans="1:7" x14ac:dyDescent="0.25">
      <c r="A503" t="s">
        <v>12887</v>
      </c>
      <c r="B503" t="s">
        <v>12888</v>
      </c>
      <c r="C503">
        <v>0</v>
      </c>
      <c r="D503">
        <v>0</v>
      </c>
      <c r="E503">
        <v>0</v>
      </c>
      <c r="F503" t="s">
        <v>12889</v>
      </c>
    </row>
    <row r="504" spans="1:7" x14ac:dyDescent="0.25">
      <c r="A504" t="s">
        <v>4194</v>
      </c>
      <c r="B504" t="s">
        <v>4195</v>
      </c>
      <c r="C504">
        <v>0</v>
      </c>
      <c r="D504">
        <v>0</v>
      </c>
      <c r="E504">
        <v>0</v>
      </c>
      <c r="F504" t="s">
        <v>4196</v>
      </c>
    </row>
    <row r="505" spans="1:7" x14ac:dyDescent="0.25">
      <c r="A505" t="s">
        <v>1593</v>
      </c>
      <c r="B505" t="s">
        <v>1594</v>
      </c>
      <c r="C505">
        <v>1</v>
      </c>
      <c r="D505">
        <v>0</v>
      </c>
      <c r="E505">
        <v>1</v>
      </c>
      <c r="F505" t="s">
        <v>1595</v>
      </c>
      <c r="G505" t="s">
        <v>1459</v>
      </c>
    </row>
    <row r="506" spans="1:7" x14ac:dyDescent="0.25">
      <c r="A506" t="s">
        <v>964</v>
      </c>
      <c r="B506" t="s">
        <v>965</v>
      </c>
      <c r="C506">
        <v>1</v>
      </c>
      <c r="D506">
        <v>1</v>
      </c>
      <c r="E506">
        <v>0</v>
      </c>
      <c r="F506" t="s">
        <v>966</v>
      </c>
      <c r="G506" t="s">
        <v>215</v>
      </c>
    </row>
    <row r="507" spans="1:7" x14ac:dyDescent="0.25">
      <c r="A507" t="s">
        <v>10039</v>
      </c>
      <c r="B507" t="s">
        <v>10040</v>
      </c>
      <c r="C507">
        <v>0</v>
      </c>
      <c r="D507">
        <v>0</v>
      </c>
      <c r="E507">
        <v>0</v>
      </c>
      <c r="F507" t="s">
        <v>10041</v>
      </c>
    </row>
    <row r="508" spans="1:7" x14ac:dyDescent="0.25">
      <c r="A508" t="s">
        <v>10204</v>
      </c>
      <c r="B508" t="s">
        <v>10205</v>
      </c>
      <c r="C508">
        <v>0</v>
      </c>
      <c r="D508">
        <v>0</v>
      </c>
      <c r="E508">
        <v>0</v>
      </c>
      <c r="F508" t="s">
        <v>10206</v>
      </c>
    </row>
    <row r="509" spans="1:7" x14ac:dyDescent="0.25">
      <c r="A509" t="s">
        <v>3037</v>
      </c>
      <c r="B509" t="s">
        <v>3038</v>
      </c>
      <c r="C509">
        <v>0</v>
      </c>
      <c r="D509">
        <v>0</v>
      </c>
      <c r="E509">
        <v>0</v>
      </c>
      <c r="F509" t="s">
        <v>3039</v>
      </c>
    </row>
    <row r="510" spans="1:7" x14ac:dyDescent="0.25">
      <c r="A510" t="s">
        <v>1115</v>
      </c>
      <c r="B510" t="s">
        <v>1116</v>
      </c>
      <c r="C510">
        <v>1</v>
      </c>
      <c r="D510">
        <v>1</v>
      </c>
      <c r="E510">
        <v>0</v>
      </c>
      <c r="F510" t="s">
        <v>1117</v>
      </c>
      <c r="G510" t="s">
        <v>200</v>
      </c>
    </row>
    <row r="511" spans="1:7" x14ac:dyDescent="0.25">
      <c r="A511" t="s">
        <v>9301</v>
      </c>
      <c r="B511" t="s">
        <v>9302</v>
      </c>
      <c r="C511">
        <v>0</v>
      </c>
      <c r="D511">
        <v>0</v>
      </c>
      <c r="E511">
        <v>0</v>
      </c>
      <c r="F511" t="s">
        <v>9303</v>
      </c>
    </row>
    <row r="512" spans="1:7" x14ac:dyDescent="0.25">
      <c r="A512" t="s">
        <v>8812</v>
      </c>
      <c r="B512" t="s">
        <v>8813</v>
      </c>
      <c r="C512">
        <v>0</v>
      </c>
      <c r="D512">
        <v>0</v>
      </c>
      <c r="E512">
        <v>0</v>
      </c>
      <c r="F512" t="s">
        <v>8814</v>
      </c>
    </row>
    <row r="513" spans="1:7" x14ac:dyDescent="0.25">
      <c r="A513" t="s">
        <v>7893</v>
      </c>
      <c r="B513" t="s">
        <v>7894</v>
      </c>
      <c r="C513">
        <v>0</v>
      </c>
      <c r="D513">
        <v>0</v>
      </c>
      <c r="E513">
        <v>0</v>
      </c>
      <c r="F513" t="s">
        <v>7895</v>
      </c>
    </row>
    <row r="514" spans="1:7" x14ac:dyDescent="0.25">
      <c r="A514" t="s">
        <v>6217</v>
      </c>
      <c r="B514" t="s">
        <v>6218</v>
      </c>
      <c r="C514">
        <v>0</v>
      </c>
      <c r="D514">
        <v>0</v>
      </c>
      <c r="E514">
        <v>0</v>
      </c>
      <c r="F514" t="s">
        <v>6219</v>
      </c>
    </row>
    <row r="515" spans="1:7" x14ac:dyDescent="0.25">
      <c r="A515" t="s">
        <v>7227</v>
      </c>
      <c r="B515" t="s">
        <v>4767</v>
      </c>
      <c r="C515">
        <v>0</v>
      </c>
      <c r="D515">
        <v>0</v>
      </c>
      <c r="E515">
        <v>0</v>
      </c>
      <c r="F515" t="s">
        <v>7228</v>
      </c>
    </row>
    <row r="516" spans="1:7" x14ac:dyDescent="0.25">
      <c r="A516" t="s">
        <v>6081</v>
      </c>
      <c r="B516" t="s">
        <v>6082</v>
      </c>
      <c r="C516">
        <v>0</v>
      </c>
      <c r="D516">
        <v>0</v>
      </c>
      <c r="E516">
        <v>0</v>
      </c>
      <c r="F516" t="s">
        <v>6083</v>
      </c>
    </row>
    <row r="517" spans="1:7" x14ac:dyDescent="0.25">
      <c r="A517" t="s">
        <v>7679</v>
      </c>
      <c r="B517" t="s">
        <v>7680</v>
      </c>
      <c r="C517">
        <v>0</v>
      </c>
      <c r="D517">
        <v>0</v>
      </c>
      <c r="E517">
        <v>0</v>
      </c>
      <c r="F517" t="s">
        <v>7681</v>
      </c>
    </row>
    <row r="518" spans="1:7" x14ac:dyDescent="0.25">
      <c r="A518" t="s">
        <v>6292</v>
      </c>
      <c r="B518" t="s">
        <v>6293</v>
      </c>
      <c r="C518">
        <v>0</v>
      </c>
      <c r="D518">
        <v>0</v>
      </c>
      <c r="E518">
        <v>0</v>
      </c>
      <c r="F518" t="s">
        <v>6294</v>
      </c>
    </row>
    <row r="519" spans="1:7" x14ac:dyDescent="0.25">
      <c r="A519" t="s">
        <v>6292</v>
      </c>
      <c r="B519" t="s">
        <v>6363</v>
      </c>
      <c r="C519">
        <v>0</v>
      </c>
      <c r="D519">
        <v>0</v>
      </c>
      <c r="E519">
        <v>0</v>
      </c>
      <c r="F519" t="s">
        <v>6294</v>
      </c>
    </row>
    <row r="520" spans="1:7" x14ac:dyDescent="0.25">
      <c r="A520" t="s">
        <v>6292</v>
      </c>
      <c r="B520" t="s">
        <v>6452</v>
      </c>
      <c r="C520">
        <v>0</v>
      </c>
      <c r="D520">
        <v>0</v>
      </c>
      <c r="E520">
        <v>0</v>
      </c>
      <c r="F520" t="s">
        <v>6294</v>
      </c>
    </row>
    <row r="521" spans="1:7" x14ac:dyDescent="0.25">
      <c r="A521" t="s">
        <v>6292</v>
      </c>
      <c r="B521" t="s">
        <v>9818</v>
      </c>
      <c r="C521">
        <v>0</v>
      </c>
      <c r="D521">
        <v>0</v>
      </c>
      <c r="E521">
        <v>0</v>
      </c>
      <c r="F521" t="s">
        <v>6294</v>
      </c>
    </row>
    <row r="522" spans="1:7" x14ac:dyDescent="0.25">
      <c r="A522" t="s">
        <v>9491</v>
      </c>
      <c r="B522" t="s">
        <v>9492</v>
      </c>
      <c r="C522">
        <v>0</v>
      </c>
      <c r="D522">
        <v>0</v>
      </c>
      <c r="E522">
        <v>0</v>
      </c>
      <c r="F522" t="s">
        <v>9493</v>
      </c>
    </row>
    <row r="523" spans="1:7" x14ac:dyDescent="0.25">
      <c r="A523" t="s">
        <v>7212</v>
      </c>
      <c r="B523" t="s">
        <v>7213</v>
      </c>
      <c r="C523">
        <v>0</v>
      </c>
      <c r="D523">
        <v>0</v>
      </c>
      <c r="E523">
        <v>0</v>
      </c>
      <c r="F523" t="s">
        <v>7214</v>
      </c>
    </row>
    <row r="524" spans="1:7" x14ac:dyDescent="0.25">
      <c r="A524" t="s">
        <v>6502</v>
      </c>
      <c r="B524" t="s">
        <v>6503</v>
      </c>
      <c r="C524">
        <v>0</v>
      </c>
      <c r="D524">
        <v>0</v>
      </c>
      <c r="E524">
        <v>0</v>
      </c>
      <c r="F524" t="s">
        <v>6504</v>
      </c>
    </row>
    <row r="525" spans="1:7" x14ac:dyDescent="0.25">
      <c r="A525" t="s">
        <v>2049</v>
      </c>
      <c r="B525" t="s">
        <v>2050</v>
      </c>
      <c r="C525">
        <v>0</v>
      </c>
      <c r="D525">
        <v>0</v>
      </c>
      <c r="E525">
        <v>0</v>
      </c>
      <c r="F525" t="s">
        <v>2051</v>
      </c>
    </row>
    <row r="526" spans="1:7" x14ac:dyDescent="0.25">
      <c r="A526" t="s">
        <v>8980</v>
      </c>
      <c r="B526" t="s">
        <v>8981</v>
      </c>
      <c r="C526">
        <v>0</v>
      </c>
      <c r="D526">
        <v>0</v>
      </c>
      <c r="E526">
        <v>0</v>
      </c>
      <c r="F526" t="s">
        <v>8982</v>
      </c>
    </row>
    <row r="527" spans="1:7" x14ac:dyDescent="0.25">
      <c r="A527" t="s">
        <v>7922</v>
      </c>
      <c r="B527" t="s">
        <v>7923</v>
      </c>
      <c r="C527">
        <v>0</v>
      </c>
      <c r="D527">
        <v>0</v>
      </c>
      <c r="E527">
        <v>0</v>
      </c>
      <c r="F527" t="s">
        <v>7924</v>
      </c>
    </row>
    <row r="528" spans="1:7" x14ac:dyDescent="0.25">
      <c r="A528" t="s">
        <v>508</v>
      </c>
      <c r="B528" t="s">
        <v>509</v>
      </c>
      <c r="C528">
        <v>2</v>
      </c>
      <c r="D528">
        <v>2</v>
      </c>
      <c r="E528">
        <v>0</v>
      </c>
      <c r="F528" t="s">
        <v>510</v>
      </c>
      <c r="G528" t="s">
        <v>193</v>
      </c>
    </row>
    <row r="529" spans="1:6" x14ac:dyDescent="0.25">
      <c r="A529" t="s">
        <v>6006</v>
      </c>
      <c r="B529" t="s">
        <v>6007</v>
      </c>
      <c r="C529">
        <v>0</v>
      </c>
      <c r="D529">
        <v>0</v>
      </c>
      <c r="E529">
        <v>0</v>
      </c>
      <c r="F529" t="s">
        <v>6008</v>
      </c>
    </row>
    <row r="530" spans="1:6" x14ac:dyDescent="0.25">
      <c r="A530" t="s">
        <v>5319</v>
      </c>
      <c r="B530" t="s">
        <v>5320</v>
      </c>
      <c r="C530">
        <v>0</v>
      </c>
      <c r="D530">
        <v>0</v>
      </c>
      <c r="E530">
        <v>0</v>
      </c>
      <c r="F530" t="s">
        <v>5321</v>
      </c>
    </row>
    <row r="531" spans="1:6" x14ac:dyDescent="0.25">
      <c r="A531" t="s">
        <v>4459</v>
      </c>
      <c r="B531" t="s">
        <v>4460</v>
      </c>
      <c r="C531">
        <v>0</v>
      </c>
      <c r="D531">
        <v>0</v>
      </c>
      <c r="E531">
        <v>0</v>
      </c>
      <c r="F531" t="s">
        <v>4461</v>
      </c>
    </row>
    <row r="532" spans="1:6" x14ac:dyDescent="0.25">
      <c r="A532" t="s">
        <v>9913</v>
      </c>
      <c r="B532" t="s">
        <v>9914</v>
      </c>
      <c r="C532">
        <v>0</v>
      </c>
      <c r="D532">
        <v>0</v>
      </c>
      <c r="E532">
        <v>0</v>
      </c>
      <c r="F532" t="s">
        <v>9915</v>
      </c>
    </row>
    <row r="533" spans="1:6" x14ac:dyDescent="0.25">
      <c r="A533" t="s">
        <v>5455</v>
      </c>
      <c r="B533" t="s">
        <v>5456</v>
      </c>
      <c r="C533">
        <v>0</v>
      </c>
      <c r="D533">
        <v>0</v>
      </c>
      <c r="E533">
        <v>0</v>
      </c>
      <c r="F533" t="s">
        <v>5457</v>
      </c>
    </row>
    <row r="534" spans="1:6" x14ac:dyDescent="0.25">
      <c r="A534" t="s">
        <v>5422</v>
      </c>
      <c r="B534" t="s">
        <v>5423</v>
      </c>
      <c r="C534">
        <v>0</v>
      </c>
      <c r="D534">
        <v>0</v>
      </c>
      <c r="E534">
        <v>0</v>
      </c>
      <c r="F534" t="s">
        <v>5424</v>
      </c>
    </row>
    <row r="535" spans="1:6" x14ac:dyDescent="0.25">
      <c r="A535" t="s">
        <v>3146</v>
      </c>
      <c r="B535" t="s">
        <v>3147</v>
      </c>
      <c r="C535">
        <v>0</v>
      </c>
      <c r="D535">
        <v>0</v>
      </c>
      <c r="E535">
        <v>0</v>
      </c>
      <c r="F535" t="s">
        <v>3148</v>
      </c>
    </row>
    <row r="536" spans="1:6" x14ac:dyDescent="0.25">
      <c r="A536" t="s">
        <v>7555</v>
      </c>
      <c r="B536" t="s">
        <v>7556</v>
      </c>
      <c r="C536">
        <v>0</v>
      </c>
      <c r="D536">
        <v>0</v>
      </c>
      <c r="E536">
        <v>0</v>
      </c>
      <c r="F536" t="s">
        <v>7557</v>
      </c>
    </row>
    <row r="537" spans="1:6" x14ac:dyDescent="0.25">
      <c r="A537" t="s">
        <v>7896</v>
      </c>
      <c r="B537" t="s">
        <v>7897</v>
      </c>
      <c r="C537">
        <v>0</v>
      </c>
      <c r="D537">
        <v>0</v>
      </c>
      <c r="E537">
        <v>0</v>
      </c>
      <c r="F537" t="s">
        <v>7898</v>
      </c>
    </row>
    <row r="538" spans="1:6" x14ac:dyDescent="0.25">
      <c r="A538" t="s">
        <v>4155</v>
      </c>
      <c r="B538" t="s">
        <v>4156</v>
      </c>
      <c r="C538">
        <v>0</v>
      </c>
      <c r="D538">
        <v>0</v>
      </c>
      <c r="E538">
        <v>0</v>
      </c>
      <c r="F538" t="s">
        <v>4157</v>
      </c>
    </row>
    <row r="539" spans="1:6" x14ac:dyDescent="0.25">
      <c r="A539" t="s">
        <v>9622</v>
      </c>
      <c r="B539" t="s">
        <v>9623</v>
      </c>
      <c r="C539">
        <v>0</v>
      </c>
      <c r="D539">
        <v>0</v>
      </c>
      <c r="E539">
        <v>0</v>
      </c>
      <c r="F539" t="s">
        <v>9624</v>
      </c>
    </row>
    <row r="540" spans="1:6" x14ac:dyDescent="0.25">
      <c r="A540" t="s">
        <v>7716</v>
      </c>
      <c r="B540" t="s">
        <v>7717</v>
      </c>
      <c r="C540">
        <v>0</v>
      </c>
      <c r="D540">
        <v>0</v>
      </c>
      <c r="E540">
        <v>0</v>
      </c>
      <c r="F540" t="s">
        <v>7718</v>
      </c>
    </row>
    <row r="541" spans="1:6" x14ac:dyDescent="0.25">
      <c r="A541" t="s">
        <v>4050</v>
      </c>
      <c r="B541" t="s">
        <v>4042</v>
      </c>
      <c r="C541">
        <v>0</v>
      </c>
      <c r="D541">
        <v>0</v>
      </c>
      <c r="E541">
        <v>0</v>
      </c>
      <c r="F541" t="s">
        <v>4051</v>
      </c>
    </row>
    <row r="542" spans="1:6" x14ac:dyDescent="0.25">
      <c r="A542" t="s">
        <v>11818</v>
      </c>
      <c r="B542" t="s">
        <v>6786</v>
      </c>
      <c r="C542">
        <v>0</v>
      </c>
      <c r="D542">
        <v>0</v>
      </c>
      <c r="E542">
        <v>0</v>
      </c>
      <c r="F542" t="s">
        <v>11819</v>
      </c>
    </row>
    <row r="543" spans="1:6" x14ac:dyDescent="0.25">
      <c r="A543" t="s">
        <v>11131</v>
      </c>
      <c r="B543" t="s">
        <v>11132</v>
      </c>
      <c r="C543">
        <v>0</v>
      </c>
      <c r="D543">
        <v>0</v>
      </c>
      <c r="E543">
        <v>0</v>
      </c>
      <c r="F543" t="s">
        <v>11133</v>
      </c>
    </row>
    <row r="544" spans="1:6" x14ac:dyDescent="0.25">
      <c r="A544" t="s">
        <v>13151</v>
      </c>
      <c r="B544" t="s">
        <v>13152</v>
      </c>
      <c r="C544">
        <v>0</v>
      </c>
      <c r="D544">
        <v>0</v>
      </c>
      <c r="E544">
        <v>0</v>
      </c>
      <c r="F544" t="s">
        <v>13153</v>
      </c>
    </row>
    <row r="545" spans="1:7" x14ac:dyDescent="0.25">
      <c r="A545" t="s">
        <v>11069</v>
      </c>
      <c r="B545" t="s">
        <v>11070</v>
      </c>
      <c r="C545">
        <v>0</v>
      </c>
      <c r="D545">
        <v>0</v>
      </c>
      <c r="E545">
        <v>0</v>
      </c>
      <c r="F545" t="s">
        <v>11071</v>
      </c>
    </row>
    <row r="546" spans="1:7" x14ac:dyDescent="0.25">
      <c r="A546" t="s">
        <v>5249</v>
      </c>
      <c r="B546" t="s">
        <v>2627</v>
      </c>
      <c r="C546">
        <v>0</v>
      </c>
      <c r="D546">
        <v>0</v>
      </c>
      <c r="E546">
        <v>0</v>
      </c>
      <c r="F546" t="s">
        <v>5250</v>
      </c>
    </row>
    <row r="547" spans="1:7" x14ac:dyDescent="0.25">
      <c r="A547" t="s">
        <v>2933</v>
      </c>
      <c r="B547" t="s">
        <v>2934</v>
      </c>
      <c r="C547">
        <v>0</v>
      </c>
      <c r="D547">
        <v>0</v>
      </c>
      <c r="E547">
        <v>0</v>
      </c>
      <c r="F547" t="s">
        <v>2935</v>
      </c>
    </row>
    <row r="548" spans="1:7" x14ac:dyDescent="0.25">
      <c r="A548" t="s">
        <v>5818</v>
      </c>
      <c r="B548" t="s">
        <v>5819</v>
      </c>
      <c r="C548">
        <v>0</v>
      </c>
      <c r="D548">
        <v>0</v>
      </c>
      <c r="E548">
        <v>0</v>
      </c>
      <c r="F548" t="s">
        <v>5820</v>
      </c>
    </row>
    <row r="549" spans="1:7" x14ac:dyDescent="0.25">
      <c r="A549" t="s">
        <v>8995</v>
      </c>
      <c r="B549" t="s">
        <v>8996</v>
      </c>
      <c r="C549">
        <v>0</v>
      </c>
      <c r="D549">
        <v>0</v>
      </c>
      <c r="E549">
        <v>0</v>
      </c>
      <c r="F549" t="s">
        <v>8997</v>
      </c>
    </row>
    <row r="550" spans="1:7" x14ac:dyDescent="0.25">
      <c r="A550" t="s">
        <v>11812</v>
      </c>
      <c r="B550" t="s">
        <v>11813</v>
      </c>
      <c r="C550">
        <v>0</v>
      </c>
      <c r="D550">
        <v>0</v>
      </c>
      <c r="E550">
        <v>0</v>
      </c>
      <c r="F550" t="s">
        <v>11814</v>
      </c>
    </row>
    <row r="551" spans="1:7" x14ac:dyDescent="0.25">
      <c r="A551" t="s">
        <v>10304</v>
      </c>
      <c r="B551" t="s">
        <v>10305</v>
      </c>
      <c r="C551">
        <v>0</v>
      </c>
      <c r="D551">
        <v>0</v>
      </c>
      <c r="E551">
        <v>0</v>
      </c>
      <c r="F551" t="s">
        <v>10306</v>
      </c>
    </row>
    <row r="552" spans="1:7" x14ac:dyDescent="0.25">
      <c r="A552" t="s">
        <v>12595</v>
      </c>
      <c r="B552" t="s">
        <v>12596</v>
      </c>
      <c r="C552">
        <v>0</v>
      </c>
      <c r="D552">
        <v>0</v>
      </c>
      <c r="E552">
        <v>0</v>
      </c>
      <c r="F552" t="s">
        <v>12597</v>
      </c>
    </row>
    <row r="553" spans="1:7" x14ac:dyDescent="0.25">
      <c r="A553" t="s">
        <v>6655</v>
      </c>
      <c r="B553" t="s">
        <v>6656</v>
      </c>
      <c r="C553">
        <v>0</v>
      </c>
      <c r="D553">
        <v>0</v>
      </c>
      <c r="E553">
        <v>0</v>
      </c>
      <c r="F553" t="s">
        <v>6657</v>
      </c>
    </row>
    <row r="554" spans="1:7" x14ac:dyDescent="0.25">
      <c r="A554" t="s">
        <v>1451</v>
      </c>
      <c r="B554" t="s">
        <v>1452</v>
      </c>
      <c r="C554">
        <v>1</v>
      </c>
      <c r="D554">
        <v>1</v>
      </c>
      <c r="E554">
        <v>0</v>
      </c>
      <c r="F554" t="s">
        <v>1453</v>
      </c>
      <c r="G554" t="s">
        <v>260</v>
      </c>
    </row>
    <row r="555" spans="1:7" x14ac:dyDescent="0.25">
      <c r="A555" t="s">
        <v>8650</v>
      </c>
      <c r="B555" t="s">
        <v>8651</v>
      </c>
      <c r="C555">
        <v>0</v>
      </c>
      <c r="D555">
        <v>0</v>
      </c>
      <c r="E555">
        <v>0</v>
      </c>
      <c r="F555" t="s">
        <v>8652</v>
      </c>
    </row>
    <row r="556" spans="1:7" x14ac:dyDescent="0.25">
      <c r="A556" t="s">
        <v>835</v>
      </c>
      <c r="B556" t="s">
        <v>836</v>
      </c>
      <c r="C556">
        <v>1</v>
      </c>
      <c r="D556">
        <v>1</v>
      </c>
      <c r="E556">
        <v>0</v>
      </c>
      <c r="F556" t="s">
        <v>837</v>
      </c>
      <c r="G556" t="s">
        <v>215</v>
      </c>
    </row>
    <row r="557" spans="1:7" x14ac:dyDescent="0.25">
      <c r="A557" t="s">
        <v>11911</v>
      </c>
      <c r="B557" t="s">
        <v>11912</v>
      </c>
      <c r="C557">
        <v>0</v>
      </c>
      <c r="D557">
        <v>0</v>
      </c>
      <c r="E557">
        <v>0</v>
      </c>
      <c r="F557" t="s">
        <v>11913</v>
      </c>
    </row>
    <row r="558" spans="1:7" x14ac:dyDescent="0.25">
      <c r="A558" t="s">
        <v>11856</v>
      </c>
      <c r="B558" t="s">
        <v>11857</v>
      </c>
      <c r="C558">
        <v>0</v>
      </c>
      <c r="D558">
        <v>0</v>
      </c>
      <c r="E558">
        <v>0</v>
      </c>
      <c r="F558" t="s">
        <v>11858</v>
      </c>
    </row>
    <row r="559" spans="1:7" x14ac:dyDescent="0.25">
      <c r="A559" t="s">
        <v>13201</v>
      </c>
      <c r="B559" t="s">
        <v>3988</v>
      </c>
      <c r="C559">
        <v>0</v>
      </c>
      <c r="D559">
        <v>0</v>
      </c>
      <c r="E559">
        <v>0</v>
      </c>
      <c r="F559" t="s">
        <v>13202</v>
      </c>
    </row>
    <row r="560" spans="1:7" x14ac:dyDescent="0.25">
      <c r="A560" t="s">
        <v>11823</v>
      </c>
      <c r="B560" t="s">
        <v>11824</v>
      </c>
      <c r="C560">
        <v>0</v>
      </c>
      <c r="D560">
        <v>0</v>
      </c>
      <c r="E560">
        <v>0</v>
      </c>
      <c r="F560" t="s">
        <v>11825</v>
      </c>
    </row>
    <row r="561" spans="1:7" x14ac:dyDescent="0.25">
      <c r="A561" t="s">
        <v>7995</v>
      </c>
      <c r="B561" t="s">
        <v>7996</v>
      </c>
      <c r="C561">
        <v>0</v>
      </c>
      <c r="D561">
        <v>0</v>
      </c>
      <c r="E561">
        <v>0</v>
      </c>
      <c r="F561" t="s">
        <v>7997</v>
      </c>
    </row>
    <row r="562" spans="1:7" x14ac:dyDescent="0.25">
      <c r="A562" t="s">
        <v>10283</v>
      </c>
      <c r="B562" t="s">
        <v>10284</v>
      </c>
      <c r="C562">
        <v>0</v>
      </c>
      <c r="D562">
        <v>0</v>
      </c>
      <c r="E562">
        <v>0</v>
      </c>
      <c r="F562" t="s">
        <v>10285</v>
      </c>
    </row>
    <row r="563" spans="1:7" x14ac:dyDescent="0.25">
      <c r="A563" t="s">
        <v>7585</v>
      </c>
      <c r="B563" t="s">
        <v>7528</v>
      </c>
      <c r="C563">
        <v>0</v>
      </c>
      <c r="D563">
        <v>0</v>
      </c>
      <c r="E563">
        <v>0</v>
      </c>
      <c r="F563" t="s">
        <v>7586</v>
      </c>
    </row>
    <row r="564" spans="1:7" x14ac:dyDescent="0.25">
      <c r="A564" t="s">
        <v>1103</v>
      </c>
      <c r="B564" t="s">
        <v>1104</v>
      </c>
      <c r="C564">
        <v>1</v>
      </c>
      <c r="D564">
        <v>1</v>
      </c>
      <c r="E564">
        <v>0</v>
      </c>
      <c r="F564" t="s">
        <v>1105</v>
      </c>
      <c r="G564" t="s">
        <v>200</v>
      </c>
    </row>
    <row r="565" spans="1:7" x14ac:dyDescent="0.25">
      <c r="A565" t="s">
        <v>10483</v>
      </c>
      <c r="B565" t="s">
        <v>10484</v>
      </c>
      <c r="C565">
        <v>0</v>
      </c>
      <c r="D565">
        <v>0</v>
      </c>
      <c r="E565">
        <v>0</v>
      </c>
      <c r="F565" t="s">
        <v>10485</v>
      </c>
    </row>
    <row r="566" spans="1:7" x14ac:dyDescent="0.25">
      <c r="A566" t="s">
        <v>2626</v>
      </c>
      <c r="B566" t="s">
        <v>2627</v>
      </c>
      <c r="C566">
        <v>0</v>
      </c>
      <c r="D566">
        <v>0</v>
      </c>
      <c r="E566">
        <v>0</v>
      </c>
      <c r="F566" t="s">
        <v>2628</v>
      </c>
    </row>
    <row r="567" spans="1:7" x14ac:dyDescent="0.25">
      <c r="A567" t="s">
        <v>13125</v>
      </c>
      <c r="B567" t="s">
        <v>13126</v>
      </c>
      <c r="C567">
        <v>0</v>
      </c>
      <c r="D567">
        <v>0</v>
      </c>
      <c r="E567">
        <v>0</v>
      </c>
      <c r="F567" t="s">
        <v>13127</v>
      </c>
    </row>
    <row r="568" spans="1:7" x14ac:dyDescent="0.25">
      <c r="A568" t="s">
        <v>10594</v>
      </c>
      <c r="B568" t="s">
        <v>10595</v>
      </c>
      <c r="C568">
        <v>0</v>
      </c>
      <c r="D568">
        <v>0</v>
      </c>
      <c r="E568">
        <v>0</v>
      </c>
      <c r="F568" t="s">
        <v>10596</v>
      </c>
    </row>
    <row r="569" spans="1:7" x14ac:dyDescent="0.25">
      <c r="A569" t="s">
        <v>12371</v>
      </c>
      <c r="B569" t="s">
        <v>12372</v>
      </c>
      <c r="C569">
        <v>0</v>
      </c>
      <c r="D569">
        <v>0</v>
      </c>
      <c r="E569">
        <v>0</v>
      </c>
      <c r="F569" t="s">
        <v>12373</v>
      </c>
    </row>
    <row r="570" spans="1:7" x14ac:dyDescent="0.25">
      <c r="A570" t="s">
        <v>7347</v>
      </c>
      <c r="B570" t="s">
        <v>7348</v>
      </c>
      <c r="C570">
        <v>0</v>
      </c>
      <c r="D570">
        <v>0</v>
      </c>
      <c r="E570">
        <v>0</v>
      </c>
      <c r="F570" t="s">
        <v>7349</v>
      </c>
    </row>
    <row r="571" spans="1:7" x14ac:dyDescent="0.25">
      <c r="A571" t="s">
        <v>12359</v>
      </c>
      <c r="B571" t="s">
        <v>12360</v>
      </c>
      <c r="C571">
        <v>0</v>
      </c>
      <c r="D571">
        <v>0</v>
      </c>
      <c r="E571">
        <v>0</v>
      </c>
      <c r="F571" t="s">
        <v>12361</v>
      </c>
    </row>
    <row r="572" spans="1:7" x14ac:dyDescent="0.25">
      <c r="A572" t="s">
        <v>12241</v>
      </c>
      <c r="B572" t="s">
        <v>12242</v>
      </c>
      <c r="C572">
        <v>0</v>
      </c>
      <c r="D572">
        <v>0</v>
      </c>
      <c r="E572">
        <v>0</v>
      </c>
      <c r="F572" t="s">
        <v>12243</v>
      </c>
    </row>
    <row r="573" spans="1:7" x14ac:dyDescent="0.25">
      <c r="A573" t="s">
        <v>9928</v>
      </c>
      <c r="B573" t="s">
        <v>9929</v>
      </c>
      <c r="C573">
        <v>0</v>
      </c>
      <c r="D573">
        <v>0</v>
      </c>
      <c r="E573">
        <v>0</v>
      </c>
      <c r="F573" t="s">
        <v>9930</v>
      </c>
    </row>
    <row r="574" spans="1:7" x14ac:dyDescent="0.25">
      <c r="A574" t="s">
        <v>12634</v>
      </c>
      <c r="B574" t="s">
        <v>12635</v>
      </c>
      <c r="C574">
        <v>0</v>
      </c>
      <c r="D574">
        <v>0</v>
      </c>
      <c r="E574">
        <v>0</v>
      </c>
      <c r="F574" t="s">
        <v>12636</v>
      </c>
    </row>
    <row r="575" spans="1:7" x14ac:dyDescent="0.25">
      <c r="A575" t="s">
        <v>2982</v>
      </c>
      <c r="B575" t="s">
        <v>2983</v>
      </c>
      <c r="C575">
        <v>0</v>
      </c>
      <c r="D575">
        <v>0</v>
      </c>
      <c r="E575">
        <v>0</v>
      </c>
      <c r="F575" t="s">
        <v>2984</v>
      </c>
    </row>
    <row r="576" spans="1:7" x14ac:dyDescent="0.25">
      <c r="A576" t="s">
        <v>4808</v>
      </c>
      <c r="B576" t="s">
        <v>4809</v>
      </c>
      <c r="C576">
        <v>0</v>
      </c>
      <c r="D576">
        <v>0</v>
      </c>
      <c r="E576">
        <v>0</v>
      </c>
      <c r="F576" t="s">
        <v>4810</v>
      </c>
    </row>
    <row r="577" spans="1:6" x14ac:dyDescent="0.25">
      <c r="A577" t="s">
        <v>11514</v>
      </c>
      <c r="B577" t="s">
        <v>11515</v>
      </c>
      <c r="C577">
        <v>0</v>
      </c>
      <c r="D577">
        <v>0</v>
      </c>
      <c r="E577">
        <v>0</v>
      </c>
      <c r="F577" t="s">
        <v>11516</v>
      </c>
    </row>
    <row r="578" spans="1:6" x14ac:dyDescent="0.25">
      <c r="A578" t="s">
        <v>8184</v>
      </c>
      <c r="B578" t="s">
        <v>8185</v>
      </c>
      <c r="C578">
        <v>0</v>
      </c>
      <c r="D578">
        <v>0</v>
      </c>
      <c r="E578">
        <v>0</v>
      </c>
      <c r="F578" t="s">
        <v>8186</v>
      </c>
    </row>
    <row r="579" spans="1:6" x14ac:dyDescent="0.25">
      <c r="A579" t="s">
        <v>12707</v>
      </c>
      <c r="B579" t="s">
        <v>12708</v>
      </c>
      <c r="C579">
        <v>0</v>
      </c>
      <c r="D579">
        <v>0</v>
      </c>
      <c r="E579">
        <v>0</v>
      </c>
      <c r="F579" t="s">
        <v>12709</v>
      </c>
    </row>
    <row r="580" spans="1:6" x14ac:dyDescent="0.25">
      <c r="A580" t="s">
        <v>7196</v>
      </c>
      <c r="B580" t="s">
        <v>7048</v>
      </c>
      <c r="C580">
        <v>0</v>
      </c>
      <c r="D580">
        <v>0</v>
      </c>
      <c r="E580">
        <v>0</v>
      </c>
      <c r="F580" t="s">
        <v>7197</v>
      </c>
    </row>
    <row r="581" spans="1:6" x14ac:dyDescent="0.25">
      <c r="A581" t="s">
        <v>4384</v>
      </c>
      <c r="B581" t="s">
        <v>4385</v>
      </c>
      <c r="C581">
        <v>0</v>
      </c>
      <c r="D581">
        <v>0</v>
      </c>
      <c r="E581">
        <v>0</v>
      </c>
      <c r="F581" t="s">
        <v>4386</v>
      </c>
    </row>
    <row r="582" spans="1:6" x14ac:dyDescent="0.25">
      <c r="A582" t="s">
        <v>6865</v>
      </c>
      <c r="B582" t="s">
        <v>6866</v>
      </c>
      <c r="C582">
        <v>0</v>
      </c>
      <c r="D582">
        <v>0</v>
      </c>
      <c r="E582">
        <v>0</v>
      </c>
      <c r="F582" t="s">
        <v>6867</v>
      </c>
    </row>
    <row r="583" spans="1:6" x14ac:dyDescent="0.25">
      <c r="A583" t="s">
        <v>3178</v>
      </c>
      <c r="B583" t="s">
        <v>3179</v>
      </c>
      <c r="C583">
        <v>0</v>
      </c>
      <c r="D583">
        <v>0</v>
      </c>
      <c r="E583">
        <v>0</v>
      </c>
      <c r="F583" t="s">
        <v>3180</v>
      </c>
    </row>
    <row r="584" spans="1:6" x14ac:dyDescent="0.25">
      <c r="A584" t="s">
        <v>4221</v>
      </c>
      <c r="B584" t="s">
        <v>4222</v>
      </c>
      <c r="C584">
        <v>0</v>
      </c>
      <c r="D584">
        <v>0</v>
      </c>
      <c r="E584">
        <v>0</v>
      </c>
      <c r="F584" t="s">
        <v>4223</v>
      </c>
    </row>
    <row r="585" spans="1:6" x14ac:dyDescent="0.25">
      <c r="A585" t="s">
        <v>7221</v>
      </c>
      <c r="B585" t="s">
        <v>7222</v>
      </c>
      <c r="C585">
        <v>0</v>
      </c>
      <c r="D585">
        <v>0</v>
      </c>
      <c r="E585">
        <v>0</v>
      </c>
      <c r="F585" t="s">
        <v>7223</v>
      </c>
    </row>
    <row r="586" spans="1:6" x14ac:dyDescent="0.25">
      <c r="A586" t="s">
        <v>8367</v>
      </c>
      <c r="B586" t="s">
        <v>8368</v>
      </c>
      <c r="C586">
        <v>0</v>
      </c>
      <c r="D586">
        <v>0</v>
      </c>
      <c r="E586">
        <v>0</v>
      </c>
      <c r="F586" t="s">
        <v>8369</v>
      </c>
    </row>
    <row r="587" spans="1:6" x14ac:dyDescent="0.25">
      <c r="A587" t="s">
        <v>6885</v>
      </c>
      <c r="B587" t="s">
        <v>6886</v>
      </c>
      <c r="C587">
        <v>0</v>
      </c>
      <c r="D587">
        <v>0</v>
      </c>
      <c r="E587">
        <v>0</v>
      </c>
      <c r="F587" t="s">
        <v>6887</v>
      </c>
    </row>
    <row r="588" spans="1:6" x14ac:dyDescent="0.25">
      <c r="A588" t="s">
        <v>6885</v>
      </c>
      <c r="B588" t="s">
        <v>6992</v>
      </c>
      <c r="C588">
        <v>0</v>
      </c>
      <c r="D588">
        <v>0</v>
      </c>
      <c r="E588">
        <v>0</v>
      </c>
      <c r="F588" t="s">
        <v>6887</v>
      </c>
    </row>
    <row r="589" spans="1:6" x14ac:dyDescent="0.25">
      <c r="A589" t="s">
        <v>6885</v>
      </c>
      <c r="B589" t="s">
        <v>7863</v>
      </c>
      <c r="C589">
        <v>0</v>
      </c>
      <c r="D589">
        <v>0</v>
      </c>
      <c r="E589">
        <v>0</v>
      </c>
      <c r="F589" t="s">
        <v>6887</v>
      </c>
    </row>
    <row r="590" spans="1:6" x14ac:dyDescent="0.25">
      <c r="A590" t="s">
        <v>3170</v>
      </c>
      <c r="B590" t="s">
        <v>3171</v>
      </c>
      <c r="C590">
        <v>0</v>
      </c>
      <c r="D590">
        <v>0</v>
      </c>
      <c r="E590">
        <v>0</v>
      </c>
      <c r="F590" t="s">
        <v>3172</v>
      </c>
    </row>
    <row r="591" spans="1:6" x14ac:dyDescent="0.25">
      <c r="A591" t="s">
        <v>2936</v>
      </c>
      <c r="B591" t="s">
        <v>2937</v>
      </c>
      <c r="C591">
        <v>0</v>
      </c>
      <c r="D591">
        <v>0</v>
      </c>
      <c r="E591">
        <v>0</v>
      </c>
      <c r="F591" t="s">
        <v>2938</v>
      </c>
    </row>
    <row r="592" spans="1:6" x14ac:dyDescent="0.25">
      <c r="A592" t="s">
        <v>2551</v>
      </c>
      <c r="B592" t="s">
        <v>2552</v>
      </c>
      <c r="C592">
        <v>0</v>
      </c>
      <c r="D592">
        <v>0</v>
      </c>
      <c r="E592">
        <v>0</v>
      </c>
      <c r="F592" t="s">
        <v>2553</v>
      </c>
    </row>
    <row r="593" spans="1:6" x14ac:dyDescent="0.25">
      <c r="A593" t="s">
        <v>2942</v>
      </c>
      <c r="B593" t="s">
        <v>2943</v>
      </c>
      <c r="C593">
        <v>0</v>
      </c>
      <c r="D593">
        <v>0</v>
      </c>
      <c r="E593">
        <v>0</v>
      </c>
      <c r="F593" t="s">
        <v>2944</v>
      </c>
    </row>
    <row r="594" spans="1:6" x14ac:dyDescent="0.25">
      <c r="A594" t="s">
        <v>6958</v>
      </c>
      <c r="B594" t="s">
        <v>6959</v>
      </c>
      <c r="C594">
        <v>0</v>
      </c>
      <c r="D594">
        <v>0</v>
      </c>
      <c r="E594">
        <v>0</v>
      </c>
      <c r="F594" t="s">
        <v>6960</v>
      </c>
    </row>
    <row r="595" spans="1:6" x14ac:dyDescent="0.25">
      <c r="A595" t="s">
        <v>7870</v>
      </c>
      <c r="B595" t="s">
        <v>6201</v>
      </c>
      <c r="C595">
        <v>0</v>
      </c>
      <c r="D595">
        <v>0</v>
      </c>
      <c r="E595">
        <v>0</v>
      </c>
      <c r="F595" t="s">
        <v>7871</v>
      </c>
    </row>
    <row r="596" spans="1:6" x14ac:dyDescent="0.25">
      <c r="A596" t="s">
        <v>7149</v>
      </c>
      <c r="B596" t="s">
        <v>7150</v>
      </c>
      <c r="C596">
        <v>0</v>
      </c>
      <c r="D596">
        <v>0</v>
      </c>
      <c r="E596">
        <v>0</v>
      </c>
      <c r="F596" t="s">
        <v>7151</v>
      </c>
    </row>
    <row r="597" spans="1:6" x14ac:dyDescent="0.25">
      <c r="A597" t="s">
        <v>8551</v>
      </c>
      <c r="B597" t="s">
        <v>8552</v>
      </c>
      <c r="C597">
        <v>0</v>
      </c>
      <c r="D597">
        <v>0</v>
      </c>
      <c r="E597">
        <v>0</v>
      </c>
      <c r="F597" t="s">
        <v>8553</v>
      </c>
    </row>
    <row r="598" spans="1:6" x14ac:dyDescent="0.25">
      <c r="A598" t="s">
        <v>3300</v>
      </c>
      <c r="B598" t="s">
        <v>3301</v>
      </c>
      <c r="C598">
        <v>0</v>
      </c>
      <c r="D598">
        <v>0</v>
      </c>
      <c r="E598">
        <v>0</v>
      </c>
      <c r="F598" t="s">
        <v>3302</v>
      </c>
    </row>
    <row r="599" spans="1:6" x14ac:dyDescent="0.25">
      <c r="A599" t="s">
        <v>6051</v>
      </c>
      <c r="B599" t="s">
        <v>6052</v>
      </c>
      <c r="C599">
        <v>0</v>
      </c>
      <c r="D599">
        <v>0</v>
      </c>
      <c r="E599">
        <v>0</v>
      </c>
      <c r="F599" t="s">
        <v>6053</v>
      </c>
    </row>
    <row r="600" spans="1:6" x14ac:dyDescent="0.25">
      <c r="A600" t="s">
        <v>6051</v>
      </c>
      <c r="B600" t="s">
        <v>12655</v>
      </c>
      <c r="C600">
        <v>0</v>
      </c>
      <c r="D600">
        <v>0</v>
      </c>
      <c r="E600">
        <v>0</v>
      </c>
      <c r="F600" t="s">
        <v>6053</v>
      </c>
    </row>
    <row r="601" spans="1:6" x14ac:dyDescent="0.25">
      <c r="A601" t="s">
        <v>12053</v>
      </c>
      <c r="B601" t="s">
        <v>12054</v>
      </c>
      <c r="C601">
        <v>0</v>
      </c>
      <c r="D601">
        <v>0</v>
      </c>
      <c r="E601">
        <v>0</v>
      </c>
      <c r="F601" t="s">
        <v>12055</v>
      </c>
    </row>
    <row r="602" spans="1:6" x14ac:dyDescent="0.25">
      <c r="A602" t="s">
        <v>7293</v>
      </c>
      <c r="B602" t="s">
        <v>7294</v>
      </c>
      <c r="C602">
        <v>0</v>
      </c>
      <c r="D602">
        <v>0</v>
      </c>
      <c r="E602">
        <v>0</v>
      </c>
      <c r="F602" t="s">
        <v>7295</v>
      </c>
    </row>
    <row r="603" spans="1:6" x14ac:dyDescent="0.25">
      <c r="A603" t="s">
        <v>6797</v>
      </c>
      <c r="B603" t="s">
        <v>6626</v>
      </c>
      <c r="C603">
        <v>0</v>
      </c>
      <c r="D603">
        <v>0</v>
      </c>
      <c r="E603">
        <v>0</v>
      </c>
      <c r="F603" t="s">
        <v>6798</v>
      </c>
    </row>
    <row r="604" spans="1:6" x14ac:dyDescent="0.25">
      <c r="A604" t="s">
        <v>4732</v>
      </c>
      <c r="B604" t="s">
        <v>4733</v>
      </c>
      <c r="C604">
        <v>0</v>
      </c>
      <c r="D604">
        <v>0</v>
      </c>
      <c r="E604">
        <v>0</v>
      </c>
      <c r="F604" t="s">
        <v>4734</v>
      </c>
    </row>
    <row r="605" spans="1:6" x14ac:dyDescent="0.25">
      <c r="A605" t="s">
        <v>4631</v>
      </c>
      <c r="B605" t="s">
        <v>4632</v>
      </c>
      <c r="C605">
        <v>0</v>
      </c>
      <c r="D605">
        <v>0</v>
      </c>
      <c r="E605">
        <v>0</v>
      </c>
      <c r="F605" t="s">
        <v>4633</v>
      </c>
    </row>
    <row r="606" spans="1:6" x14ac:dyDescent="0.25">
      <c r="A606" t="s">
        <v>3842</v>
      </c>
      <c r="B606" t="s">
        <v>3843</v>
      </c>
      <c r="C606">
        <v>0</v>
      </c>
      <c r="D606">
        <v>0</v>
      </c>
      <c r="E606">
        <v>0</v>
      </c>
      <c r="F606" t="s">
        <v>3844</v>
      </c>
    </row>
    <row r="607" spans="1:6" x14ac:dyDescent="0.25">
      <c r="A607" t="s">
        <v>12592</v>
      </c>
      <c r="B607" t="s">
        <v>12593</v>
      </c>
      <c r="C607">
        <v>0</v>
      </c>
      <c r="D607">
        <v>0</v>
      </c>
      <c r="E607">
        <v>0</v>
      </c>
      <c r="F607" t="s">
        <v>12594</v>
      </c>
    </row>
    <row r="608" spans="1:6" x14ac:dyDescent="0.25">
      <c r="A608" t="s">
        <v>3098</v>
      </c>
      <c r="B608" t="s">
        <v>3099</v>
      </c>
      <c r="C608">
        <v>0</v>
      </c>
      <c r="D608">
        <v>0</v>
      </c>
      <c r="E608">
        <v>0</v>
      </c>
      <c r="F608" t="s">
        <v>3100</v>
      </c>
    </row>
    <row r="609" spans="1:7" x14ac:dyDescent="0.25">
      <c r="A609" t="s">
        <v>8963</v>
      </c>
      <c r="B609" t="s">
        <v>8964</v>
      </c>
      <c r="C609">
        <v>0</v>
      </c>
      <c r="D609">
        <v>0</v>
      </c>
      <c r="E609">
        <v>0</v>
      </c>
      <c r="F609" t="s">
        <v>8965</v>
      </c>
    </row>
    <row r="610" spans="1:7" x14ac:dyDescent="0.25">
      <c r="A610" t="s">
        <v>7418</v>
      </c>
      <c r="B610" t="s">
        <v>7419</v>
      </c>
      <c r="C610">
        <v>0</v>
      </c>
      <c r="D610">
        <v>0</v>
      </c>
      <c r="E610">
        <v>0</v>
      </c>
      <c r="F610" t="s">
        <v>7420</v>
      </c>
    </row>
    <row r="611" spans="1:7" x14ac:dyDescent="0.25">
      <c r="A611" t="s">
        <v>1680</v>
      </c>
      <c r="B611" t="s">
        <v>1681</v>
      </c>
      <c r="C611">
        <v>1</v>
      </c>
      <c r="D611">
        <v>1</v>
      </c>
      <c r="E611">
        <v>0</v>
      </c>
      <c r="F611" t="s">
        <v>1682</v>
      </c>
      <c r="G611" t="s">
        <v>236</v>
      </c>
    </row>
    <row r="612" spans="1:7" x14ac:dyDescent="0.25">
      <c r="A612" t="s">
        <v>11523</v>
      </c>
      <c r="B612" t="s">
        <v>11524</v>
      </c>
      <c r="C612">
        <v>0</v>
      </c>
      <c r="D612">
        <v>0</v>
      </c>
      <c r="E612">
        <v>0</v>
      </c>
      <c r="F612" t="s">
        <v>11525</v>
      </c>
    </row>
    <row r="613" spans="1:7" x14ac:dyDescent="0.25">
      <c r="A613" t="s">
        <v>4826</v>
      </c>
      <c r="B613" t="s">
        <v>4827</v>
      </c>
      <c r="C613">
        <v>0</v>
      </c>
      <c r="D613">
        <v>0</v>
      </c>
      <c r="E613">
        <v>0</v>
      </c>
      <c r="F613" t="s">
        <v>4828</v>
      </c>
    </row>
    <row r="614" spans="1:7" x14ac:dyDescent="0.25">
      <c r="A614" t="s">
        <v>12734</v>
      </c>
      <c r="B614" t="s">
        <v>12735</v>
      </c>
      <c r="C614">
        <v>0</v>
      </c>
      <c r="D614">
        <v>0</v>
      </c>
      <c r="E614">
        <v>0</v>
      </c>
      <c r="F614" t="s">
        <v>12736</v>
      </c>
    </row>
    <row r="615" spans="1:7" x14ac:dyDescent="0.25">
      <c r="A615" t="s">
        <v>13198</v>
      </c>
      <c r="B615" t="s">
        <v>13199</v>
      </c>
      <c r="C615">
        <v>0</v>
      </c>
      <c r="D615">
        <v>0</v>
      </c>
      <c r="E615">
        <v>0</v>
      </c>
      <c r="F615" t="s">
        <v>13200</v>
      </c>
    </row>
    <row r="616" spans="1:7" x14ac:dyDescent="0.25">
      <c r="A616" t="s">
        <v>7285</v>
      </c>
      <c r="B616" t="s">
        <v>7283</v>
      </c>
      <c r="C616">
        <v>0</v>
      </c>
      <c r="D616">
        <v>0</v>
      </c>
      <c r="E616">
        <v>0</v>
      </c>
      <c r="F616" t="s">
        <v>7286</v>
      </c>
    </row>
    <row r="617" spans="1:7" x14ac:dyDescent="0.25">
      <c r="A617" t="s">
        <v>7796</v>
      </c>
      <c r="B617" t="s">
        <v>7797</v>
      </c>
      <c r="C617">
        <v>0</v>
      </c>
      <c r="D617">
        <v>0</v>
      </c>
      <c r="E617">
        <v>0</v>
      </c>
      <c r="F617" t="s">
        <v>7798</v>
      </c>
    </row>
    <row r="618" spans="1:7" x14ac:dyDescent="0.25">
      <c r="A618" t="s">
        <v>867</v>
      </c>
      <c r="B618" t="s">
        <v>868</v>
      </c>
      <c r="C618">
        <v>1</v>
      </c>
      <c r="D618">
        <v>1</v>
      </c>
      <c r="E618">
        <v>0</v>
      </c>
      <c r="F618" t="s">
        <v>869</v>
      </c>
      <c r="G618" t="s">
        <v>215</v>
      </c>
    </row>
    <row r="619" spans="1:7" x14ac:dyDescent="0.25">
      <c r="A619" t="s">
        <v>2118</v>
      </c>
      <c r="B619" t="s">
        <v>2119</v>
      </c>
      <c r="C619">
        <v>0</v>
      </c>
      <c r="D619">
        <v>0</v>
      </c>
      <c r="E619">
        <v>0</v>
      </c>
      <c r="F619" t="s">
        <v>2120</v>
      </c>
    </row>
    <row r="620" spans="1:7" x14ac:dyDescent="0.25">
      <c r="A620" t="s">
        <v>2792</v>
      </c>
      <c r="B620" t="s">
        <v>2793</v>
      </c>
      <c r="C620">
        <v>0</v>
      </c>
      <c r="D620">
        <v>0</v>
      </c>
      <c r="E620">
        <v>0</v>
      </c>
      <c r="F620" t="s">
        <v>2794</v>
      </c>
    </row>
    <row r="621" spans="1:7" x14ac:dyDescent="0.25">
      <c r="A621" t="s">
        <v>2593</v>
      </c>
      <c r="B621" t="s">
        <v>2594</v>
      </c>
      <c r="C621">
        <v>0</v>
      </c>
      <c r="D621">
        <v>0</v>
      </c>
      <c r="E621">
        <v>0</v>
      </c>
      <c r="F621" t="s">
        <v>2595</v>
      </c>
    </row>
    <row r="622" spans="1:7" x14ac:dyDescent="0.25">
      <c r="A622" t="s">
        <v>7925</v>
      </c>
      <c r="B622" t="s">
        <v>7926</v>
      </c>
      <c r="C622">
        <v>0</v>
      </c>
      <c r="D622">
        <v>0</v>
      </c>
      <c r="E622">
        <v>0</v>
      </c>
      <c r="F622" t="s">
        <v>7927</v>
      </c>
    </row>
    <row r="623" spans="1:7" x14ac:dyDescent="0.25">
      <c r="A623" t="s">
        <v>5807</v>
      </c>
      <c r="B623" t="s">
        <v>977</v>
      </c>
      <c r="C623">
        <v>0</v>
      </c>
      <c r="D623">
        <v>0</v>
      </c>
      <c r="E623">
        <v>0</v>
      </c>
      <c r="F623" t="s">
        <v>5808</v>
      </c>
    </row>
    <row r="624" spans="1:7" x14ac:dyDescent="0.25">
      <c r="A624" t="s">
        <v>5208</v>
      </c>
      <c r="B624" t="s">
        <v>5209</v>
      </c>
      <c r="C624">
        <v>0</v>
      </c>
      <c r="D624">
        <v>0</v>
      </c>
      <c r="E624">
        <v>0</v>
      </c>
      <c r="F624" t="s">
        <v>5210</v>
      </c>
    </row>
    <row r="625" spans="1:7" x14ac:dyDescent="0.25">
      <c r="A625" t="s">
        <v>5721</v>
      </c>
      <c r="B625" t="s">
        <v>5722</v>
      </c>
      <c r="C625">
        <v>0</v>
      </c>
      <c r="D625">
        <v>0</v>
      </c>
      <c r="E625">
        <v>0</v>
      </c>
      <c r="F625" t="s">
        <v>5723</v>
      </c>
    </row>
    <row r="626" spans="1:7" x14ac:dyDescent="0.25">
      <c r="A626" t="s">
        <v>934</v>
      </c>
      <c r="B626" t="s">
        <v>935</v>
      </c>
      <c r="C626">
        <v>1</v>
      </c>
      <c r="D626">
        <v>1</v>
      </c>
      <c r="E626">
        <v>0</v>
      </c>
      <c r="F626" t="s">
        <v>936</v>
      </c>
      <c r="G626" t="s">
        <v>215</v>
      </c>
    </row>
    <row r="627" spans="1:7" x14ac:dyDescent="0.25">
      <c r="A627" t="s">
        <v>3242</v>
      </c>
      <c r="B627" t="s">
        <v>3243</v>
      </c>
      <c r="C627">
        <v>0</v>
      </c>
      <c r="D627">
        <v>0</v>
      </c>
      <c r="E627">
        <v>0</v>
      </c>
      <c r="F627" t="s">
        <v>3244</v>
      </c>
    </row>
    <row r="628" spans="1:7" x14ac:dyDescent="0.25">
      <c r="A628" t="s">
        <v>7660</v>
      </c>
      <c r="B628" t="s">
        <v>7661</v>
      </c>
      <c r="C628">
        <v>0</v>
      </c>
      <c r="D628">
        <v>0</v>
      </c>
      <c r="E628">
        <v>0</v>
      </c>
      <c r="F628" t="s">
        <v>7662</v>
      </c>
    </row>
    <row r="629" spans="1:7" x14ac:dyDescent="0.25">
      <c r="A629" t="s">
        <v>10702</v>
      </c>
      <c r="B629" t="s">
        <v>10703</v>
      </c>
      <c r="C629">
        <v>0</v>
      </c>
      <c r="D629">
        <v>0</v>
      </c>
      <c r="E629">
        <v>0</v>
      </c>
      <c r="F629" t="s">
        <v>10704</v>
      </c>
    </row>
    <row r="630" spans="1:7" x14ac:dyDescent="0.25">
      <c r="A630" t="s">
        <v>3884</v>
      </c>
      <c r="B630" t="s">
        <v>3885</v>
      </c>
      <c r="C630">
        <v>0</v>
      </c>
      <c r="D630">
        <v>0</v>
      </c>
      <c r="E630">
        <v>0</v>
      </c>
      <c r="F630" t="s">
        <v>3886</v>
      </c>
    </row>
    <row r="631" spans="1:7" x14ac:dyDescent="0.25">
      <c r="A631" t="s">
        <v>10564</v>
      </c>
      <c r="B631" t="s">
        <v>10565</v>
      </c>
      <c r="C631">
        <v>0</v>
      </c>
      <c r="D631">
        <v>0</v>
      </c>
      <c r="E631">
        <v>0</v>
      </c>
      <c r="F631" t="s">
        <v>10566</v>
      </c>
    </row>
    <row r="632" spans="1:7" x14ac:dyDescent="0.25">
      <c r="A632" t="s">
        <v>10429</v>
      </c>
      <c r="B632" t="s">
        <v>10430</v>
      </c>
      <c r="C632">
        <v>0</v>
      </c>
      <c r="D632">
        <v>0</v>
      </c>
      <c r="E632">
        <v>0</v>
      </c>
      <c r="F632" t="s">
        <v>10431</v>
      </c>
    </row>
    <row r="633" spans="1:7" x14ac:dyDescent="0.25">
      <c r="A633" t="s">
        <v>10873</v>
      </c>
      <c r="B633" t="s">
        <v>10874</v>
      </c>
      <c r="C633">
        <v>0</v>
      </c>
      <c r="D633">
        <v>0</v>
      </c>
      <c r="E633">
        <v>0</v>
      </c>
      <c r="F633" t="s">
        <v>10875</v>
      </c>
    </row>
    <row r="634" spans="1:7" x14ac:dyDescent="0.25">
      <c r="A634" t="s">
        <v>11744</v>
      </c>
      <c r="B634" t="s">
        <v>11745</v>
      </c>
      <c r="C634">
        <v>0</v>
      </c>
      <c r="D634">
        <v>0</v>
      </c>
      <c r="E634">
        <v>0</v>
      </c>
      <c r="F634" t="s">
        <v>11746</v>
      </c>
    </row>
    <row r="635" spans="1:7" x14ac:dyDescent="0.25">
      <c r="A635" t="s">
        <v>8409</v>
      </c>
      <c r="B635" t="s">
        <v>8410</v>
      </c>
      <c r="C635">
        <v>0</v>
      </c>
      <c r="D635">
        <v>0</v>
      </c>
      <c r="E635">
        <v>0</v>
      </c>
      <c r="F635" t="s">
        <v>8411</v>
      </c>
    </row>
    <row r="636" spans="1:7" x14ac:dyDescent="0.25">
      <c r="A636" t="s">
        <v>9834</v>
      </c>
      <c r="B636" t="s">
        <v>9835</v>
      </c>
      <c r="C636">
        <v>0</v>
      </c>
      <c r="D636">
        <v>0</v>
      </c>
      <c r="E636">
        <v>0</v>
      </c>
      <c r="F636" t="s">
        <v>9836</v>
      </c>
    </row>
    <row r="637" spans="1:7" x14ac:dyDescent="0.25">
      <c r="A637" t="s">
        <v>8141</v>
      </c>
      <c r="B637" t="s">
        <v>8142</v>
      </c>
      <c r="C637">
        <v>0</v>
      </c>
      <c r="D637">
        <v>0</v>
      </c>
      <c r="E637">
        <v>0</v>
      </c>
      <c r="F637" t="s">
        <v>8143</v>
      </c>
    </row>
    <row r="638" spans="1:7" x14ac:dyDescent="0.25">
      <c r="A638" t="s">
        <v>12314</v>
      </c>
      <c r="B638" t="s">
        <v>12315</v>
      </c>
      <c r="C638">
        <v>0</v>
      </c>
      <c r="D638">
        <v>0</v>
      </c>
      <c r="E638">
        <v>0</v>
      </c>
      <c r="F638" t="s">
        <v>12316</v>
      </c>
    </row>
    <row r="639" spans="1:7" x14ac:dyDescent="0.25">
      <c r="A639" t="s">
        <v>12749</v>
      </c>
      <c r="B639" t="s">
        <v>12750</v>
      </c>
      <c r="C639">
        <v>0</v>
      </c>
      <c r="D639">
        <v>0</v>
      </c>
      <c r="E639">
        <v>0</v>
      </c>
      <c r="F639" t="s">
        <v>12751</v>
      </c>
    </row>
    <row r="640" spans="1:7" x14ac:dyDescent="0.25">
      <c r="A640" t="s">
        <v>10798</v>
      </c>
      <c r="B640" t="s">
        <v>10799</v>
      </c>
      <c r="C640">
        <v>0</v>
      </c>
      <c r="D640">
        <v>0</v>
      </c>
      <c r="E640">
        <v>0</v>
      </c>
      <c r="F640" t="s">
        <v>10800</v>
      </c>
    </row>
    <row r="641" spans="1:7" x14ac:dyDescent="0.25">
      <c r="A641" t="s">
        <v>6664</v>
      </c>
      <c r="B641" t="s">
        <v>6665</v>
      </c>
      <c r="C641">
        <v>0</v>
      </c>
      <c r="D641">
        <v>0</v>
      </c>
      <c r="E641">
        <v>0</v>
      </c>
      <c r="F641" t="s">
        <v>6666</v>
      </c>
    </row>
    <row r="642" spans="1:7" x14ac:dyDescent="0.25">
      <c r="A642" t="s">
        <v>6354</v>
      </c>
      <c r="B642" t="s">
        <v>6355</v>
      </c>
      <c r="C642">
        <v>0</v>
      </c>
      <c r="D642">
        <v>0</v>
      </c>
      <c r="E642">
        <v>0</v>
      </c>
      <c r="F642" t="s">
        <v>6356</v>
      </c>
    </row>
    <row r="643" spans="1:7" x14ac:dyDescent="0.25">
      <c r="A643" t="s">
        <v>13166</v>
      </c>
      <c r="B643" t="s">
        <v>13167</v>
      </c>
      <c r="C643">
        <v>0</v>
      </c>
      <c r="D643">
        <v>0</v>
      </c>
      <c r="E643">
        <v>0</v>
      </c>
      <c r="F643" t="s">
        <v>13168</v>
      </c>
    </row>
    <row r="644" spans="1:7" x14ac:dyDescent="0.25">
      <c r="A644" t="s">
        <v>2317</v>
      </c>
      <c r="B644" t="s">
        <v>2318</v>
      </c>
      <c r="C644">
        <v>0</v>
      </c>
      <c r="D644">
        <v>0</v>
      </c>
      <c r="E644">
        <v>0</v>
      </c>
      <c r="F644" t="s">
        <v>2319</v>
      </c>
    </row>
    <row r="645" spans="1:7" x14ac:dyDescent="0.25">
      <c r="A645" t="s">
        <v>1874</v>
      </c>
      <c r="B645" t="s">
        <v>1875</v>
      </c>
      <c r="C645">
        <v>0</v>
      </c>
      <c r="D645">
        <v>0</v>
      </c>
      <c r="E645">
        <v>0</v>
      </c>
      <c r="F645" t="s">
        <v>1876</v>
      </c>
    </row>
    <row r="646" spans="1:7" x14ac:dyDescent="0.25">
      <c r="A646" t="s">
        <v>11564</v>
      </c>
      <c r="B646" t="s">
        <v>11565</v>
      </c>
      <c r="C646">
        <v>0</v>
      </c>
      <c r="D646">
        <v>0</v>
      </c>
      <c r="E646">
        <v>0</v>
      </c>
      <c r="F646" t="s">
        <v>11566</v>
      </c>
    </row>
    <row r="647" spans="1:7" x14ac:dyDescent="0.25">
      <c r="A647" t="s">
        <v>5109</v>
      </c>
      <c r="B647" t="s">
        <v>5110</v>
      </c>
      <c r="C647">
        <v>0</v>
      </c>
      <c r="D647">
        <v>0</v>
      </c>
      <c r="E647">
        <v>0</v>
      </c>
      <c r="F647" t="s">
        <v>5111</v>
      </c>
    </row>
    <row r="648" spans="1:7" x14ac:dyDescent="0.25">
      <c r="A648" t="s">
        <v>1139</v>
      </c>
      <c r="B648" t="s">
        <v>1140</v>
      </c>
      <c r="C648">
        <v>1</v>
      </c>
      <c r="D648">
        <v>1</v>
      </c>
      <c r="E648">
        <v>0</v>
      </c>
      <c r="F648" t="s">
        <v>1141</v>
      </c>
      <c r="G648" t="s">
        <v>247</v>
      </c>
    </row>
    <row r="649" spans="1:7" x14ac:dyDescent="0.25">
      <c r="A649" t="s">
        <v>9220</v>
      </c>
      <c r="B649" t="s">
        <v>9221</v>
      </c>
      <c r="C649">
        <v>0</v>
      </c>
      <c r="D649">
        <v>0</v>
      </c>
      <c r="E649">
        <v>0</v>
      </c>
      <c r="F649" t="s">
        <v>9222</v>
      </c>
    </row>
    <row r="650" spans="1:7" x14ac:dyDescent="0.25">
      <c r="A650" t="s">
        <v>4278</v>
      </c>
      <c r="B650" t="s">
        <v>4279</v>
      </c>
      <c r="C650">
        <v>0</v>
      </c>
      <c r="D650">
        <v>0</v>
      </c>
      <c r="E650">
        <v>0</v>
      </c>
      <c r="F650" t="s">
        <v>4280</v>
      </c>
    </row>
    <row r="651" spans="1:7" x14ac:dyDescent="0.25">
      <c r="A651" t="s">
        <v>6335</v>
      </c>
      <c r="B651" t="s">
        <v>6336</v>
      </c>
      <c r="C651">
        <v>0</v>
      </c>
      <c r="D651">
        <v>0</v>
      </c>
      <c r="E651">
        <v>0</v>
      </c>
      <c r="F651" t="s">
        <v>6337</v>
      </c>
    </row>
    <row r="652" spans="1:7" x14ac:dyDescent="0.25">
      <c r="A652" t="s">
        <v>6351</v>
      </c>
      <c r="B652" t="s">
        <v>6352</v>
      </c>
      <c r="C652">
        <v>0</v>
      </c>
      <c r="D652">
        <v>0</v>
      </c>
      <c r="E652">
        <v>0</v>
      </c>
      <c r="F652" t="s">
        <v>6353</v>
      </c>
    </row>
    <row r="653" spans="1:7" x14ac:dyDescent="0.25">
      <c r="A653" t="s">
        <v>1833</v>
      </c>
      <c r="B653" t="s">
        <v>1834</v>
      </c>
      <c r="C653">
        <v>0</v>
      </c>
      <c r="D653">
        <v>0</v>
      </c>
      <c r="E653">
        <v>0</v>
      </c>
      <c r="F653" t="s">
        <v>1835</v>
      </c>
    </row>
    <row r="654" spans="1:7" x14ac:dyDescent="0.25">
      <c r="A654" t="s">
        <v>11176</v>
      </c>
      <c r="B654" t="s">
        <v>11177</v>
      </c>
      <c r="C654">
        <v>0</v>
      </c>
      <c r="D654">
        <v>0</v>
      </c>
      <c r="E654">
        <v>0</v>
      </c>
      <c r="F654" t="s">
        <v>11178</v>
      </c>
    </row>
    <row r="655" spans="1:7" x14ac:dyDescent="0.25">
      <c r="A655" t="s">
        <v>12925</v>
      </c>
      <c r="B655" t="s">
        <v>929</v>
      </c>
      <c r="C655">
        <v>0</v>
      </c>
      <c r="D655">
        <v>0</v>
      </c>
      <c r="E655">
        <v>0</v>
      </c>
      <c r="F655" t="s">
        <v>12926</v>
      </c>
    </row>
    <row r="656" spans="1:7" x14ac:dyDescent="0.25">
      <c r="A656" t="s">
        <v>5270</v>
      </c>
      <c r="B656" t="s">
        <v>5271</v>
      </c>
      <c r="C656">
        <v>0</v>
      </c>
      <c r="D656">
        <v>0</v>
      </c>
      <c r="E656">
        <v>0</v>
      </c>
      <c r="F656" t="s">
        <v>5272</v>
      </c>
    </row>
    <row r="657" spans="1:6" x14ac:dyDescent="0.25">
      <c r="A657" t="s">
        <v>6946</v>
      </c>
      <c r="B657" t="s">
        <v>6947</v>
      </c>
      <c r="C657">
        <v>0</v>
      </c>
      <c r="D657">
        <v>0</v>
      </c>
      <c r="E657">
        <v>0</v>
      </c>
      <c r="F657" t="s">
        <v>6948</v>
      </c>
    </row>
    <row r="658" spans="1:6" x14ac:dyDescent="0.25">
      <c r="A658" t="s">
        <v>12087</v>
      </c>
      <c r="B658" t="s">
        <v>12088</v>
      </c>
      <c r="C658">
        <v>0</v>
      </c>
      <c r="D658">
        <v>0</v>
      </c>
      <c r="E658">
        <v>0</v>
      </c>
      <c r="F658" t="s">
        <v>12089</v>
      </c>
    </row>
    <row r="659" spans="1:6" x14ac:dyDescent="0.25">
      <c r="A659" t="s">
        <v>6981</v>
      </c>
      <c r="B659" t="s">
        <v>6982</v>
      </c>
      <c r="C659">
        <v>0</v>
      </c>
      <c r="D659">
        <v>0</v>
      </c>
      <c r="E659">
        <v>0</v>
      </c>
      <c r="F659" t="s">
        <v>6983</v>
      </c>
    </row>
    <row r="660" spans="1:6" x14ac:dyDescent="0.25">
      <c r="A660" t="s">
        <v>4494</v>
      </c>
      <c r="B660" t="s">
        <v>4495</v>
      </c>
      <c r="C660">
        <v>0</v>
      </c>
      <c r="D660">
        <v>0</v>
      </c>
      <c r="E660">
        <v>0</v>
      </c>
      <c r="F660" t="s">
        <v>4496</v>
      </c>
    </row>
    <row r="661" spans="1:6" x14ac:dyDescent="0.25">
      <c r="A661" t="s">
        <v>4691</v>
      </c>
      <c r="B661" t="s">
        <v>4692</v>
      </c>
      <c r="C661">
        <v>0</v>
      </c>
      <c r="D661">
        <v>0</v>
      </c>
      <c r="E661">
        <v>0</v>
      </c>
      <c r="F661" t="s">
        <v>4693</v>
      </c>
    </row>
    <row r="662" spans="1:6" x14ac:dyDescent="0.25">
      <c r="A662" t="s">
        <v>10756</v>
      </c>
      <c r="B662" t="s">
        <v>10757</v>
      </c>
      <c r="C662">
        <v>0</v>
      </c>
      <c r="D662">
        <v>0</v>
      </c>
      <c r="E662">
        <v>0</v>
      </c>
      <c r="F662" t="s">
        <v>10758</v>
      </c>
    </row>
    <row r="663" spans="1:6" x14ac:dyDescent="0.25">
      <c r="A663" t="s">
        <v>10462</v>
      </c>
      <c r="B663" t="s">
        <v>10463</v>
      </c>
      <c r="C663">
        <v>0</v>
      </c>
      <c r="D663">
        <v>0</v>
      </c>
      <c r="E663">
        <v>0</v>
      </c>
      <c r="F663" t="s">
        <v>10464</v>
      </c>
    </row>
    <row r="664" spans="1:6" x14ac:dyDescent="0.25">
      <c r="A664" t="s">
        <v>10516</v>
      </c>
      <c r="B664" t="s">
        <v>10517</v>
      </c>
      <c r="C664">
        <v>0</v>
      </c>
      <c r="D664">
        <v>0</v>
      </c>
      <c r="E664">
        <v>0</v>
      </c>
      <c r="F664" t="s">
        <v>10518</v>
      </c>
    </row>
    <row r="665" spans="1:6" x14ac:dyDescent="0.25">
      <c r="A665" t="s">
        <v>11800</v>
      </c>
      <c r="B665" t="s">
        <v>11801</v>
      </c>
      <c r="C665">
        <v>0</v>
      </c>
      <c r="D665">
        <v>0</v>
      </c>
      <c r="E665">
        <v>0</v>
      </c>
      <c r="F665" t="s">
        <v>11802</v>
      </c>
    </row>
    <row r="666" spans="1:6" x14ac:dyDescent="0.25">
      <c r="A666" t="s">
        <v>5804</v>
      </c>
      <c r="B666" t="s">
        <v>5805</v>
      </c>
      <c r="C666">
        <v>0</v>
      </c>
      <c r="D666">
        <v>0</v>
      </c>
      <c r="E666">
        <v>0</v>
      </c>
      <c r="F666" t="s">
        <v>5806</v>
      </c>
    </row>
    <row r="667" spans="1:6" x14ac:dyDescent="0.25">
      <c r="A667" t="s">
        <v>6699</v>
      </c>
      <c r="B667" t="s">
        <v>6700</v>
      </c>
      <c r="C667">
        <v>0</v>
      </c>
      <c r="D667">
        <v>0</v>
      </c>
      <c r="E667">
        <v>0</v>
      </c>
      <c r="F667" t="s">
        <v>6701</v>
      </c>
    </row>
    <row r="668" spans="1:6" x14ac:dyDescent="0.25">
      <c r="A668" t="s">
        <v>8776</v>
      </c>
      <c r="B668" t="s">
        <v>8180</v>
      </c>
      <c r="C668">
        <v>0</v>
      </c>
      <c r="D668">
        <v>0</v>
      </c>
      <c r="E668">
        <v>0</v>
      </c>
      <c r="F668" t="s">
        <v>8777</v>
      </c>
    </row>
    <row r="669" spans="1:6" x14ac:dyDescent="0.25">
      <c r="A669" t="s">
        <v>10633</v>
      </c>
      <c r="B669" t="s">
        <v>10634</v>
      </c>
      <c r="C669">
        <v>0</v>
      </c>
      <c r="D669">
        <v>0</v>
      </c>
      <c r="E669">
        <v>0</v>
      </c>
      <c r="F669" t="s">
        <v>10635</v>
      </c>
    </row>
    <row r="670" spans="1:6" x14ac:dyDescent="0.25">
      <c r="A670" t="s">
        <v>12640</v>
      </c>
      <c r="B670" t="s">
        <v>12641</v>
      </c>
      <c r="C670">
        <v>0</v>
      </c>
      <c r="D670">
        <v>0</v>
      </c>
      <c r="E670">
        <v>0</v>
      </c>
      <c r="F670" t="s">
        <v>12642</v>
      </c>
    </row>
    <row r="671" spans="1:6" x14ac:dyDescent="0.25">
      <c r="A671" t="s">
        <v>2490</v>
      </c>
      <c r="B671" t="s">
        <v>2491</v>
      </c>
      <c r="C671">
        <v>0</v>
      </c>
      <c r="D671">
        <v>0</v>
      </c>
      <c r="E671">
        <v>0</v>
      </c>
      <c r="F671" t="s">
        <v>2492</v>
      </c>
    </row>
    <row r="672" spans="1:6" x14ac:dyDescent="0.25">
      <c r="A672" t="s">
        <v>11145</v>
      </c>
      <c r="B672" t="s">
        <v>11146</v>
      </c>
      <c r="C672">
        <v>0</v>
      </c>
      <c r="D672">
        <v>0</v>
      </c>
      <c r="E672">
        <v>0</v>
      </c>
      <c r="F672" t="s">
        <v>11147</v>
      </c>
    </row>
    <row r="673" spans="1:6" x14ac:dyDescent="0.25">
      <c r="A673" t="s">
        <v>11337</v>
      </c>
      <c r="B673" t="s">
        <v>11338</v>
      </c>
      <c r="C673">
        <v>0</v>
      </c>
      <c r="D673">
        <v>0</v>
      </c>
      <c r="E673">
        <v>0</v>
      </c>
      <c r="F673" t="s">
        <v>11339</v>
      </c>
    </row>
    <row r="674" spans="1:6" x14ac:dyDescent="0.25">
      <c r="A674" t="s">
        <v>6856</v>
      </c>
      <c r="B674" t="s">
        <v>6857</v>
      </c>
      <c r="C674">
        <v>0</v>
      </c>
      <c r="D674">
        <v>0</v>
      </c>
      <c r="E674">
        <v>0</v>
      </c>
      <c r="F674" t="s">
        <v>6858</v>
      </c>
    </row>
    <row r="675" spans="1:6" x14ac:dyDescent="0.25">
      <c r="A675" t="s">
        <v>10876</v>
      </c>
      <c r="B675" t="s">
        <v>10877</v>
      </c>
      <c r="C675">
        <v>0</v>
      </c>
      <c r="D675">
        <v>0</v>
      </c>
      <c r="E675">
        <v>0</v>
      </c>
      <c r="F675" t="s">
        <v>10878</v>
      </c>
    </row>
    <row r="676" spans="1:6" x14ac:dyDescent="0.25">
      <c r="A676" t="s">
        <v>10405</v>
      </c>
      <c r="B676" t="s">
        <v>10406</v>
      </c>
      <c r="C676">
        <v>0</v>
      </c>
      <c r="D676">
        <v>0</v>
      </c>
      <c r="E676">
        <v>0</v>
      </c>
      <c r="F676" t="s">
        <v>10407</v>
      </c>
    </row>
    <row r="677" spans="1:6" x14ac:dyDescent="0.25">
      <c r="A677" t="s">
        <v>10783</v>
      </c>
      <c r="B677" t="s">
        <v>10784</v>
      </c>
      <c r="C677">
        <v>0</v>
      </c>
      <c r="D677">
        <v>0</v>
      </c>
      <c r="E677">
        <v>0</v>
      </c>
      <c r="F677" t="s">
        <v>10785</v>
      </c>
    </row>
    <row r="678" spans="1:6" x14ac:dyDescent="0.25">
      <c r="A678" t="s">
        <v>9159</v>
      </c>
      <c r="B678" t="s">
        <v>9160</v>
      </c>
      <c r="C678">
        <v>0</v>
      </c>
      <c r="D678">
        <v>0</v>
      </c>
      <c r="E678">
        <v>0</v>
      </c>
      <c r="F678" t="s">
        <v>9161</v>
      </c>
    </row>
    <row r="679" spans="1:6" x14ac:dyDescent="0.25">
      <c r="A679" t="s">
        <v>13058</v>
      </c>
      <c r="B679" t="s">
        <v>13059</v>
      </c>
      <c r="C679">
        <v>0</v>
      </c>
      <c r="D679">
        <v>0</v>
      </c>
      <c r="E679">
        <v>0</v>
      </c>
      <c r="F679" t="s">
        <v>13060</v>
      </c>
    </row>
    <row r="680" spans="1:6" x14ac:dyDescent="0.25">
      <c r="A680" t="s">
        <v>11723</v>
      </c>
      <c r="B680" t="s">
        <v>11724</v>
      </c>
      <c r="C680">
        <v>0</v>
      </c>
      <c r="D680">
        <v>0</v>
      </c>
      <c r="E680">
        <v>0</v>
      </c>
      <c r="F680" t="s">
        <v>11725</v>
      </c>
    </row>
    <row r="681" spans="1:6" x14ac:dyDescent="0.25">
      <c r="A681" t="s">
        <v>10825</v>
      </c>
      <c r="B681" t="s">
        <v>10826</v>
      </c>
      <c r="C681">
        <v>0</v>
      </c>
      <c r="D681">
        <v>0</v>
      </c>
      <c r="E681">
        <v>0</v>
      </c>
      <c r="F681" t="s">
        <v>10827</v>
      </c>
    </row>
    <row r="682" spans="1:6" x14ac:dyDescent="0.25">
      <c r="A682" t="s">
        <v>4083</v>
      </c>
      <c r="B682" t="s">
        <v>4084</v>
      </c>
      <c r="C682">
        <v>0</v>
      </c>
      <c r="D682">
        <v>0</v>
      </c>
      <c r="E682">
        <v>0</v>
      </c>
      <c r="F682" t="s">
        <v>4085</v>
      </c>
    </row>
    <row r="683" spans="1:6" x14ac:dyDescent="0.25">
      <c r="A683" t="s">
        <v>6823</v>
      </c>
      <c r="B683" t="s">
        <v>6824</v>
      </c>
      <c r="C683">
        <v>0</v>
      </c>
      <c r="D683">
        <v>0</v>
      </c>
      <c r="E683">
        <v>0</v>
      </c>
      <c r="F683" t="s">
        <v>6825</v>
      </c>
    </row>
    <row r="684" spans="1:6" x14ac:dyDescent="0.25">
      <c r="A684" t="s">
        <v>6685</v>
      </c>
      <c r="B684" t="s">
        <v>6686</v>
      </c>
      <c r="C684">
        <v>0</v>
      </c>
      <c r="D684">
        <v>0</v>
      </c>
      <c r="E684">
        <v>0</v>
      </c>
      <c r="F684" t="s">
        <v>6687</v>
      </c>
    </row>
    <row r="685" spans="1:6" x14ac:dyDescent="0.25">
      <c r="A685" t="s">
        <v>5766</v>
      </c>
      <c r="B685" t="s">
        <v>5767</v>
      </c>
      <c r="C685">
        <v>0</v>
      </c>
      <c r="D685">
        <v>0</v>
      </c>
      <c r="E685">
        <v>0</v>
      </c>
      <c r="F685" t="s">
        <v>5768</v>
      </c>
    </row>
    <row r="686" spans="1:6" x14ac:dyDescent="0.25">
      <c r="A686" t="s">
        <v>9326</v>
      </c>
      <c r="B686" t="s">
        <v>9327</v>
      </c>
      <c r="C686">
        <v>0</v>
      </c>
      <c r="D686">
        <v>0</v>
      </c>
      <c r="E686">
        <v>0</v>
      </c>
      <c r="F686" t="s">
        <v>9328</v>
      </c>
    </row>
    <row r="687" spans="1:6" x14ac:dyDescent="0.25">
      <c r="A687" t="s">
        <v>11120</v>
      </c>
      <c r="B687" t="s">
        <v>7083</v>
      </c>
      <c r="C687">
        <v>0</v>
      </c>
      <c r="D687">
        <v>0</v>
      </c>
      <c r="E687">
        <v>0</v>
      </c>
      <c r="F687" t="s">
        <v>11121</v>
      </c>
    </row>
    <row r="688" spans="1:6" x14ac:dyDescent="0.25">
      <c r="A688" t="s">
        <v>9616</v>
      </c>
      <c r="B688" t="s">
        <v>9617</v>
      </c>
      <c r="C688">
        <v>0</v>
      </c>
      <c r="D688">
        <v>0</v>
      </c>
      <c r="E688">
        <v>0</v>
      </c>
      <c r="F688" t="s">
        <v>9618</v>
      </c>
    </row>
    <row r="689" spans="1:7" x14ac:dyDescent="0.25">
      <c r="A689" t="s">
        <v>12229</v>
      </c>
      <c r="B689" t="s">
        <v>12230</v>
      </c>
      <c r="C689">
        <v>0</v>
      </c>
      <c r="D689">
        <v>0</v>
      </c>
      <c r="E689">
        <v>0</v>
      </c>
      <c r="F689" t="s">
        <v>12231</v>
      </c>
    </row>
    <row r="690" spans="1:7" x14ac:dyDescent="0.25">
      <c r="A690" t="s">
        <v>10696</v>
      </c>
      <c r="B690" t="s">
        <v>10697</v>
      </c>
      <c r="C690">
        <v>0</v>
      </c>
      <c r="D690">
        <v>0</v>
      </c>
      <c r="E690">
        <v>0</v>
      </c>
      <c r="F690" t="s">
        <v>10698</v>
      </c>
    </row>
    <row r="691" spans="1:7" x14ac:dyDescent="0.25">
      <c r="A691" t="s">
        <v>8951</v>
      </c>
      <c r="B691" t="s">
        <v>8952</v>
      </c>
      <c r="C691">
        <v>0</v>
      </c>
      <c r="D691">
        <v>0</v>
      </c>
      <c r="E691">
        <v>0</v>
      </c>
      <c r="F691" t="s">
        <v>8953</v>
      </c>
    </row>
    <row r="692" spans="1:7" x14ac:dyDescent="0.25">
      <c r="A692" t="s">
        <v>4101</v>
      </c>
      <c r="B692" t="s">
        <v>4102</v>
      </c>
      <c r="C692">
        <v>0</v>
      </c>
      <c r="D692">
        <v>0</v>
      </c>
      <c r="E692">
        <v>0</v>
      </c>
      <c r="F692" t="s">
        <v>4103</v>
      </c>
    </row>
    <row r="693" spans="1:7" x14ac:dyDescent="0.25">
      <c r="A693" t="s">
        <v>9114</v>
      </c>
      <c r="B693" t="s">
        <v>9115</v>
      </c>
      <c r="C693">
        <v>0</v>
      </c>
      <c r="D693">
        <v>0</v>
      </c>
      <c r="E693">
        <v>0</v>
      </c>
      <c r="F693" t="s">
        <v>9116</v>
      </c>
    </row>
    <row r="694" spans="1:7" x14ac:dyDescent="0.25">
      <c r="A694" t="s">
        <v>10711</v>
      </c>
      <c r="B694" t="s">
        <v>10712</v>
      </c>
      <c r="C694">
        <v>0</v>
      </c>
      <c r="D694">
        <v>0</v>
      </c>
      <c r="E694">
        <v>0</v>
      </c>
      <c r="F694" t="s">
        <v>10713</v>
      </c>
    </row>
    <row r="695" spans="1:7" x14ac:dyDescent="0.25">
      <c r="A695" t="s">
        <v>3034</v>
      </c>
      <c r="B695" t="s">
        <v>3035</v>
      </c>
      <c r="C695">
        <v>0</v>
      </c>
      <c r="D695">
        <v>0</v>
      </c>
      <c r="E695">
        <v>0</v>
      </c>
      <c r="F695" t="s">
        <v>3036</v>
      </c>
    </row>
    <row r="696" spans="1:7" x14ac:dyDescent="0.25">
      <c r="A696" t="s">
        <v>5543</v>
      </c>
      <c r="B696" t="s">
        <v>5544</v>
      </c>
      <c r="C696">
        <v>0</v>
      </c>
      <c r="D696">
        <v>0</v>
      </c>
      <c r="E696">
        <v>0</v>
      </c>
      <c r="F696" t="s">
        <v>5545</v>
      </c>
    </row>
    <row r="697" spans="1:7" x14ac:dyDescent="0.25">
      <c r="A697" t="s">
        <v>2394</v>
      </c>
      <c r="B697" t="s">
        <v>2395</v>
      </c>
      <c r="C697">
        <v>0</v>
      </c>
      <c r="D697">
        <v>0</v>
      </c>
      <c r="E697">
        <v>0</v>
      </c>
      <c r="F697" t="s">
        <v>2396</v>
      </c>
    </row>
    <row r="698" spans="1:7" x14ac:dyDescent="0.25">
      <c r="A698" t="s">
        <v>8316</v>
      </c>
      <c r="B698" t="s">
        <v>8317</v>
      </c>
      <c r="C698">
        <v>0</v>
      </c>
      <c r="D698">
        <v>0</v>
      </c>
      <c r="E698">
        <v>0</v>
      </c>
      <c r="F698" t="s">
        <v>8318</v>
      </c>
    </row>
    <row r="699" spans="1:7" x14ac:dyDescent="0.25">
      <c r="A699" t="s">
        <v>1136</v>
      </c>
      <c r="B699" t="s">
        <v>1137</v>
      </c>
      <c r="C699">
        <v>1</v>
      </c>
      <c r="D699">
        <v>1</v>
      </c>
      <c r="E699">
        <v>0</v>
      </c>
      <c r="F699" t="s">
        <v>1138</v>
      </c>
      <c r="G699" t="s">
        <v>200</v>
      </c>
    </row>
    <row r="700" spans="1:7" x14ac:dyDescent="0.25">
      <c r="A700" t="s">
        <v>8611</v>
      </c>
      <c r="B700" t="s">
        <v>8612</v>
      </c>
      <c r="C700">
        <v>0</v>
      </c>
      <c r="D700">
        <v>0</v>
      </c>
      <c r="E700">
        <v>0</v>
      </c>
      <c r="F700" t="s">
        <v>8613</v>
      </c>
    </row>
    <row r="701" spans="1:7" x14ac:dyDescent="0.25">
      <c r="A701" t="s">
        <v>12850</v>
      </c>
      <c r="B701" t="s">
        <v>12851</v>
      </c>
      <c r="C701">
        <v>0</v>
      </c>
      <c r="D701">
        <v>0</v>
      </c>
      <c r="E701">
        <v>0</v>
      </c>
      <c r="F701" t="s">
        <v>12852</v>
      </c>
    </row>
    <row r="702" spans="1:7" x14ac:dyDescent="0.25">
      <c r="A702" t="s">
        <v>12410</v>
      </c>
      <c r="B702" t="s">
        <v>12411</v>
      </c>
      <c r="C702">
        <v>0</v>
      </c>
      <c r="D702">
        <v>0</v>
      </c>
      <c r="E702">
        <v>0</v>
      </c>
      <c r="F702" t="s">
        <v>12412</v>
      </c>
    </row>
    <row r="703" spans="1:7" x14ac:dyDescent="0.25">
      <c r="A703" t="s">
        <v>9736</v>
      </c>
      <c r="B703" t="s">
        <v>9737</v>
      </c>
      <c r="C703">
        <v>0</v>
      </c>
      <c r="D703">
        <v>0</v>
      </c>
      <c r="E703">
        <v>0</v>
      </c>
      <c r="F703" t="s">
        <v>9738</v>
      </c>
    </row>
    <row r="704" spans="1:7" x14ac:dyDescent="0.25">
      <c r="A704" t="s">
        <v>6338</v>
      </c>
      <c r="B704" t="s">
        <v>6339</v>
      </c>
      <c r="C704">
        <v>0</v>
      </c>
      <c r="D704">
        <v>0</v>
      </c>
      <c r="E704">
        <v>0</v>
      </c>
      <c r="F704" t="s">
        <v>6340</v>
      </c>
    </row>
    <row r="705" spans="1:7" x14ac:dyDescent="0.25">
      <c r="A705" t="s">
        <v>10843</v>
      </c>
      <c r="B705" t="s">
        <v>10844</v>
      </c>
      <c r="C705">
        <v>0</v>
      </c>
      <c r="D705">
        <v>0</v>
      </c>
      <c r="E705">
        <v>0</v>
      </c>
      <c r="F705" t="s">
        <v>10845</v>
      </c>
    </row>
    <row r="706" spans="1:7" x14ac:dyDescent="0.25">
      <c r="A706" t="s">
        <v>12338</v>
      </c>
      <c r="B706" t="s">
        <v>12339</v>
      </c>
      <c r="C706">
        <v>0</v>
      </c>
      <c r="D706">
        <v>0</v>
      </c>
      <c r="E706">
        <v>0</v>
      </c>
      <c r="F706" t="s">
        <v>12340</v>
      </c>
    </row>
    <row r="707" spans="1:7" x14ac:dyDescent="0.25">
      <c r="A707" t="s">
        <v>3956</v>
      </c>
      <c r="B707" t="s">
        <v>3957</v>
      </c>
      <c r="C707">
        <v>0</v>
      </c>
      <c r="D707">
        <v>0</v>
      </c>
      <c r="E707">
        <v>0</v>
      </c>
      <c r="F707" t="s">
        <v>3958</v>
      </c>
    </row>
    <row r="708" spans="1:7" x14ac:dyDescent="0.25">
      <c r="A708" t="s">
        <v>11220</v>
      </c>
      <c r="B708" t="s">
        <v>11221</v>
      </c>
      <c r="C708">
        <v>0</v>
      </c>
      <c r="D708">
        <v>0</v>
      </c>
      <c r="E708">
        <v>0</v>
      </c>
      <c r="F708" t="s">
        <v>11222</v>
      </c>
    </row>
    <row r="709" spans="1:7" x14ac:dyDescent="0.25">
      <c r="A709" t="s">
        <v>3818</v>
      </c>
      <c r="B709" t="s">
        <v>3819</v>
      </c>
      <c r="C709">
        <v>0</v>
      </c>
      <c r="D709">
        <v>0</v>
      </c>
      <c r="E709">
        <v>0</v>
      </c>
      <c r="F709" t="s">
        <v>3820</v>
      </c>
    </row>
    <row r="710" spans="1:7" x14ac:dyDescent="0.25">
      <c r="A710" t="s">
        <v>10009</v>
      </c>
      <c r="B710" t="s">
        <v>10010</v>
      </c>
      <c r="C710">
        <v>0</v>
      </c>
      <c r="D710">
        <v>0</v>
      </c>
      <c r="E710">
        <v>0</v>
      </c>
      <c r="F710" t="s">
        <v>10011</v>
      </c>
    </row>
    <row r="711" spans="1:7" x14ac:dyDescent="0.25">
      <c r="A711" t="s">
        <v>12377</v>
      </c>
      <c r="B711" t="s">
        <v>12378</v>
      </c>
      <c r="C711">
        <v>0</v>
      </c>
      <c r="D711">
        <v>0</v>
      </c>
      <c r="E711">
        <v>0</v>
      </c>
      <c r="F711" t="s">
        <v>12379</v>
      </c>
    </row>
    <row r="712" spans="1:7" x14ac:dyDescent="0.25">
      <c r="A712" t="s">
        <v>7373</v>
      </c>
      <c r="B712" t="s">
        <v>7374</v>
      </c>
      <c r="C712">
        <v>0</v>
      </c>
      <c r="D712">
        <v>0</v>
      </c>
      <c r="E712">
        <v>0</v>
      </c>
      <c r="F712" t="s">
        <v>7375</v>
      </c>
    </row>
    <row r="713" spans="1:7" x14ac:dyDescent="0.25">
      <c r="A713" t="s">
        <v>1063</v>
      </c>
      <c r="B713" t="s">
        <v>1064</v>
      </c>
      <c r="C713">
        <v>1</v>
      </c>
      <c r="D713">
        <v>1</v>
      </c>
      <c r="E713">
        <v>0</v>
      </c>
      <c r="F713" t="s">
        <v>1065</v>
      </c>
      <c r="G713" t="s">
        <v>214</v>
      </c>
    </row>
    <row r="714" spans="1:7" x14ac:dyDescent="0.25">
      <c r="A714" t="s">
        <v>10444</v>
      </c>
      <c r="B714" t="s">
        <v>10445</v>
      </c>
      <c r="C714">
        <v>0</v>
      </c>
      <c r="D714">
        <v>0</v>
      </c>
      <c r="E714">
        <v>0</v>
      </c>
      <c r="F714" t="s">
        <v>10446</v>
      </c>
    </row>
    <row r="715" spans="1:7" x14ac:dyDescent="0.25">
      <c r="A715" t="s">
        <v>2453</v>
      </c>
      <c r="B715" t="s">
        <v>2454</v>
      </c>
      <c r="C715">
        <v>0</v>
      </c>
      <c r="D715">
        <v>0</v>
      </c>
      <c r="E715">
        <v>0</v>
      </c>
      <c r="F715" t="s">
        <v>2455</v>
      </c>
    </row>
    <row r="716" spans="1:7" x14ac:dyDescent="0.25">
      <c r="A716" t="s">
        <v>10894</v>
      </c>
      <c r="B716" t="s">
        <v>10895</v>
      </c>
      <c r="C716">
        <v>0</v>
      </c>
      <c r="D716">
        <v>0</v>
      </c>
      <c r="E716">
        <v>0</v>
      </c>
      <c r="F716" t="s">
        <v>10896</v>
      </c>
    </row>
    <row r="717" spans="1:7" x14ac:dyDescent="0.25">
      <c r="A717" t="s">
        <v>11364</v>
      </c>
      <c r="B717" t="s">
        <v>11365</v>
      </c>
      <c r="C717">
        <v>0</v>
      </c>
      <c r="D717">
        <v>0</v>
      </c>
      <c r="E717">
        <v>0</v>
      </c>
      <c r="F717" t="s">
        <v>11366</v>
      </c>
    </row>
    <row r="718" spans="1:7" x14ac:dyDescent="0.25">
      <c r="A718" t="s">
        <v>8453</v>
      </c>
      <c r="B718" t="s">
        <v>8454</v>
      </c>
      <c r="C718">
        <v>0</v>
      </c>
      <c r="D718">
        <v>0</v>
      </c>
      <c r="E718">
        <v>0</v>
      </c>
      <c r="F718" t="s">
        <v>8455</v>
      </c>
    </row>
    <row r="719" spans="1:7" x14ac:dyDescent="0.25">
      <c r="A719" t="s">
        <v>11361</v>
      </c>
      <c r="B719" t="s">
        <v>11362</v>
      </c>
      <c r="C719">
        <v>0</v>
      </c>
      <c r="D719">
        <v>0</v>
      </c>
      <c r="E719">
        <v>0</v>
      </c>
      <c r="F719" t="s">
        <v>11363</v>
      </c>
    </row>
    <row r="720" spans="1:7" x14ac:dyDescent="0.25">
      <c r="A720" t="s">
        <v>2617</v>
      </c>
      <c r="B720" t="s">
        <v>2618</v>
      </c>
      <c r="C720">
        <v>0</v>
      </c>
      <c r="D720">
        <v>0</v>
      </c>
      <c r="E720">
        <v>0</v>
      </c>
      <c r="F720" t="s">
        <v>2619</v>
      </c>
    </row>
    <row r="721" spans="1:6" x14ac:dyDescent="0.25">
      <c r="A721" t="s">
        <v>6063</v>
      </c>
      <c r="B721" t="s">
        <v>6064</v>
      </c>
      <c r="C721">
        <v>0</v>
      </c>
      <c r="D721">
        <v>0</v>
      </c>
      <c r="E721">
        <v>0</v>
      </c>
      <c r="F721" t="s">
        <v>6065</v>
      </c>
    </row>
    <row r="722" spans="1:6" x14ac:dyDescent="0.25">
      <c r="A722" t="s">
        <v>2614</v>
      </c>
      <c r="B722" t="s">
        <v>2615</v>
      </c>
      <c r="C722">
        <v>0</v>
      </c>
      <c r="D722">
        <v>0</v>
      </c>
      <c r="E722">
        <v>0</v>
      </c>
      <c r="F722" t="s">
        <v>2616</v>
      </c>
    </row>
    <row r="723" spans="1:6" x14ac:dyDescent="0.25">
      <c r="A723" t="s">
        <v>10681</v>
      </c>
      <c r="B723" t="s">
        <v>10682</v>
      </c>
      <c r="C723">
        <v>0</v>
      </c>
      <c r="D723">
        <v>0</v>
      </c>
      <c r="E723">
        <v>0</v>
      </c>
      <c r="F723" t="s">
        <v>10683</v>
      </c>
    </row>
    <row r="724" spans="1:6" x14ac:dyDescent="0.25">
      <c r="A724" t="s">
        <v>5267</v>
      </c>
      <c r="B724" t="s">
        <v>5268</v>
      </c>
      <c r="C724">
        <v>0</v>
      </c>
      <c r="D724">
        <v>0</v>
      </c>
      <c r="E724">
        <v>0</v>
      </c>
      <c r="F724" t="s">
        <v>5269</v>
      </c>
    </row>
    <row r="725" spans="1:6" x14ac:dyDescent="0.25">
      <c r="A725" t="s">
        <v>8274</v>
      </c>
      <c r="B725" t="s">
        <v>8275</v>
      </c>
      <c r="C725">
        <v>0</v>
      </c>
      <c r="D725">
        <v>0</v>
      </c>
      <c r="E725">
        <v>0</v>
      </c>
      <c r="F725" t="s">
        <v>8276</v>
      </c>
    </row>
    <row r="726" spans="1:6" x14ac:dyDescent="0.25">
      <c r="A726" t="s">
        <v>2293</v>
      </c>
      <c r="B726" t="s">
        <v>2294</v>
      </c>
      <c r="C726">
        <v>0</v>
      </c>
      <c r="D726">
        <v>0</v>
      </c>
      <c r="E726">
        <v>0</v>
      </c>
      <c r="F726" t="s">
        <v>2295</v>
      </c>
    </row>
    <row r="727" spans="1:6" x14ac:dyDescent="0.25">
      <c r="A727" t="s">
        <v>2296</v>
      </c>
      <c r="B727" t="s">
        <v>2297</v>
      </c>
      <c r="C727">
        <v>0</v>
      </c>
      <c r="D727">
        <v>0</v>
      </c>
      <c r="E727">
        <v>0</v>
      </c>
      <c r="F727" t="s">
        <v>2298</v>
      </c>
    </row>
    <row r="728" spans="1:6" x14ac:dyDescent="0.25">
      <c r="A728" t="s">
        <v>13294</v>
      </c>
      <c r="B728" t="s">
        <v>13295</v>
      </c>
      <c r="C728">
        <v>0</v>
      </c>
      <c r="D728">
        <v>0</v>
      </c>
      <c r="E728">
        <v>0</v>
      </c>
      <c r="F728" t="s">
        <v>13296</v>
      </c>
    </row>
    <row r="729" spans="1:6" x14ac:dyDescent="0.25">
      <c r="A729" t="s">
        <v>6514</v>
      </c>
      <c r="B729" t="s">
        <v>6515</v>
      </c>
      <c r="C729">
        <v>0</v>
      </c>
      <c r="D729">
        <v>0</v>
      </c>
      <c r="E729">
        <v>0</v>
      </c>
      <c r="F729" t="s">
        <v>6516</v>
      </c>
    </row>
    <row r="730" spans="1:6" x14ac:dyDescent="0.25">
      <c r="A730" t="s">
        <v>1894</v>
      </c>
      <c r="B730" t="s">
        <v>1895</v>
      </c>
      <c r="C730">
        <v>0</v>
      </c>
      <c r="D730">
        <v>0</v>
      </c>
      <c r="E730">
        <v>0</v>
      </c>
      <c r="F730" t="s">
        <v>1896</v>
      </c>
    </row>
    <row r="731" spans="1:6" x14ac:dyDescent="0.25">
      <c r="A731" t="s">
        <v>4381</v>
      </c>
      <c r="B731" t="s">
        <v>4382</v>
      </c>
      <c r="C731">
        <v>0</v>
      </c>
      <c r="D731">
        <v>0</v>
      </c>
      <c r="E731">
        <v>0</v>
      </c>
      <c r="F731" t="s">
        <v>4383</v>
      </c>
    </row>
    <row r="732" spans="1:6" x14ac:dyDescent="0.25">
      <c r="A732" t="s">
        <v>5935</v>
      </c>
      <c r="B732" t="s">
        <v>5936</v>
      </c>
      <c r="C732">
        <v>0</v>
      </c>
      <c r="D732">
        <v>0</v>
      </c>
      <c r="E732">
        <v>0</v>
      </c>
      <c r="F732" t="s">
        <v>5937</v>
      </c>
    </row>
    <row r="733" spans="1:6" x14ac:dyDescent="0.25">
      <c r="A733" t="s">
        <v>7317</v>
      </c>
      <c r="B733" t="s">
        <v>7318</v>
      </c>
      <c r="C733">
        <v>0</v>
      </c>
      <c r="D733">
        <v>0</v>
      </c>
      <c r="E733">
        <v>0</v>
      </c>
      <c r="F733" t="s">
        <v>7319</v>
      </c>
    </row>
    <row r="734" spans="1:6" x14ac:dyDescent="0.25">
      <c r="A734" t="s">
        <v>6628</v>
      </c>
      <c r="B734" t="s">
        <v>6629</v>
      </c>
      <c r="C734">
        <v>0</v>
      </c>
      <c r="D734">
        <v>0</v>
      </c>
      <c r="E734">
        <v>0</v>
      </c>
      <c r="F734" t="s">
        <v>6630</v>
      </c>
    </row>
    <row r="735" spans="1:6" x14ac:dyDescent="0.25">
      <c r="A735" t="s">
        <v>13203</v>
      </c>
      <c r="B735" t="s">
        <v>13204</v>
      </c>
      <c r="C735">
        <v>0</v>
      </c>
      <c r="D735">
        <v>0</v>
      </c>
      <c r="E735">
        <v>0</v>
      </c>
      <c r="F735" t="s">
        <v>13205</v>
      </c>
    </row>
    <row r="736" spans="1:6" x14ac:dyDescent="0.25">
      <c r="A736" t="s">
        <v>8283</v>
      </c>
      <c r="B736" t="s">
        <v>8284</v>
      </c>
      <c r="C736">
        <v>0</v>
      </c>
      <c r="D736">
        <v>0</v>
      </c>
      <c r="E736">
        <v>0</v>
      </c>
      <c r="F736" t="s">
        <v>8285</v>
      </c>
    </row>
    <row r="737" spans="1:6" x14ac:dyDescent="0.25">
      <c r="A737" t="s">
        <v>4637</v>
      </c>
      <c r="B737" t="s">
        <v>4638</v>
      </c>
      <c r="C737">
        <v>0</v>
      </c>
      <c r="D737">
        <v>0</v>
      </c>
      <c r="E737">
        <v>0</v>
      </c>
      <c r="F737" t="s">
        <v>4639</v>
      </c>
    </row>
    <row r="738" spans="1:6" x14ac:dyDescent="0.25">
      <c r="A738" t="s">
        <v>10537</v>
      </c>
      <c r="B738" t="s">
        <v>10538</v>
      </c>
      <c r="C738">
        <v>0</v>
      </c>
      <c r="D738">
        <v>0</v>
      </c>
      <c r="E738">
        <v>0</v>
      </c>
      <c r="F738" t="s">
        <v>10539</v>
      </c>
    </row>
    <row r="739" spans="1:6" x14ac:dyDescent="0.25">
      <c r="A739" t="s">
        <v>8265</v>
      </c>
      <c r="B739" t="s">
        <v>8266</v>
      </c>
      <c r="C739">
        <v>0</v>
      </c>
      <c r="D739">
        <v>0</v>
      </c>
      <c r="E739">
        <v>0</v>
      </c>
      <c r="F739" t="s">
        <v>8267</v>
      </c>
    </row>
    <row r="740" spans="1:6" x14ac:dyDescent="0.25">
      <c r="A740" t="s">
        <v>8268</v>
      </c>
      <c r="B740" t="s">
        <v>8269</v>
      </c>
      <c r="C740">
        <v>0</v>
      </c>
      <c r="D740">
        <v>0</v>
      </c>
      <c r="E740">
        <v>0</v>
      </c>
      <c r="F740" t="s">
        <v>8270</v>
      </c>
    </row>
    <row r="741" spans="1:6" x14ac:dyDescent="0.25">
      <c r="A741" t="s">
        <v>10654</v>
      </c>
      <c r="B741" t="s">
        <v>10655</v>
      </c>
      <c r="C741">
        <v>0</v>
      </c>
      <c r="D741">
        <v>0</v>
      </c>
      <c r="E741">
        <v>0</v>
      </c>
      <c r="F741" t="s">
        <v>10656</v>
      </c>
    </row>
    <row r="742" spans="1:6" x14ac:dyDescent="0.25">
      <c r="A742" t="s">
        <v>8271</v>
      </c>
      <c r="B742" t="s">
        <v>8272</v>
      </c>
      <c r="C742">
        <v>0</v>
      </c>
      <c r="D742">
        <v>0</v>
      </c>
      <c r="E742">
        <v>0</v>
      </c>
      <c r="F742" t="s">
        <v>8273</v>
      </c>
    </row>
    <row r="743" spans="1:6" x14ac:dyDescent="0.25">
      <c r="A743" t="s">
        <v>10705</v>
      </c>
      <c r="B743" t="s">
        <v>10706</v>
      </c>
      <c r="C743">
        <v>0</v>
      </c>
      <c r="D743">
        <v>0</v>
      </c>
      <c r="E743">
        <v>0</v>
      </c>
      <c r="F743" t="s">
        <v>10707</v>
      </c>
    </row>
    <row r="744" spans="1:6" x14ac:dyDescent="0.25">
      <c r="A744" t="s">
        <v>10117</v>
      </c>
      <c r="B744" t="s">
        <v>10118</v>
      </c>
      <c r="C744">
        <v>0</v>
      </c>
      <c r="D744">
        <v>0</v>
      </c>
      <c r="E744">
        <v>0</v>
      </c>
      <c r="F744" t="s">
        <v>10119</v>
      </c>
    </row>
    <row r="745" spans="1:6" x14ac:dyDescent="0.25">
      <c r="A745" t="s">
        <v>5830</v>
      </c>
      <c r="B745" t="s">
        <v>5831</v>
      </c>
      <c r="C745">
        <v>0</v>
      </c>
      <c r="D745">
        <v>0</v>
      </c>
      <c r="E745">
        <v>0</v>
      </c>
      <c r="F745" t="s">
        <v>5832</v>
      </c>
    </row>
    <row r="746" spans="1:6" x14ac:dyDescent="0.25">
      <c r="A746" t="s">
        <v>13145</v>
      </c>
      <c r="B746" t="s">
        <v>13146</v>
      </c>
      <c r="C746">
        <v>0</v>
      </c>
      <c r="D746">
        <v>0</v>
      </c>
      <c r="E746">
        <v>0</v>
      </c>
      <c r="F746" t="s">
        <v>13147</v>
      </c>
    </row>
    <row r="747" spans="1:6" x14ac:dyDescent="0.25">
      <c r="A747" t="s">
        <v>3399</v>
      </c>
      <c r="B747" t="s">
        <v>3400</v>
      </c>
      <c r="C747">
        <v>0</v>
      </c>
      <c r="D747">
        <v>0</v>
      </c>
      <c r="E747">
        <v>0</v>
      </c>
      <c r="F747" t="s">
        <v>3401</v>
      </c>
    </row>
    <row r="748" spans="1:6" x14ac:dyDescent="0.25">
      <c r="A748" t="s">
        <v>4540</v>
      </c>
      <c r="B748" t="s">
        <v>4541</v>
      </c>
      <c r="C748">
        <v>0</v>
      </c>
      <c r="D748">
        <v>0</v>
      </c>
      <c r="E748">
        <v>0</v>
      </c>
      <c r="F748" t="s">
        <v>4542</v>
      </c>
    </row>
    <row r="749" spans="1:6" x14ac:dyDescent="0.25">
      <c r="A749" t="s">
        <v>9733</v>
      </c>
      <c r="B749" t="s">
        <v>9734</v>
      </c>
      <c r="C749">
        <v>0</v>
      </c>
      <c r="D749">
        <v>0</v>
      </c>
      <c r="E749">
        <v>0</v>
      </c>
      <c r="F749" t="s">
        <v>9735</v>
      </c>
    </row>
    <row r="750" spans="1:6" x14ac:dyDescent="0.25">
      <c r="A750" t="s">
        <v>10307</v>
      </c>
      <c r="B750" t="s">
        <v>10308</v>
      </c>
      <c r="C750">
        <v>0</v>
      </c>
      <c r="D750">
        <v>0</v>
      </c>
      <c r="E750">
        <v>0</v>
      </c>
      <c r="F750" t="s">
        <v>10309</v>
      </c>
    </row>
    <row r="751" spans="1:6" x14ac:dyDescent="0.25">
      <c r="A751" t="s">
        <v>7992</v>
      </c>
      <c r="B751" t="s">
        <v>7993</v>
      </c>
      <c r="C751">
        <v>0</v>
      </c>
      <c r="D751">
        <v>0</v>
      </c>
      <c r="E751">
        <v>0</v>
      </c>
      <c r="F751" t="s">
        <v>7994</v>
      </c>
    </row>
    <row r="752" spans="1:6" x14ac:dyDescent="0.25">
      <c r="A752" t="s">
        <v>12025</v>
      </c>
      <c r="B752" t="s">
        <v>12026</v>
      </c>
      <c r="C752">
        <v>0</v>
      </c>
      <c r="D752">
        <v>0</v>
      </c>
      <c r="E752">
        <v>0</v>
      </c>
      <c r="F752" t="s">
        <v>12027</v>
      </c>
    </row>
    <row r="753" spans="1:7" x14ac:dyDescent="0.25">
      <c r="A753" t="s">
        <v>10398</v>
      </c>
      <c r="B753" t="s">
        <v>10399</v>
      </c>
      <c r="C753">
        <v>0</v>
      </c>
      <c r="D753">
        <v>0</v>
      </c>
      <c r="E753">
        <v>0</v>
      </c>
      <c r="F753" t="s">
        <v>10400</v>
      </c>
    </row>
    <row r="754" spans="1:7" x14ac:dyDescent="0.25">
      <c r="A754" t="s">
        <v>9681</v>
      </c>
      <c r="B754" t="s">
        <v>9682</v>
      </c>
      <c r="C754">
        <v>0</v>
      </c>
      <c r="D754">
        <v>0</v>
      </c>
      <c r="E754">
        <v>0</v>
      </c>
      <c r="F754" t="s">
        <v>9683</v>
      </c>
    </row>
    <row r="755" spans="1:7" x14ac:dyDescent="0.25">
      <c r="A755" t="s">
        <v>10325</v>
      </c>
      <c r="B755" t="s">
        <v>10326</v>
      </c>
      <c r="C755">
        <v>0</v>
      </c>
      <c r="D755">
        <v>0</v>
      </c>
      <c r="E755">
        <v>0</v>
      </c>
      <c r="F755" t="s">
        <v>10327</v>
      </c>
    </row>
    <row r="756" spans="1:7" x14ac:dyDescent="0.25">
      <c r="A756" t="s">
        <v>9035</v>
      </c>
      <c r="B756" t="s">
        <v>9036</v>
      </c>
      <c r="C756">
        <v>0</v>
      </c>
      <c r="D756">
        <v>0</v>
      </c>
      <c r="E756">
        <v>0</v>
      </c>
      <c r="F756" t="s">
        <v>9037</v>
      </c>
    </row>
    <row r="757" spans="1:7" x14ac:dyDescent="0.25">
      <c r="A757" t="s">
        <v>11944</v>
      </c>
      <c r="B757" t="s">
        <v>11945</v>
      </c>
      <c r="C757">
        <v>0</v>
      </c>
      <c r="D757">
        <v>0</v>
      </c>
      <c r="E757">
        <v>0</v>
      </c>
      <c r="F757" t="s">
        <v>11946</v>
      </c>
    </row>
    <row r="758" spans="1:7" x14ac:dyDescent="0.25">
      <c r="A758" t="s">
        <v>8796</v>
      </c>
      <c r="B758" t="s">
        <v>1458</v>
      </c>
      <c r="C758">
        <v>0</v>
      </c>
      <c r="D758">
        <v>0</v>
      </c>
      <c r="E758">
        <v>0</v>
      </c>
      <c r="F758" t="s">
        <v>8797</v>
      </c>
    </row>
    <row r="759" spans="1:7" x14ac:dyDescent="0.25">
      <c r="A759" t="s">
        <v>10708</v>
      </c>
      <c r="B759" t="s">
        <v>10709</v>
      </c>
      <c r="C759">
        <v>0</v>
      </c>
      <c r="D759">
        <v>0</v>
      </c>
      <c r="E759">
        <v>0</v>
      </c>
      <c r="F759" t="s">
        <v>10710</v>
      </c>
    </row>
    <row r="760" spans="1:7" x14ac:dyDescent="0.25">
      <c r="A760" t="s">
        <v>122</v>
      </c>
      <c r="B760" t="s">
        <v>123</v>
      </c>
      <c r="C760">
        <v>6</v>
      </c>
      <c r="D760">
        <v>5</v>
      </c>
      <c r="E760">
        <v>1</v>
      </c>
      <c r="F760" t="s">
        <v>124</v>
      </c>
      <c r="G760" t="s">
        <v>125</v>
      </c>
    </row>
    <row r="761" spans="1:7" x14ac:dyDescent="0.25">
      <c r="A761" t="s">
        <v>7814</v>
      </c>
      <c r="B761" t="s">
        <v>7815</v>
      </c>
      <c r="C761">
        <v>0</v>
      </c>
      <c r="D761">
        <v>0</v>
      </c>
      <c r="E761">
        <v>0</v>
      </c>
      <c r="F761" t="s">
        <v>7816</v>
      </c>
    </row>
    <row r="762" spans="1:7" x14ac:dyDescent="0.25">
      <c r="A762" t="s">
        <v>5195</v>
      </c>
      <c r="B762" t="s">
        <v>5196</v>
      </c>
      <c r="C762">
        <v>0</v>
      </c>
      <c r="D762">
        <v>0</v>
      </c>
      <c r="E762">
        <v>0</v>
      </c>
      <c r="F762" t="s">
        <v>5197</v>
      </c>
    </row>
    <row r="763" spans="1:7" x14ac:dyDescent="0.25">
      <c r="A763" t="s">
        <v>6724</v>
      </c>
      <c r="B763" t="s">
        <v>6725</v>
      </c>
      <c r="C763">
        <v>0</v>
      </c>
      <c r="D763">
        <v>0</v>
      </c>
      <c r="E763">
        <v>0</v>
      </c>
      <c r="F763" t="s">
        <v>6726</v>
      </c>
    </row>
    <row r="764" spans="1:7" x14ac:dyDescent="0.25">
      <c r="A764" t="s">
        <v>2409</v>
      </c>
      <c r="B764" t="s">
        <v>2410</v>
      </c>
      <c r="C764">
        <v>0</v>
      </c>
      <c r="D764">
        <v>0</v>
      </c>
      <c r="E764">
        <v>0</v>
      </c>
      <c r="F764" t="s">
        <v>2411</v>
      </c>
    </row>
    <row r="765" spans="1:7" x14ac:dyDescent="0.25">
      <c r="A765" t="s">
        <v>134</v>
      </c>
      <c r="B765" t="s">
        <v>135</v>
      </c>
      <c r="C765">
        <v>5</v>
      </c>
      <c r="D765">
        <v>5</v>
      </c>
      <c r="E765">
        <v>0</v>
      </c>
      <c r="F765" t="s">
        <v>136</v>
      </c>
      <c r="G765" t="s">
        <v>137</v>
      </c>
    </row>
    <row r="766" spans="1:7" x14ac:dyDescent="0.25">
      <c r="A766" t="s">
        <v>6611</v>
      </c>
      <c r="B766" t="s">
        <v>6612</v>
      </c>
      <c r="C766">
        <v>0</v>
      </c>
      <c r="D766">
        <v>0</v>
      </c>
      <c r="E766">
        <v>0</v>
      </c>
      <c r="F766" t="s">
        <v>6613</v>
      </c>
    </row>
    <row r="767" spans="1:7" x14ac:dyDescent="0.25">
      <c r="A767" t="s">
        <v>5555</v>
      </c>
      <c r="B767" t="s">
        <v>5556</v>
      </c>
      <c r="C767">
        <v>0</v>
      </c>
      <c r="D767">
        <v>0</v>
      </c>
      <c r="E767">
        <v>0</v>
      </c>
      <c r="F767" t="s">
        <v>5557</v>
      </c>
    </row>
    <row r="768" spans="1:7" x14ac:dyDescent="0.25">
      <c r="A768" t="s">
        <v>5555</v>
      </c>
      <c r="B768" t="s">
        <v>12056</v>
      </c>
      <c r="C768">
        <v>0</v>
      </c>
      <c r="D768">
        <v>0</v>
      </c>
      <c r="E768">
        <v>0</v>
      </c>
      <c r="F768" t="s">
        <v>5557</v>
      </c>
    </row>
    <row r="769" spans="1:6" x14ac:dyDescent="0.25">
      <c r="A769" t="s">
        <v>9659</v>
      </c>
      <c r="B769" t="s">
        <v>9660</v>
      </c>
      <c r="C769">
        <v>0</v>
      </c>
      <c r="D769">
        <v>0</v>
      </c>
      <c r="E769">
        <v>0</v>
      </c>
      <c r="F769" t="s">
        <v>9661</v>
      </c>
    </row>
    <row r="770" spans="1:6" x14ac:dyDescent="0.25">
      <c r="A770" t="s">
        <v>10138</v>
      </c>
      <c r="B770" t="s">
        <v>10139</v>
      </c>
      <c r="C770">
        <v>0</v>
      </c>
      <c r="D770">
        <v>0</v>
      </c>
      <c r="E770">
        <v>0</v>
      </c>
      <c r="F770" t="s">
        <v>10140</v>
      </c>
    </row>
    <row r="771" spans="1:6" x14ac:dyDescent="0.25">
      <c r="A771" t="s">
        <v>10012</v>
      </c>
      <c r="B771" t="s">
        <v>10013</v>
      </c>
      <c r="C771">
        <v>0</v>
      </c>
      <c r="D771">
        <v>0</v>
      </c>
      <c r="E771">
        <v>0</v>
      </c>
      <c r="F771" t="s">
        <v>10014</v>
      </c>
    </row>
    <row r="772" spans="1:6" x14ac:dyDescent="0.25">
      <c r="A772" t="s">
        <v>2018</v>
      </c>
      <c r="B772" t="s">
        <v>2019</v>
      </c>
      <c r="C772">
        <v>0</v>
      </c>
      <c r="D772">
        <v>0</v>
      </c>
      <c r="E772">
        <v>0</v>
      </c>
      <c r="F772" t="s">
        <v>2020</v>
      </c>
    </row>
    <row r="773" spans="1:6" x14ac:dyDescent="0.25">
      <c r="A773" t="s">
        <v>10102</v>
      </c>
      <c r="B773" t="s">
        <v>10103</v>
      </c>
      <c r="C773">
        <v>0</v>
      </c>
      <c r="D773">
        <v>0</v>
      </c>
      <c r="E773">
        <v>0</v>
      </c>
      <c r="F773" t="s">
        <v>10104</v>
      </c>
    </row>
    <row r="774" spans="1:6" x14ac:dyDescent="0.25">
      <c r="A774" t="s">
        <v>10102</v>
      </c>
      <c r="B774" t="s">
        <v>11044</v>
      </c>
      <c r="C774">
        <v>0</v>
      </c>
      <c r="D774">
        <v>0</v>
      </c>
      <c r="E774">
        <v>0</v>
      </c>
      <c r="F774" t="s">
        <v>10104</v>
      </c>
    </row>
    <row r="775" spans="1:6" x14ac:dyDescent="0.25">
      <c r="A775" t="s">
        <v>7758</v>
      </c>
      <c r="B775" t="s">
        <v>7759</v>
      </c>
      <c r="C775">
        <v>0</v>
      </c>
      <c r="D775">
        <v>0</v>
      </c>
      <c r="E775">
        <v>0</v>
      </c>
      <c r="F775" t="s">
        <v>7760</v>
      </c>
    </row>
    <row r="776" spans="1:6" x14ac:dyDescent="0.25">
      <c r="A776" t="s">
        <v>7519</v>
      </c>
      <c r="B776" t="s">
        <v>7520</v>
      </c>
      <c r="C776">
        <v>0</v>
      </c>
      <c r="D776">
        <v>0</v>
      </c>
      <c r="E776">
        <v>0</v>
      </c>
      <c r="F776" t="s">
        <v>7521</v>
      </c>
    </row>
    <row r="777" spans="1:6" x14ac:dyDescent="0.25">
      <c r="A777" t="s">
        <v>12791</v>
      </c>
      <c r="B777" t="s">
        <v>12792</v>
      </c>
      <c r="C777">
        <v>0</v>
      </c>
      <c r="D777">
        <v>0</v>
      </c>
      <c r="E777">
        <v>0</v>
      </c>
      <c r="F777" t="s">
        <v>12793</v>
      </c>
    </row>
    <row r="778" spans="1:6" x14ac:dyDescent="0.25">
      <c r="A778" t="s">
        <v>11499</v>
      </c>
      <c r="B778" t="s">
        <v>11500</v>
      </c>
      <c r="C778">
        <v>0</v>
      </c>
      <c r="D778">
        <v>0</v>
      </c>
      <c r="E778">
        <v>0</v>
      </c>
      <c r="F778" t="s">
        <v>11501</v>
      </c>
    </row>
    <row r="779" spans="1:6" x14ac:dyDescent="0.25">
      <c r="A779" t="s">
        <v>1940</v>
      </c>
      <c r="B779" t="s">
        <v>1941</v>
      </c>
      <c r="C779">
        <v>0</v>
      </c>
      <c r="D779">
        <v>0</v>
      </c>
      <c r="E779">
        <v>0</v>
      </c>
      <c r="F779" t="s">
        <v>1942</v>
      </c>
    </row>
    <row r="780" spans="1:6" x14ac:dyDescent="0.25">
      <c r="A780" t="s">
        <v>4735</v>
      </c>
      <c r="B780" t="s">
        <v>4736</v>
      </c>
      <c r="C780">
        <v>0</v>
      </c>
      <c r="D780">
        <v>0</v>
      </c>
      <c r="E780">
        <v>0</v>
      </c>
      <c r="F780" t="s">
        <v>4737</v>
      </c>
    </row>
    <row r="781" spans="1:6" x14ac:dyDescent="0.25">
      <c r="A781" t="s">
        <v>12285</v>
      </c>
      <c r="B781" t="s">
        <v>12286</v>
      </c>
      <c r="C781">
        <v>0</v>
      </c>
      <c r="D781">
        <v>0</v>
      </c>
      <c r="E781">
        <v>0</v>
      </c>
      <c r="F781" t="s">
        <v>12287</v>
      </c>
    </row>
    <row r="782" spans="1:6" x14ac:dyDescent="0.25">
      <c r="A782" t="s">
        <v>3719</v>
      </c>
      <c r="B782" t="s">
        <v>3720</v>
      </c>
      <c r="C782">
        <v>0</v>
      </c>
      <c r="D782">
        <v>0</v>
      </c>
      <c r="E782">
        <v>0</v>
      </c>
      <c r="F782" t="s">
        <v>3721</v>
      </c>
    </row>
    <row r="783" spans="1:6" x14ac:dyDescent="0.25">
      <c r="A783" t="s">
        <v>12844</v>
      </c>
      <c r="B783" t="s">
        <v>12845</v>
      </c>
      <c r="C783">
        <v>0</v>
      </c>
      <c r="D783">
        <v>0</v>
      </c>
      <c r="E783">
        <v>0</v>
      </c>
      <c r="F783" t="s">
        <v>12846</v>
      </c>
    </row>
    <row r="784" spans="1:6" x14ac:dyDescent="0.25">
      <c r="A784" t="s">
        <v>9319</v>
      </c>
      <c r="B784" t="s">
        <v>9320</v>
      </c>
      <c r="C784">
        <v>0</v>
      </c>
      <c r="D784">
        <v>0</v>
      </c>
      <c r="E784">
        <v>0</v>
      </c>
      <c r="F784" t="s">
        <v>9321</v>
      </c>
    </row>
    <row r="785" spans="1:7" x14ac:dyDescent="0.25">
      <c r="A785" t="s">
        <v>12555</v>
      </c>
      <c r="B785" t="s">
        <v>12551</v>
      </c>
      <c r="C785">
        <v>0</v>
      </c>
      <c r="D785">
        <v>0</v>
      </c>
      <c r="E785">
        <v>0</v>
      </c>
      <c r="F785" t="s">
        <v>12556</v>
      </c>
    </row>
    <row r="786" spans="1:7" x14ac:dyDescent="0.25">
      <c r="A786" t="s">
        <v>10132</v>
      </c>
      <c r="B786" t="s">
        <v>10133</v>
      </c>
      <c r="C786">
        <v>0</v>
      </c>
      <c r="D786">
        <v>0</v>
      </c>
      <c r="E786">
        <v>0</v>
      </c>
      <c r="F786" t="s">
        <v>10134</v>
      </c>
    </row>
    <row r="787" spans="1:7" x14ac:dyDescent="0.25">
      <c r="A787" t="s">
        <v>6069</v>
      </c>
      <c r="B787" t="s">
        <v>6070</v>
      </c>
      <c r="C787">
        <v>0</v>
      </c>
      <c r="D787">
        <v>0</v>
      </c>
      <c r="E787">
        <v>0</v>
      </c>
      <c r="F787" t="s">
        <v>6071</v>
      </c>
    </row>
    <row r="788" spans="1:7" x14ac:dyDescent="0.25">
      <c r="A788" t="s">
        <v>6578</v>
      </c>
      <c r="B788" t="s">
        <v>6579</v>
      </c>
      <c r="C788">
        <v>0</v>
      </c>
      <c r="D788">
        <v>0</v>
      </c>
      <c r="E788">
        <v>0</v>
      </c>
      <c r="F788" t="s">
        <v>6580</v>
      </c>
    </row>
    <row r="789" spans="1:7" x14ac:dyDescent="0.25">
      <c r="A789" t="s">
        <v>10090</v>
      </c>
      <c r="B789" t="s">
        <v>10091</v>
      </c>
      <c r="C789">
        <v>0</v>
      </c>
      <c r="D789">
        <v>0</v>
      </c>
      <c r="E789">
        <v>0</v>
      </c>
      <c r="F789" t="s">
        <v>10092</v>
      </c>
    </row>
    <row r="790" spans="1:7" x14ac:dyDescent="0.25">
      <c r="A790" t="s">
        <v>6394</v>
      </c>
      <c r="B790" t="s">
        <v>6395</v>
      </c>
      <c r="C790">
        <v>0</v>
      </c>
      <c r="D790">
        <v>0</v>
      </c>
      <c r="E790">
        <v>0</v>
      </c>
      <c r="F790" t="s">
        <v>6396</v>
      </c>
    </row>
    <row r="791" spans="1:7" x14ac:dyDescent="0.25">
      <c r="A791" t="s">
        <v>12598</v>
      </c>
      <c r="B791" t="s">
        <v>12599</v>
      </c>
      <c r="C791">
        <v>0</v>
      </c>
      <c r="D791">
        <v>0</v>
      </c>
      <c r="E791">
        <v>0</v>
      </c>
      <c r="F791" t="s">
        <v>12600</v>
      </c>
    </row>
    <row r="792" spans="1:7" x14ac:dyDescent="0.25">
      <c r="A792" t="s">
        <v>6360</v>
      </c>
      <c r="B792" t="s">
        <v>6361</v>
      </c>
      <c r="C792">
        <v>0</v>
      </c>
      <c r="D792">
        <v>0</v>
      </c>
      <c r="E792">
        <v>0</v>
      </c>
      <c r="F792" t="s">
        <v>6362</v>
      </c>
    </row>
    <row r="793" spans="1:7" x14ac:dyDescent="0.25">
      <c r="A793" t="s">
        <v>11908</v>
      </c>
      <c r="B793" t="s">
        <v>11909</v>
      </c>
      <c r="C793">
        <v>0</v>
      </c>
      <c r="D793">
        <v>0</v>
      </c>
      <c r="E793">
        <v>0</v>
      </c>
      <c r="F793" t="s">
        <v>11910</v>
      </c>
    </row>
    <row r="794" spans="1:7" x14ac:dyDescent="0.25">
      <c r="A794" t="s">
        <v>7977</v>
      </c>
      <c r="B794" t="s">
        <v>7978</v>
      </c>
      <c r="C794">
        <v>0</v>
      </c>
      <c r="D794">
        <v>0</v>
      </c>
      <c r="E794">
        <v>0</v>
      </c>
      <c r="F794" t="s">
        <v>7979</v>
      </c>
    </row>
    <row r="795" spans="1:7" x14ac:dyDescent="0.25">
      <c r="A795" t="s">
        <v>6433</v>
      </c>
      <c r="B795" t="s">
        <v>6434</v>
      </c>
      <c r="C795">
        <v>0</v>
      </c>
      <c r="D795">
        <v>0</v>
      </c>
      <c r="E795">
        <v>0</v>
      </c>
      <c r="F795" t="s">
        <v>6435</v>
      </c>
    </row>
    <row r="796" spans="1:7" x14ac:dyDescent="0.25">
      <c r="A796" t="s">
        <v>2073</v>
      </c>
      <c r="B796" t="s">
        <v>2074</v>
      </c>
      <c r="C796">
        <v>0</v>
      </c>
      <c r="D796">
        <v>0</v>
      </c>
      <c r="E796">
        <v>0</v>
      </c>
      <c r="F796" t="s">
        <v>2075</v>
      </c>
    </row>
    <row r="797" spans="1:7" x14ac:dyDescent="0.25">
      <c r="A797" t="s">
        <v>7928</v>
      </c>
      <c r="B797" t="s">
        <v>5770</v>
      </c>
      <c r="C797">
        <v>0</v>
      </c>
      <c r="D797">
        <v>0</v>
      </c>
      <c r="E797">
        <v>0</v>
      </c>
      <c r="F797" t="s">
        <v>7929</v>
      </c>
    </row>
    <row r="798" spans="1:7" x14ac:dyDescent="0.25">
      <c r="A798" t="s">
        <v>11103</v>
      </c>
      <c r="B798" t="s">
        <v>11104</v>
      </c>
      <c r="C798">
        <v>0</v>
      </c>
      <c r="D798">
        <v>0</v>
      </c>
      <c r="E798">
        <v>0</v>
      </c>
      <c r="F798" t="s">
        <v>11105</v>
      </c>
    </row>
    <row r="799" spans="1:7" x14ac:dyDescent="0.25">
      <c r="A799" t="s">
        <v>9342</v>
      </c>
      <c r="B799" t="s">
        <v>9343</v>
      </c>
      <c r="C799">
        <v>0</v>
      </c>
      <c r="D799">
        <v>0</v>
      </c>
      <c r="E799">
        <v>0</v>
      </c>
      <c r="F799" t="s">
        <v>9344</v>
      </c>
    </row>
    <row r="800" spans="1:7" x14ac:dyDescent="0.25">
      <c r="A800" t="s">
        <v>808</v>
      </c>
      <c r="B800" t="s">
        <v>809</v>
      </c>
      <c r="C800">
        <v>1</v>
      </c>
      <c r="D800">
        <v>1</v>
      </c>
      <c r="E800">
        <v>0</v>
      </c>
      <c r="F800" t="s">
        <v>810</v>
      </c>
      <c r="G800" t="s">
        <v>212</v>
      </c>
    </row>
    <row r="801" spans="1:7" x14ac:dyDescent="0.25">
      <c r="A801" t="s">
        <v>4472</v>
      </c>
      <c r="B801" t="s">
        <v>4473</v>
      </c>
      <c r="C801">
        <v>0</v>
      </c>
      <c r="D801">
        <v>0</v>
      </c>
      <c r="E801">
        <v>0</v>
      </c>
      <c r="F801" t="s">
        <v>4474</v>
      </c>
    </row>
    <row r="802" spans="1:7" x14ac:dyDescent="0.25">
      <c r="A802" t="s">
        <v>9646</v>
      </c>
      <c r="B802" t="s">
        <v>9647</v>
      </c>
      <c r="C802">
        <v>0</v>
      </c>
      <c r="D802">
        <v>0</v>
      </c>
      <c r="E802">
        <v>0</v>
      </c>
      <c r="F802" t="s">
        <v>9648</v>
      </c>
    </row>
    <row r="803" spans="1:7" x14ac:dyDescent="0.25">
      <c r="A803" t="s">
        <v>4248</v>
      </c>
      <c r="B803" t="s">
        <v>4249</v>
      </c>
      <c r="C803">
        <v>0</v>
      </c>
      <c r="D803">
        <v>0</v>
      </c>
      <c r="E803">
        <v>0</v>
      </c>
      <c r="F803" t="s">
        <v>4250</v>
      </c>
    </row>
    <row r="804" spans="1:7" x14ac:dyDescent="0.25">
      <c r="A804" t="s">
        <v>12727</v>
      </c>
      <c r="B804" t="s">
        <v>6786</v>
      </c>
      <c r="C804">
        <v>0</v>
      </c>
      <c r="D804">
        <v>0</v>
      </c>
      <c r="E804">
        <v>0</v>
      </c>
      <c r="F804" t="s">
        <v>12728</v>
      </c>
    </row>
    <row r="805" spans="1:7" x14ac:dyDescent="0.25">
      <c r="A805" t="s">
        <v>2136</v>
      </c>
      <c r="B805" t="s">
        <v>2137</v>
      </c>
      <c r="C805">
        <v>0</v>
      </c>
      <c r="D805">
        <v>0</v>
      </c>
      <c r="E805">
        <v>0</v>
      </c>
      <c r="F805" t="s">
        <v>2138</v>
      </c>
    </row>
    <row r="806" spans="1:7" x14ac:dyDescent="0.25">
      <c r="A806" t="s">
        <v>9795</v>
      </c>
      <c r="B806" t="s">
        <v>9796</v>
      </c>
      <c r="C806">
        <v>0</v>
      </c>
      <c r="D806">
        <v>0</v>
      </c>
      <c r="E806">
        <v>0</v>
      </c>
      <c r="F806" t="s">
        <v>9797</v>
      </c>
    </row>
    <row r="807" spans="1:7" x14ac:dyDescent="0.25">
      <c r="A807" t="s">
        <v>3755</v>
      </c>
      <c r="B807" t="s">
        <v>1950</v>
      </c>
      <c r="C807">
        <v>0</v>
      </c>
      <c r="D807">
        <v>0</v>
      </c>
      <c r="E807">
        <v>0</v>
      </c>
      <c r="F807" t="s">
        <v>3756</v>
      </c>
    </row>
    <row r="808" spans="1:7" x14ac:dyDescent="0.25">
      <c r="A808" t="s">
        <v>2736</v>
      </c>
      <c r="B808" t="s">
        <v>2737</v>
      </c>
      <c r="C808">
        <v>0</v>
      </c>
      <c r="D808">
        <v>0</v>
      </c>
      <c r="E808">
        <v>0</v>
      </c>
      <c r="F808" t="s">
        <v>2738</v>
      </c>
    </row>
    <row r="809" spans="1:7" x14ac:dyDescent="0.25">
      <c r="A809" t="s">
        <v>6400</v>
      </c>
      <c r="B809" t="s">
        <v>6401</v>
      </c>
      <c r="C809">
        <v>0</v>
      </c>
      <c r="D809">
        <v>0</v>
      </c>
      <c r="E809">
        <v>0</v>
      </c>
      <c r="F809" t="s">
        <v>6402</v>
      </c>
    </row>
    <row r="810" spans="1:7" x14ac:dyDescent="0.25">
      <c r="A810" t="s">
        <v>8539</v>
      </c>
      <c r="B810" t="s">
        <v>8540</v>
      </c>
      <c r="C810">
        <v>0</v>
      </c>
      <c r="D810">
        <v>0</v>
      </c>
      <c r="E810">
        <v>0</v>
      </c>
      <c r="F810" t="s">
        <v>8541</v>
      </c>
    </row>
    <row r="811" spans="1:7" x14ac:dyDescent="0.25">
      <c r="A811" t="s">
        <v>13215</v>
      </c>
      <c r="B811" t="s">
        <v>13216</v>
      </c>
      <c r="C811">
        <v>0</v>
      </c>
      <c r="D811">
        <v>0</v>
      </c>
      <c r="E811">
        <v>0</v>
      </c>
      <c r="F811" t="s">
        <v>13217</v>
      </c>
    </row>
    <row r="812" spans="1:7" x14ac:dyDescent="0.25">
      <c r="A812" t="s">
        <v>897</v>
      </c>
      <c r="B812" t="s">
        <v>898</v>
      </c>
      <c r="C812">
        <v>1</v>
      </c>
      <c r="D812">
        <v>1</v>
      </c>
      <c r="E812">
        <v>0</v>
      </c>
      <c r="F812" t="s">
        <v>899</v>
      </c>
      <c r="G812" t="s">
        <v>215</v>
      </c>
    </row>
    <row r="813" spans="1:7" x14ac:dyDescent="0.25">
      <c r="A813" t="s">
        <v>2533</v>
      </c>
      <c r="B813" t="s">
        <v>2534</v>
      </c>
      <c r="C813">
        <v>0</v>
      </c>
      <c r="D813">
        <v>0</v>
      </c>
      <c r="E813">
        <v>0</v>
      </c>
      <c r="F813" t="s">
        <v>2535</v>
      </c>
    </row>
    <row r="814" spans="1:7" x14ac:dyDescent="0.25">
      <c r="A814" t="s">
        <v>2262</v>
      </c>
      <c r="B814" t="s">
        <v>2263</v>
      </c>
      <c r="C814">
        <v>0</v>
      </c>
      <c r="D814">
        <v>0</v>
      </c>
      <c r="E814">
        <v>0</v>
      </c>
      <c r="F814" t="s">
        <v>2264</v>
      </c>
    </row>
    <row r="815" spans="1:7" x14ac:dyDescent="0.25">
      <c r="A815" t="s">
        <v>6975</v>
      </c>
      <c r="B815" t="s">
        <v>6976</v>
      </c>
      <c r="C815">
        <v>0</v>
      </c>
      <c r="D815">
        <v>0</v>
      </c>
      <c r="E815">
        <v>0</v>
      </c>
      <c r="F815" t="s">
        <v>6977</v>
      </c>
    </row>
    <row r="816" spans="1:7" x14ac:dyDescent="0.25">
      <c r="A816" t="s">
        <v>9263</v>
      </c>
      <c r="B816" t="s">
        <v>9264</v>
      </c>
      <c r="C816">
        <v>0</v>
      </c>
      <c r="D816">
        <v>0</v>
      </c>
      <c r="E816">
        <v>0</v>
      </c>
      <c r="F816" t="s">
        <v>9265</v>
      </c>
    </row>
    <row r="817" spans="1:7" x14ac:dyDescent="0.25">
      <c r="A817" t="s">
        <v>432</v>
      </c>
      <c r="B817" t="s">
        <v>433</v>
      </c>
      <c r="C817">
        <v>2</v>
      </c>
      <c r="D817">
        <v>2</v>
      </c>
      <c r="E817">
        <v>0</v>
      </c>
      <c r="F817" t="s">
        <v>434</v>
      </c>
      <c r="G817" t="s">
        <v>435</v>
      </c>
    </row>
    <row r="818" spans="1:7" x14ac:dyDescent="0.25">
      <c r="A818" t="s">
        <v>4918</v>
      </c>
      <c r="B818" t="s">
        <v>4919</v>
      </c>
      <c r="C818">
        <v>0</v>
      </c>
      <c r="D818">
        <v>0</v>
      </c>
      <c r="E818">
        <v>0</v>
      </c>
      <c r="F818" t="s">
        <v>4920</v>
      </c>
    </row>
    <row r="819" spans="1:7" x14ac:dyDescent="0.25">
      <c r="A819" t="s">
        <v>10186</v>
      </c>
      <c r="B819" t="s">
        <v>10187</v>
      </c>
      <c r="C819">
        <v>0</v>
      </c>
      <c r="D819">
        <v>0</v>
      </c>
      <c r="E819">
        <v>0</v>
      </c>
      <c r="F819" t="s">
        <v>10188</v>
      </c>
    </row>
    <row r="820" spans="1:7" x14ac:dyDescent="0.25">
      <c r="A820" t="s">
        <v>6646</v>
      </c>
      <c r="B820" t="s">
        <v>6647</v>
      </c>
      <c r="C820">
        <v>0</v>
      </c>
      <c r="D820">
        <v>0</v>
      </c>
      <c r="E820">
        <v>0</v>
      </c>
      <c r="F820" t="s">
        <v>6648</v>
      </c>
    </row>
    <row r="821" spans="1:7" x14ac:dyDescent="0.25">
      <c r="A821" t="s">
        <v>3411</v>
      </c>
      <c r="B821" t="s">
        <v>3412</v>
      </c>
      <c r="C821">
        <v>0</v>
      </c>
      <c r="D821">
        <v>0</v>
      </c>
      <c r="E821">
        <v>0</v>
      </c>
      <c r="F821" t="s">
        <v>3413</v>
      </c>
    </row>
    <row r="822" spans="1:7" x14ac:dyDescent="0.25">
      <c r="A822" t="s">
        <v>6676</v>
      </c>
      <c r="B822" t="s">
        <v>6677</v>
      </c>
      <c r="C822">
        <v>0</v>
      </c>
      <c r="D822">
        <v>0</v>
      </c>
      <c r="E822">
        <v>0</v>
      </c>
      <c r="F822" t="s">
        <v>6678</v>
      </c>
    </row>
    <row r="823" spans="1:7" x14ac:dyDescent="0.25">
      <c r="A823" t="s">
        <v>11235</v>
      </c>
      <c r="B823" t="s">
        <v>11236</v>
      </c>
      <c r="C823">
        <v>0</v>
      </c>
      <c r="D823">
        <v>0</v>
      </c>
      <c r="E823">
        <v>0</v>
      </c>
      <c r="F823" t="s">
        <v>11237</v>
      </c>
    </row>
    <row r="824" spans="1:7" x14ac:dyDescent="0.25">
      <c r="A824" t="s">
        <v>870</v>
      </c>
      <c r="B824" t="s">
        <v>871</v>
      </c>
      <c r="C824">
        <v>1</v>
      </c>
      <c r="D824">
        <v>1</v>
      </c>
      <c r="E824">
        <v>0</v>
      </c>
      <c r="F824" t="s">
        <v>872</v>
      </c>
      <c r="G824" t="s">
        <v>215</v>
      </c>
    </row>
    <row r="825" spans="1:7" x14ac:dyDescent="0.25">
      <c r="A825" t="s">
        <v>11803</v>
      </c>
      <c r="B825" t="s">
        <v>11804</v>
      </c>
      <c r="C825">
        <v>0</v>
      </c>
      <c r="D825">
        <v>0</v>
      </c>
      <c r="E825">
        <v>0</v>
      </c>
      <c r="F825" t="s">
        <v>11805</v>
      </c>
    </row>
    <row r="826" spans="1:7" x14ac:dyDescent="0.25">
      <c r="A826" t="s">
        <v>5985</v>
      </c>
      <c r="B826" t="s">
        <v>5986</v>
      </c>
      <c r="C826">
        <v>0</v>
      </c>
      <c r="D826">
        <v>0</v>
      </c>
      <c r="E826">
        <v>0</v>
      </c>
      <c r="F826" t="s">
        <v>5987</v>
      </c>
    </row>
    <row r="827" spans="1:7" x14ac:dyDescent="0.25">
      <c r="A827" t="s">
        <v>9922</v>
      </c>
      <c r="B827" t="s">
        <v>9923</v>
      </c>
      <c r="C827">
        <v>0</v>
      </c>
      <c r="D827">
        <v>0</v>
      </c>
      <c r="E827">
        <v>0</v>
      </c>
      <c r="F827" t="s">
        <v>9924</v>
      </c>
    </row>
    <row r="828" spans="1:7" x14ac:dyDescent="0.25">
      <c r="A828" t="s">
        <v>10423</v>
      </c>
      <c r="B828" t="s">
        <v>10424</v>
      </c>
      <c r="C828">
        <v>0</v>
      </c>
      <c r="D828">
        <v>0</v>
      </c>
      <c r="E828">
        <v>0</v>
      </c>
      <c r="F828" t="s">
        <v>10425</v>
      </c>
    </row>
    <row r="829" spans="1:7" x14ac:dyDescent="0.25">
      <c r="A829" t="s">
        <v>4530</v>
      </c>
      <c r="B829" t="s">
        <v>4531</v>
      </c>
      <c r="C829">
        <v>0</v>
      </c>
      <c r="D829">
        <v>0</v>
      </c>
      <c r="E829">
        <v>0</v>
      </c>
      <c r="F829" t="s">
        <v>4532</v>
      </c>
    </row>
    <row r="830" spans="1:7" x14ac:dyDescent="0.25">
      <c r="A830" t="s">
        <v>7968</v>
      </c>
      <c r="B830" t="s">
        <v>7969</v>
      </c>
      <c r="C830">
        <v>0</v>
      </c>
      <c r="D830">
        <v>0</v>
      </c>
      <c r="E830">
        <v>0</v>
      </c>
      <c r="F830" t="s">
        <v>7970</v>
      </c>
    </row>
    <row r="831" spans="1:7" x14ac:dyDescent="0.25">
      <c r="A831" t="s">
        <v>2709</v>
      </c>
      <c r="B831" t="s">
        <v>2710</v>
      </c>
      <c r="C831">
        <v>0</v>
      </c>
      <c r="D831">
        <v>0</v>
      </c>
      <c r="E831">
        <v>0</v>
      </c>
      <c r="F831" t="s">
        <v>2711</v>
      </c>
    </row>
    <row r="832" spans="1:7" x14ac:dyDescent="0.25">
      <c r="A832" t="s">
        <v>13122</v>
      </c>
      <c r="B832" t="s">
        <v>13123</v>
      </c>
      <c r="C832">
        <v>0</v>
      </c>
      <c r="D832">
        <v>0</v>
      </c>
      <c r="E832">
        <v>0</v>
      </c>
      <c r="F832" t="s">
        <v>13124</v>
      </c>
    </row>
    <row r="833" spans="1:7" x14ac:dyDescent="0.25">
      <c r="A833" t="s">
        <v>8935</v>
      </c>
      <c r="B833" t="s">
        <v>8936</v>
      </c>
      <c r="C833">
        <v>0</v>
      </c>
      <c r="D833">
        <v>0</v>
      </c>
      <c r="E833">
        <v>0</v>
      </c>
      <c r="F833" t="s">
        <v>8937</v>
      </c>
    </row>
    <row r="834" spans="1:7" x14ac:dyDescent="0.25">
      <c r="A834" t="s">
        <v>2674</v>
      </c>
      <c r="B834" t="s">
        <v>2675</v>
      </c>
      <c r="C834">
        <v>0</v>
      </c>
      <c r="D834">
        <v>0</v>
      </c>
      <c r="E834">
        <v>0</v>
      </c>
      <c r="F834" t="s">
        <v>2676</v>
      </c>
    </row>
    <row r="835" spans="1:7" x14ac:dyDescent="0.25">
      <c r="A835" t="s">
        <v>11472</v>
      </c>
      <c r="B835" t="s">
        <v>11473</v>
      </c>
      <c r="C835">
        <v>0</v>
      </c>
      <c r="D835">
        <v>0</v>
      </c>
      <c r="E835">
        <v>0</v>
      </c>
      <c r="F835" t="s">
        <v>11474</v>
      </c>
    </row>
    <row r="836" spans="1:7" x14ac:dyDescent="0.25">
      <c r="A836" t="s">
        <v>3525</v>
      </c>
      <c r="B836" t="s">
        <v>3526</v>
      </c>
      <c r="C836">
        <v>0</v>
      </c>
      <c r="D836">
        <v>0</v>
      </c>
      <c r="E836">
        <v>0</v>
      </c>
      <c r="F836" t="s">
        <v>3527</v>
      </c>
    </row>
    <row r="837" spans="1:7" x14ac:dyDescent="0.25">
      <c r="A837" t="s">
        <v>1668</v>
      </c>
      <c r="B837" t="s">
        <v>1669</v>
      </c>
      <c r="C837">
        <v>1</v>
      </c>
      <c r="D837">
        <v>0</v>
      </c>
      <c r="E837">
        <v>1</v>
      </c>
      <c r="F837" t="s">
        <v>1670</v>
      </c>
      <c r="G837" t="s">
        <v>1459</v>
      </c>
    </row>
    <row r="838" spans="1:7" x14ac:dyDescent="0.25">
      <c r="A838" t="s">
        <v>9372</v>
      </c>
      <c r="B838" t="s">
        <v>9373</v>
      </c>
      <c r="C838">
        <v>0</v>
      </c>
      <c r="D838">
        <v>0</v>
      </c>
      <c r="E838">
        <v>0</v>
      </c>
      <c r="F838" t="s">
        <v>9374</v>
      </c>
    </row>
    <row r="839" spans="1:7" x14ac:dyDescent="0.25">
      <c r="A839" t="s">
        <v>9372</v>
      </c>
      <c r="B839" t="s">
        <v>12656</v>
      </c>
      <c r="C839">
        <v>0</v>
      </c>
      <c r="D839">
        <v>0</v>
      </c>
      <c r="E839">
        <v>0</v>
      </c>
      <c r="F839" t="s">
        <v>9374</v>
      </c>
    </row>
    <row r="840" spans="1:7" x14ac:dyDescent="0.25">
      <c r="A840" t="s">
        <v>11847</v>
      </c>
      <c r="B840" t="s">
        <v>11848</v>
      </c>
      <c r="C840">
        <v>0</v>
      </c>
      <c r="D840">
        <v>0</v>
      </c>
      <c r="E840">
        <v>0</v>
      </c>
      <c r="F840" t="s">
        <v>11849</v>
      </c>
    </row>
    <row r="841" spans="1:7" x14ac:dyDescent="0.25">
      <c r="A841" t="s">
        <v>11832</v>
      </c>
      <c r="B841" t="s">
        <v>11833</v>
      </c>
      <c r="C841">
        <v>0</v>
      </c>
      <c r="D841">
        <v>0</v>
      </c>
      <c r="E841">
        <v>0</v>
      </c>
      <c r="F841" t="s">
        <v>11834</v>
      </c>
    </row>
    <row r="842" spans="1:7" x14ac:dyDescent="0.25">
      <c r="A842" t="s">
        <v>3104</v>
      </c>
      <c r="B842" t="s">
        <v>3105</v>
      </c>
      <c r="C842">
        <v>0</v>
      </c>
      <c r="D842">
        <v>0</v>
      </c>
      <c r="E842">
        <v>0</v>
      </c>
      <c r="F842" t="s">
        <v>3106</v>
      </c>
    </row>
    <row r="843" spans="1:7" x14ac:dyDescent="0.25">
      <c r="A843" t="s">
        <v>3188</v>
      </c>
      <c r="B843" t="s">
        <v>3189</v>
      </c>
      <c r="C843">
        <v>0</v>
      </c>
      <c r="D843">
        <v>0</v>
      </c>
      <c r="E843">
        <v>0</v>
      </c>
      <c r="F843" t="s">
        <v>3190</v>
      </c>
    </row>
    <row r="844" spans="1:7" x14ac:dyDescent="0.25">
      <c r="A844" t="s">
        <v>3075</v>
      </c>
      <c r="B844" t="s">
        <v>3076</v>
      </c>
      <c r="C844">
        <v>0</v>
      </c>
      <c r="D844">
        <v>0</v>
      </c>
      <c r="E844">
        <v>0</v>
      </c>
      <c r="F844" t="s">
        <v>3077</v>
      </c>
    </row>
    <row r="845" spans="1:7" x14ac:dyDescent="0.25">
      <c r="A845" t="s">
        <v>5371</v>
      </c>
      <c r="B845" t="s">
        <v>1639</v>
      </c>
      <c r="C845">
        <v>0</v>
      </c>
      <c r="D845">
        <v>0</v>
      </c>
      <c r="E845">
        <v>0</v>
      </c>
      <c r="F845" t="s">
        <v>5372</v>
      </c>
    </row>
    <row r="846" spans="1:7" x14ac:dyDescent="0.25">
      <c r="A846" t="s">
        <v>8254</v>
      </c>
      <c r="B846" t="s">
        <v>8255</v>
      </c>
      <c r="C846">
        <v>0</v>
      </c>
      <c r="D846">
        <v>0</v>
      </c>
      <c r="E846">
        <v>0</v>
      </c>
      <c r="F846" t="s">
        <v>8256</v>
      </c>
    </row>
    <row r="847" spans="1:7" x14ac:dyDescent="0.25">
      <c r="A847" t="s">
        <v>2997</v>
      </c>
      <c r="B847" t="s">
        <v>2998</v>
      </c>
      <c r="C847">
        <v>0</v>
      </c>
      <c r="D847">
        <v>0</v>
      </c>
      <c r="E847">
        <v>0</v>
      </c>
      <c r="F847" t="s">
        <v>2999</v>
      </c>
    </row>
    <row r="848" spans="1:7" x14ac:dyDescent="0.25">
      <c r="A848" t="s">
        <v>2504</v>
      </c>
      <c r="B848" t="s">
        <v>1458</v>
      </c>
      <c r="C848">
        <v>0</v>
      </c>
      <c r="D848">
        <v>0</v>
      </c>
      <c r="E848">
        <v>0</v>
      </c>
      <c r="F848" t="s">
        <v>2505</v>
      </c>
    </row>
    <row r="849" spans="1:6" x14ac:dyDescent="0.25">
      <c r="A849" t="s">
        <v>2375</v>
      </c>
      <c r="B849" t="s">
        <v>2376</v>
      </c>
      <c r="C849">
        <v>0</v>
      </c>
      <c r="D849">
        <v>0</v>
      </c>
      <c r="E849">
        <v>0</v>
      </c>
      <c r="F849" t="s">
        <v>2377</v>
      </c>
    </row>
    <row r="850" spans="1:6" x14ac:dyDescent="0.25">
      <c r="A850" t="s">
        <v>3066</v>
      </c>
      <c r="B850" t="s">
        <v>3067</v>
      </c>
      <c r="C850">
        <v>0</v>
      </c>
      <c r="D850">
        <v>0</v>
      </c>
      <c r="E850">
        <v>0</v>
      </c>
      <c r="F850" t="s">
        <v>3068</v>
      </c>
    </row>
    <row r="851" spans="1:6" x14ac:dyDescent="0.25">
      <c r="A851" t="s">
        <v>7067</v>
      </c>
      <c r="B851" t="s">
        <v>7068</v>
      </c>
      <c r="C851">
        <v>0</v>
      </c>
      <c r="D851">
        <v>0</v>
      </c>
      <c r="E851">
        <v>0</v>
      </c>
      <c r="F851" t="s">
        <v>7069</v>
      </c>
    </row>
    <row r="852" spans="1:6" x14ac:dyDescent="0.25">
      <c r="A852" t="s">
        <v>2009</v>
      </c>
      <c r="B852" t="s">
        <v>2010</v>
      </c>
      <c r="C852">
        <v>0</v>
      </c>
      <c r="D852">
        <v>0</v>
      </c>
      <c r="E852">
        <v>0</v>
      </c>
      <c r="F852" t="s">
        <v>2011</v>
      </c>
    </row>
    <row r="853" spans="1:6" x14ac:dyDescent="0.25">
      <c r="A853" t="s">
        <v>1885</v>
      </c>
      <c r="B853" t="s">
        <v>1886</v>
      </c>
      <c r="C853">
        <v>0</v>
      </c>
      <c r="D853">
        <v>0</v>
      </c>
      <c r="E853">
        <v>0</v>
      </c>
      <c r="F853" t="s">
        <v>1887</v>
      </c>
    </row>
    <row r="854" spans="1:6" x14ac:dyDescent="0.25">
      <c r="A854" t="s">
        <v>11394</v>
      </c>
      <c r="B854" t="s">
        <v>11395</v>
      </c>
      <c r="C854">
        <v>0</v>
      </c>
      <c r="D854">
        <v>0</v>
      </c>
      <c r="E854">
        <v>0</v>
      </c>
      <c r="F854" t="s">
        <v>11396</v>
      </c>
    </row>
    <row r="855" spans="1:6" x14ac:dyDescent="0.25">
      <c r="A855" t="s">
        <v>2450</v>
      </c>
      <c r="B855" t="s">
        <v>2451</v>
      </c>
      <c r="C855">
        <v>0</v>
      </c>
      <c r="D855">
        <v>0</v>
      </c>
      <c r="E855">
        <v>0</v>
      </c>
      <c r="F855" t="s">
        <v>2452</v>
      </c>
    </row>
    <row r="856" spans="1:6" x14ac:dyDescent="0.25">
      <c r="A856" t="s">
        <v>2951</v>
      </c>
      <c r="B856" t="s">
        <v>2952</v>
      </c>
      <c r="C856">
        <v>0</v>
      </c>
      <c r="D856">
        <v>0</v>
      </c>
      <c r="E856">
        <v>0</v>
      </c>
      <c r="F856" t="s">
        <v>2953</v>
      </c>
    </row>
    <row r="857" spans="1:6" x14ac:dyDescent="0.25">
      <c r="A857" t="s">
        <v>4456</v>
      </c>
      <c r="B857" t="s">
        <v>4457</v>
      </c>
      <c r="C857">
        <v>0</v>
      </c>
      <c r="D857">
        <v>0</v>
      </c>
      <c r="E857">
        <v>0</v>
      </c>
      <c r="F857" t="s">
        <v>4458</v>
      </c>
    </row>
    <row r="858" spans="1:6" x14ac:dyDescent="0.25">
      <c r="A858" t="s">
        <v>8441</v>
      </c>
      <c r="B858" t="s">
        <v>8442</v>
      </c>
      <c r="C858">
        <v>0</v>
      </c>
      <c r="D858">
        <v>0</v>
      </c>
      <c r="E858">
        <v>0</v>
      </c>
      <c r="F858" t="s">
        <v>8443</v>
      </c>
    </row>
    <row r="859" spans="1:6" x14ac:dyDescent="0.25">
      <c r="A859" t="s">
        <v>12878</v>
      </c>
      <c r="B859" t="s">
        <v>12879</v>
      </c>
      <c r="C859">
        <v>0</v>
      </c>
      <c r="D859">
        <v>0</v>
      </c>
      <c r="E859">
        <v>0</v>
      </c>
      <c r="F859" t="s">
        <v>12880</v>
      </c>
    </row>
    <row r="860" spans="1:6" x14ac:dyDescent="0.25">
      <c r="A860" t="s">
        <v>8301</v>
      </c>
      <c r="B860" t="s">
        <v>8302</v>
      </c>
      <c r="C860">
        <v>0</v>
      </c>
      <c r="D860">
        <v>0</v>
      </c>
      <c r="E860">
        <v>0</v>
      </c>
      <c r="F860" t="s">
        <v>8303</v>
      </c>
    </row>
    <row r="861" spans="1:6" x14ac:dyDescent="0.25">
      <c r="A861" t="s">
        <v>7793</v>
      </c>
      <c r="B861" t="s">
        <v>7794</v>
      </c>
      <c r="C861">
        <v>0</v>
      </c>
      <c r="D861">
        <v>0</v>
      </c>
      <c r="E861">
        <v>0</v>
      </c>
      <c r="F861" t="s">
        <v>7795</v>
      </c>
    </row>
    <row r="862" spans="1:6" x14ac:dyDescent="0.25">
      <c r="A862" t="s">
        <v>9223</v>
      </c>
      <c r="B862" t="s">
        <v>9224</v>
      </c>
      <c r="C862">
        <v>0</v>
      </c>
      <c r="D862">
        <v>0</v>
      </c>
      <c r="E862">
        <v>0</v>
      </c>
      <c r="F862" t="s">
        <v>9225</v>
      </c>
    </row>
    <row r="863" spans="1:6" x14ac:dyDescent="0.25">
      <c r="A863" t="s">
        <v>4287</v>
      </c>
      <c r="B863" t="s">
        <v>4288</v>
      </c>
      <c r="C863">
        <v>0</v>
      </c>
      <c r="D863">
        <v>0</v>
      </c>
      <c r="E863">
        <v>0</v>
      </c>
      <c r="F863" t="s">
        <v>4289</v>
      </c>
    </row>
    <row r="864" spans="1:6" x14ac:dyDescent="0.25">
      <c r="A864" t="s">
        <v>4607</v>
      </c>
      <c r="B864" t="s">
        <v>4608</v>
      </c>
      <c r="C864">
        <v>0</v>
      </c>
      <c r="D864">
        <v>0</v>
      </c>
      <c r="E864">
        <v>0</v>
      </c>
      <c r="F864" t="s">
        <v>4609</v>
      </c>
    </row>
    <row r="865" spans="1:6" x14ac:dyDescent="0.25">
      <c r="A865" t="s">
        <v>2569</v>
      </c>
      <c r="B865" t="s">
        <v>2570</v>
      </c>
      <c r="C865">
        <v>0</v>
      </c>
      <c r="D865">
        <v>0</v>
      </c>
      <c r="E865">
        <v>0</v>
      </c>
      <c r="F865" t="s">
        <v>2571</v>
      </c>
    </row>
    <row r="866" spans="1:6" x14ac:dyDescent="0.25">
      <c r="A866" t="s">
        <v>11962</v>
      </c>
      <c r="B866" t="s">
        <v>11963</v>
      </c>
      <c r="C866">
        <v>0</v>
      </c>
      <c r="D866">
        <v>0</v>
      </c>
      <c r="E866">
        <v>0</v>
      </c>
      <c r="F866" t="s">
        <v>11964</v>
      </c>
    </row>
    <row r="867" spans="1:6" x14ac:dyDescent="0.25">
      <c r="A867" t="s">
        <v>8263</v>
      </c>
      <c r="B867" t="s">
        <v>7774</v>
      </c>
      <c r="C867">
        <v>0</v>
      </c>
      <c r="D867">
        <v>0</v>
      </c>
      <c r="E867">
        <v>0</v>
      </c>
      <c r="F867" t="s">
        <v>8264</v>
      </c>
    </row>
    <row r="868" spans="1:6" x14ac:dyDescent="0.25">
      <c r="A868" t="s">
        <v>2548</v>
      </c>
      <c r="B868" t="s">
        <v>2549</v>
      </c>
      <c r="C868">
        <v>0</v>
      </c>
      <c r="D868">
        <v>0</v>
      </c>
      <c r="E868">
        <v>0</v>
      </c>
      <c r="F868" t="s">
        <v>2550</v>
      </c>
    </row>
    <row r="869" spans="1:6" x14ac:dyDescent="0.25">
      <c r="A869" t="s">
        <v>6536</v>
      </c>
      <c r="B869" t="s">
        <v>6537</v>
      </c>
      <c r="C869">
        <v>0</v>
      </c>
      <c r="D869">
        <v>0</v>
      </c>
      <c r="E869">
        <v>0</v>
      </c>
      <c r="F869" t="s">
        <v>6538</v>
      </c>
    </row>
    <row r="870" spans="1:6" x14ac:dyDescent="0.25">
      <c r="A870" t="s">
        <v>6966</v>
      </c>
      <c r="B870" t="s">
        <v>6967</v>
      </c>
      <c r="C870">
        <v>0</v>
      </c>
      <c r="D870">
        <v>0</v>
      </c>
      <c r="E870">
        <v>0</v>
      </c>
      <c r="F870" t="s">
        <v>6968</v>
      </c>
    </row>
    <row r="871" spans="1:6" x14ac:dyDescent="0.25">
      <c r="A871" t="s">
        <v>5593</v>
      </c>
      <c r="B871" t="s">
        <v>5594</v>
      </c>
      <c r="C871">
        <v>0</v>
      </c>
      <c r="D871">
        <v>0</v>
      </c>
      <c r="E871">
        <v>0</v>
      </c>
      <c r="F871" t="s">
        <v>5595</v>
      </c>
    </row>
    <row r="872" spans="1:6" x14ac:dyDescent="0.25">
      <c r="A872" t="s">
        <v>6048</v>
      </c>
      <c r="B872" t="s">
        <v>6049</v>
      </c>
      <c r="C872">
        <v>0</v>
      </c>
      <c r="D872">
        <v>0</v>
      </c>
      <c r="E872">
        <v>0</v>
      </c>
      <c r="F872" t="s">
        <v>6050</v>
      </c>
    </row>
    <row r="873" spans="1:6" x14ac:dyDescent="0.25">
      <c r="A873" t="s">
        <v>7879</v>
      </c>
      <c r="B873" t="s">
        <v>7880</v>
      </c>
      <c r="C873">
        <v>0</v>
      </c>
      <c r="D873">
        <v>0</v>
      </c>
      <c r="E873">
        <v>0</v>
      </c>
      <c r="F873" t="s">
        <v>7881</v>
      </c>
    </row>
    <row r="874" spans="1:6" x14ac:dyDescent="0.25">
      <c r="A874" t="s">
        <v>6566</v>
      </c>
      <c r="B874" t="s">
        <v>6567</v>
      </c>
      <c r="C874">
        <v>0</v>
      </c>
      <c r="D874">
        <v>0</v>
      </c>
      <c r="E874">
        <v>0</v>
      </c>
      <c r="F874" t="s">
        <v>6568</v>
      </c>
    </row>
    <row r="875" spans="1:6" x14ac:dyDescent="0.25">
      <c r="A875" t="s">
        <v>10995</v>
      </c>
      <c r="B875" t="s">
        <v>10996</v>
      </c>
      <c r="C875">
        <v>0</v>
      </c>
      <c r="D875">
        <v>0</v>
      </c>
      <c r="E875">
        <v>0</v>
      </c>
      <c r="F875" t="s">
        <v>10997</v>
      </c>
    </row>
    <row r="876" spans="1:6" x14ac:dyDescent="0.25">
      <c r="A876" t="s">
        <v>5499</v>
      </c>
      <c r="B876" t="s">
        <v>5500</v>
      </c>
      <c r="C876">
        <v>0</v>
      </c>
      <c r="D876">
        <v>0</v>
      </c>
      <c r="E876">
        <v>0</v>
      </c>
      <c r="F876" t="s">
        <v>5501</v>
      </c>
    </row>
    <row r="877" spans="1:6" x14ac:dyDescent="0.25">
      <c r="A877" t="s">
        <v>8050</v>
      </c>
      <c r="B877" t="s">
        <v>8051</v>
      </c>
      <c r="C877">
        <v>0</v>
      </c>
      <c r="D877">
        <v>0</v>
      </c>
      <c r="E877">
        <v>0</v>
      </c>
      <c r="F877" t="s">
        <v>8052</v>
      </c>
    </row>
    <row r="878" spans="1:6" x14ac:dyDescent="0.25">
      <c r="A878" t="s">
        <v>6134</v>
      </c>
      <c r="B878" t="s">
        <v>6135</v>
      </c>
      <c r="C878">
        <v>0</v>
      </c>
      <c r="D878">
        <v>0</v>
      </c>
      <c r="E878">
        <v>0</v>
      </c>
      <c r="F878" t="s">
        <v>6136</v>
      </c>
    </row>
    <row r="879" spans="1:6" x14ac:dyDescent="0.25">
      <c r="A879" t="s">
        <v>6364</v>
      </c>
      <c r="B879" t="s">
        <v>6365</v>
      </c>
      <c r="C879">
        <v>0</v>
      </c>
      <c r="D879">
        <v>0</v>
      </c>
      <c r="E879">
        <v>0</v>
      </c>
      <c r="F879" t="s">
        <v>6366</v>
      </c>
    </row>
    <row r="880" spans="1:6" x14ac:dyDescent="0.25">
      <c r="A880" t="s">
        <v>6370</v>
      </c>
      <c r="B880" t="s">
        <v>6371</v>
      </c>
      <c r="C880">
        <v>0</v>
      </c>
      <c r="D880">
        <v>0</v>
      </c>
      <c r="E880">
        <v>0</v>
      </c>
      <c r="F880" t="s">
        <v>6372</v>
      </c>
    </row>
    <row r="881" spans="1:7" x14ac:dyDescent="0.25">
      <c r="A881" t="s">
        <v>6454</v>
      </c>
      <c r="B881" t="s">
        <v>6455</v>
      </c>
      <c r="C881">
        <v>0</v>
      </c>
      <c r="D881">
        <v>0</v>
      </c>
      <c r="E881">
        <v>0</v>
      </c>
      <c r="F881" t="s">
        <v>6456</v>
      </c>
    </row>
    <row r="882" spans="1:7" x14ac:dyDescent="0.25">
      <c r="A882" t="s">
        <v>7549</v>
      </c>
      <c r="B882" t="s">
        <v>7550</v>
      </c>
      <c r="C882">
        <v>0</v>
      </c>
      <c r="D882">
        <v>0</v>
      </c>
      <c r="E882">
        <v>0</v>
      </c>
      <c r="F882" t="s">
        <v>7551</v>
      </c>
    </row>
    <row r="883" spans="1:7" x14ac:dyDescent="0.25">
      <c r="A883" t="s">
        <v>730</v>
      </c>
      <c r="B883" t="s">
        <v>36</v>
      </c>
      <c r="C883">
        <v>1</v>
      </c>
      <c r="D883">
        <v>1</v>
      </c>
      <c r="E883">
        <v>0</v>
      </c>
      <c r="F883" t="s">
        <v>731</v>
      </c>
      <c r="G883" t="s">
        <v>237</v>
      </c>
    </row>
    <row r="884" spans="1:7" x14ac:dyDescent="0.25">
      <c r="A884" t="s">
        <v>11051</v>
      </c>
      <c r="B884" t="s">
        <v>11052</v>
      </c>
      <c r="C884">
        <v>0</v>
      </c>
      <c r="D884">
        <v>0</v>
      </c>
      <c r="E884">
        <v>0</v>
      </c>
      <c r="F884" t="s">
        <v>11053</v>
      </c>
    </row>
    <row r="885" spans="1:7" x14ac:dyDescent="0.25">
      <c r="A885" t="s">
        <v>1390</v>
      </c>
      <c r="B885" t="s">
        <v>155</v>
      </c>
      <c r="C885">
        <v>1</v>
      </c>
      <c r="D885">
        <v>1</v>
      </c>
      <c r="E885">
        <v>0</v>
      </c>
      <c r="F885" t="s">
        <v>1391</v>
      </c>
      <c r="G885" t="s">
        <v>235</v>
      </c>
    </row>
    <row r="886" spans="1:7" x14ac:dyDescent="0.25">
      <c r="A886" t="s">
        <v>4558</v>
      </c>
      <c r="B886" t="s">
        <v>4559</v>
      </c>
      <c r="C886">
        <v>0</v>
      </c>
      <c r="D886">
        <v>0</v>
      </c>
      <c r="E886">
        <v>0</v>
      </c>
      <c r="F886" t="s">
        <v>4560</v>
      </c>
    </row>
    <row r="887" spans="1:7" x14ac:dyDescent="0.25">
      <c r="A887" t="s">
        <v>8319</v>
      </c>
      <c r="B887" t="s">
        <v>8320</v>
      </c>
      <c r="C887">
        <v>0</v>
      </c>
      <c r="D887">
        <v>0</v>
      </c>
      <c r="E887">
        <v>0</v>
      </c>
      <c r="F887" t="s">
        <v>8321</v>
      </c>
    </row>
    <row r="888" spans="1:7" x14ac:dyDescent="0.25">
      <c r="A888" t="s">
        <v>3557</v>
      </c>
      <c r="B888" t="s">
        <v>3504</v>
      </c>
      <c r="C888">
        <v>0</v>
      </c>
      <c r="D888">
        <v>0</v>
      </c>
      <c r="E888">
        <v>0</v>
      </c>
      <c r="F888" t="s">
        <v>3558</v>
      </c>
    </row>
    <row r="889" spans="1:7" x14ac:dyDescent="0.25">
      <c r="A889" t="s">
        <v>9304</v>
      </c>
      <c r="B889" t="s">
        <v>9305</v>
      </c>
      <c r="C889">
        <v>0</v>
      </c>
      <c r="D889">
        <v>0</v>
      </c>
      <c r="E889">
        <v>0</v>
      </c>
      <c r="F889" t="s">
        <v>9306</v>
      </c>
    </row>
    <row r="890" spans="1:7" x14ac:dyDescent="0.25">
      <c r="A890" t="s">
        <v>8803</v>
      </c>
      <c r="B890" t="s">
        <v>8804</v>
      </c>
      <c r="C890">
        <v>0</v>
      </c>
      <c r="D890">
        <v>0</v>
      </c>
      <c r="E890">
        <v>0</v>
      </c>
      <c r="F890" t="s">
        <v>8805</v>
      </c>
    </row>
    <row r="891" spans="1:7" x14ac:dyDescent="0.25">
      <c r="A891" t="s">
        <v>5074</v>
      </c>
      <c r="B891" t="s">
        <v>5075</v>
      </c>
      <c r="C891">
        <v>0</v>
      </c>
      <c r="D891">
        <v>0</v>
      </c>
      <c r="E891">
        <v>0</v>
      </c>
      <c r="F891" t="s">
        <v>5076</v>
      </c>
    </row>
    <row r="892" spans="1:7" x14ac:dyDescent="0.25">
      <c r="A892" t="s">
        <v>4876</v>
      </c>
      <c r="B892" t="s">
        <v>4877</v>
      </c>
      <c r="C892">
        <v>0</v>
      </c>
      <c r="D892">
        <v>0</v>
      </c>
      <c r="E892">
        <v>0</v>
      </c>
      <c r="F892" t="s">
        <v>4878</v>
      </c>
    </row>
    <row r="893" spans="1:7" x14ac:dyDescent="0.25">
      <c r="A893" t="s">
        <v>13046</v>
      </c>
      <c r="B893" t="s">
        <v>13047</v>
      </c>
      <c r="C893">
        <v>0</v>
      </c>
      <c r="D893">
        <v>0</v>
      </c>
      <c r="E893">
        <v>0</v>
      </c>
      <c r="F893" t="s">
        <v>13048</v>
      </c>
    </row>
    <row r="894" spans="1:7" x14ac:dyDescent="0.25">
      <c r="A894" t="s">
        <v>1900</v>
      </c>
      <c r="B894" t="s">
        <v>1901</v>
      </c>
      <c r="C894">
        <v>0</v>
      </c>
      <c r="D894">
        <v>0</v>
      </c>
      <c r="E894">
        <v>0</v>
      </c>
      <c r="F894" t="s">
        <v>1902</v>
      </c>
    </row>
    <row r="895" spans="1:7" x14ac:dyDescent="0.25">
      <c r="A895" t="s">
        <v>12919</v>
      </c>
      <c r="B895" t="s">
        <v>12920</v>
      </c>
      <c r="C895">
        <v>0</v>
      </c>
      <c r="D895">
        <v>0</v>
      </c>
      <c r="E895">
        <v>0</v>
      </c>
      <c r="F895" t="s">
        <v>12921</v>
      </c>
    </row>
    <row r="896" spans="1:7" x14ac:dyDescent="0.25">
      <c r="A896" t="s">
        <v>7335</v>
      </c>
      <c r="B896" t="s">
        <v>7336</v>
      </c>
      <c r="C896">
        <v>0</v>
      </c>
      <c r="D896">
        <v>0</v>
      </c>
      <c r="E896">
        <v>0</v>
      </c>
      <c r="F896" t="s">
        <v>7337</v>
      </c>
    </row>
    <row r="897" spans="1:7" x14ac:dyDescent="0.25">
      <c r="A897" t="s">
        <v>4811</v>
      </c>
      <c r="B897" t="s">
        <v>4812</v>
      </c>
      <c r="C897">
        <v>0</v>
      </c>
      <c r="D897">
        <v>0</v>
      </c>
      <c r="E897">
        <v>0</v>
      </c>
      <c r="F897" t="s">
        <v>4813</v>
      </c>
    </row>
    <row r="898" spans="1:7" x14ac:dyDescent="0.25">
      <c r="A898" t="s">
        <v>7209</v>
      </c>
      <c r="B898" t="s">
        <v>7210</v>
      </c>
      <c r="C898">
        <v>0</v>
      </c>
      <c r="D898">
        <v>0</v>
      </c>
      <c r="E898">
        <v>0</v>
      </c>
      <c r="F898" t="s">
        <v>7211</v>
      </c>
    </row>
    <row r="899" spans="1:7" x14ac:dyDescent="0.25">
      <c r="A899" t="s">
        <v>7070</v>
      </c>
      <c r="B899" t="s">
        <v>7071</v>
      </c>
      <c r="C899">
        <v>0</v>
      </c>
      <c r="D899">
        <v>0</v>
      </c>
      <c r="E899">
        <v>0</v>
      </c>
      <c r="F899" t="s">
        <v>7072</v>
      </c>
    </row>
    <row r="900" spans="1:7" x14ac:dyDescent="0.25">
      <c r="A900" t="s">
        <v>9853</v>
      </c>
      <c r="B900" t="s">
        <v>9854</v>
      </c>
      <c r="C900">
        <v>0</v>
      </c>
      <c r="D900">
        <v>0</v>
      </c>
      <c r="E900">
        <v>0</v>
      </c>
      <c r="F900" t="s">
        <v>9855</v>
      </c>
    </row>
    <row r="901" spans="1:7" x14ac:dyDescent="0.25">
      <c r="A901" t="s">
        <v>5353</v>
      </c>
      <c r="B901" t="s">
        <v>5354</v>
      </c>
      <c r="C901">
        <v>0</v>
      </c>
      <c r="D901">
        <v>0</v>
      </c>
      <c r="E901">
        <v>0</v>
      </c>
      <c r="F901" t="s">
        <v>5355</v>
      </c>
    </row>
    <row r="902" spans="1:7" x14ac:dyDescent="0.25">
      <c r="A902" t="s">
        <v>11660</v>
      </c>
      <c r="B902" t="s">
        <v>9911</v>
      </c>
      <c r="C902">
        <v>0</v>
      </c>
      <c r="D902">
        <v>0</v>
      </c>
      <c r="E902">
        <v>0</v>
      </c>
      <c r="F902" t="s">
        <v>11661</v>
      </c>
    </row>
    <row r="903" spans="1:7" x14ac:dyDescent="0.25">
      <c r="A903" t="s">
        <v>5760</v>
      </c>
      <c r="B903" t="s">
        <v>5761</v>
      </c>
      <c r="C903">
        <v>0</v>
      </c>
      <c r="D903">
        <v>0</v>
      </c>
      <c r="E903">
        <v>0</v>
      </c>
      <c r="F903" t="s">
        <v>5762</v>
      </c>
    </row>
    <row r="904" spans="1:7" x14ac:dyDescent="0.25">
      <c r="A904" t="s">
        <v>10900</v>
      </c>
      <c r="B904" t="s">
        <v>10901</v>
      </c>
      <c r="C904">
        <v>0</v>
      </c>
      <c r="D904">
        <v>0</v>
      </c>
      <c r="E904">
        <v>0</v>
      </c>
      <c r="F904" t="s">
        <v>10902</v>
      </c>
    </row>
    <row r="905" spans="1:7" x14ac:dyDescent="0.25">
      <c r="A905" t="s">
        <v>732</v>
      </c>
      <c r="B905" t="s">
        <v>733</v>
      </c>
      <c r="C905">
        <v>1</v>
      </c>
      <c r="D905">
        <v>1</v>
      </c>
      <c r="E905">
        <v>0</v>
      </c>
      <c r="F905" t="s">
        <v>734</v>
      </c>
      <c r="G905" t="s">
        <v>209</v>
      </c>
    </row>
    <row r="906" spans="1:7" x14ac:dyDescent="0.25">
      <c r="A906" t="s">
        <v>10268</v>
      </c>
      <c r="B906" t="s">
        <v>10269</v>
      </c>
      <c r="C906">
        <v>0</v>
      </c>
      <c r="D906">
        <v>0</v>
      </c>
      <c r="E906">
        <v>0</v>
      </c>
      <c r="F906" t="s">
        <v>10270</v>
      </c>
    </row>
    <row r="907" spans="1:7" x14ac:dyDescent="0.25">
      <c r="A907" t="s">
        <v>5189</v>
      </c>
      <c r="B907" t="s">
        <v>5190</v>
      </c>
      <c r="C907">
        <v>0</v>
      </c>
      <c r="D907">
        <v>0</v>
      </c>
      <c r="E907">
        <v>0</v>
      </c>
      <c r="F907" t="s">
        <v>5191</v>
      </c>
    </row>
    <row r="908" spans="1:7" x14ac:dyDescent="0.25">
      <c r="A908" t="s">
        <v>8945</v>
      </c>
      <c r="B908" t="s">
        <v>8946</v>
      </c>
      <c r="C908">
        <v>0</v>
      </c>
      <c r="D908">
        <v>0</v>
      </c>
      <c r="E908">
        <v>0</v>
      </c>
      <c r="F908" t="s">
        <v>8947</v>
      </c>
    </row>
    <row r="909" spans="1:7" x14ac:dyDescent="0.25">
      <c r="A909" t="s">
        <v>10606</v>
      </c>
      <c r="B909" t="s">
        <v>10607</v>
      </c>
      <c r="C909">
        <v>0</v>
      </c>
      <c r="D909">
        <v>0</v>
      </c>
      <c r="E909">
        <v>0</v>
      </c>
      <c r="F909" t="s">
        <v>10608</v>
      </c>
    </row>
    <row r="910" spans="1:7" x14ac:dyDescent="0.25">
      <c r="A910" t="s">
        <v>3006</v>
      </c>
      <c r="B910" t="s">
        <v>3007</v>
      </c>
      <c r="C910">
        <v>0</v>
      </c>
      <c r="D910">
        <v>0</v>
      </c>
      <c r="E910">
        <v>0</v>
      </c>
      <c r="F910" t="s">
        <v>3008</v>
      </c>
    </row>
    <row r="911" spans="1:7" x14ac:dyDescent="0.25">
      <c r="A911" t="s">
        <v>2578</v>
      </c>
      <c r="B911" t="s">
        <v>2579</v>
      </c>
      <c r="C911">
        <v>0</v>
      </c>
      <c r="D911">
        <v>0</v>
      </c>
      <c r="E911">
        <v>0</v>
      </c>
      <c r="F911" t="s">
        <v>2580</v>
      </c>
    </row>
    <row r="912" spans="1:7" x14ac:dyDescent="0.25">
      <c r="A912" t="s">
        <v>9174</v>
      </c>
      <c r="B912" t="s">
        <v>9175</v>
      </c>
      <c r="C912">
        <v>0</v>
      </c>
      <c r="D912">
        <v>0</v>
      </c>
      <c r="E912">
        <v>0</v>
      </c>
      <c r="F912" t="s">
        <v>9176</v>
      </c>
    </row>
    <row r="913" spans="1:7" x14ac:dyDescent="0.25">
      <c r="A913" t="s">
        <v>11941</v>
      </c>
      <c r="B913" t="s">
        <v>11942</v>
      </c>
      <c r="C913">
        <v>0</v>
      </c>
      <c r="D913">
        <v>0</v>
      </c>
      <c r="E913">
        <v>0</v>
      </c>
      <c r="F913" t="s">
        <v>11943</v>
      </c>
    </row>
    <row r="914" spans="1:7" x14ac:dyDescent="0.25">
      <c r="A914" t="s">
        <v>3807</v>
      </c>
      <c r="B914" t="s">
        <v>3808</v>
      </c>
      <c r="C914">
        <v>0</v>
      </c>
      <c r="D914">
        <v>0</v>
      </c>
      <c r="E914">
        <v>0</v>
      </c>
      <c r="F914" t="s">
        <v>3809</v>
      </c>
    </row>
    <row r="915" spans="1:7" x14ac:dyDescent="0.25">
      <c r="A915" t="s">
        <v>5085</v>
      </c>
      <c r="B915" t="s">
        <v>5086</v>
      </c>
      <c r="C915">
        <v>0</v>
      </c>
      <c r="D915">
        <v>0</v>
      </c>
      <c r="E915">
        <v>0</v>
      </c>
      <c r="F915" t="s">
        <v>5087</v>
      </c>
    </row>
    <row r="916" spans="1:7" x14ac:dyDescent="0.25">
      <c r="A916" t="s">
        <v>1121</v>
      </c>
      <c r="B916" t="s">
        <v>1122</v>
      </c>
      <c r="C916">
        <v>1</v>
      </c>
      <c r="D916">
        <v>1</v>
      </c>
      <c r="E916">
        <v>0</v>
      </c>
      <c r="F916" t="s">
        <v>1123</v>
      </c>
      <c r="G916" t="s">
        <v>200</v>
      </c>
    </row>
    <row r="917" spans="1:7" x14ac:dyDescent="0.25">
      <c r="A917" t="s">
        <v>2727</v>
      </c>
      <c r="B917" t="s">
        <v>2728</v>
      </c>
      <c r="C917">
        <v>0</v>
      </c>
      <c r="D917">
        <v>0</v>
      </c>
      <c r="E917">
        <v>0</v>
      </c>
      <c r="F917" t="s">
        <v>2729</v>
      </c>
    </row>
    <row r="918" spans="1:7" x14ac:dyDescent="0.25">
      <c r="A918" t="s">
        <v>5156</v>
      </c>
      <c r="B918" t="s">
        <v>5157</v>
      </c>
      <c r="C918">
        <v>0</v>
      </c>
      <c r="D918">
        <v>0</v>
      </c>
      <c r="E918">
        <v>0</v>
      </c>
      <c r="F918" t="s">
        <v>5158</v>
      </c>
    </row>
    <row r="919" spans="1:7" x14ac:dyDescent="0.25">
      <c r="A919" t="s">
        <v>1955</v>
      </c>
      <c r="B919" t="s">
        <v>1956</v>
      </c>
      <c r="C919">
        <v>0</v>
      </c>
      <c r="D919">
        <v>0</v>
      </c>
      <c r="E919">
        <v>0</v>
      </c>
      <c r="F919" t="s">
        <v>1957</v>
      </c>
    </row>
    <row r="920" spans="1:7" x14ac:dyDescent="0.25">
      <c r="A920" t="s">
        <v>8406</v>
      </c>
      <c r="B920" t="s">
        <v>8407</v>
      </c>
      <c r="C920">
        <v>0</v>
      </c>
      <c r="D920">
        <v>0</v>
      </c>
      <c r="E920">
        <v>0</v>
      </c>
      <c r="F920" t="s">
        <v>8408</v>
      </c>
    </row>
    <row r="921" spans="1:7" x14ac:dyDescent="0.25">
      <c r="A921" t="s">
        <v>6317</v>
      </c>
      <c r="B921" t="s">
        <v>6318</v>
      </c>
      <c r="C921">
        <v>0</v>
      </c>
      <c r="D921">
        <v>0</v>
      </c>
      <c r="E921">
        <v>0</v>
      </c>
      <c r="F921" t="s">
        <v>6319</v>
      </c>
    </row>
    <row r="922" spans="1:7" x14ac:dyDescent="0.25">
      <c r="A922" t="s">
        <v>6661</v>
      </c>
      <c r="B922" t="s">
        <v>6662</v>
      </c>
      <c r="C922">
        <v>0</v>
      </c>
      <c r="D922">
        <v>0</v>
      </c>
      <c r="E922">
        <v>0</v>
      </c>
      <c r="F922" t="s">
        <v>6663</v>
      </c>
    </row>
    <row r="923" spans="1:7" x14ac:dyDescent="0.25">
      <c r="A923" t="s">
        <v>5622</v>
      </c>
      <c r="B923" t="s">
        <v>5623</v>
      </c>
      <c r="C923">
        <v>0</v>
      </c>
      <c r="D923">
        <v>0</v>
      </c>
      <c r="E923">
        <v>0</v>
      </c>
      <c r="F923" t="s">
        <v>5624</v>
      </c>
    </row>
    <row r="924" spans="1:7" x14ac:dyDescent="0.25">
      <c r="A924" t="s">
        <v>12163</v>
      </c>
      <c r="B924" t="s">
        <v>12164</v>
      </c>
      <c r="C924">
        <v>0</v>
      </c>
      <c r="D924">
        <v>0</v>
      </c>
      <c r="E924">
        <v>0</v>
      </c>
      <c r="F924" t="s">
        <v>12165</v>
      </c>
    </row>
    <row r="925" spans="1:7" x14ac:dyDescent="0.25">
      <c r="A925" t="s">
        <v>7487</v>
      </c>
      <c r="B925" t="s">
        <v>7488</v>
      </c>
      <c r="C925">
        <v>0</v>
      </c>
      <c r="D925">
        <v>0</v>
      </c>
      <c r="E925">
        <v>0</v>
      </c>
      <c r="F925" t="s">
        <v>7489</v>
      </c>
    </row>
    <row r="926" spans="1:7" x14ac:dyDescent="0.25">
      <c r="A926" t="s">
        <v>2326</v>
      </c>
      <c r="B926" t="s">
        <v>2327</v>
      </c>
      <c r="C926">
        <v>0</v>
      </c>
      <c r="D926">
        <v>0</v>
      </c>
      <c r="E926">
        <v>0</v>
      </c>
      <c r="F926" t="s">
        <v>2328</v>
      </c>
    </row>
    <row r="927" spans="1:7" x14ac:dyDescent="0.25">
      <c r="A927" t="s">
        <v>13089</v>
      </c>
      <c r="B927" t="s">
        <v>13090</v>
      </c>
      <c r="C927">
        <v>0</v>
      </c>
      <c r="D927">
        <v>0</v>
      </c>
      <c r="E927">
        <v>0</v>
      </c>
      <c r="F927" t="s">
        <v>13091</v>
      </c>
    </row>
    <row r="928" spans="1:7" x14ac:dyDescent="0.25">
      <c r="A928" t="s">
        <v>9663</v>
      </c>
      <c r="B928" t="s">
        <v>9664</v>
      </c>
      <c r="C928">
        <v>0</v>
      </c>
      <c r="D928">
        <v>0</v>
      </c>
      <c r="E928">
        <v>0</v>
      </c>
      <c r="F928" t="s">
        <v>9665</v>
      </c>
    </row>
    <row r="929" spans="1:7" x14ac:dyDescent="0.25">
      <c r="A929" t="s">
        <v>7395</v>
      </c>
      <c r="B929" t="s">
        <v>7396</v>
      </c>
      <c r="C929">
        <v>0</v>
      </c>
      <c r="D929">
        <v>0</v>
      </c>
      <c r="E929">
        <v>0</v>
      </c>
      <c r="F929" t="s">
        <v>7397</v>
      </c>
    </row>
    <row r="930" spans="1:7" x14ac:dyDescent="0.25">
      <c r="A930" t="s">
        <v>7305</v>
      </c>
      <c r="B930" t="s">
        <v>7306</v>
      </c>
      <c r="C930">
        <v>0</v>
      </c>
      <c r="D930">
        <v>0</v>
      </c>
      <c r="E930">
        <v>0</v>
      </c>
      <c r="F930" t="s">
        <v>7307</v>
      </c>
    </row>
    <row r="931" spans="1:7" x14ac:dyDescent="0.25">
      <c r="A931" t="s">
        <v>1088</v>
      </c>
      <c r="B931" t="s">
        <v>1089</v>
      </c>
      <c r="C931">
        <v>1</v>
      </c>
      <c r="D931">
        <v>1</v>
      </c>
      <c r="E931">
        <v>0</v>
      </c>
      <c r="F931" t="s">
        <v>1090</v>
      </c>
      <c r="G931" t="s">
        <v>234</v>
      </c>
    </row>
    <row r="932" spans="1:7" x14ac:dyDescent="0.25">
      <c r="A932" t="s">
        <v>12803</v>
      </c>
      <c r="B932" t="s">
        <v>12804</v>
      </c>
      <c r="C932">
        <v>0</v>
      </c>
      <c r="D932">
        <v>0</v>
      </c>
      <c r="E932">
        <v>0</v>
      </c>
      <c r="F932" t="s">
        <v>12805</v>
      </c>
    </row>
    <row r="933" spans="1:7" x14ac:dyDescent="0.25">
      <c r="A933" t="s">
        <v>5125</v>
      </c>
      <c r="B933" t="s">
        <v>5126</v>
      </c>
      <c r="C933">
        <v>0</v>
      </c>
      <c r="D933">
        <v>0</v>
      </c>
      <c r="E933">
        <v>0</v>
      </c>
      <c r="F933" t="s">
        <v>5127</v>
      </c>
    </row>
    <row r="934" spans="1:7" x14ac:dyDescent="0.25">
      <c r="A934" t="s">
        <v>1406</v>
      </c>
      <c r="B934" t="s">
        <v>1407</v>
      </c>
      <c r="C934">
        <v>1</v>
      </c>
      <c r="D934">
        <v>1</v>
      </c>
      <c r="E934">
        <v>0</v>
      </c>
      <c r="F934" t="s">
        <v>1408</v>
      </c>
      <c r="G934" t="s">
        <v>260</v>
      </c>
    </row>
    <row r="935" spans="1:7" x14ac:dyDescent="0.25">
      <c r="A935" t="s">
        <v>5349</v>
      </c>
      <c r="B935" t="s">
        <v>5350</v>
      </c>
      <c r="C935">
        <v>0</v>
      </c>
      <c r="D935">
        <v>0</v>
      </c>
      <c r="E935">
        <v>0</v>
      </c>
      <c r="F935" t="s">
        <v>5351</v>
      </c>
    </row>
    <row r="936" spans="1:7" x14ac:dyDescent="0.25">
      <c r="A936" t="s">
        <v>3851</v>
      </c>
      <c r="B936" t="s">
        <v>3852</v>
      </c>
      <c r="C936">
        <v>0</v>
      </c>
      <c r="D936">
        <v>0</v>
      </c>
      <c r="E936">
        <v>0</v>
      </c>
      <c r="F936" t="s">
        <v>3853</v>
      </c>
    </row>
    <row r="937" spans="1:7" x14ac:dyDescent="0.25">
      <c r="A937" t="s">
        <v>1776</v>
      </c>
      <c r="B937" t="s">
        <v>1777</v>
      </c>
      <c r="C937">
        <v>1</v>
      </c>
      <c r="D937">
        <v>1</v>
      </c>
      <c r="E937">
        <v>0</v>
      </c>
      <c r="F937" t="s">
        <v>1778</v>
      </c>
      <c r="G937" t="s">
        <v>1769</v>
      </c>
    </row>
    <row r="938" spans="1:7" x14ac:dyDescent="0.25">
      <c r="A938" t="s">
        <v>4518</v>
      </c>
      <c r="B938" t="s">
        <v>4519</v>
      </c>
      <c r="C938">
        <v>0</v>
      </c>
      <c r="D938">
        <v>0</v>
      </c>
      <c r="E938">
        <v>0</v>
      </c>
      <c r="F938" t="s">
        <v>4520</v>
      </c>
    </row>
    <row r="939" spans="1:7" x14ac:dyDescent="0.25">
      <c r="A939" t="s">
        <v>8292</v>
      </c>
      <c r="B939" t="s">
        <v>8293</v>
      </c>
      <c r="C939">
        <v>0</v>
      </c>
      <c r="D939">
        <v>0</v>
      </c>
      <c r="E939">
        <v>0</v>
      </c>
      <c r="F939" t="s">
        <v>8294</v>
      </c>
    </row>
    <row r="940" spans="1:7" x14ac:dyDescent="0.25">
      <c r="A940" t="s">
        <v>9232</v>
      </c>
      <c r="B940" t="s">
        <v>9233</v>
      </c>
      <c r="C940">
        <v>0</v>
      </c>
      <c r="D940">
        <v>0</v>
      </c>
      <c r="E940">
        <v>0</v>
      </c>
      <c r="F940" t="s">
        <v>9234</v>
      </c>
    </row>
    <row r="941" spans="1:7" x14ac:dyDescent="0.25">
      <c r="A941" t="s">
        <v>583</v>
      </c>
      <c r="B941" t="s">
        <v>584</v>
      </c>
      <c r="C941">
        <v>2</v>
      </c>
      <c r="D941">
        <v>2</v>
      </c>
      <c r="E941">
        <v>0</v>
      </c>
      <c r="F941" t="s">
        <v>585</v>
      </c>
      <c r="G941" t="s">
        <v>586</v>
      </c>
    </row>
    <row r="942" spans="1:7" x14ac:dyDescent="0.25">
      <c r="A942" t="s">
        <v>4176</v>
      </c>
      <c r="B942" t="s">
        <v>4177</v>
      </c>
      <c r="C942">
        <v>0</v>
      </c>
      <c r="D942">
        <v>0</v>
      </c>
      <c r="E942">
        <v>0</v>
      </c>
      <c r="F942" t="s">
        <v>4178</v>
      </c>
    </row>
    <row r="943" spans="1:7" x14ac:dyDescent="0.25">
      <c r="A943" t="s">
        <v>3643</v>
      </c>
      <c r="B943" t="s">
        <v>3644</v>
      </c>
      <c r="C943">
        <v>0</v>
      </c>
      <c r="D943">
        <v>0</v>
      </c>
      <c r="E943">
        <v>0</v>
      </c>
      <c r="F943" t="s">
        <v>3645</v>
      </c>
    </row>
    <row r="944" spans="1:7" x14ac:dyDescent="0.25">
      <c r="A944" t="s">
        <v>1283</v>
      </c>
      <c r="B944" t="s">
        <v>1284</v>
      </c>
      <c r="C944">
        <v>1</v>
      </c>
      <c r="D944">
        <v>1</v>
      </c>
      <c r="E944">
        <v>0</v>
      </c>
      <c r="F944" t="s">
        <v>1285</v>
      </c>
      <c r="G944" t="s">
        <v>1279</v>
      </c>
    </row>
    <row r="945" spans="1:7" x14ac:dyDescent="0.25">
      <c r="A945" t="s">
        <v>1180</v>
      </c>
      <c r="B945" t="s">
        <v>1181</v>
      </c>
      <c r="C945">
        <v>1</v>
      </c>
      <c r="D945">
        <v>1</v>
      </c>
      <c r="E945">
        <v>0</v>
      </c>
      <c r="F945" t="s">
        <v>1182</v>
      </c>
      <c r="G945" t="s">
        <v>256</v>
      </c>
    </row>
    <row r="946" spans="1:7" x14ac:dyDescent="0.25">
      <c r="A946" t="s">
        <v>8138</v>
      </c>
      <c r="B946" t="s">
        <v>8139</v>
      </c>
      <c r="C946">
        <v>0</v>
      </c>
      <c r="D946">
        <v>0</v>
      </c>
      <c r="E946">
        <v>0</v>
      </c>
      <c r="F946" t="s">
        <v>8140</v>
      </c>
    </row>
    <row r="947" spans="1:7" x14ac:dyDescent="0.25">
      <c r="A947" t="s">
        <v>9434</v>
      </c>
      <c r="B947" t="s">
        <v>9435</v>
      </c>
      <c r="C947">
        <v>0</v>
      </c>
      <c r="D947">
        <v>0</v>
      </c>
      <c r="E947">
        <v>0</v>
      </c>
      <c r="F947" t="s">
        <v>9436</v>
      </c>
    </row>
    <row r="948" spans="1:7" x14ac:dyDescent="0.25">
      <c r="A948" t="s">
        <v>504</v>
      </c>
      <c r="B948" t="s">
        <v>505</v>
      </c>
      <c r="C948">
        <v>2</v>
      </c>
      <c r="D948">
        <v>2</v>
      </c>
      <c r="E948">
        <v>0</v>
      </c>
      <c r="F948" t="s">
        <v>506</v>
      </c>
      <c r="G948" t="s">
        <v>507</v>
      </c>
    </row>
    <row r="949" spans="1:7" x14ac:dyDescent="0.25">
      <c r="A949" t="s">
        <v>9203</v>
      </c>
      <c r="B949" t="s">
        <v>9204</v>
      </c>
      <c r="C949">
        <v>0</v>
      </c>
      <c r="D949">
        <v>0</v>
      </c>
      <c r="E949">
        <v>0</v>
      </c>
      <c r="F949" t="s">
        <v>9205</v>
      </c>
    </row>
    <row r="950" spans="1:7" x14ac:dyDescent="0.25">
      <c r="A950" t="s">
        <v>5980</v>
      </c>
      <c r="B950" t="s">
        <v>5975</v>
      </c>
      <c r="C950">
        <v>0</v>
      </c>
      <c r="D950">
        <v>0</v>
      </c>
      <c r="E950">
        <v>0</v>
      </c>
      <c r="F950" t="s">
        <v>5981</v>
      </c>
    </row>
    <row r="951" spans="1:7" x14ac:dyDescent="0.25">
      <c r="A951" t="s">
        <v>13112</v>
      </c>
      <c r="B951" t="s">
        <v>13113</v>
      </c>
      <c r="C951">
        <v>0</v>
      </c>
      <c r="D951">
        <v>0</v>
      </c>
      <c r="E951">
        <v>0</v>
      </c>
      <c r="F951" t="s">
        <v>13114</v>
      </c>
    </row>
    <row r="952" spans="1:7" x14ac:dyDescent="0.25">
      <c r="A952" t="s">
        <v>9272</v>
      </c>
      <c r="B952" t="s">
        <v>9273</v>
      </c>
      <c r="C952">
        <v>0</v>
      </c>
      <c r="D952">
        <v>0</v>
      </c>
      <c r="E952">
        <v>0</v>
      </c>
      <c r="F952" t="s">
        <v>9274</v>
      </c>
    </row>
    <row r="953" spans="1:7" x14ac:dyDescent="0.25">
      <c r="A953" t="s">
        <v>6208</v>
      </c>
      <c r="B953" t="s">
        <v>6209</v>
      </c>
      <c r="C953">
        <v>0</v>
      </c>
      <c r="D953">
        <v>0</v>
      </c>
      <c r="E953">
        <v>0</v>
      </c>
      <c r="F953" t="s">
        <v>6210</v>
      </c>
    </row>
    <row r="954" spans="1:7" x14ac:dyDescent="0.25">
      <c r="A954" t="s">
        <v>2381</v>
      </c>
      <c r="B954" t="s">
        <v>2382</v>
      </c>
      <c r="C954">
        <v>0</v>
      </c>
      <c r="D954">
        <v>0</v>
      </c>
      <c r="E954">
        <v>0</v>
      </c>
      <c r="F954" t="s">
        <v>2383</v>
      </c>
    </row>
    <row r="955" spans="1:7" x14ac:dyDescent="0.25">
      <c r="A955" t="s">
        <v>11226</v>
      </c>
      <c r="B955" t="s">
        <v>11227</v>
      </c>
      <c r="C955">
        <v>0</v>
      </c>
      <c r="D955">
        <v>0</v>
      </c>
      <c r="E955">
        <v>0</v>
      </c>
      <c r="F955" t="s">
        <v>11228</v>
      </c>
    </row>
    <row r="956" spans="1:7" x14ac:dyDescent="0.25">
      <c r="A956" t="s">
        <v>12362</v>
      </c>
      <c r="B956" t="s">
        <v>12363</v>
      </c>
      <c r="C956">
        <v>0</v>
      </c>
      <c r="D956">
        <v>0</v>
      </c>
      <c r="E956">
        <v>0</v>
      </c>
      <c r="F956" t="s">
        <v>12364</v>
      </c>
    </row>
    <row r="957" spans="1:7" x14ac:dyDescent="0.25">
      <c r="A957" t="s">
        <v>7643</v>
      </c>
      <c r="B957" t="s">
        <v>7644</v>
      </c>
      <c r="C957">
        <v>0</v>
      </c>
      <c r="D957">
        <v>0</v>
      </c>
      <c r="E957">
        <v>0</v>
      </c>
      <c r="F957" t="s">
        <v>7645</v>
      </c>
    </row>
    <row r="958" spans="1:7" x14ac:dyDescent="0.25">
      <c r="A958" t="s">
        <v>7525</v>
      </c>
      <c r="B958" t="s">
        <v>5691</v>
      </c>
      <c r="C958">
        <v>0</v>
      </c>
      <c r="D958">
        <v>0</v>
      </c>
      <c r="E958">
        <v>0</v>
      </c>
      <c r="F958" t="s">
        <v>7526</v>
      </c>
    </row>
    <row r="959" spans="1:7" x14ac:dyDescent="0.25">
      <c r="A959" t="s">
        <v>7611</v>
      </c>
      <c r="B959" t="s">
        <v>7612</v>
      </c>
      <c r="C959">
        <v>0</v>
      </c>
      <c r="D959">
        <v>0</v>
      </c>
      <c r="E959">
        <v>0</v>
      </c>
      <c r="F959" t="s">
        <v>7613</v>
      </c>
    </row>
    <row r="960" spans="1:7" x14ac:dyDescent="0.25">
      <c r="A960" t="s">
        <v>1097</v>
      </c>
      <c r="B960" t="s">
        <v>1098</v>
      </c>
      <c r="C960">
        <v>1</v>
      </c>
      <c r="D960">
        <v>1</v>
      </c>
      <c r="E960">
        <v>0</v>
      </c>
      <c r="F960" t="s">
        <v>1099</v>
      </c>
      <c r="G960" t="s">
        <v>203</v>
      </c>
    </row>
    <row r="961" spans="1:7" x14ac:dyDescent="0.25">
      <c r="A961" t="s">
        <v>5977</v>
      </c>
      <c r="B961" t="s">
        <v>5978</v>
      </c>
      <c r="C961">
        <v>0</v>
      </c>
      <c r="D961">
        <v>0</v>
      </c>
      <c r="E961">
        <v>0</v>
      </c>
      <c r="F961" t="s">
        <v>5979</v>
      </c>
    </row>
    <row r="962" spans="1:7" x14ac:dyDescent="0.25">
      <c r="A962" t="s">
        <v>2671</v>
      </c>
      <c r="B962" t="s">
        <v>2672</v>
      </c>
      <c r="C962">
        <v>0</v>
      </c>
      <c r="D962">
        <v>0</v>
      </c>
      <c r="E962">
        <v>0</v>
      </c>
      <c r="F962" t="s">
        <v>2673</v>
      </c>
    </row>
    <row r="963" spans="1:7" x14ac:dyDescent="0.25">
      <c r="A963" t="s">
        <v>7019</v>
      </c>
      <c r="B963" t="s">
        <v>7020</v>
      </c>
      <c r="C963">
        <v>0</v>
      </c>
      <c r="D963">
        <v>0</v>
      </c>
      <c r="E963">
        <v>0</v>
      </c>
      <c r="F963" t="s">
        <v>7021</v>
      </c>
    </row>
    <row r="964" spans="1:7" x14ac:dyDescent="0.25">
      <c r="A964" t="s">
        <v>4074</v>
      </c>
      <c r="B964" t="s">
        <v>4075</v>
      </c>
      <c r="C964">
        <v>0</v>
      </c>
      <c r="D964">
        <v>0</v>
      </c>
      <c r="E964">
        <v>0</v>
      </c>
      <c r="F964" t="s">
        <v>4076</v>
      </c>
    </row>
    <row r="965" spans="1:7" x14ac:dyDescent="0.25">
      <c r="A965" t="s">
        <v>5308</v>
      </c>
      <c r="B965" t="s">
        <v>5309</v>
      </c>
      <c r="C965">
        <v>0</v>
      </c>
      <c r="D965">
        <v>0</v>
      </c>
      <c r="E965">
        <v>0</v>
      </c>
      <c r="F965" t="s">
        <v>5310</v>
      </c>
    </row>
    <row r="966" spans="1:7" x14ac:dyDescent="0.25">
      <c r="A966" t="s">
        <v>7602</v>
      </c>
      <c r="B966" t="s">
        <v>7603</v>
      </c>
      <c r="C966">
        <v>0</v>
      </c>
      <c r="D966">
        <v>0</v>
      </c>
      <c r="E966">
        <v>0</v>
      </c>
      <c r="F966" t="s">
        <v>7604</v>
      </c>
    </row>
    <row r="967" spans="1:7" x14ac:dyDescent="0.25">
      <c r="A967" t="s">
        <v>5709</v>
      </c>
      <c r="B967" t="s">
        <v>5710</v>
      </c>
      <c r="C967">
        <v>0</v>
      </c>
      <c r="D967">
        <v>0</v>
      </c>
      <c r="E967">
        <v>0</v>
      </c>
      <c r="F967" t="s">
        <v>5711</v>
      </c>
    </row>
    <row r="968" spans="1:7" x14ac:dyDescent="0.25">
      <c r="A968" t="s">
        <v>13192</v>
      </c>
      <c r="B968" t="s">
        <v>13193</v>
      </c>
      <c r="C968">
        <v>0</v>
      </c>
      <c r="D968">
        <v>0</v>
      </c>
      <c r="E968">
        <v>0</v>
      </c>
      <c r="F968" t="s">
        <v>13194</v>
      </c>
    </row>
    <row r="969" spans="1:7" x14ac:dyDescent="0.25">
      <c r="A969" t="s">
        <v>3164</v>
      </c>
      <c r="B969" t="s">
        <v>3165</v>
      </c>
      <c r="C969">
        <v>0</v>
      </c>
      <c r="D969">
        <v>0</v>
      </c>
      <c r="E969">
        <v>0</v>
      </c>
      <c r="F969" t="s">
        <v>3166</v>
      </c>
    </row>
    <row r="970" spans="1:7" x14ac:dyDescent="0.25">
      <c r="A970" t="s">
        <v>11400</v>
      </c>
      <c r="B970" t="s">
        <v>11401</v>
      </c>
      <c r="C970">
        <v>0</v>
      </c>
      <c r="D970">
        <v>0</v>
      </c>
      <c r="E970">
        <v>0</v>
      </c>
      <c r="F970" t="s">
        <v>11402</v>
      </c>
    </row>
    <row r="971" spans="1:7" x14ac:dyDescent="0.25">
      <c r="A971" t="s">
        <v>12976</v>
      </c>
      <c r="B971" t="s">
        <v>12894</v>
      </c>
      <c r="C971">
        <v>0</v>
      </c>
      <c r="D971">
        <v>0</v>
      </c>
      <c r="E971">
        <v>0</v>
      </c>
      <c r="F971" t="s">
        <v>12977</v>
      </c>
    </row>
    <row r="972" spans="1:7" x14ac:dyDescent="0.25">
      <c r="A972" t="s">
        <v>4805</v>
      </c>
      <c r="B972" t="s">
        <v>4806</v>
      </c>
      <c r="C972">
        <v>0</v>
      </c>
      <c r="D972">
        <v>0</v>
      </c>
      <c r="E972">
        <v>0</v>
      </c>
      <c r="F972" t="s">
        <v>4807</v>
      </c>
    </row>
    <row r="973" spans="1:7" x14ac:dyDescent="0.25">
      <c r="A973" t="s">
        <v>2852</v>
      </c>
      <c r="B973" t="s">
        <v>2853</v>
      </c>
      <c r="C973">
        <v>0</v>
      </c>
      <c r="D973">
        <v>0</v>
      </c>
      <c r="E973">
        <v>0</v>
      </c>
      <c r="F973" t="s">
        <v>2854</v>
      </c>
    </row>
    <row r="974" spans="1:7" x14ac:dyDescent="0.25">
      <c r="A974" t="s">
        <v>6391</v>
      </c>
      <c r="B974" t="s">
        <v>6392</v>
      </c>
      <c r="C974">
        <v>0</v>
      </c>
      <c r="D974">
        <v>0</v>
      </c>
      <c r="E974">
        <v>0</v>
      </c>
      <c r="F974" t="s">
        <v>6393</v>
      </c>
    </row>
    <row r="975" spans="1:7" x14ac:dyDescent="0.25">
      <c r="A975" t="s">
        <v>12428</v>
      </c>
      <c r="B975" t="s">
        <v>12429</v>
      </c>
      <c r="C975">
        <v>0</v>
      </c>
      <c r="D975">
        <v>0</v>
      </c>
      <c r="E975">
        <v>0</v>
      </c>
      <c r="F975" t="s">
        <v>12430</v>
      </c>
    </row>
    <row r="976" spans="1:7" x14ac:dyDescent="0.25">
      <c r="A976" t="s">
        <v>1017</v>
      </c>
      <c r="B976" t="s">
        <v>1018</v>
      </c>
      <c r="C976">
        <v>1</v>
      </c>
      <c r="D976">
        <v>1</v>
      </c>
      <c r="E976">
        <v>0</v>
      </c>
      <c r="F976" t="s">
        <v>1019</v>
      </c>
      <c r="G976" t="s">
        <v>214</v>
      </c>
    </row>
    <row r="977" spans="1:7" x14ac:dyDescent="0.25">
      <c r="A977" t="s">
        <v>8746</v>
      </c>
      <c r="B977" t="s">
        <v>8747</v>
      </c>
      <c r="C977">
        <v>0</v>
      </c>
      <c r="D977">
        <v>0</v>
      </c>
      <c r="E977">
        <v>0</v>
      </c>
      <c r="F977" t="s">
        <v>8748</v>
      </c>
    </row>
    <row r="978" spans="1:7" x14ac:dyDescent="0.25">
      <c r="A978" t="s">
        <v>3863</v>
      </c>
      <c r="B978" t="s">
        <v>3864</v>
      </c>
      <c r="C978">
        <v>0</v>
      </c>
      <c r="D978">
        <v>0</v>
      </c>
      <c r="E978">
        <v>0</v>
      </c>
      <c r="F978" t="s">
        <v>3865</v>
      </c>
    </row>
    <row r="979" spans="1:7" x14ac:dyDescent="0.25">
      <c r="A979" t="s">
        <v>6776</v>
      </c>
      <c r="B979" t="s">
        <v>6777</v>
      </c>
      <c r="C979">
        <v>0</v>
      </c>
      <c r="D979">
        <v>0</v>
      </c>
      <c r="E979">
        <v>0</v>
      </c>
      <c r="F979" t="s">
        <v>6778</v>
      </c>
    </row>
    <row r="980" spans="1:7" x14ac:dyDescent="0.25">
      <c r="A980" t="s">
        <v>10018</v>
      </c>
      <c r="B980" t="s">
        <v>10019</v>
      </c>
      <c r="C980">
        <v>0</v>
      </c>
      <c r="D980">
        <v>0</v>
      </c>
      <c r="E980">
        <v>0</v>
      </c>
      <c r="F980" t="s">
        <v>10020</v>
      </c>
    </row>
    <row r="981" spans="1:7" x14ac:dyDescent="0.25">
      <c r="A981" t="s">
        <v>1785</v>
      </c>
      <c r="B981" t="s">
        <v>1786</v>
      </c>
      <c r="C981">
        <v>1</v>
      </c>
      <c r="D981">
        <v>1</v>
      </c>
      <c r="E981">
        <v>0</v>
      </c>
      <c r="F981" t="s">
        <v>1787</v>
      </c>
      <c r="G981" t="s">
        <v>1769</v>
      </c>
    </row>
    <row r="982" spans="1:7" x14ac:dyDescent="0.25">
      <c r="A982" t="s">
        <v>6347</v>
      </c>
      <c r="B982" t="s">
        <v>6348</v>
      </c>
      <c r="C982">
        <v>0</v>
      </c>
      <c r="D982">
        <v>0</v>
      </c>
      <c r="E982">
        <v>0</v>
      </c>
      <c r="F982" t="s">
        <v>6349</v>
      </c>
    </row>
    <row r="983" spans="1:7" x14ac:dyDescent="0.25">
      <c r="A983" t="s">
        <v>6952</v>
      </c>
      <c r="B983" t="s">
        <v>6953</v>
      </c>
      <c r="C983">
        <v>0</v>
      </c>
      <c r="D983">
        <v>0</v>
      </c>
      <c r="E983">
        <v>0</v>
      </c>
      <c r="F983" t="s">
        <v>6954</v>
      </c>
    </row>
    <row r="984" spans="1:7" x14ac:dyDescent="0.25">
      <c r="A984" t="s">
        <v>4275</v>
      </c>
      <c r="B984" t="s">
        <v>4276</v>
      </c>
      <c r="C984">
        <v>0</v>
      </c>
      <c r="D984">
        <v>0</v>
      </c>
      <c r="E984">
        <v>0</v>
      </c>
      <c r="F984" t="s">
        <v>4277</v>
      </c>
    </row>
    <row r="985" spans="1:7" x14ac:dyDescent="0.25">
      <c r="A985" t="s">
        <v>3119</v>
      </c>
      <c r="B985" t="s">
        <v>3120</v>
      </c>
      <c r="C985">
        <v>0</v>
      </c>
      <c r="D985">
        <v>0</v>
      </c>
      <c r="E985">
        <v>0</v>
      </c>
      <c r="F985" t="s">
        <v>3121</v>
      </c>
    </row>
    <row r="986" spans="1:7" x14ac:dyDescent="0.25">
      <c r="A986" t="s">
        <v>3465</v>
      </c>
      <c r="B986" t="s">
        <v>3466</v>
      </c>
      <c r="C986">
        <v>0</v>
      </c>
      <c r="D986">
        <v>0</v>
      </c>
      <c r="E986">
        <v>0</v>
      </c>
      <c r="F986" t="s">
        <v>3467</v>
      </c>
    </row>
    <row r="987" spans="1:7" x14ac:dyDescent="0.25">
      <c r="A987" t="s">
        <v>13092</v>
      </c>
      <c r="B987" t="s">
        <v>13093</v>
      </c>
      <c r="C987">
        <v>0</v>
      </c>
      <c r="D987">
        <v>0</v>
      </c>
      <c r="E987">
        <v>0</v>
      </c>
      <c r="F987" t="s">
        <v>13094</v>
      </c>
    </row>
    <row r="988" spans="1:7" x14ac:dyDescent="0.25">
      <c r="A988" t="s">
        <v>10331</v>
      </c>
      <c r="B988" t="s">
        <v>10332</v>
      </c>
      <c r="C988">
        <v>0</v>
      </c>
      <c r="D988">
        <v>0</v>
      </c>
      <c r="E988">
        <v>0</v>
      </c>
      <c r="F988" t="s">
        <v>10333</v>
      </c>
    </row>
    <row r="989" spans="1:7" x14ac:dyDescent="0.25">
      <c r="A989" t="s">
        <v>2745</v>
      </c>
      <c r="B989" t="s">
        <v>2746</v>
      </c>
      <c r="C989">
        <v>0</v>
      </c>
      <c r="D989">
        <v>0</v>
      </c>
      <c r="E989">
        <v>0</v>
      </c>
      <c r="F989" t="s">
        <v>2747</v>
      </c>
    </row>
    <row r="990" spans="1:7" x14ac:dyDescent="0.25">
      <c r="A990" t="s">
        <v>10642</v>
      </c>
      <c r="B990" t="s">
        <v>10643</v>
      </c>
      <c r="C990">
        <v>0</v>
      </c>
      <c r="D990">
        <v>0</v>
      </c>
      <c r="E990">
        <v>0</v>
      </c>
      <c r="F990" t="s">
        <v>10644</v>
      </c>
    </row>
    <row r="991" spans="1:7" x14ac:dyDescent="0.25">
      <c r="A991" t="s">
        <v>10837</v>
      </c>
      <c r="B991" t="s">
        <v>10838</v>
      </c>
      <c r="C991">
        <v>0</v>
      </c>
      <c r="D991">
        <v>0</v>
      </c>
      <c r="E991">
        <v>0</v>
      </c>
      <c r="F991" t="s">
        <v>10839</v>
      </c>
    </row>
    <row r="992" spans="1:7" x14ac:dyDescent="0.25">
      <c r="A992" t="s">
        <v>13052</v>
      </c>
      <c r="B992" t="s">
        <v>13053</v>
      </c>
      <c r="C992">
        <v>0</v>
      </c>
      <c r="D992">
        <v>0</v>
      </c>
      <c r="E992">
        <v>0</v>
      </c>
      <c r="F992" t="s">
        <v>13054</v>
      </c>
    </row>
    <row r="993" spans="1:7" x14ac:dyDescent="0.25">
      <c r="A993" t="s">
        <v>10690</v>
      </c>
      <c r="B993" t="s">
        <v>10691</v>
      </c>
      <c r="C993">
        <v>0</v>
      </c>
      <c r="D993">
        <v>0</v>
      </c>
      <c r="E993">
        <v>0</v>
      </c>
      <c r="F993" t="s">
        <v>10692</v>
      </c>
    </row>
    <row r="994" spans="1:7" x14ac:dyDescent="0.25">
      <c r="A994" t="s">
        <v>5532</v>
      </c>
      <c r="B994" t="s">
        <v>5533</v>
      </c>
      <c r="C994">
        <v>0</v>
      </c>
      <c r="D994">
        <v>0</v>
      </c>
      <c r="E994">
        <v>0</v>
      </c>
      <c r="F994" t="s">
        <v>5534</v>
      </c>
    </row>
    <row r="995" spans="1:7" x14ac:dyDescent="0.25">
      <c r="A995" t="s">
        <v>7669</v>
      </c>
      <c r="B995" t="s">
        <v>7670</v>
      </c>
      <c r="C995">
        <v>0</v>
      </c>
      <c r="D995">
        <v>0</v>
      </c>
      <c r="E995">
        <v>0</v>
      </c>
      <c r="F995" t="s">
        <v>7671</v>
      </c>
    </row>
    <row r="996" spans="1:7" x14ac:dyDescent="0.25">
      <c r="A996" t="s">
        <v>8606</v>
      </c>
      <c r="B996" t="s">
        <v>8607</v>
      </c>
      <c r="C996">
        <v>0</v>
      </c>
      <c r="D996">
        <v>0</v>
      </c>
      <c r="E996">
        <v>0</v>
      </c>
      <c r="F996" t="s">
        <v>8608</v>
      </c>
    </row>
    <row r="997" spans="1:7" x14ac:dyDescent="0.25">
      <c r="A997" t="s">
        <v>10906</v>
      </c>
      <c r="B997" t="s">
        <v>10907</v>
      </c>
      <c r="C997">
        <v>0</v>
      </c>
      <c r="D997">
        <v>0</v>
      </c>
      <c r="E997">
        <v>0</v>
      </c>
      <c r="F997" t="s">
        <v>10908</v>
      </c>
    </row>
    <row r="998" spans="1:7" x14ac:dyDescent="0.25">
      <c r="A998" t="s">
        <v>12031</v>
      </c>
      <c r="B998" t="s">
        <v>12032</v>
      </c>
      <c r="C998">
        <v>0</v>
      </c>
      <c r="D998">
        <v>0</v>
      </c>
      <c r="E998">
        <v>0</v>
      </c>
      <c r="F998" t="s">
        <v>12033</v>
      </c>
    </row>
    <row r="999" spans="1:7" x14ac:dyDescent="0.25">
      <c r="A999" t="s">
        <v>10241</v>
      </c>
      <c r="B999" t="s">
        <v>10242</v>
      </c>
      <c r="C999">
        <v>0</v>
      </c>
      <c r="D999">
        <v>0</v>
      </c>
      <c r="E999">
        <v>0</v>
      </c>
      <c r="F999" t="s">
        <v>10243</v>
      </c>
    </row>
    <row r="1000" spans="1:7" x14ac:dyDescent="0.25">
      <c r="A1000" t="s">
        <v>1739</v>
      </c>
      <c r="B1000" t="s">
        <v>1740</v>
      </c>
      <c r="C1000">
        <v>1</v>
      </c>
      <c r="D1000">
        <v>1</v>
      </c>
      <c r="E1000">
        <v>0</v>
      </c>
      <c r="F1000" t="s">
        <v>1741</v>
      </c>
      <c r="G1000" t="s">
        <v>1729</v>
      </c>
    </row>
    <row r="1001" spans="1:7" x14ac:dyDescent="0.25">
      <c r="A1001" t="s">
        <v>10967</v>
      </c>
      <c r="B1001" t="s">
        <v>10968</v>
      </c>
      <c r="C1001">
        <v>0</v>
      </c>
      <c r="D1001">
        <v>0</v>
      </c>
      <c r="E1001">
        <v>0</v>
      </c>
      <c r="F1001" t="s">
        <v>10969</v>
      </c>
    </row>
    <row r="1002" spans="1:7" x14ac:dyDescent="0.25">
      <c r="A1002" t="s">
        <v>7193</v>
      </c>
      <c r="B1002" t="s">
        <v>7194</v>
      </c>
      <c r="C1002">
        <v>0</v>
      </c>
      <c r="D1002">
        <v>0</v>
      </c>
      <c r="E1002">
        <v>0</v>
      </c>
      <c r="F1002" t="s">
        <v>7195</v>
      </c>
    </row>
    <row r="1003" spans="1:7" x14ac:dyDescent="0.25">
      <c r="A1003" t="s">
        <v>1301</v>
      </c>
      <c r="B1003" t="s">
        <v>1302</v>
      </c>
      <c r="C1003">
        <v>1</v>
      </c>
      <c r="D1003">
        <v>1</v>
      </c>
      <c r="E1003">
        <v>0</v>
      </c>
      <c r="F1003" t="s">
        <v>1303</v>
      </c>
      <c r="G1003" t="s">
        <v>213</v>
      </c>
    </row>
    <row r="1004" spans="1:7" x14ac:dyDescent="0.25">
      <c r="A1004" t="s">
        <v>400</v>
      </c>
      <c r="B1004" t="s">
        <v>401</v>
      </c>
      <c r="C1004">
        <v>2</v>
      </c>
      <c r="D1004">
        <v>2</v>
      </c>
      <c r="E1004">
        <v>0</v>
      </c>
      <c r="F1004" t="s">
        <v>402</v>
      </c>
      <c r="G1004" t="s">
        <v>403</v>
      </c>
    </row>
    <row r="1005" spans="1:7" x14ac:dyDescent="0.25">
      <c r="A1005" t="s">
        <v>19</v>
      </c>
      <c r="B1005" t="s">
        <v>20</v>
      </c>
      <c r="C1005">
        <v>23</v>
      </c>
      <c r="D1005">
        <v>23</v>
      </c>
      <c r="E1005">
        <v>0</v>
      </c>
      <c r="F1005" t="s">
        <v>21</v>
      </c>
      <c r="G1005" t="s">
        <v>270</v>
      </c>
    </row>
    <row r="1006" spans="1:7" x14ac:dyDescent="0.25">
      <c r="A1006" t="s">
        <v>6844</v>
      </c>
      <c r="B1006" t="s">
        <v>6845</v>
      </c>
      <c r="C1006">
        <v>0</v>
      </c>
      <c r="D1006">
        <v>0</v>
      </c>
      <c r="E1006">
        <v>0</v>
      </c>
      <c r="F1006" t="s">
        <v>6846</v>
      </c>
    </row>
    <row r="1007" spans="1:7" x14ac:dyDescent="0.25">
      <c r="A1007" t="s">
        <v>4763</v>
      </c>
      <c r="B1007" t="s">
        <v>4764</v>
      </c>
      <c r="C1007">
        <v>0</v>
      </c>
      <c r="D1007">
        <v>0</v>
      </c>
      <c r="E1007">
        <v>0</v>
      </c>
      <c r="F1007" t="s">
        <v>4765</v>
      </c>
    </row>
    <row r="1008" spans="1:7" x14ac:dyDescent="0.25">
      <c r="A1008" t="s">
        <v>3801</v>
      </c>
      <c r="B1008" t="s">
        <v>3802</v>
      </c>
      <c r="C1008">
        <v>0</v>
      </c>
      <c r="D1008">
        <v>0</v>
      </c>
      <c r="E1008">
        <v>0</v>
      </c>
      <c r="F1008" t="s">
        <v>3803</v>
      </c>
    </row>
    <row r="1009" spans="1:7" x14ac:dyDescent="0.25">
      <c r="A1009" t="s">
        <v>7907</v>
      </c>
      <c r="B1009" t="s">
        <v>7908</v>
      </c>
      <c r="C1009">
        <v>0</v>
      </c>
      <c r="D1009">
        <v>0</v>
      </c>
      <c r="E1009">
        <v>0</v>
      </c>
      <c r="F1009" t="s">
        <v>7909</v>
      </c>
    </row>
    <row r="1010" spans="1:7" x14ac:dyDescent="0.25">
      <c r="A1010" t="s">
        <v>1250</v>
      </c>
      <c r="B1010" t="s">
        <v>1251</v>
      </c>
      <c r="C1010">
        <v>1</v>
      </c>
      <c r="D1010">
        <v>1</v>
      </c>
      <c r="E1010">
        <v>0</v>
      </c>
      <c r="F1010" t="s">
        <v>1252</v>
      </c>
      <c r="G1010" t="s">
        <v>249</v>
      </c>
    </row>
    <row r="1011" spans="1:7" x14ac:dyDescent="0.25">
      <c r="A1011" t="s">
        <v>11313</v>
      </c>
      <c r="B1011" t="s">
        <v>11314</v>
      </c>
      <c r="C1011">
        <v>0</v>
      </c>
      <c r="D1011">
        <v>0</v>
      </c>
      <c r="E1011">
        <v>0</v>
      </c>
      <c r="F1011" t="s">
        <v>11315</v>
      </c>
    </row>
    <row r="1012" spans="1:7" x14ac:dyDescent="0.25">
      <c r="A1012" t="s">
        <v>12761</v>
      </c>
      <c r="B1012" t="s">
        <v>12762</v>
      </c>
      <c r="C1012">
        <v>0</v>
      </c>
      <c r="D1012">
        <v>0</v>
      </c>
      <c r="E1012">
        <v>0</v>
      </c>
      <c r="F1012" t="s">
        <v>12763</v>
      </c>
    </row>
    <row r="1013" spans="1:7" x14ac:dyDescent="0.25">
      <c r="A1013" t="s">
        <v>8986</v>
      </c>
      <c r="B1013" t="s">
        <v>8987</v>
      </c>
      <c r="C1013">
        <v>0</v>
      </c>
      <c r="D1013">
        <v>0</v>
      </c>
      <c r="E1013">
        <v>0</v>
      </c>
      <c r="F1013" t="s">
        <v>8988</v>
      </c>
    </row>
    <row r="1014" spans="1:7" x14ac:dyDescent="0.25">
      <c r="A1014" t="s">
        <v>5322</v>
      </c>
      <c r="B1014" t="s">
        <v>5323</v>
      </c>
      <c r="C1014">
        <v>0</v>
      </c>
      <c r="D1014">
        <v>0</v>
      </c>
      <c r="E1014">
        <v>0</v>
      </c>
      <c r="F1014" t="s">
        <v>5324</v>
      </c>
    </row>
    <row r="1015" spans="1:7" x14ac:dyDescent="0.25">
      <c r="A1015" t="s">
        <v>900</v>
      </c>
      <c r="B1015" t="s">
        <v>901</v>
      </c>
      <c r="C1015">
        <v>1</v>
      </c>
      <c r="D1015">
        <v>1</v>
      </c>
      <c r="E1015">
        <v>0</v>
      </c>
      <c r="F1015" t="s">
        <v>902</v>
      </c>
      <c r="G1015" t="s">
        <v>215</v>
      </c>
    </row>
    <row r="1016" spans="1:7" x14ac:dyDescent="0.25">
      <c r="A1016" t="s">
        <v>4140</v>
      </c>
      <c r="B1016" t="s">
        <v>4141</v>
      </c>
      <c r="C1016">
        <v>0</v>
      </c>
      <c r="D1016">
        <v>0</v>
      </c>
      <c r="E1016">
        <v>0</v>
      </c>
      <c r="F1016" t="s">
        <v>4142</v>
      </c>
    </row>
    <row r="1017" spans="1:7" x14ac:dyDescent="0.25">
      <c r="A1017" t="s">
        <v>3339</v>
      </c>
      <c r="B1017" t="s">
        <v>3340</v>
      </c>
      <c r="C1017">
        <v>0</v>
      </c>
      <c r="D1017">
        <v>0</v>
      </c>
      <c r="E1017">
        <v>0</v>
      </c>
      <c r="F1017" t="s">
        <v>3341</v>
      </c>
    </row>
    <row r="1018" spans="1:7" x14ac:dyDescent="0.25">
      <c r="A1018" t="s">
        <v>5437</v>
      </c>
      <c r="B1018" t="s">
        <v>5438</v>
      </c>
      <c r="C1018">
        <v>0</v>
      </c>
      <c r="D1018">
        <v>0</v>
      </c>
      <c r="E1018">
        <v>0</v>
      </c>
      <c r="F1018" t="s">
        <v>5439</v>
      </c>
    </row>
    <row r="1019" spans="1:7" x14ac:dyDescent="0.25">
      <c r="A1019" t="s">
        <v>7053</v>
      </c>
      <c r="B1019" t="s">
        <v>7054</v>
      </c>
      <c r="C1019">
        <v>0</v>
      </c>
      <c r="D1019">
        <v>0</v>
      </c>
      <c r="E1019">
        <v>0</v>
      </c>
      <c r="F1019" t="s">
        <v>7055</v>
      </c>
    </row>
    <row r="1020" spans="1:7" x14ac:dyDescent="0.25">
      <c r="A1020" t="s">
        <v>2259</v>
      </c>
      <c r="B1020" t="s">
        <v>2260</v>
      </c>
      <c r="C1020">
        <v>0</v>
      </c>
      <c r="D1020">
        <v>0</v>
      </c>
      <c r="E1020">
        <v>0</v>
      </c>
      <c r="F1020" t="s">
        <v>2261</v>
      </c>
    </row>
    <row r="1021" spans="1:7" x14ac:dyDescent="0.25">
      <c r="A1021" t="s">
        <v>11148</v>
      </c>
      <c r="B1021" t="s">
        <v>11149</v>
      </c>
      <c r="C1021">
        <v>0</v>
      </c>
      <c r="D1021">
        <v>0</v>
      </c>
      <c r="E1021">
        <v>0</v>
      </c>
      <c r="F1021" t="s">
        <v>11150</v>
      </c>
    </row>
    <row r="1022" spans="1:7" x14ac:dyDescent="0.25">
      <c r="A1022" t="s">
        <v>8702</v>
      </c>
      <c r="B1022" t="s">
        <v>8703</v>
      </c>
      <c r="C1022">
        <v>0</v>
      </c>
      <c r="D1022">
        <v>0</v>
      </c>
      <c r="E1022">
        <v>0</v>
      </c>
      <c r="F1022" t="s">
        <v>8704</v>
      </c>
    </row>
    <row r="1023" spans="1:7" x14ac:dyDescent="0.25">
      <c r="A1023" t="s">
        <v>12160</v>
      </c>
      <c r="B1023" t="s">
        <v>12161</v>
      </c>
      <c r="C1023">
        <v>0</v>
      </c>
      <c r="D1023">
        <v>0</v>
      </c>
      <c r="E1023">
        <v>0</v>
      </c>
      <c r="F1023" t="s">
        <v>12162</v>
      </c>
    </row>
    <row r="1024" spans="1:7" x14ac:dyDescent="0.25">
      <c r="A1024" t="s">
        <v>1516</v>
      </c>
      <c r="B1024" t="s">
        <v>1517</v>
      </c>
      <c r="C1024">
        <v>1</v>
      </c>
      <c r="D1024">
        <v>1</v>
      </c>
      <c r="E1024">
        <v>0</v>
      </c>
      <c r="F1024" t="s">
        <v>1518</v>
      </c>
      <c r="G1024" t="s">
        <v>1463</v>
      </c>
    </row>
    <row r="1025" spans="1:7" x14ac:dyDescent="0.25">
      <c r="A1025" t="s">
        <v>11984</v>
      </c>
      <c r="B1025" t="s">
        <v>11985</v>
      </c>
      <c r="C1025">
        <v>0</v>
      </c>
      <c r="D1025">
        <v>0</v>
      </c>
      <c r="E1025">
        <v>0</v>
      </c>
      <c r="F1025" t="s">
        <v>11986</v>
      </c>
    </row>
    <row r="1026" spans="1:7" x14ac:dyDescent="0.25">
      <c r="A1026" t="s">
        <v>337</v>
      </c>
      <c r="B1026" t="s">
        <v>338</v>
      </c>
      <c r="C1026">
        <v>3</v>
      </c>
      <c r="D1026">
        <v>3</v>
      </c>
      <c r="E1026">
        <v>0</v>
      </c>
      <c r="F1026" t="s">
        <v>339</v>
      </c>
      <c r="G1026" t="s">
        <v>340</v>
      </c>
    </row>
    <row r="1027" spans="1:7" x14ac:dyDescent="0.25">
      <c r="A1027" t="s">
        <v>1151</v>
      </c>
      <c r="B1027" t="s">
        <v>1152</v>
      </c>
      <c r="C1027">
        <v>1</v>
      </c>
      <c r="D1027">
        <v>1</v>
      </c>
      <c r="E1027">
        <v>0</v>
      </c>
      <c r="F1027" t="s">
        <v>1153</v>
      </c>
      <c r="G1027" t="s">
        <v>247</v>
      </c>
    </row>
    <row r="1028" spans="1:7" x14ac:dyDescent="0.25">
      <c r="A1028" t="s">
        <v>1177</v>
      </c>
      <c r="B1028" t="s">
        <v>1178</v>
      </c>
      <c r="C1028">
        <v>1</v>
      </c>
      <c r="D1028">
        <v>1</v>
      </c>
      <c r="E1028">
        <v>0</v>
      </c>
      <c r="F1028" t="s">
        <v>1179</v>
      </c>
      <c r="G1028" t="s">
        <v>256</v>
      </c>
    </row>
    <row r="1029" spans="1:7" x14ac:dyDescent="0.25">
      <c r="A1029" t="s">
        <v>587</v>
      </c>
      <c r="B1029" t="s">
        <v>588</v>
      </c>
      <c r="C1029">
        <v>2</v>
      </c>
      <c r="D1029">
        <v>2</v>
      </c>
      <c r="E1029">
        <v>0</v>
      </c>
      <c r="F1029" t="s">
        <v>589</v>
      </c>
      <c r="G1029" t="s">
        <v>590</v>
      </c>
    </row>
    <row r="1030" spans="1:7" x14ac:dyDescent="0.25">
      <c r="A1030" t="s">
        <v>1324</v>
      </c>
      <c r="B1030" t="s">
        <v>1325</v>
      </c>
      <c r="C1030">
        <v>1</v>
      </c>
      <c r="D1030">
        <v>1</v>
      </c>
      <c r="E1030">
        <v>0</v>
      </c>
      <c r="F1030" t="s">
        <v>1326</v>
      </c>
      <c r="G1030" t="s">
        <v>263</v>
      </c>
    </row>
    <row r="1031" spans="1:7" x14ac:dyDescent="0.25">
      <c r="A1031" t="s">
        <v>599</v>
      </c>
      <c r="B1031" t="s">
        <v>600</v>
      </c>
      <c r="C1031">
        <v>2</v>
      </c>
      <c r="D1031">
        <v>2</v>
      </c>
      <c r="E1031">
        <v>0</v>
      </c>
      <c r="F1031" t="s">
        <v>601</v>
      </c>
      <c r="G1031" t="s">
        <v>602</v>
      </c>
    </row>
    <row r="1032" spans="1:7" x14ac:dyDescent="0.25">
      <c r="A1032" t="s">
        <v>428</v>
      </c>
      <c r="B1032" t="s">
        <v>429</v>
      </c>
      <c r="C1032">
        <v>2</v>
      </c>
      <c r="D1032">
        <v>2</v>
      </c>
      <c r="E1032">
        <v>0</v>
      </c>
      <c r="F1032" t="s">
        <v>430</v>
      </c>
      <c r="G1032" t="s">
        <v>431</v>
      </c>
    </row>
    <row r="1033" spans="1:7" x14ac:dyDescent="0.25">
      <c r="A1033" t="s">
        <v>2584</v>
      </c>
      <c r="B1033" t="s">
        <v>2585</v>
      </c>
      <c r="C1033">
        <v>0</v>
      </c>
      <c r="D1033">
        <v>0</v>
      </c>
      <c r="E1033">
        <v>0</v>
      </c>
      <c r="F1033" t="s">
        <v>2586</v>
      </c>
    </row>
    <row r="1034" spans="1:7" x14ac:dyDescent="0.25">
      <c r="A1034" t="s">
        <v>9229</v>
      </c>
      <c r="B1034" t="s">
        <v>9230</v>
      </c>
      <c r="C1034">
        <v>0</v>
      </c>
      <c r="D1034">
        <v>0</v>
      </c>
      <c r="E1034">
        <v>0</v>
      </c>
      <c r="F1034" t="s">
        <v>9231</v>
      </c>
    </row>
    <row r="1035" spans="1:7" x14ac:dyDescent="0.25">
      <c r="A1035" t="s">
        <v>1163</v>
      </c>
      <c r="B1035" t="s">
        <v>1164</v>
      </c>
      <c r="C1035">
        <v>1</v>
      </c>
      <c r="D1035">
        <v>1</v>
      </c>
      <c r="E1035">
        <v>0</v>
      </c>
      <c r="F1035" t="s">
        <v>1165</v>
      </c>
      <c r="G1035" t="s">
        <v>241</v>
      </c>
    </row>
    <row r="1036" spans="1:7" x14ac:dyDescent="0.25">
      <c r="A1036" t="s">
        <v>384</v>
      </c>
      <c r="B1036" t="s">
        <v>385</v>
      </c>
      <c r="C1036">
        <v>3</v>
      </c>
      <c r="D1036">
        <v>3</v>
      </c>
      <c r="E1036">
        <v>0</v>
      </c>
      <c r="F1036" t="s">
        <v>386</v>
      </c>
      <c r="G1036" t="s">
        <v>387</v>
      </c>
    </row>
    <row r="1037" spans="1:7" x14ac:dyDescent="0.25">
      <c r="A1037" t="s">
        <v>2369</v>
      </c>
      <c r="B1037" t="s">
        <v>2370</v>
      </c>
      <c r="C1037">
        <v>0</v>
      </c>
      <c r="D1037">
        <v>0</v>
      </c>
      <c r="E1037">
        <v>0</v>
      </c>
      <c r="F1037" t="s">
        <v>2371</v>
      </c>
    </row>
    <row r="1038" spans="1:7" x14ac:dyDescent="0.25">
      <c r="A1038" t="s">
        <v>11442</v>
      </c>
      <c r="B1038" t="s">
        <v>11443</v>
      </c>
      <c r="C1038">
        <v>0</v>
      </c>
      <c r="D1038">
        <v>0</v>
      </c>
      <c r="E1038">
        <v>0</v>
      </c>
      <c r="F1038" t="s">
        <v>11444</v>
      </c>
    </row>
    <row r="1039" spans="1:7" x14ac:dyDescent="0.25">
      <c r="A1039" t="s">
        <v>2052</v>
      </c>
      <c r="B1039" t="s">
        <v>2053</v>
      </c>
      <c r="C1039">
        <v>0</v>
      </c>
      <c r="D1039">
        <v>0</v>
      </c>
      <c r="E1039">
        <v>0</v>
      </c>
      <c r="F1039" t="s">
        <v>2054</v>
      </c>
    </row>
    <row r="1040" spans="1:7" x14ac:dyDescent="0.25">
      <c r="A1040" t="s">
        <v>4347</v>
      </c>
      <c r="B1040" t="s">
        <v>8</v>
      </c>
      <c r="C1040">
        <v>0</v>
      </c>
      <c r="D1040">
        <v>0</v>
      </c>
      <c r="E1040">
        <v>0</v>
      </c>
      <c r="F1040" t="s">
        <v>4348</v>
      </c>
    </row>
    <row r="1041" spans="1:7" x14ac:dyDescent="0.25">
      <c r="A1041" t="s">
        <v>11232</v>
      </c>
      <c r="B1041" t="s">
        <v>11233</v>
      </c>
      <c r="C1041">
        <v>0</v>
      </c>
      <c r="D1041">
        <v>0</v>
      </c>
      <c r="E1041">
        <v>0</v>
      </c>
      <c r="F1041" t="s">
        <v>11234</v>
      </c>
    </row>
    <row r="1042" spans="1:7" x14ac:dyDescent="0.25">
      <c r="A1042" t="s">
        <v>3792</v>
      </c>
      <c r="B1042" t="s">
        <v>3793</v>
      </c>
      <c r="C1042">
        <v>0</v>
      </c>
      <c r="D1042">
        <v>0</v>
      </c>
      <c r="E1042">
        <v>0</v>
      </c>
      <c r="F1042" t="s">
        <v>3794</v>
      </c>
    </row>
    <row r="1043" spans="1:7" x14ac:dyDescent="0.25">
      <c r="A1043" t="s">
        <v>2948</v>
      </c>
      <c r="B1043" t="s">
        <v>2949</v>
      </c>
      <c r="C1043">
        <v>0</v>
      </c>
      <c r="D1043">
        <v>0</v>
      </c>
      <c r="E1043">
        <v>0</v>
      </c>
      <c r="F1043" t="s">
        <v>2950</v>
      </c>
    </row>
    <row r="1044" spans="1:7" x14ac:dyDescent="0.25">
      <c r="A1044" t="s">
        <v>4326</v>
      </c>
      <c r="B1044" t="s">
        <v>4327</v>
      </c>
      <c r="C1044">
        <v>0</v>
      </c>
      <c r="D1044">
        <v>0</v>
      </c>
      <c r="E1044">
        <v>0</v>
      </c>
      <c r="F1044" t="s">
        <v>4328</v>
      </c>
    </row>
    <row r="1045" spans="1:7" x14ac:dyDescent="0.25">
      <c r="A1045" t="s">
        <v>12471</v>
      </c>
      <c r="B1045" t="s">
        <v>12472</v>
      </c>
      <c r="C1045">
        <v>0</v>
      </c>
      <c r="D1045">
        <v>0</v>
      </c>
      <c r="E1045">
        <v>0</v>
      </c>
      <c r="F1045" t="s">
        <v>12473</v>
      </c>
    </row>
    <row r="1046" spans="1:7" x14ac:dyDescent="0.25">
      <c r="A1046" t="s">
        <v>9976</v>
      </c>
      <c r="B1046" t="s">
        <v>9977</v>
      </c>
      <c r="C1046">
        <v>0</v>
      </c>
      <c r="D1046">
        <v>0</v>
      </c>
      <c r="E1046">
        <v>0</v>
      </c>
      <c r="F1046" t="s">
        <v>9978</v>
      </c>
    </row>
    <row r="1047" spans="1:7" x14ac:dyDescent="0.25">
      <c r="A1047" t="s">
        <v>12154</v>
      </c>
      <c r="B1047" t="s">
        <v>12155</v>
      </c>
      <c r="C1047">
        <v>0</v>
      </c>
      <c r="D1047">
        <v>0</v>
      </c>
      <c r="E1047">
        <v>0</v>
      </c>
      <c r="F1047" t="s">
        <v>12156</v>
      </c>
    </row>
    <row r="1048" spans="1:7" x14ac:dyDescent="0.25">
      <c r="A1048" t="s">
        <v>638</v>
      </c>
      <c r="B1048" t="s">
        <v>639</v>
      </c>
      <c r="C1048">
        <v>2</v>
      </c>
      <c r="D1048">
        <v>2</v>
      </c>
      <c r="E1048">
        <v>0</v>
      </c>
      <c r="F1048" t="s">
        <v>640</v>
      </c>
      <c r="G1048" t="s">
        <v>641</v>
      </c>
    </row>
    <row r="1049" spans="1:7" x14ac:dyDescent="0.25">
      <c r="A1049" t="s">
        <v>9117</v>
      </c>
      <c r="B1049" t="s">
        <v>9118</v>
      </c>
      <c r="C1049">
        <v>0</v>
      </c>
      <c r="D1049">
        <v>0</v>
      </c>
      <c r="E1049">
        <v>0</v>
      </c>
      <c r="F1049" t="s">
        <v>9119</v>
      </c>
    </row>
    <row r="1050" spans="1:7" x14ac:dyDescent="0.25">
      <c r="A1050" t="s">
        <v>2312</v>
      </c>
      <c r="B1050" t="s">
        <v>2313</v>
      </c>
      <c r="C1050">
        <v>0</v>
      </c>
      <c r="D1050">
        <v>0</v>
      </c>
      <c r="E1050">
        <v>0</v>
      </c>
      <c r="F1050" t="s">
        <v>2314</v>
      </c>
    </row>
    <row r="1051" spans="1:7" x14ac:dyDescent="0.25">
      <c r="A1051" t="s">
        <v>12580</v>
      </c>
      <c r="B1051" t="s">
        <v>12581</v>
      </c>
      <c r="C1051">
        <v>0</v>
      </c>
      <c r="D1051">
        <v>0</v>
      </c>
      <c r="E1051">
        <v>0</v>
      </c>
      <c r="F1051" t="s">
        <v>12582</v>
      </c>
    </row>
    <row r="1052" spans="1:7" x14ac:dyDescent="0.25">
      <c r="A1052" t="s">
        <v>11038</v>
      </c>
      <c r="B1052" t="s">
        <v>11039</v>
      </c>
      <c r="C1052">
        <v>0</v>
      </c>
      <c r="D1052">
        <v>0</v>
      </c>
      <c r="E1052">
        <v>0</v>
      </c>
      <c r="F1052" t="s">
        <v>11040</v>
      </c>
    </row>
    <row r="1053" spans="1:7" x14ac:dyDescent="0.25">
      <c r="A1053" t="s">
        <v>6015</v>
      </c>
      <c r="B1053" t="s">
        <v>6016</v>
      </c>
      <c r="C1053">
        <v>0</v>
      </c>
      <c r="D1053">
        <v>0</v>
      </c>
      <c r="E1053">
        <v>0</v>
      </c>
      <c r="F1053" t="s">
        <v>6017</v>
      </c>
    </row>
    <row r="1054" spans="1:7" x14ac:dyDescent="0.25">
      <c r="A1054" t="s">
        <v>6357</v>
      </c>
      <c r="B1054" t="s">
        <v>6358</v>
      </c>
      <c r="C1054">
        <v>0</v>
      </c>
      <c r="D1054">
        <v>0</v>
      </c>
      <c r="E1054">
        <v>0</v>
      </c>
      <c r="F1054" t="s">
        <v>6359</v>
      </c>
    </row>
    <row r="1055" spans="1:7" x14ac:dyDescent="0.25">
      <c r="A1055" t="s">
        <v>2148</v>
      </c>
      <c r="B1055" t="s">
        <v>2149</v>
      </c>
      <c r="C1055">
        <v>0</v>
      </c>
      <c r="D1055">
        <v>0</v>
      </c>
      <c r="E1055">
        <v>0</v>
      </c>
      <c r="F1055" t="s">
        <v>2150</v>
      </c>
    </row>
    <row r="1056" spans="1:7" x14ac:dyDescent="0.25">
      <c r="A1056" t="s">
        <v>361</v>
      </c>
      <c r="B1056" t="s">
        <v>362</v>
      </c>
      <c r="C1056">
        <v>3</v>
      </c>
      <c r="D1056">
        <v>3</v>
      </c>
      <c r="E1056">
        <v>0</v>
      </c>
      <c r="F1056" t="s">
        <v>363</v>
      </c>
      <c r="G1056" t="s">
        <v>364</v>
      </c>
    </row>
    <row r="1057" spans="1:7" x14ac:dyDescent="0.25">
      <c r="A1057" t="s">
        <v>6817</v>
      </c>
      <c r="B1057" t="s">
        <v>6818</v>
      </c>
      <c r="C1057">
        <v>0</v>
      </c>
      <c r="D1057">
        <v>0</v>
      </c>
      <c r="E1057">
        <v>0</v>
      </c>
      <c r="F1057" t="s">
        <v>6819</v>
      </c>
    </row>
    <row r="1058" spans="1:7" x14ac:dyDescent="0.25">
      <c r="A1058" t="s">
        <v>9194</v>
      </c>
      <c r="B1058" t="s">
        <v>9195</v>
      </c>
      <c r="C1058">
        <v>0</v>
      </c>
      <c r="D1058">
        <v>0</v>
      </c>
      <c r="E1058">
        <v>0</v>
      </c>
      <c r="F1058" t="s">
        <v>9196</v>
      </c>
    </row>
    <row r="1059" spans="1:7" x14ac:dyDescent="0.25">
      <c r="A1059" t="s">
        <v>12814</v>
      </c>
      <c r="B1059" t="s">
        <v>12815</v>
      </c>
      <c r="C1059">
        <v>0</v>
      </c>
      <c r="D1059">
        <v>0</v>
      </c>
      <c r="E1059">
        <v>0</v>
      </c>
      <c r="F1059" t="s">
        <v>12816</v>
      </c>
    </row>
    <row r="1060" spans="1:7" x14ac:dyDescent="0.25">
      <c r="A1060" t="s">
        <v>4242</v>
      </c>
      <c r="B1060" t="s">
        <v>4243</v>
      </c>
      <c r="C1060">
        <v>0</v>
      </c>
      <c r="D1060">
        <v>0</v>
      </c>
      <c r="E1060">
        <v>0</v>
      </c>
      <c r="F1060" t="s">
        <v>4244</v>
      </c>
    </row>
    <row r="1061" spans="1:7" x14ac:dyDescent="0.25">
      <c r="A1061" t="s">
        <v>7916</v>
      </c>
      <c r="B1061" t="s">
        <v>7917</v>
      </c>
      <c r="C1061">
        <v>0</v>
      </c>
      <c r="D1061">
        <v>0</v>
      </c>
      <c r="E1061">
        <v>0</v>
      </c>
      <c r="F1061" t="s">
        <v>7918</v>
      </c>
    </row>
    <row r="1062" spans="1:7" x14ac:dyDescent="0.25">
      <c r="A1062" t="s">
        <v>12729</v>
      </c>
      <c r="B1062" t="s">
        <v>12730</v>
      </c>
      <c r="C1062">
        <v>0</v>
      </c>
      <c r="D1062">
        <v>0</v>
      </c>
      <c r="E1062">
        <v>0</v>
      </c>
      <c r="F1062" t="s">
        <v>12731</v>
      </c>
    </row>
    <row r="1063" spans="1:7" x14ac:dyDescent="0.25">
      <c r="A1063" t="s">
        <v>4215</v>
      </c>
      <c r="B1063" t="s">
        <v>4216</v>
      </c>
      <c r="C1063">
        <v>0</v>
      </c>
      <c r="D1063">
        <v>0</v>
      </c>
      <c r="E1063">
        <v>0</v>
      </c>
      <c r="F1063" t="s">
        <v>4217</v>
      </c>
    </row>
    <row r="1064" spans="1:7" x14ac:dyDescent="0.25">
      <c r="A1064" t="s">
        <v>1674</v>
      </c>
      <c r="B1064" t="s">
        <v>1675</v>
      </c>
      <c r="C1064">
        <v>1</v>
      </c>
      <c r="D1064">
        <v>1</v>
      </c>
      <c r="E1064">
        <v>0</v>
      </c>
      <c r="F1064" t="s">
        <v>1676</v>
      </c>
      <c r="G1064" t="s">
        <v>1459</v>
      </c>
    </row>
    <row r="1065" spans="1:7" x14ac:dyDescent="0.25">
      <c r="A1065" t="s">
        <v>9338</v>
      </c>
      <c r="B1065" t="s">
        <v>9339</v>
      </c>
      <c r="C1065">
        <v>0</v>
      </c>
      <c r="D1065">
        <v>0</v>
      </c>
      <c r="E1065">
        <v>0</v>
      </c>
      <c r="F1065" t="s">
        <v>9340</v>
      </c>
    </row>
    <row r="1066" spans="1:7" x14ac:dyDescent="0.25">
      <c r="A1066" t="s">
        <v>10540</v>
      </c>
      <c r="B1066" t="s">
        <v>10541</v>
      </c>
      <c r="C1066">
        <v>0</v>
      </c>
      <c r="D1066">
        <v>0</v>
      </c>
      <c r="E1066">
        <v>0</v>
      </c>
      <c r="F1066" t="s">
        <v>10542</v>
      </c>
    </row>
    <row r="1067" spans="1:7" x14ac:dyDescent="0.25">
      <c r="A1067" t="s">
        <v>2837</v>
      </c>
      <c r="B1067" t="s">
        <v>2838</v>
      </c>
      <c r="C1067">
        <v>0</v>
      </c>
      <c r="D1067">
        <v>0</v>
      </c>
      <c r="E1067">
        <v>0</v>
      </c>
      <c r="F1067" t="s">
        <v>2839</v>
      </c>
    </row>
    <row r="1068" spans="1:7" x14ac:dyDescent="0.25">
      <c r="A1068" t="s">
        <v>10141</v>
      </c>
      <c r="B1068" t="s">
        <v>10142</v>
      </c>
      <c r="C1068">
        <v>0</v>
      </c>
      <c r="D1068">
        <v>0</v>
      </c>
      <c r="E1068">
        <v>0</v>
      </c>
      <c r="F1068" t="s">
        <v>10143</v>
      </c>
    </row>
    <row r="1069" spans="1:7" x14ac:dyDescent="0.25">
      <c r="A1069" t="s">
        <v>11478</v>
      </c>
      <c r="B1069" t="s">
        <v>11479</v>
      </c>
      <c r="C1069">
        <v>0</v>
      </c>
      <c r="D1069">
        <v>0</v>
      </c>
      <c r="E1069">
        <v>0</v>
      </c>
      <c r="F1069" t="s">
        <v>11480</v>
      </c>
    </row>
    <row r="1070" spans="1:7" x14ac:dyDescent="0.25">
      <c r="A1070" t="s">
        <v>186</v>
      </c>
      <c r="B1070" t="s">
        <v>187</v>
      </c>
      <c r="C1070">
        <v>4</v>
      </c>
      <c r="D1070">
        <v>0</v>
      </c>
      <c r="E1070">
        <v>4</v>
      </c>
      <c r="F1070" t="s">
        <v>188</v>
      </c>
      <c r="G1070" t="s">
        <v>189</v>
      </c>
    </row>
    <row r="1071" spans="1:7" x14ac:dyDescent="0.25">
      <c r="A1071" t="s">
        <v>12589</v>
      </c>
      <c r="B1071" t="s">
        <v>12590</v>
      </c>
      <c r="C1071">
        <v>0</v>
      </c>
      <c r="D1071">
        <v>0</v>
      </c>
      <c r="E1071">
        <v>0</v>
      </c>
      <c r="F1071" t="s">
        <v>12591</v>
      </c>
    </row>
    <row r="1072" spans="1:7" x14ac:dyDescent="0.25">
      <c r="A1072" t="s">
        <v>11969</v>
      </c>
      <c r="B1072" t="s">
        <v>11970</v>
      </c>
      <c r="C1072">
        <v>0</v>
      </c>
      <c r="D1072">
        <v>0</v>
      </c>
      <c r="E1072">
        <v>0</v>
      </c>
      <c r="F1072" t="s">
        <v>11971</v>
      </c>
    </row>
    <row r="1073" spans="1:6" x14ac:dyDescent="0.25">
      <c r="A1073" t="s">
        <v>3975</v>
      </c>
      <c r="B1073" t="s">
        <v>3976</v>
      </c>
      <c r="C1073">
        <v>0</v>
      </c>
      <c r="D1073">
        <v>0</v>
      </c>
      <c r="E1073">
        <v>0</v>
      </c>
      <c r="F1073" t="s">
        <v>3977</v>
      </c>
    </row>
    <row r="1074" spans="1:6" x14ac:dyDescent="0.25">
      <c r="A1074" t="s">
        <v>6442</v>
      </c>
      <c r="B1074" t="s">
        <v>6443</v>
      </c>
      <c r="C1074">
        <v>0</v>
      </c>
      <c r="D1074">
        <v>0</v>
      </c>
      <c r="E1074">
        <v>0</v>
      </c>
      <c r="F1074" t="s">
        <v>6444</v>
      </c>
    </row>
    <row r="1075" spans="1:6" x14ac:dyDescent="0.25">
      <c r="A1075" t="s">
        <v>6397</v>
      </c>
      <c r="B1075" t="s">
        <v>6398</v>
      </c>
      <c r="C1075">
        <v>0</v>
      </c>
      <c r="D1075">
        <v>0</v>
      </c>
      <c r="E1075">
        <v>0</v>
      </c>
      <c r="F1075" t="s">
        <v>6399</v>
      </c>
    </row>
    <row r="1076" spans="1:6" x14ac:dyDescent="0.25">
      <c r="A1076" t="s">
        <v>2557</v>
      </c>
      <c r="B1076" t="s">
        <v>2558</v>
      </c>
      <c r="C1076">
        <v>0</v>
      </c>
      <c r="D1076">
        <v>0</v>
      </c>
      <c r="E1076">
        <v>0</v>
      </c>
      <c r="F1076" t="s">
        <v>2559</v>
      </c>
    </row>
    <row r="1077" spans="1:6" x14ac:dyDescent="0.25">
      <c r="A1077" t="s">
        <v>6449</v>
      </c>
      <c r="B1077" t="s">
        <v>6450</v>
      </c>
      <c r="C1077">
        <v>0</v>
      </c>
      <c r="D1077">
        <v>0</v>
      </c>
      <c r="E1077">
        <v>0</v>
      </c>
      <c r="F1077" t="s">
        <v>6451</v>
      </c>
    </row>
    <row r="1078" spans="1:6" x14ac:dyDescent="0.25">
      <c r="A1078" t="s">
        <v>2427</v>
      </c>
      <c r="B1078" t="s">
        <v>2292</v>
      </c>
      <c r="C1078">
        <v>0</v>
      </c>
      <c r="D1078">
        <v>0</v>
      </c>
      <c r="E1078">
        <v>0</v>
      </c>
      <c r="F1078" t="s">
        <v>2428</v>
      </c>
    </row>
    <row r="1079" spans="1:6" x14ac:dyDescent="0.25">
      <c r="A1079" t="s">
        <v>2427</v>
      </c>
      <c r="B1079" t="s">
        <v>10216</v>
      </c>
      <c r="C1079">
        <v>0</v>
      </c>
      <c r="D1079">
        <v>0</v>
      </c>
      <c r="E1079">
        <v>0</v>
      </c>
      <c r="F1079" t="s">
        <v>2428</v>
      </c>
    </row>
    <row r="1080" spans="1:6" x14ac:dyDescent="0.25">
      <c r="A1080" t="s">
        <v>4625</v>
      </c>
      <c r="B1080" t="s">
        <v>4626</v>
      </c>
      <c r="C1080">
        <v>0</v>
      </c>
      <c r="D1080">
        <v>0</v>
      </c>
      <c r="E1080">
        <v>0</v>
      </c>
      <c r="F1080" t="s">
        <v>4627</v>
      </c>
    </row>
    <row r="1081" spans="1:6" x14ac:dyDescent="0.25">
      <c r="A1081" t="s">
        <v>9260</v>
      </c>
      <c r="B1081" t="s">
        <v>9261</v>
      </c>
      <c r="C1081">
        <v>0</v>
      </c>
      <c r="D1081">
        <v>0</v>
      </c>
      <c r="E1081">
        <v>0</v>
      </c>
      <c r="F1081" t="s">
        <v>9262</v>
      </c>
    </row>
    <row r="1082" spans="1:6" x14ac:dyDescent="0.25">
      <c r="A1082" t="s">
        <v>5004</v>
      </c>
      <c r="B1082" t="s">
        <v>5005</v>
      </c>
      <c r="C1082">
        <v>0</v>
      </c>
      <c r="D1082">
        <v>0</v>
      </c>
      <c r="E1082">
        <v>0</v>
      </c>
      <c r="F1082" t="s">
        <v>5006</v>
      </c>
    </row>
    <row r="1083" spans="1:6" x14ac:dyDescent="0.25">
      <c r="A1083" t="s">
        <v>5049</v>
      </c>
      <c r="B1083" t="s">
        <v>2292</v>
      </c>
      <c r="C1083">
        <v>0</v>
      </c>
      <c r="D1083">
        <v>0</v>
      </c>
      <c r="E1083">
        <v>0</v>
      </c>
      <c r="F1083" t="s">
        <v>5050</v>
      </c>
    </row>
    <row r="1084" spans="1:6" x14ac:dyDescent="0.25">
      <c r="A1084" t="s">
        <v>3214</v>
      </c>
      <c r="B1084" t="s">
        <v>3215</v>
      </c>
      <c r="C1084">
        <v>0</v>
      </c>
      <c r="D1084">
        <v>0</v>
      </c>
      <c r="E1084">
        <v>0</v>
      </c>
      <c r="F1084" t="s">
        <v>3216</v>
      </c>
    </row>
    <row r="1085" spans="1:6" x14ac:dyDescent="0.25">
      <c r="A1085" t="s">
        <v>3214</v>
      </c>
      <c r="B1085" t="s">
        <v>4487</v>
      </c>
      <c r="C1085">
        <v>0</v>
      </c>
      <c r="D1085">
        <v>0</v>
      </c>
      <c r="E1085">
        <v>0</v>
      </c>
      <c r="F1085" t="s">
        <v>3216</v>
      </c>
    </row>
    <row r="1086" spans="1:6" x14ac:dyDescent="0.25">
      <c r="A1086" t="s">
        <v>3214</v>
      </c>
      <c r="B1086" t="s">
        <v>13063</v>
      </c>
      <c r="C1086">
        <v>0</v>
      </c>
      <c r="D1086">
        <v>0</v>
      </c>
      <c r="E1086">
        <v>0</v>
      </c>
      <c r="F1086" t="s">
        <v>3216</v>
      </c>
    </row>
    <row r="1087" spans="1:6" x14ac:dyDescent="0.25">
      <c r="A1087" t="s">
        <v>3583</v>
      </c>
      <c r="B1087" t="s">
        <v>3584</v>
      </c>
      <c r="C1087">
        <v>0</v>
      </c>
      <c r="D1087">
        <v>0</v>
      </c>
      <c r="E1087">
        <v>0</v>
      </c>
      <c r="F1087" t="s">
        <v>3585</v>
      </c>
    </row>
    <row r="1088" spans="1:6" x14ac:dyDescent="0.25">
      <c r="A1088" t="s">
        <v>3583</v>
      </c>
      <c r="B1088" t="s">
        <v>6090</v>
      </c>
      <c r="C1088">
        <v>0</v>
      </c>
      <c r="D1088">
        <v>0</v>
      </c>
      <c r="E1088">
        <v>0</v>
      </c>
      <c r="F1088" t="s">
        <v>3585</v>
      </c>
    </row>
    <row r="1089" spans="1:6" x14ac:dyDescent="0.25">
      <c r="A1089" t="s">
        <v>3583</v>
      </c>
      <c r="B1089" t="s">
        <v>6350</v>
      </c>
      <c r="C1089">
        <v>0</v>
      </c>
      <c r="D1089">
        <v>0</v>
      </c>
      <c r="E1089">
        <v>0</v>
      </c>
      <c r="F1089" t="s">
        <v>3585</v>
      </c>
    </row>
    <row r="1090" spans="1:6" x14ac:dyDescent="0.25">
      <c r="A1090" t="s">
        <v>3583</v>
      </c>
      <c r="B1090" t="s">
        <v>6897</v>
      </c>
      <c r="C1090">
        <v>0</v>
      </c>
      <c r="D1090">
        <v>0</v>
      </c>
      <c r="E1090">
        <v>0</v>
      </c>
      <c r="F1090" t="s">
        <v>3585</v>
      </c>
    </row>
    <row r="1091" spans="1:6" x14ac:dyDescent="0.25">
      <c r="A1091" t="s">
        <v>3583</v>
      </c>
      <c r="B1091" t="s">
        <v>7042</v>
      </c>
      <c r="C1091">
        <v>0</v>
      </c>
      <c r="D1091">
        <v>0</v>
      </c>
      <c r="E1091">
        <v>0</v>
      </c>
      <c r="F1091" t="s">
        <v>3585</v>
      </c>
    </row>
    <row r="1092" spans="1:6" x14ac:dyDescent="0.25">
      <c r="A1092" t="s">
        <v>8821</v>
      </c>
      <c r="B1092" t="s">
        <v>8822</v>
      </c>
      <c r="C1092">
        <v>0</v>
      </c>
      <c r="D1092">
        <v>0</v>
      </c>
      <c r="E1092">
        <v>0</v>
      </c>
      <c r="F1092" t="s">
        <v>8823</v>
      </c>
    </row>
    <row r="1093" spans="1:6" x14ac:dyDescent="0.25">
      <c r="A1093" t="s">
        <v>7890</v>
      </c>
      <c r="B1093" t="s">
        <v>7891</v>
      </c>
      <c r="C1093">
        <v>0</v>
      </c>
      <c r="D1093">
        <v>0</v>
      </c>
      <c r="E1093">
        <v>0</v>
      </c>
      <c r="F1093" t="s">
        <v>7892</v>
      </c>
    </row>
    <row r="1094" spans="1:6" x14ac:dyDescent="0.25">
      <c r="A1094" t="s">
        <v>4950</v>
      </c>
      <c r="B1094" t="s">
        <v>4951</v>
      </c>
      <c r="C1094">
        <v>0</v>
      </c>
      <c r="D1094">
        <v>0</v>
      </c>
      <c r="E1094">
        <v>0</v>
      </c>
      <c r="F1094" t="s">
        <v>4952</v>
      </c>
    </row>
    <row r="1095" spans="1:6" x14ac:dyDescent="0.25">
      <c r="A1095" t="s">
        <v>4950</v>
      </c>
      <c r="B1095" t="s">
        <v>6875</v>
      </c>
      <c r="C1095">
        <v>0</v>
      </c>
      <c r="D1095">
        <v>0</v>
      </c>
      <c r="E1095">
        <v>0</v>
      </c>
      <c r="F1095" t="s">
        <v>4952</v>
      </c>
    </row>
    <row r="1096" spans="1:6" x14ac:dyDescent="0.25">
      <c r="A1096" t="s">
        <v>4950</v>
      </c>
      <c r="B1096" t="s">
        <v>7170</v>
      </c>
      <c r="C1096">
        <v>0</v>
      </c>
      <c r="D1096">
        <v>0</v>
      </c>
      <c r="E1096">
        <v>0</v>
      </c>
      <c r="F1096" t="s">
        <v>4952</v>
      </c>
    </row>
    <row r="1097" spans="1:6" x14ac:dyDescent="0.25">
      <c r="A1097" t="s">
        <v>2994</v>
      </c>
      <c r="B1097" t="s">
        <v>2995</v>
      </c>
      <c r="C1097">
        <v>0</v>
      </c>
      <c r="D1097">
        <v>0</v>
      </c>
      <c r="E1097">
        <v>0</v>
      </c>
      <c r="F1097" t="s">
        <v>2996</v>
      </c>
    </row>
    <row r="1098" spans="1:6" x14ac:dyDescent="0.25">
      <c r="A1098" t="s">
        <v>4831</v>
      </c>
      <c r="B1098" t="s">
        <v>2292</v>
      </c>
      <c r="C1098">
        <v>0</v>
      </c>
      <c r="D1098">
        <v>0</v>
      </c>
      <c r="E1098">
        <v>0</v>
      </c>
      <c r="F1098" t="s">
        <v>4832</v>
      </c>
    </row>
    <row r="1099" spans="1:6" x14ac:dyDescent="0.25">
      <c r="A1099" t="s">
        <v>7039</v>
      </c>
      <c r="B1099" t="s">
        <v>7040</v>
      </c>
      <c r="C1099">
        <v>0</v>
      </c>
      <c r="D1099">
        <v>0</v>
      </c>
      <c r="E1099">
        <v>0</v>
      </c>
      <c r="F1099" t="s">
        <v>7041</v>
      </c>
    </row>
    <row r="1100" spans="1:6" x14ac:dyDescent="0.25">
      <c r="A1100" t="s">
        <v>3200</v>
      </c>
      <c r="B1100" t="s">
        <v>3201</v>
      </c>
      <c r="C1100">
        <v>0</v>
      </c>
      <c r="D1100">
        <v>0</v>
      </c>
      <c r="E1100">
        <v>0</v>
      </c>
      <c r="F1100" t="s">
        <v>3202</v>
      </c>
    </row>
    <row r="1101" spans="1:6" x14ac:dyDescent="0.25">
      <c r="A1101" t="s">
        <v>5643</v>
      </c>
      <c r="B1101" t="s">
        <v>5644</v>
      </c>
      <c r="C1101">
        <v>0</v>
      </c>
      <c r="D1101">
        <v>0</v>
      </c>
      <c r="E1101">
        <v>0</v>
      </c>
      <c r="F1101" t="s">
        <v>5645</v>
      </c>
    </row>
    <row r="1102" spans="1:6" x14ac:dyDescent="0.25">
      <c r="A1102" t="s">
        <v>4646</v>
      </c>
      <c r="B1102" t="s">
        <v>4647</v>
      </c>
      <c r="C1102">
        <v>0</v>
      </c>
      <c r="D1102">
        <v>0</v>
      </c>
      <c r="E1102">
        <v>0</v>
      </c>
      <c r="F1102" t="s">
        <v>4648</v>
      </c>
    </row>
    <row r="1103" spans="1:6" x14ac:dyDescent="0.25">
      <c r="A1103" t="s">
        <v>7367</v>
      </c>
      <c r="B1103" t="s">
        <v>7368</v>
      </c>
      <c r="C1103">
        <v>0</v>
      </c>
      <c r="D1103">
        <v>0</v>
      </c>
      <c r="E1103">
        <v>0</v>
      </c>
      <c r="F1103" t="s">
        <v>7369</v>
      </c>
    </row>
    <row r="1104" spans="1:6" x14ac:dyDescent="0.25">
      <c r="A1104" t="s">
        <v>5932</v>
      </c>
      <c r="B1104" t="s">
        <v>5933</v>
      </c>
      <c r="C1104">
        <v>0</v>
      </c>
      <c r="D1104">
        <v>0</v>
      </c>
      <c r="E1104">
        <v>0</v>
      </c>
      <c r="F1104" t="s">
        <v>5934</v>
      </c>
    </row>
    <row r="1105" spans="1:6" x14ac:dyDescent="0.25">
      <c r="A1105" t="s">
        <v>10998</v>
      </c>
      <c r="B1105" t="s">
        <v>10999</v>
      </c>
      <c r="C1105">
        <v>0</v>
      </c>
      <c r="D1105">
        <v>0</v>
      </c>
      <c r="E1105">
        <v>0</v>
      </c>
      <c r="F1105" t="s">
        <v>11000</v>
      </c>
    </row>
    <row r="1106" spans="1:6" x14ac:dyDescent="0.25">
      <c r="A1106" t="s">
        <v>2733</v>
      </c>
      <c r="B1106" t="s">
        <v>2734</v>
      </c>
      <c r="C1106">
        <v>0</v>
      </c>
      <c r="D1106">
        <v>0</v>
      </c>
      <c r="E1106">
        <v>0</v>
      </c>
      <c r="F1106" t="s">
        <v>2735</v>
      </c>
    </row>
    <row r="1107" spans="1:6" x14ac:dyDescent="0.25">
      <c r="A1107" t="s">
        <v>7108</v>
      </c>
      <c r="B1107" t="s">
        <v>7109</v>
      </c>
      <c r="C1107">
        <v>0</v>
      </c>
      <c r="D1107">
        <v>0</v>
      </c>
      <c r="E1107">
        <v>0</v>
      </c>
      <c r="F1107" t="s">
        <v>7110</v>
      </c>
    </row>
    <row r="1108" spans="1:6" x14ac:dyDescent="0.25">
      <c r="A1108" t="s">
        <v>2506</v>
      </c>
      <c r="B1108" t="s">
        <v>2507</v>
      </c>
      <c r="C1108">
        <v>0</v>
      </c>
      <c r="D1108">
        <v>0</v>
      </c>
      <c r="E1108">
        <v>0</v>
      </c>
      <c r="F1108" t="s">
        <v>2508</v>
      </c>
    </row>
    <row r="1109" spans="1:6" x14ac:dyDescent="0.25">
      <c r="A1109" t="s">
        <v>6905</v>
      </c>
      <c r="B1109" t="s">
        <v>6906</v>
      </c>
      <c r="C1109">
        <v>0</v>
      </c>
      <c r="D1109">
        <v>0</v>
      </c>
      <c r="E1109">
        <v>0</v>
      </c>
      <c r="F1109" t="s">
        <v>6907</v>
      </c>
    </row>
    <row r="1110" spans="1:6" x14ac:dyDescent="0.25">
      <c r="A1110" t="s">
        <v>5742</v>
      </c>
      <c r="B1110" t="s">
        <v>5743</v>
      </c>
      <c r="C1110">
        <v>0</v>
      </c>
      <c r="D1110">
        <v>0</v>
      </c>
      <c r="E1110">
        <v>0</v>
      </c>
      <c r="F1110" t="s">
        <v>5744</v>
      </c>
    </row>
    <row r="1111" spans="1:6" x14ac:dyDescent="0.25">
      <c r="A1111" t="s">
        <v>6030</v>
      </c>
      <c r="B1111" t="s">
        <v>6031</v>
      </c>
      <c r="C1111">
        <v>0</v>
      </c>
      <c r="D1111">
        <v>0</v>
      </c>
      <c r="E1111">
        <v>0</v>
      </c>
      <c r="F1111" t="s">
        <v>6032</v>
      </c>
    </row>
    <row r="1112" spans="1:6" x14ac:dyDescent="0.25">
      <c r="A1112" t="s">
        <v>11657</v>
      </c>
      <c r="B1112" t="s">
        <v>11658</v>
      </c>
      <c r="C1112">
        <v>0</v>
      </c>
      <c r="D1112">
        <v>0</v>
      </c>
      <c r="E1112">
        <v>0</v>
      </c>
      <c r="F1112" t="s">
        <v>11659</v>
      </c>
    </row>
    <row r="1113" spans="1:6" x14ac:dyDescent="0.25">
      <c r="A1113" t="s">
        <v>3209</v>
      </c>
      <c r="B1113" t="s">
        <v>3210</v>
      </c>
      <c r="C1113">
        <v>0</v>
      </c>
      <c r="D1113">
        <v>0</v>
      </c>
      <c r="E1113">
        <v>0</v>
      </c>
      <c r="F1113" t="s">
        <v>3211</v>
      </c>
    </row>
    <row r="1114" spans="1:6" x14ac:dyDescent="0.25">
      <c r="A1114" t="s">
        <v>9590</v>
      </c>
      <c r="B1114" t="s">
        <v>9591</v>
      </c>
      <c r="C1114">
        <v>0</v>
      </c>
      <c r="D1114">
        <v>0</v>
      </c>
      <c r="E1114">
        <v>0</v>
      </c>
      <c r="F1114" t="s">
        <v>9592</v>
      </c>
    </row>
    <row r="1115" spans="1:6" x14ac:dyDescent="0.25">
      <c r="A1115" t="s">
        <v>5128</v>
      </c>
      <c r="B1115" t="s">
        <v>5129</v>
      </c>
      <c r="C1115">
        <v>0</v>
      </c>
      <c r="D1115">
        <v>0</v>
      </c>
      <c r="E1115">
        <v>0</v>
      </c>
      <c r="F1115" t="s">
        <v>5130</v>
      </c>
    </row>
    <row r="1116" spans="1:6" x14ac:dyDescent="0.25">
      <c r="A1116" t="s">
        <v>11057</v>
      </c>
      <c r="B1116" t="s">
        <v>11058</v>
      </c>
      <c r="C1116">
        <v>0</v>
      </c>
      <c r="D1116">
        <v>0</v>
      </c>
      <c r="E1116">
        <v>0</v>
      </c>
      <c r="F1116" t="s">
        <v>11059</v>
      </c>
    </row>
    <row r="1117" spans="1:6" x14ac:dyDescent="0.25">
      <c r="A1117" t="s">
        <v>12402</v>
      </c>
      <c r="B1117" t="s">
        <v>12403</v>
      </c>
      <c r="C1117">
        <v>0</v>
      </c>
      <c r="D1117">
        <v>0</v>
      </c>
      <c r="E1117">
        <v>0</v>
      </c>
      <c r="F1117" t="s">
        <v>12404</v>
      </c>
    </row>
    <row r="1118" spans="1:6" x14ac:dyDescent="0.25">
      <c r="A1118" t="s">
        <v>11170</v>
      </c>
      <c r="B1118" t="s">
        <v>11171</v>
      </c>
      <c r="C1118">
        <v>0</v>
      </c>
      <c r="D1118">
        <v>0</v>
      </c>
      <c r="E1118">
        <v>0</v>
      </c>
      <c r="F1118" t="s">
        <v>11172</v>
      </c>
    </row>
    <row r="1119" spans="1:6" x14ac:dyDescent="0.25">
      <c r="A1119" t="s">
        <v>11202</v>
      </c>
      <c r="B1119" t="s">
        <v>11203</v>
      </c>
      <c r="C1119">
        <v>0</v>
      </c>
      <c r="D1119">
        <v>0</v>
      </c>
      <c r="E1119">
        <v>0</v>
      </c>
      <c r="F1119" t="s">
        <v>11204</v>
      </c>
    </row>
    <row r="1120" spans="1:6" x14ac:dyDescent="0.25">
      <c r="A1120" t="s">
        <v>9369</v>
      </c>
      <c r="B1120" t="s">
        <v>9370</v>
      </c>
      <c r="C1120">
        <v>0</v>
      </c>
      <c r="D1120">
        <v>0</v>
      </c>
      <c r="E1120">
        <v>0</v>
      </c>
      <c r="F1120" t="s">
        <v>9371</v>
      </c>
    </row>
    <row r="1121" spans="1:7" x14ac:dyDescent="0.25">
      <c r="A1121" t="s">
        <v>7187</v>
      </c>
      <c r="B1121" t="s">
        <v>7188</v>
      </c>
      <c r="C1121">
        <v>0</v>
      </c>
      <c r="D1121">
        <v>0</v>
      </c>
      <c r="E1121">
        <v>0</v>
      </c>
      <c r="F1121" t="s">
        <v>7189</v>
      </c>
    </row>
    <row r="1122" spans="1:7" x14ac:dyDescent="0.25">
      <c r="A1122" t="s">
        <v>7044</v>
      </c>
      <c r="B1122" t="s">
        <v>7045</v>
      </c>
      <c r="C1122">
        <v>0</v>
      </c>
      <c r="D1122">
        <v>0</v>
      </c>
      <c r="E1122">
        <v>0</v>
      </c>
      <c r="F1122" t="s">
        <v>7046</v>
      </c>
    </row>
    <row r="1123" spans="1:7" x14ac:dyDescent="0.25">
      <c r="A1123" t="s">
        <v>11717</v>
      </c>
      <c r="B1123" t="s">
        <v>11718</v>
      </c>
      <c r="C1123">
        <v>0</v>
      </c>
      <c r="D1123">
        <v>0</v>
      </c>
      <c r="E1123">
        <v>0</v>
      </c>
      <c r="F1123" t="s">
        <v>11719</v>
      </c>
    </row>
    <row r="1124" spans="1:7" x14ac:dyDescent="0.25">
      <c r="A1124" t="s">
        <v>6109</v>
      </c>
      <c r="B1124" t="s">
        <v>6110</v>
      </c>
      <c r="C1124">
        <v>0</v>
      </c>
      <c r="D1124">
        <v>0</v>
      </c>
      <c r="E1124">
        <v>0</v>
      </c>
      <c r="F1124" t="s">
        <v>6111</v>
      </c>
    </row>
    <row r="1125" spans="1:7" x14ac:dyDescent="0.25">
      <c r="A1125" t="s">
        <v>4453</v>
      </c>
      <c r="B1125" t="s">
        <v>4454</v>
      </c>
      <c r="C1125">
        <v>0</v>
      </c>
      <c r="D1125">
        <v>0</v>
      </c>
      <c r="E1125">
        <v>0</v>
      </c>
      <c r="F1125" t="s">
        <v>4455</v>
      </c>
    </row>
    <row r="1126" spans="1:7" x14ac:dyDescent="0.25">
      <c r="A1126" t="s">
        <v>2299</v>
      </c>
      <c r="B1126" t="s">
        <v>2300</v>
      </c>
      <c r="C1126">
        <v>0</v>
      </c>
      <c r="D1126">
        <v>0</v>
      </c>
      <c r="E1126">
        <v>0</v>
      </c>
      <c r="F1126" t="s">
        <v>2301</v>
      </c>
    </row>
    <row r="1127" spans="1:7" x14ac:dyDescent="0.25">
      <c r="A1127" t="s">
        <v>6802</v>
      </c>
      <c r="B1127" t="s">
        <v>6803</v>
      </c>
      <c r="C1127">
        <v>0</v>
      </c>
      <c r="D1127">
        <v>0</v>
      </c>
      <c r="E1127">
        <v>0</v>
      </c>
      <c r="F1127" t="s">
        <v>6804</v>
      </c>
    </row>
    <row r="1128" spans="1:7" x14ac:dyDescent="0.25">
      <c r="A1128" t="s">
        <v>6198</v>
      </c>
      <c r="B1128" t="s">
        <v>6199</v>
      </c>
      <c r="C1128">
        <v>0</v>
      </c>
      <c r="D1128">
        <v>0</v>
      </c>
      <c r="E1128">
        <v>0</v>
      </c>
      <c r="F1128" t="s">
        <v>6200</v>
      </c>
    </row>
    <row r="1129" spans="1:7" x14ac:dyDescent="0.25">
      <c r="A1129" t="s">
        <v>11418</v>
      </c>
      <c r="B1129" t="s">
        <v>11419</v>
      </c>
      <c r="C1129">
        <v>0</v>
      </c>
      <c r="D1129">
        <v>0</v>
      </c>
      <c r="E1129">
        <v>0</v>
      </c>
      <c r="F1129" t="s">
        <v>11420</v>
      </c>
    </row>
    <row r="1130" spans="1:7" x14ac:dyDescent="0.25">
      <c r="A1130" t="s">
        <v>2545</v>
      </c>
      <c r="B1130" t="s">
        <v>2546</v>
      </c>
      <c r="C1130">
        <v>0</v>
      </c>
      <c r="D1130">
        <v>0</v>
      </c>
      <c r="E1130">
        <v>0</v>
      </c>
      <c r="F1130" t="s">
        <v>2547</v>
      </c>
    </row>
    <row r="1131" spans="1:7" x14ac:dyDescent="0.25">
      <c r="A1131" t="s">
        <v>1644</v>
      </c>
      <c r="B1131" t="s">
        <v>1645</v>
      </c>
      <c r="C1131">
        <v>1</v>
      </c>
      <c r="D1131">
        <v>1</v>
      </c>
      <c r="E1131">
        <v>0</v>
      </c>
      <c r="F1131" t="s">
        <v>1646</v>
      </c>
      <c r="G1131" t="s">
        <v>1459</v>
      </c>
    </row>
    <row r="1132" spans="1:7" x14ac:dyDescent="0.25">
      <c r="A1132" t="s">
        <v>3287</v>
      </c>
      <c r="B1132" t="s">
        <v>3288</v>
      </c>
      <c r="C1132">
        <v>0</v>
      </c>
      <c r="D1132">
        <v>0</v>
      </c>
      <c r="E1132">
        <v>0</v>
      </c>
      <c r="F1132" t="s">
        <v>3289</v>
      </c>
    </row>
    <row r="1133" spans="1:7" x14ac:dyDescent="0.25">
      <c r="A1133" t="s">
        <v>2256</v>
      </c>
      <c r="B1133" t="s">
        <v>2257</v>
      </c>
      <c r="C1133">
        <v>0</v>
      </c>
      <c r="D1133">
        <v>0</v>
      </c>
      <c r="E1133">
        <v>0</v>
      </c>
      <c r="F1133" t="s">
        <v>2258</v>
      </c>
    </row>
    <row r="1134" spans="1:7" x14ac:dyDescent="0.25">
      <c r="A1134" t="s">
        <v>2477</v>
      </c>
      <c r="B1134" t="s">
        <v>2478</v>
      </c>
      <c r="C1134">
        <v>0</v>
      </c>
      <c r="D1134">
        <v>0</v>
      </c>
      <c r="E1134">
        <v>0</v>
      </c>
      <c r="F1134" t="s">
        <v>2479</v>
      </c>
    </row>
    <row r="1135" spans="1:7" x14ac:dyDescent="0.25">
      <c r="A1135" t="s">
        <v>13244</v>
      </c>
      <c r="B1135" t="s">
        <v>13245</v>
      </c>
      <c r="C1135">
        <v>0</v>
      </c>
      <c r="D1135">
        <v>0</v>
      </c>
      <c r="E1135">
        <v>0</v>
      </c>
      <c r="F1135" t="s">
        <v>13246</v>
      </c>
    </row>
    <row r="1136" spans="1:7" x14ac:dyDescent="0.25">
      <c r="A1136" t="s">
        <v>8720</v>
      </c>
      <c r="B1136" t="s">
        <v>8721</v>
      </c>
      <c r="C1136">
        <v>0</v>
      </c>
      <c r="D1136">
        <v>0</v>
      </c>
      <c r="E1136">
        <v>0</v>
      </c>
      <c r="F1136" t="s">
        <v>8722</v>
      </c>
    </row>
    <row r="1137" spans="1:6" x14ac:dyDescent="0.25">
      <c r="A1137" t="s">
        <v>3297</v>
      </c>
      <c r="B1137" t="s">
        <v>3298</v>
      </c>
      <c r="C1137">
        <v>0</v>
      </c>
      <c r="D1137">
        <v>0</v>
      </c>
      <c r="E1137">
        <v>0</v>
      </c>
      <c r="F1137" t="s">
        <v>3299</v>
      </c>
    </row>
    <row r="1138" spans="1:6" x14ac:dyDescent="0.25">
      <c r="A1138" t="s">
        <v>6876</v>
      </c>
      <c r="B1138" t="s">
        <v>6877</v>
      </c>
      <c r="C1138">
        <v>0</v>
      </c>
      <c r="D1138">
        <v>0</v>
      </c>
      <c r="E1138">
        <v>0</v>
      </c>
      <c r="F1138" t="s">
        <v>6878</v>
      </c>
    </row>
    <row r="1139" spans="1:6" x14ac:dyDescent="0.25">
      <c r="A1139" t="s">
        <v>7143</v>
      </c>
      <c r="B1139" t="s">
        <v>7144</v>
      </c>
      <c r="C1139">
        <v>0</v>
      </c>
      <c r="D1139">
        <v>0</v>
      </c>
      <c r="E1139">
        <v>0</v>
      </c>
      <c r="F1139" t="s">
        <v>7145</v>
      </c>
    </row>
    <row r="1140" spans="1:6" x14ac:dyDescent="0.25">
      <c r="A1140" t="s">
        <v>7012</v>
      </c>
      <c r="B1140" t="s">
        <v>7013</v>
      </c>
      <c r="C1140">
        <v>0</v>
      </c>
      <c r="D1140">
        <v>0</v>
      </c>
      <c r="E1140">
        <v>0</v>
      </c>
      <c r="F1140" t="s">
        <v>7014</v>
      </c>
    </row>
    <row r="1141" spans="1:6" x14ac:dyDescent="0.25">
      <c r="A1141" t="s">
        <v>6708</v>
      </c>
      <c r="B1141" t="s">
        <v>6709</v>
      </c>
      <c r="C1141">
        <v>0</v>
      </c>
      <c r="D1141">
        <v>0</v>
      </c>
      <c r="E1141">
        <v>0</v>
      </c>
      <c r="F1141" t="s">
        <v>6710</v>
      </c>
    </row>
    <row r="1142" spans="1:6" x14ac:dyDescent="0.25">
      <c r="A1142" t="s">
        <v>6754</v>
      </c>
      <c r="B1142" t="s">
        <v>6755</v>
      </c>
      <c r="C1142">
        <v>0</v>
      </c>
      <c r="D1142">
        <v>0</v>
      </c>
      <c r="E1142">
        <v>0</v>
      </c>
      <c r="F1142" t="s">
        <v>6756</v>
      </c>
    </row>
    <row r="1143" spans="1:6" x14ac:dyDescent="0.25">
      <c r="A1143" t="s">
        <v>10486</v>
      </c>
      <c r="B1143" t="s">
        <v>10487</v>
      </c>
      <c r="C1143">
        <v>0</v>
      </c>
      <c r="D1143">
        <v>0</v>
      </c>
      <c r="E1143">
        <v>0</v>
      </c>
      <c r="F1143" t="s">
        <v>10488</v>
      </c>
    </row>
    <row r="1144" spans="1:6" x14ac:dyDescent="0.25">
      <c r="A1144" t="s">
        <v>6569</v>
      </c>
      <c r="B1144" t="s">
        <v>6570</v>
      </c>
      <c r="C1144">
        <v>0</v>
      </c>
      <c r="D1144">
        <v>0</v>
      </c>
      <c r="E1144">
        <v>0</v>
      </c>
      <c r="F1144" t="s">
        <v>6571</v>
      </c>
    </row>
    <row r="1145" spans="1:6" x14ac:dyDescent="0.25">
      <c r="A1145" t="s">
        <v>7742</v>
      </c>
      <c r="B1145" t="s">
        <v>7740</v>
      </c>
      <c r="C1145">
        <v>0</v>
      </c>
      <c r="D1145">
        <v>0</v>
      </c>
      <c r="E1145">
        <v>0</v>
      </c>
      <c r="F1145" t="s">
        <v>7743</v>
      </c>
    </row>
    <row r="1146" spans="1:6" x14ac:dyDescent="0.25">
      <c r="A1146" t="s">
        <v>7734</v>
      </c>
      <c r="B1146" t="s">
        <v>7735</v>
      </c>
      <c r="C1146">
        <v>0</v>
      </c>
      <c r="D1146">
        <v>0</v>
      </c>
      <c r="E1146">
        <v>0</v>
      </c>
      <c r="F1146" t="s">
        <v>7736</v>
      </c>
    </row>
    <row r="1147" spans="1:6" x14ac:dyDescent="0.25">
      <c r="A1147" t="s">
        <v>9245</v>
      </c>
      <c r="B1147" t="s">
        <v>9246</v>
      </c>
      <c r="C1147">
        <v>0</v>
      </c>
      <c r="D1147">
        <v>0</v>
      </c>
      <c r="E1147">
        <v>0</v>
      </c>
      <c r="F1147" t="s">
        <v>9247</v>
      </c>
    </row>
    <row r="1148" spans="1:6" x14ac:dyDescent="0.25">
      <c r="A1148" t="s">
        <v>12385</v>
      </c>
      <c r="B1148" t="s">
        <v>12386</v>
      </c>
      <c r="C1148">
        <v>0</v>
      </c>
      <c r="D1148">
        <v>0</v>
      </c>
      <c r="E1148">
        <v>0</v>
      </c>
      <c r="F1148" t="s">
        <v>12387</v>
      </c>
    </row>
    <row r="1149" spans="1:6" x14ac:dyDescent="0.25">
      <c r="A1149" t="s">
        <v>6097</v>
      </c>
      <c r="B1149" t="s">
        <v>6098</v>
      </c>
      <c r="C1149">
        <v>0</v>
      </c>
      <c r="D1149">
        <v>0</v>
      </c>
      <c r="E1149">
        <v>0</v>
      </c>
      <c r="F1149" t="s">
        <v>6099</v>
      </c>
    </row>
    <row r="1150" spans="1:6" x14ac:dyDescent="0.25">
      <c r="A1150" t="s">
        <v>10346</v>
      </c>
      <c r="B1150" t="s">
        <v>10347</v>
      </c>
      <c r="C1150">
        <v>0</v>
      </c>
      <c r="D1150">
        <v>0</v>
      </c>
      <c r="E1150">
        <v>0</v>
      </c>
      <c r="F1150" t="s">
        <v>10348</v>
      </c>
    </row>
    <row r="1151" spans="1:6" x14ac:dyDescent="0.25">
      <c r="A1151" t="s">
        <v>10066</v>
      </c>
      <c r="B1151" t="s">
        <v>10067</v>
      </c>
      <c r="C1151">
        <v>0</v>
      </c>
      <c r="D1151">
        <v>0</v>
      </c>
      <c r="E1151">
        <v>0</v>
      </c>
      <c r="F1151" t="s">
        <v>10068</v>
      </c>
    </row>
    <row r="1152" spans="1:6" x14ac:dyDescent="0.25">
      <c r="A1152" t="s">
        <v>7725</v>
      </c>
      <c r="B1152" t="s">
        <v>7726</v>
      </c>
      <c r="C1152">
        <v>0</v>
      </c>
      <c r="D1152">
        <v>0</v>
      </c>
      <c r="E1152">
        <v>0</v>
      </c>
      <c r="F1152" t="s">
        <v>7727</v>
      </c>
    </row>
    <row r="1153" spans="1:7" x14ac:dyDescent="0.25">
      <c r="A1153" t="s">
        <v>319</v>
      </c>
      <c r="B1153" t="s">
        <v>320</v>
      </c>
      <c r="C1153">
        <v>5</v>
      </c>
      <c r="D1153">
        <v>5</v>
      </c>
      <c r="E1153">
        <v>0</v>
      </c>
      <c r="F1153" t="s">
        <v>321</v>
      </c>
      <c r="G1153" t="s">
        <v>322</v>
      </c>
    </row>
    <row r="1154" spans="1:7" x14ac:dyDescent="0.25">
      <c r="A1154" t="s">
        <v>10226</v>
      </c>
      <c r="B1154" t="s">
        <v>10227</v>
      </c>
      <c r="C1154">
        <v>0</v>
      </c>
      <c r="D1154">
        <v>0</v>
      </c>
      <c r="E1154">
        <v>0</v>
      </c>
      <c r="F1154" t="s">
        <v>10228</v>
      </c>
    </row>
    <row r="1155" spans="1:7" x14ac:dyDescent="0.25">
      <c r="A1155" t="s">
        <v>3824</v>
      </c>
      <c r="B1155" t="s">
        <v>3825</v>
      </c>
      <c r="C1155">
        <v>0</v>
      </c>
      <c r="D1155">
        <v>0</v>
      </c>
      <c r="E1155">
        <v>0</v>
      </c>
      <c r="F1155" t="s">
        <v>3826</v>
      </c>
    </row>
    <row r="1156" spans="1:7" x14ac:dyDescent="0.25">
      <c r="A1156" t="s">
        <v>12279</v>
      </c>
      <c r="B1156" t="s">
        <v>12280</v>
      </c>
      <c r="C1156">
        <v>0</v>
      </c>
      <c r="D1156">
        <v>0</v>
      </c>
      <c r="E1156">
        <v>0</v>
      </c>
      <c r="F1156" t="s">
        <v>12281</v>
      </c>
    </row>
    <row r="1157" spans="1:7" x14ac:dyDescent="0.25">
      <c r="A1157" t="s">
        <v>1967</v>
      </c>
      <c r="B1157" t="s">
        <v>1968</v>
      </c>
      <c r="C1157">
        <v>0</v>
      </c>
      <c r="D1157">
        <v>0</v>
      </c>
      <c r="E1157">
        <v>0</v>
      </c>
      <c r="F1157" t="s">
        <v>1969</v>
      </c>
    </row>
    <row r="1158" spans="1:7" x14ac:dyDescent="0.25">
      <c r="A1158" t="s">
        <v>11874</v>
      </c>
      <c r="B1158" t="s">
        <v>11875</v>
      </c>
      <c r="C1158">
        <v>0</v>
      </c>
      <c r="D1158">
        <v>0</v>
      </c>
      <c r="E1158">
        <v>0</v>
      </c>
      <c r="F1158" t="s">
        <v>11876</v>
      </c>
    </row>
    <row r="1159" spans="1:7" x14ac:dyDescent="0.25">
      <c r="A1159" t="s">
        <v>3613</v>
      </c>
      <c r="B1159" t="s">
        <v>3614</v>
      </c>
      <c r="C1159">
        <v>0</v>
      </c>
      <c r="D1159">
        <v>0</v>
      </c>
      <c r="E1159">
        <v>0</v>
      </c>
      <c r="F1159" t="s">
        <v>3615</v>
      </c>
    </row>
    <row r="1160" spans="1:7" x14ac:dyDescent="0.25">
      <c r="A1160" t="s">
        <v>9307</v>
      </c>
      <c r="B1160" t="s">
        <v>9308</v>
      </c>
      <c r="C1160">
        <v>0</v>
      </c>
      <c r="D1160">
        <v>0</v>
      </c>
      <c r="E1160">
        <v>0</v>
      </c>
      <c r="F1160" t="s">
        <v>9309</v>
      </c>
    </row>
    <row r="1161" spans="1:7" x14ac:dyDescent="0.25">
      <c r="A1161" t="s">
        <v>11901</v>
      </c>
      <c r="B1161" t="s">
        <v>11902</v>
      </c>
      <c r="C1161">
        <v>0</v>
      </c>
      <c r="D1161">
        <v>0</v>
      </c>
      <c r="E1161">
        <v>0</v>
      </c>
      <c r="F1161" t="s">
        <v>11903</v>
      </c>
    </row>
    <row r="1162" spans="1:7" x14ac:dyDescent="0.25">
      <c r="A1162" t="s">
        <v>12320</v>
      </c>
      <c r="B1162" t="s">
        <v>12321</v>
      </c>
      <c r="C1162">
        <v>0</v>
      </c>
      <c r="D1162">
        <v>0</v>
      </c>
      <c r="E1162">
        <v>0</v>
      </c>
      <c r="F1162" t="s">
        <v>12322</v>
      </c>
    </row>
    <row r="1163" spans="1:7" x14ac:dyDescent="0.25">
      <c r="A1163" t="s">
        <v>5150</v>
      </c>
      <c r="B1163" t="s">
        <v>5151</v>
      </c>
      <c r="C1163">
        <v>0</v>
      </c>
      <c r="D1163">
        <v>0</v>
      </c>
      <c r="E1163">
        <v>0</v>
      </c>
      <c r="F1163" t="s">
        <v>5152</v>
      </c>
    </row>
    <row r="1164" spans="1:7" x14ac:dyDescent="0.25">
      <c r="A1164" t="s">
        <v>9859</v>
      </c>
      <c r="B1164" t="s">
        <v>9860</v>
      </c>
      <c r="C1164">
        <v>0</v>
      </c>
      <c r="D1164">
        <v>0</v>
      </c>
      <c r="E1164">
        <v>0</v>
      </c>
      <c r="F1164" t="s">
        <v>9861</v>
      </c>
    </row>
    <row r="1165" spans="1:7" x14ac:dyDescent="0.25">
      <c r="A1165" t="s">
        <v>2088</v>
      </c>
      <c r="B1165" t="s">
        <v>2089</v>
      </c>
      <c r="C1165">
        <v>0</v>
      </c>
      <c r="D1165">
        <v>0</v>
      </c>
      <c r="E1165">
        <v>0</v>
      </c>
      <c r="F1165" t="s">
        <v>2090</v>
      </c>
    </row>
    <row r="1166" spans="1:7" x14ac:dyDescent="0.25">
      <c r="A1166" t="s">
        <v>1770</v>
      </c>
      <c r="B1166" t="s">
        <v>1771</v>
      </c>
      <c r="C1166">
        <v>1</v>
      </c>
      <c r="D1166">
        <v>1</v>
      </c>
      <c r="E1166">
        <v>0</v>
      </c>
      <c r="F1166" t="s">
        <v>1772</v>
      </c>
      <c r="G1166" t="s">
        <v>1769</v>
      </c>
    </row>
    <row r="1167" spans="1:7" x14ac:dyDescent="0.25">
      <c r="A1167" t="s">
        <v>2151</v>
      </c>
      <c r="B1167" t="s">
        <v>2152</v>
      </c>
      <c r="C1167">
        <v>0</v>
      </c>
      <c r="D1167">
        <v>0</v>
      </c>
      <c r="E1167">
        <v>0</v>
      </c>
      <c r="F1167" t="s">
        <v>2153</v>
      </c>
    </row>
    <row r="1168" spans="1:7" x14ac:dyDescent="0.25">
      <c r="A1168" t="s">
        <v>1553</v>
      </c>
      <c r="B1168" t="s">
        <v>1554</v>
      </c>
      <c r="C1168">
        <v>1</v>
      </c>
      <c r="D1168">
        <v>1</v>
      </c>
      <c r="E1168">
        <v>0</v>
      </c>
      <c r="F1168" t="s">
        <v>1555</v>
      </c>
      <c r="G1168" t="s">
        <v>239</v>
      </c>
    </row>
    <row r="1169" spans="1:7" x14ac:dyDescent="0.25">
      <c r="A1169" t="s">
        <v>7117</v>
      </c>
      <c r="B1169" t="s">
        <v>7118</v>
      </c>
      <c r="C1169">
        <v>0</v>
      </c>
      <c r="D1169">
        <v>0</v>
      </c>
      <c r="E1169">
        <v>0</v>
      </c>
      <c r="F1169" t="s">
        <v>7119</v>
      </c>
    </row>
    <row r="1170" spans="1:7" x14ac:dyDescent="0.25">
      <c r="A1170" t="s">
        <v>86</v>
      </c>
      <c r="B1170" t="s">
        <v>87</v>
      </c>
      <c r="C1170">
        <v>9</v>
      </c>
      <c r="D1170">
        <v>9</v>
      </c>
      <c r="E1170">
        <v>0</v>
      </c>
      <c r="F1170" t="s">
        <v>88</v>
      </c>
      <c r="G1170" t="s">
        <v>89</v>
      </c>
    </row>
    <row r="1171" spans="1:7" x14ac:dyDescent="0.25">
      <c r="A1171" t="s">
        <v>630</v>
      </c>
      <c r="B1171" t="s">
        <v>631</v>
      </c>
      <c r="C1171">
        <v>2</v>
      </c>
      <c r="D1171">
        <v>2</v>
      </c>
      <c r="E1171">
        <v>0</v>
      </c>
      <c r="F1171" t="s">
        <v>632</v>
      </c>
      <c r="G1171" t="s">
        <v>633</v>
      </c>
    </row>
    <row r="1172" spans="1:7" x14ac:dyDescent="0.25">
      <c r="A1172" t="s">
        <v>6835</v>
      </c>
      <c r="B1172" t="s">
        <v>6836</v>
      </c>
      <c r="C1172">
        <v>0</v>
      </c>
      <c r="D1172">
        <v>0</v>
      </c>
      <c r="E1172">
        <v>0</v>
      </c>
      <c r="F1172" t="s">
        <v>6837</v>
      </c>
    </row>
    <row r="1173" spans="1:7" x14ac:dyDescent="0.25">
      <c r="A1173" t="s">
        <v>2846</v>
      </c>
      <c r="B1173" t="s">
        <v>2847</v>
      </c>
      <c r="C1173">
        <v>0</v>
      </c>
      <c r="D1173">
        <v>0</v>
      </c>
      <c r="E1173">
        <v>0</v>
      </c>
      <c r="F1173" t="s">
        <v>2848</v>
      </c>
    </row>
    <row r="1174" spans="1:7" x14ac:dyDescent="0.25">
      <c r="A1174" t="s">
        <v>4655</v>
      </c>
      <c r="B1174" t="s">
        <v>4656</v>
      </c>
      <c r="C1174">
        <v>0</v>
      </c>
      <c r="D1174">
        <v>0</v>
      </c>
      <c r="E1174">
        <v>0</v>
      </c>
      <c r="F1174" t="s">
        <v>4657</v>
      </c>
    </row>
    <row r="1175" spans="1:7" x14ac:dyDescent="0.25">
      <c r="A1175" t="s">
        <v>11030</v>
      </c>
      <c r="B1175" t="s">
        <v>11031</v>
      </c>
      <c r="C1175">
        <v>0</v>
      </c>
      <c r="D1175">
        <v>0</v>
      </c>
      <c r="E1175">
        <v>0</v>
      </c>
      <c r="F1175" t="s">
        <v>11032</v>
      </c>
    </row>
    <row r="1176" spans="1:7" x14ac:dyDescent="0.25">
      <c r="A1176" t="s">
        <v>10675</v>
      </c>
      <c r="B1176" t="s">
        <v>10676</v>
      </c>
      <c r="C1176">
        <v>0</v>
      </c>
      <c r="D1176">
        <v>0</v>
      </c>
      <c r="E1176">
        <v>0</v>
      </c>
      <c r="F1176" t="s">
        <v>10677</v>
      </c>
    </row>
    <row r="1177" spans="1:7" x14ac:dyDescent="0.25">
      <c r="A1177" t="s">
        <v>7501</v>
      </c>
      <c r="B1177" t="s">
        <v>7502</v>
      </c>
      <c r="C1177">
        <v>0</v>
      </c>
      <c r="D1177">
        <v>0</v>
      </c>
      <c r="E1177">
        <v>0</v>
      </c>
      <c r="F1177" t="s">
        <v>7503</v>
      </c>
    </row>
    <row r="1178" spans="1:7" x14ac:dyDescent="0.25">
      <c r="A1178" t="s">
        <v>4137</v>
      </c>
      <c r="B1178" t="s">
        <v>4138</v>
      </c>
      <c r="C1178">
        <v>0</v>
      </c>
      <c r="D1178">
        <v>0</v>
      </c>
      <c r="E1178">
        <v>0</v>
      </c>
      <c r="F1178" t="s">
        <v>4139</v>
      </c>
    </row>
    <row r="1179" spans="1:7" x14ac:dyDescent="0.25">
      <c r="A1179" t="s">
        <v>11806</v>
      </c>
      <c r="B1179" t="s">
        <v>11807</v>
      </c>
      <c r="C1179">
        <v>0</v>
      </c>
      <c r="D1179">
        <v>0</v>
      </c>
      <c r="E1179">
        <v>0</v>
      </c>
      <c r="F1179" t="s">
        <v>11808</v>
      </c>
    </row>
    <row r="1180" spans="1:7" x14ac:dyDescent="0.25">
      <c r="A1180" t="s">
        <v>8614</v>
      </c>
      <c r="B1180" t="s">
        <v>8615</v>
      </c>
      <c r="C1180">
        <v>0</v>
      </c>
      <c r="D1180">
        <v>0</v>
      </c>
      <c r="E1180">
        <v>0</v>
      </c>
      <c r="F1180" t="s">
        <v>8616</v>
      </c>
    </row>
    <row r="1181" spans="1:7" x14ac:dyDescent="0.25">
      <c r="A1181" t="s">
        <v>7128</v>
      </c>
      <c r="B1181" t="s">
        <v>7129</v>
      </c>
      <c r="C1181">
        <v>0</v>
      </c>
      <c r="D1181">
        <v>0</v>
      </c>
      <c r="E1181">
        <v>0</v>
      </c>
      <c r="F1181" t="s">
        <v>7130</v>
      </c>
    </row>
    <row r="1182" spans="1:7" x14ac:dyDescent="0.25">
      <c r="A1182" t="s">
        <v>9791</v>
      </c>
      <c r="B1182" t="s">
        <v>9792</v>
      </c>
      <c r="C1182">
        <v>0</v>
      </c>
      <c r="D1182">
        <v>0</v>
      </c>
      <c r="E1182">
        <v>0</v>
      </c>
      <c r="F1182" t="s">
        <v>9793</v>
      </c>
    </row>
    <row r="1183" spans="1:7" x14ac:dyDescent="0.25">
      <c r="A1183" t="s">
        <v>5411</v>
      </c>
      <c r="B1183" t="s">
        <v>2433</v>
      </c>
      <c r="C1183">
        <v>0</v>
      </c>
      <c r="D1183">
        <v>0</v>
      </c>
      <c r="E1183">
        <v>0</v>
      </c>
      <c r="F1183" t="s">
        <v>5412</v>
      </c>
    </row>
    <row r="1184" spans="1:7" x14ac:dyDescent="0.25">
      <c r="A1184" t="s">
        <v>3866</v>
      </c>
      <c r="B1184" t="s">
        <v>3867</v>
      </c>
      <c r="C1184">
        <v>0</v>
      </c>
      <c r="D1184">
        <v>0</v>
      </c>
      <c r="E1184">
        <v>0</v>
      </c>
      <c r="F1184" t="s">
        <v>3868</v>
      </c>
    </row>
    <row r="1185" spans="1:7" x14ac:dyDescent="0.25">
      <c r="A1185" t="s">
        <v>10982</v>
      </c>
      <c r="B1185" t="s">
        <v>10983</v>
      </c>
      <c r="C1185">
        <v>0</v>
      </c>
      <c r="D1185">
        <v>0</v>
      </c>
      <c r="E1185">
        <v>0</v>
      </c>
      <c r="F1185" t="s">
        <v>10984</v>
      </c>
    </row>
    <row r="1186" spans="1:7" x14ac:dyDescent="0.25">
      <c r="A1186" t="s">
        <v>9656</v>
      </c>
      <c r="B1186" t="s">
        <v>9657</v>
      </c>
      <c r="C1186">
        <v>0</v>
      </c>
      <c r="D1186">
        <v>0</v>
      </c>
      <c r="E1186">
        <v>0</v>
      </c>
      <c r="F1186" t="s">
        <v>9658</v>
      </c>
    </row>
    <row r="1187" spans="1:7" x14ac:dyDescent="0.25">
      <c r="A1187" t="s">
        <v>9200</v>
      </c>
      <c r="B1187" t="s">
        <v>9201</v>
      </c>
      <c r="C1187">
        <v>0</v>
      </c>
      <c r="D1187">
        <v>0</v>
      </c>
      <c r="E1187">
        <v>0</v>
      </c>
      <c r="F1187" t="s">
        <v>9202</v>
      </c>
    </row>
    <row r="1188" spans="1:7" x14ac:dyDescent="0.25">
      <c r="A1188" t="s">
        <v>10150</v>
      </c>
      <c r="B1188" t="s">
        <v>10151</v>
      </c>
      <c r="C1188">
        <v>0</v>
      </c>
      <c r="D1188">
        <v>0</v>
      </c>
      <c r="E1188">
        <v>0</v>
      </c>
      <c r="F1188" t="s">
        <v>10152</v>
      </c>
    </row>
    <row r="1189" spans="1:7" x14ac:dyDescent="0.25">
      <c r="A1189" t="s">
        <v>9979</v>
      </c>
      <c r="B1189" t="s">
        <v>9980</v>
      </c>
      <c r="C1189">
        <v>0</v>
      </c>
      <c r="D1189">
        <v>0</v>
      </c>
      <c r="E1189">
        <v>0</v>
      </c>
      <c r="F1189" t="s">
        <v>9981</v>
      </c>
    </row>
    <row r="1190" spans="1:7" x14ac:dyDescent="0.25">
      <c r="A1190" t="s">
        <v>2323</v>
      </c>
      <c r="B1190" t="s">
        <v>2324</v>
      </c>
      <c r="C1190">
        <v>0</v>
      </c>
      <c r="D1190">
        <v>0</v>
      </c>
      <c r="E1190">
        <v>0</v>
      </c>
      <c r="F1190" t="s">
        <v>2325</v>
      </c>
    </row>
    <row r="1191" spans="1:7" x14ac:dyDescent="0.25">
      <c r="A1191" t="s">
        <v>4203</v>
      </c>
      <c r="B1191" t="s">
        <v>4204</v>
      </c>
      <c r="C1191">
        <v>0</v>
      </c>
      <c r="D1191">
        <v>0</v>
      </c>
      <c r="E1191">
        <v>0</v>
      </c>
      <c r="F1191" t="s">
        <v>4205</v>
      </c>
    </row>
    <row r="1192" spans="1:7" x14ac:dyDescent="0.25">
      <c r="A1192" t="s">
        <v>373</v>
      </c>
      <c r="B1192" t="s">
        <v>12</v>
      </c>
      <c r="C1192">
        <v>3</v>
      </c>
      <c r="D1192">
        <v>3</v>
      </c>
      <c r="E1192">
        <v>0</v>
      </c>
      <c r="F1192" t="s">
        <v>374</v>
      </c>
      <c r="G1192" t="s">
        <v>375</v>
      </c>
    </row>
    <row r="1193" spans="1:7" x14ac:dyDescent="0.25">
      <c r="A1193" t="s">
        <v>12963</v>
      </c>
      <c r="B1193" t="s">
        <v>11305</v>
      </c>
      <c r="C1193">
        <v>0</v>
      </c>
      <c r="D1193">
        <v>0</v>
      </c>
      <c r="E1193">
        <v>0</v>
      </c>
      <c r="F1193" t="s">
        <v>12964</v>
      </c>
    </row>
    <row r="1194" spans="1:7" x14ac:dyDescent="0.25">
      <c r="A1194" t="s">
        <v>8749</v>
      </c>
      <c r="B1194" t="s">
        <v>8750</v>
      </c>
      <c r="C1194">
        <v>0</v>
      </c>
      <c r="D1194">
        <v>0</v>
      </c>
      <c r="E1194">
        <v>0</v>
      </c>
      <c r="F1194" t="s">
        <v>8751</v>
      </c>
    </row>
    <row r="1195" spans="1:7" x14ac:dyDescent="0.25">
      <c r="A1195" t="s">
        <v>1946</v>
      </c>
      <c r="B1195" t="s">
        <v>1947</v>
      </c>
      <c r="C1195">
        <v>0</v>
      </c>
      <c r="D1195">
        <v>0</v>
      </c>
      <c r="E1195">
        <v>0</v>
      </c>
      <c r="F1195" t="s">
        <v>1948</v>
      </c>
    </row>
    <row r="1196" spans="1:7" x14ac:dyDescent="0.25">
      <c r="A1196" t="s">
        <v>10973</v>
      </c>
      <c r="B1196" t="s">
        <v>10974</v>
      </c>
      <c r="C1196">
        <v>0</v>
      </c>
      <c r="D1196">
        <v>0</v>
      </c>
      <c r="E1196">
        <v>0</v>
      </c>
      <c r="F1196" t="s">
        <v>10975</v>
      </c>
    </row>
    <row r="1197" spans="1:7" x14ac:dyDescent="0.25">
      <c r="A1197" t="s">
        <v>12797</v>
      </c>
      <c r="B1197" t="s">
        <v>12798</v>
      </c>
      <c r="C1197">
        <v>0</v>
      </c>
      <c r="D1197">
        <v>0</v>
      </c>
      <c r="E1197">
        <v>0</v>
      </c>
      <c r="F1197" t="s">
        <v>12799</v>
      </c>
    </row>
    <row r="1198" spans="1:7" x14ac:dyDescent="0.25">
      <c r="A1198" t="s">
        <v>7015</v>
      </c>
      <c r="B1198" t="s">
        <v>7016</v>
      </c>
      <c r="C1198">
        <v>0</v>
      </c>
      <c r="D1198">
        <v>0</v>
      </c>
      <c r="E1198">
        <v>0</v>
      </c>
      <c r="F1198" t="s">
        <v>7017</v>
      </c>
    </row>
    <row r="1199" spans="1:7" x14ac:dyDescent="0.25">
      <c r="A1199" t="s">
        <v>1993</v>
      </c>
      <c r="B1199" t="s">
        <v>1994</v>
      </c>
      <c r="C1199">
        <v>0</v>
      </c>
      <c r="D1199">
        <v>0</v>
      </c>
      <c r="E1199">
        <v>0</v>
      </c>
      <c r="F1199" t="s">
        <v>1995</v>
      </c>
    </row>
    <row r="1200" spans="1:7" x14ac:dyDescent="0.25">
      <c r="A1200" t="s">
        <v>10870</v>
      </c>
      <c r="B1200" t="s">
        <v>10871</v>
      </c>
      <c r="C1200">
        <v>0</v>
      </c>
      <c r="D1200">
        <v>0</v>
      </c>
      <c r="E1200">
        <v>0</v>
      </c>
      <c r="F1200" t="s">
        <v>10872</v>
      </c>
    </row>
    <row r="1201" spans="1:7" x14ac:dyDescent="0.25">
      <c r="A1201" t="s">
        <v>1091</v>
      </c>
      <c r="B1201" t="s">
        <v>1092</v>
      </c>
      <c r="C1201">
        <v>1</v>
      </c>
      <c r="D1201">
        <v>1</v>
      </c>
      <c r="E1201">
        <v>0</v>
      </c>
      <c r="F1201" t="s">
        <v>1093</v>
      </c>
      <c r="G1201" t="s">
        <v>234</v>
      </c>
    </row>
    <row r="1202" spans="1:7" x14ac:dyDescent="0.25">
      <c r="A1202" t="s">
        <v>903</v>
      </c>
      <c r="B1202" t="s">
        <v>904</v>
      </c>
      <c r="C1202">
        <v>1</v>
      </c>
      <c r="D1202">
        <v>0</v>
      </c>
      <c r="E1202">
        <v>1</v>
      </c>
      <c r="F1202" t="s">
        <v>905</v>
      </c>
      <c r="G1202" t="s">
        <v>215</v>
      </c>
    </row>
    <row r="1203" spans="1:7" x14ac:dyDescent="0.25">
      <c r="A1203" t="s">
        <v>11785</v>
      </c>
      <c r="B1203" t="s">
        <v>11786</v>
      </c>
      <c r="C1203">
        <v>0</v>
      </c>
      <c r="D1203">
        <v>0</v>
      </c>
      <c r="E1203">
        <v>0</v>
      </c>
      <c r="F1203" t="s">
        <v>11787</v>
      </c>
    </row>
    <row r="1204" spans="1:7" x14ac:dyDescent="0.25">
      <c r="A1204" t="s">
        <v>7338</v>
      </c>
      <c r="B1204" t="s">
        <v>7339</v>
      </c>
      <c r="C1204">
        <v>0</v>
      </c>
      <c r="D1204">
        <v>0</v>
      </c>
      <c r="E1204">
        <v>0</v>
      </c>
      <c r="F1204" t="s">
        <v>7340</v>
      </c>
    </row>
    <row r="1205" spans="1:7" x14ac:dyDescent="0.25">
      <c r="A1205" t="s">
        <v>4570</v>
      </c>
      <c r="B1205" t="s">
        <v>4571</v>
      </c>
      <c r="C1205">
        <v>0</v>
      </c>
      <c r="D1205">
        <v>0</v>
      </c>
      <c r="E1205">
        <v>0</v>
      </c>
      <c r="F1205" t="s">
        <v>4572</v>
      </c>
    </row>
    <row r="1206" spans="1:7" x14ac:dyDescent="0.25">
      <c r="A1206" t="s">
        <v>11259</v>
      </c>
      <c r="B1206" t="s">
        <v>11260</v>
      </c>
      <c r="C1206">
        <v>0</v>
      </c>
      <c r="D1206">
        <v>0</v>
      </c>
      <c r="E1206">
        <v>0</v>
      </c>
      <c r="F1206" t="s">
        <v>11261</v>
      </c>
    </row>
    <row r="1207" spans="1:7" x14ac:dyDescent="0.25">
      <c r="A1207" t="s">
        <v>11385</v>
      </c>
      <c r="B1207" t="s">
        <v>11386</v>
      </c>
      <c r="C1207">
        <v>0</v>
      </c>
      <c r="D1207">
        <v>0</v>
      </c>
      <c r="E1207">
        <v>0</v>
      </c>
      <c r="F1207" t="s">
        <v>11387</v>
      </c>
    </row>
    <row r="1208" spans="1:7" x14ac:dyDescent="0.25">
      <c r="A1208" t="s">
        <v>11310</v>
      </c>
      <c r="B1208" t="s">
        <v>11311</v>
      </c>
      <c r="C1208">
        <v>0</v>
      </c>
      <c r="D1208">
        <v>0</v>
      </c>
      <c r="E1208">
        <v>0</v>
      </c>
      <c r="F1208" t="s">
        <v>11312</v>
      </c>
    </row>
    <row r="1209" spans="1:7" x14ac:dyDescent="0.25">
      <c r="A1209" t="s">
        <v>63</v>
      </c>
      <c r="B1209" t="s">
        <v>64</v>
      </c>
      <c r="C1209">
        <v>12</v>
      </c>
      <c r="D1209">
        <v>12</v>
      </c>
      <c r="E1209">
        <v>0</v>
      </c>
      <c r="F1209" t="s">
        <v>65</v>
      </c>
      <c r="G1209" t="s">
        <v>286</v>
      </c>
    </row>
    <row r="1210" spans="1:7" x14ac:dyDescent="0.25">
      <c r="A1210" t="s">
        <v>2563</v>
      </c>
      <c r="B1210" t="s">
        <v>2564</v>
      </c>
      <c r="C1210">
        <v>0</v>
      </c>
      <c r="D1210">
        <v>0</v>
      </c>
      <c r="E1210">
        <v>0</v>
      </c>
      <c r="F1210" t="s">
        <v>2565</v>
      </c>
    </row>
    <row r="1211" spans="1:7" x14ac:dyDescent="0.25">
      <c r="A1211" t="s">
        <v>12299</v>
      </c>
      <c r="B1211" t="s">
        <v>12300</v>
      </c>
      <c r="C1211">
        <v>0</v>
      </c>
      <c r="D1211">
        <v>0</v>
      </c>
      <c r="E1211">
        <v>0</v>
      </c>
      <c r="F1211" t="s">
        <v>12301</v>
      </c>
    </row>
    <row r="1212" spans="1:7" x14ac:dyDescent="0.25">
      <c r="A1212" t="s">
        <v>10678</v>
      </c>
      <c r="B1212" t="s">
        <v>10679</v>
      </c>
      <c r="C1212">
        <v>0</v>
      </c>
      <c r="D1212">
        <v>0</v>
      </c>
      <c r="E1212">
        <v>0</v>
      </c>
      <c r="F1212" t="s">
        <v>10680</v>
      </c>
    </row>
    <row r="1213" spans="1:7" x14ac:dyDescent="0.25">
      <c r="A1213" t="s">
        <v>1237</v>
      </c>
      <c r="B1213" t="s">
        <v>1238</v>
      </c>
      <c r="C1213">
        <v>1</v>
      </c>
      <c r="D1213">
        <v>1</v>
      </c>
      <c r="E1213">
        <v>0</v>
      </c>
      <c r="F1213" t="s">
        <v>1239</v>
      </c>
      <c r="G1213" t="s">
        <v>248</v>
      </c>
    </row>
    <row r="1214" spans="1:7" x14ac:dyDescent="0.25">
      <c r="A1214" t="s">
        <v>130</v>
      </c>
      <c r="B1214" t="s">
        <v>131</v>
      </c>
      <c r="C1214">
        <v>6</v>
      </c>
      <c r="D1214">
        <v>6</v>
      </c>
      <c r="E1214">
        <v>0</v>
      </c>
      <c r="F1214" t="s">
        <v>132</v>
      </c>
      <c r="G1214" t="s">
        <v>133</v>
      </c>
    </row>
    <row r="1215" spans="1:7" x14ac:dyDescent="0.25">
      <c r="A1215" t="s">
        <v>11835</v>
      </c>
      <c r="B1215" t="s">
        <v>11836</v>
      </c>
      <c r="C1215">
        <v>0</v>
      </c>
      <c r="D1215">
        <v>0</v>
      </c>
      <c r="E1215">
        <v>0</v>
      </c>
      <c r="F1215" t="s">
        <v>11837</v>
      </c>
    </row>
    <row r="1216" spans="1:7" x14ac:dyDescent="0.25">
      <c r="A1216" t="s">
        <v>847</v>
      </c>
      <c r="B1216" t="s">
        <v>848</v>
      </c>
      <c r="C1216">
        <v>1</v>
      </c>
      <c r="D1216">
        <v>0</v>
      </c>
      <c r="E1216">
        <v>1</v>
      </c>
      <c r="F1216" t="s">
        <v>849</v>
      </c>
      <c r="G1216" t="s">
        <v>215</v>
      </c>
    </row>
    <row r="1217" spans="1:7" x14ac:dyDescent="0.25">
      <c r="A1217" t="s">
        <v>9739</v>
      </c>
      <c r="B1217" t="s">
        <v>9740</v>
      </c>
      <c r="C1217">
        <v>0</v>
      </c>
      <c r="D1217">
        <v>0</v>
      </c>
      <c r="E1217">
        <v>0</v>
      </c>
      <c r="F1217" t="s">
        <v>9741</v>
      </c>
    </row>
    <row r="1218" spans="1:7" x14ac:dyDescent="0.25">
      <c r="A1218" t="s">
        <v>13020</v>
      </c>
      <c r="B1218" t="s">
        <v>13021</v>
      </c>
      <c r="C1218">
        <v>0</v>
      </c>
      <c r="D1218">
        <v>0</v>
      </c>
      <c r="E1218">
        <v>0</v>
      </c>
      <c r="F1218" t="s">
        <v>13022</v>
      </c>
    </row>
    <row r="1219" spans="1:7" x14ac:dyDescent="0.25">
      <c r="A1219" t="s">
        <v>10144</v>
      </c>
      <c r="B1219" t="s">
        <v>10145</v>
      </c>
      <c r="C1219">
        <v>0</v>
      </c>
      <c r="D1219">
        <v>0</v>
      </c>
      <c r="E1219">
        <v>0</v>
      </c>
      <c r="F1219" t="s">
        <v>10146</v>
      </c>
    </row>
    <row r="1220" spans="1:7" x14ac:dyDescent="0.25">
      <c r="A1220" t="s">
        <v>11072</v>
      </c>
      <c r="B1220" t="s">
        <v>11073</v>
      </c>
      <c r="C1220">
        <v>0</v>
      </c>
      <c r="D1220">
        <v>0</v>
      </c>
      <c r="E1220">
        <v>0</v>
      </c>
      <c r="F1220" t="s">
        <v>11074</v>
      </c>
    </row>
    <row r="1221" spans="1:7" x14ac:dyDescent="0.25">
      <c r="A1221" t="s">
        <v>6263</v>
      </c>
      <c r="B1221" t="s">
        <v>6264</v>
      </c>
      <c r="C1221">
        <v>0</v>
      </c>
      <c r="D1221">
        <v>0</v>
      </c>
      <c r="E1221">
        <v>0</v>
      </c>
      <c r="F1221" t="s">
        <v>6265</v>
      </c>
    </row>
    <row r="1222" spans="1:7" x14ac:dyDescent="0.25">
      <c r="A1222" t="s">
        <v>3324</v>
      </c>
      <c r="B1222" t="s">
        <v>3325</v>
      </c>
      <c r="C1222">
        <v>0</v>
      </c>
      <c r="D1222">
        <v>0</v>
      </c>
      <c r="E1222">
        <v>0</v>
      </c>
      <c r="F1222" t="s">
        <v>3326</v>
      </c>
    </row>
    <row r="1223" spans="1:7" x14ac:dyDescent="0.25">
      <c r="A1223" t="s">
        <v>11972</v>
      </c>
      <c r="B1223" t="s">
        <v>11973</v>
      </c>
      <c r="C1223">
        <v>0</v>
      </c>
      <c r="D1223">
        <v>0</v>
      </c>
      <c r="E1223">
        <v>0</v>
      </c>
      <c r="F1223" t="s">
        <v>11974</v>
      </c>
    </row>
    <row r="1224" spans="1:7" x14ac:dyDescent="0.25">
      <c r="A1224" t="s">
        <v>6794</v>
      </c>
      <c r="B1224" t="s">
        <v>6795</v>
      </c>
      <c r="C1224">
        <v>0</v>
      </c>
      <c r="D1224">
        <v>0</v>
      </c>
      <c r="E1224">
        <v>0</v>
      </c>
      <c r="F1224" t="s">
        <v>6796</v>
      </c>
    </row>
    <row r="1225" spans="1:7" x14ac:dyDescent="0.25">
      <c r="A1225" t="s">
        <v>8500</v>
      </c>
      <c r="B1225" t="s">
        <v>8501</v>
      </c>
      <c r="C1225">
        <v>0</v>
      </c>
      <c r="D1225">
        <v>0</v>
      </c>
      <c r="E1225">
        <v>0</v>
      </c>
      <c r="F1225" t="s">
        <v>8502</v>
      </c>
    </row>
    <row r="1226" spans="1:7" x14ac:dyDescent="0.25">
      <c r="A1226" t="s">
        <v>5926</v>
      </c>
      <c r="B1226" t="s">
        <v>5927</v>
      </c>
      <c r="C1226">
        <v>0</v>
      </c>
      <c r="D1226">
        <v>0</v>
      </c>
      <c r="E1226">
        <v>0</v>
      </c>
      <c r="F1226" t="s">
        <v>5928</v>
      </c>
    </row>
    <row r="1227" spans="1:7" x14ac:dyDescent="0.25">
      <c r="A1227" t="s">
        <v>11699</v>
      </c>
      <c r="B1227" t="s">
        <v>11700</v>
      </c>
      <c r="C1227">
        <v>0</v>
      </c>
      <c r="D1227">
        <v>0</v>
      </c>
      <c r="E1227">
        <v>0</v>
      </c>
      <c r="F1227" t="s">
        <v>11701</v>
      </c>
    </row>
    <row r="1228" spans="1:7" x14ac:dyDescent="0.25">
      <c r="A1228" t="s">
        <v>11005</v>
      </c>
      <c r="B1228" t="s">
        <v>9367</v>
      </c>
      <c r="C1228">
        <v>0</v>
      </c>
      <c r="D1228">
        <v>0</v>
      </c>
      <c r="E1228">
        <v>0</v>
      </c>
      <c r="F1228" t="s">
        <v>11006</v>
      </c>
    </row>
    <row r="1229" spans="1:7" x14ac:dyDescent="0.25">
      <c r="A1229" t="s">
        <v>8623</v>
      </c>
      <c r="B1229" t="s">
        <v>8624</v>
      </c>
      <c r="C1229">
        <v>0</v>
      </c>
      <c r="D1229">
        <v>0</v>
      </c>
      <c r="E1229">
        <v>0</v>
      </c>
      <c r="F1229" t="s">
        <v>8625</v>
      </c>
    </row>
    <row r="1230" spans="1:7" x14ac:dyDescent="0.25">
      <c r="A1230" t="s">
        <v>955</v>
      </c>
      <c r="B1230" t="s">
        <v>956</v>
      </c>
      <c r="C1230">
        <v>1</v>
      </c>
      <c r="D1230">
        <v>1</v>
      </c>
      <c r="E1230">
        <v>0</v>
      </c>
      <c r="F1230" t="s">
        <v>957</v>
      </c>
      <c r="G1230" t="s">
        <v>215</v>
      </c>
    </row>
    <row r="1231" spans="1:7" x14ac:dyDescent="0.25">
      <c r="A1231" t="s">
        <v>8197</v>
      </c>
      <c r="B1231" t="s">
        <v>8198</v>
      </c>
      <c r="C1231">
        <v>0</v>
      </c>
      <c r="D1231">
        <v>0</v>
      </c>
      <c r="E1231">
        <v>0</v>
      </c>
      <c r="F1231" t="s">
        <v>8199</v>
      </c>
    </row>
    <row r="1232" spans="1:7" x14ac:dyDescent="0.25">
      <c r="A1232" t="s">
        <v>10259</v>
      </c>
      <c r="B1232" t="s">
        <v>10260</v>
      </c>
      <c r="C1232">
        <v>0</v>
      </c>
      <c r="D1232">
        <v>0</v>
      </c>
      <c r="E1232">
        <v>0</v>
      </c>
      <c r="F1232" t="s">
        <v>10261</v>
      </c>
    </row>
    <row r="1233" spans="1:6" x14ac:dyDescent="0.25">
      <c r="A1233" t="s">
        <v>2939</v>
      </c>
      <c r="B1233" t="s">
        <v>2940</v>
      </c>
      <c r="C1233">
        <v>0</v>
      </c>
      <c r="D1233">
        <v>0</v>
      </c>
      <c r="E1233">
        <v>0</v>
      </c>
      <c r="F1233" t="s">
        <v>2941</v>
      </c>
    </row>
    <row r="1234" spans="1:6" x14ac:dyDescent="0.25">
      <c r="A1234" t="s">
        <v>2939</v>
      </c>
      <c r="B1234" t="s">
        <v>3296</v>
      </c>
      <c r="C1234">
        <v>0</v>
      </c>
      <c r="D1234">
        <v>0</v>
      </c>
      <c r="E1234">
        <v>0</v>
      </c>
      <c r="F1234" t="s">
        <v>2941</v>
      </c>
    </row>
    <row r="1235" spans="1:6" x14ac:dyDescent="0.25">
      <c r="A1235" t="s">
        <v>2939</v>
      </c>
      <c r="B1235" t="s">
        <v>4940</v>
      </c>
      <c r="C1235">
        <v>0</v>
      </c>
      <c r="D1235">
        <v>0</v>
      </c>
      <c r="E1235">
        <v>0</v>
      </c>
      <c r="F1235" t="s">
        <v>2941</v>
      </c>
    </row>
    <row r="1236" spans="1:6" x14ac:dyDescent="0.25">
      <c r="A1236" t="s">
        <v>2939</v>
      </c>
      <c r="B1236" t="s">
        <v>5134</v>
      </c>
      <c r="C1236">
        <v>0</v>
      </c>
      <c r="D1236">
        <v>0</v>
      </c>
      <c r="E1236">
        <v>0</v>
      </c>
      <c r="F1236" t="s">
        <v>2941</v>
      </c>
    </row>
    <row r="1237" spans="1:6" x14ac:dyDescent="0.25">
      <c r="A1237" t="s">
        <v>2939</v>
      </c>
      <c r="B1237" t="s">
        <v>5285</v>
      </c>
      <c r="C1237">
        <v>0</v>
      </c>
      <c r="D1237">
        <v>0</v>
      </c>
      <c r="E1237">
        <v>0</v>
      </c>
      <c r="F1237" t="s">
        <v>2941</v>
      </c>
    </row>
    <row r="1238" spans="1:6" x14ac:dyDescent="0.25">
      <c r="A1238" t="s">
        <v>2939</v>
      </c>
      <c r="B1238" t="s">
        <v>5359</v>
      </c>
      <c r="C1238">
        <v>0</v>
      </c>
      <c r="D1238">
        <v>0</v>
      </c>
      <c r="E1238">
        <v>0</v>
      </c>
      <c r="F1238" t="s">
        <v>2941</v>
      </c>
    </row>
    <row r="1239" spans="1:6" x14ac:dyDescent="0.25">
      <c r="A1239" t="s">
        <v>2939</v>
      </c>
      <c r="B1239" t="s">
        <v>5320</v>
      </c>
      <c r="C1239">
        <v>0</v>
      </c>
      <c r="D1239">
        <v>0</v>
      </c>
      <c r="E1239">
        <v>0</v>
      </c>
      <c r="F1239" t="s">
        <v>2941</v>
      </c>
    </row>
    <row r="1240" spans="1:6" x14ac:dyDescent="0.25">
      <c r="A1240" t="s">
        <v>2939</v>
      </c>
      <c r="B1240" t="s">
        <v>6541</v>
      </c>
      <c r="C1240">
        <v>0</v>
      </c>
      <c r="D1240">
        <v>0</v>
      </c>
      <c r="E1240">
        <v>0</v>
      </c>
      <c r="F1240" t="s">
        <v>2941</v>
      </c>
    </row>
    <row r="1241" spans="1:6" x14ac:dyDescent="0.25">
      <c r="A1241" t="s">
        <v>2939</v>
      </c>
      <c r="B1241" t="s">
        <v>7232</v>
      </c>
      <c r="C1241">
        <v>0</v>
      </c>
      <c r="D1241">
        <v>0</v>
      </c>
      <c r="E1241">
        <v>0</v>
      </c>
      <c r="F1241" t="s">
        <v>2941</v>
      </c>
    </row>
    <row r="1242" spans="1:6" x14ac:dyDescent="0.25">
      <c r="A1242" t="s">
        <v>2939</v>
      </c>
      <c r="B1242" t="s">
        <v>7326</v>
      </c>
      <c r="C1242">
        <v>0</v>
      </c>
      <c r="D1242">
        <v>0</v>
      </c>
      <c r="E1242">
        <v>0</v>
      </c>
      <c r="F1242" t="s">
        <v>2941</v>
      </c>
    </row>
    <row r="1243" spans="1:6" x14ac:dyDescent="0.25">
      <c r="A1243" t="s">
        <v>2939</v>
      </c>
      <c r="B1243" t="s">
        <v>7853</v>
      </c>
      <c r="C1243">
        <v>0</v>
      </c>
      <c r="D1243">
        <v>0</v>
      </c>
      <c r="E1243">
        <v>0</v>
      </c>
      <c r="F1243" t="s">
        <v>2941</v>
      </c>
    </row>
    <row r="1244" spans="1:6" x14ac:dyDescent="0.25">
      <c r="A1244" t="s">
        <v>2939</v>
      </c>
      <c r="B1244" t="s">
        <v>7889</v>
      </c>
      <c r="C1244">
        <v>0</v>
      </c>
      <c r="D1244">
        <v>0</v>
      </c>
      <c r="E1244">
        <v>0</v>
      </c>
      <c r="F1244" t="s">
        <v>2941</v>
      </c>
    </row>
    <row r="1245" spans="1:6" x14ac:dyDescent="0.25">
      <c r="A1245" t="s">
        <v>2939</v>
      </c>
      <c r="B1245" t="s">
        <v>9218</v>
      </c>
      <c r="C1245">
        <v>0</v>
      </c>
      <c r="D1245">
        <v>0</v>
      </c>
      <c r="E1245">
        <v>0</v>
      </c>
      <c r="F1245" t="s">
        <v>2941</v>
      </c>
    </row>
    <row r="1246" spans="1:6" x14ac:dyDescent="0.25">
      <c r="A1246" t="s">
        <v>2939</v>
      </c>
      <c r="B1246" t="s">
        <v>10985</v>
      </c>
      <c r="C1246">
        <v>0</v>
      </c>
      <c r="D1246">
        <v>0</v>
      </c>
      <c r="E1246">
        <v>0</v>
      </c>
      <c r="F1246" t="s">
        <v>2941</v>
      </c>
    </row>
    <row r="1247" spans="1:6" x14ac:dyDescent="0.25">
      <c r="A1247" t="s">
        <v>2939</v>
      </c>
      <c r="B1247" t="s">
        <v>6164</v>
      </c>
      <c r="C1247">
        <v>0</v>
      </c>
      <c r="D1247">
        <v>0</v>
      </c>
      <c r="E1247">
        <v>0</v>
      </c>
      <c r="F1247" t="s">
        <v>2941</v>
      </c>
    </row>
    <row r="1248" spans="1:6" x14ac:dyDescent="0.25">
      <c r="A1248" t="s">
        <v>2939</v>
      </c>
      <c r="B1248" t="s">
        <v>11007</v>
      </c>
      <c r="C1248">
        <v>0</v>
      </c>
      <c r="D1248">
        <v>0</v>
      </c>
      <c r="E1248">
        <v>0</v>
      </c>
      <c r="F1248" t="s">
        <v>2941</v>
      </c>
    </row>
    <row r="1249" spans="1:7" x14ac:dyDescent="0.25">
      <c r="A1249" t="s">
        <v>2939</v>
      </c>
      <c r="B1249" t="s">
        <v>12693</v>
      </c>
      <c r="C1249">
        <v>0</v>
      </c>
      <c r="D1249">
        <v>0</v>
      </c>
      <c r="E1249">
        <v>0</v>
      </c>
      <c r="F1249" t="s">
        <v>2941</v>
      </c>
    </row>
    <row r="1250" spans="1:7" x14ac:dyDescent="0.25">
      <c r="A1250" t="s">
        <v>2939</v>
      </c>
      <c r="B1250" t="s">
        <v>12904</v>
      </c>
      <c r="C1250">
        <v>0</v>
      </c>
      <c r="D1250">
        <v>0</v>
      </c>
      <c r="E1250">
        <v>0</v>
      </c>
      <c r="F1250" t="s">
        <v>2941</v>
      </c>
    </row>
    <row r="1251" spans="1:7" x14ac:dyDescent="0.25">
      <c r="A1251" t="s">
        <v>5631</v>
      </c>
      <c r="B1251" t="s">
        <v>5632</v>
      </c>
      <c r="C1251">
        <v>0</v>
      </c>
      <c r="D1251">
        <v>0</v>
      </c>
      <c r="E1251">
        <v>0</v>
      </c>
      <c r="F1251" t="s">
        <v>5633</v>
      </c>
    </row>
    <row r="1252" spans="1:7" x14ac:dyDescent="0.25">
      <c r="A1252" t="s">
        <v>5118</v>
      </c>
      <c r="B1252" t="s">
        <v>5119</v>
      </c>
      <c r="C1252">
        <v>0</v>
      </c>
      <c r="D1252">
        <v>0</v>
      </c>
      <c r="E1252">
        <v>0</v>
      </c>
      <c r="F1252" t="s">
        <v>5120</v>
      </c>
    </row>
    <row r="1253" spans="1:7" x14ac:dyDescent="0.25">
      <c r="A1253" t="s">
        <v>5118</v>
      </c>
      <c r="B1253" t="s">
        <v>11900</v>
      </c>
      <c r="C1253">
        <v>0</v>
      </c>
      <c r="D1253">
        <v>0</v>
      </c>
      <c r="E1253">
        <v>0</v>
      </c>
      <c r="F1253" t="s">
        <v>5120</v>
      </c>
    </row>
    <row r="1254" spans="1:7" x14ac:dyDescent="0.25">
      <c r="A1254" t="s">
        <v>4515</v>
      </c>
      <c r="B1254" t="s">
        <v>4516</v>
      </c>
      <c r="C1254">
        <v>0</v>
      </c>
      <c r="D1254">
        <v>0</v>
      </c>
      <c r="E1254">
        <v>0</v>
      </c>
      <c r="F1254" t="s">
        <v>4517</v>
      </c>
    </row>
    <row r="1255" spans="1:7" x14ac:dyDescent="0.25">
      <c r="A1255" t="s">
        <v>4772</v>
      </c>
      <c r="B1255" t="s">
        <v>4773</v>
      </c>
      <c r="C1255">
        <v>0</v>
      </c>
      <c r="D1255">
        <v>0</v>
      </c>
      <c r="E1255">
        <v>0</v>
      </c>
      <c r="F1255" t="s">
        <v>4774</v>
      </c>
    </row>
    <row r="1256" spans="1:7" x14ac:dyDescent="0.25">
      <c r="A1256" t="s">
        <v>1005</v>
      </c>
      <c r="B1256" t="s">
        <v>1006</v>
      </c>
      <c r="C1256">
        <v>1</v>
      </c>
      <c r="D1256">
        <v>1</v>
      </c>
      <c r="E1256">
        <v>0</v>
      </c>
      <c r="F1256" t="s">
        <v>1007</v>
      </c>
      <c r="G1256" t="s">
        <v>214</v>
      </c>
    </row>
    <row r="1257" spans="1:7" x14ac:dyDescent="0.25">
      <c r="A1257" t="s">
        <v>8790</v>
      </c>
      <c r="B1257" t="s">
        <v>8791</v>
      </c>
      <c r="C1257">
        <v>0</v>
      </c>
      <c r="D1257">
        <v>0</v>
      </c>
      <c r="E1257">
        <v>0</v>
      </c>
      <c r="F1257" t="s">
        <v>8792</v>
      </c>
    </row>
    <row r="1258" spans="1:7" x14ac:dyDescent="0.25">
      <c r="A1258" t="s">
        <v>12235</v>
      </c>
      <c r="B1258" t="s">
        <v>12236</v>
      </c>
      <c r="C1258">
        <v>0</v>
      </c>
      <c r="D1258">
        <v>0</v>
      </c>
      <c r="E1258">
        <v>0</v>
      </c>
      <c r="F1258" t="s">
        <v>12237</v>
      </c>
    </row>
    <row r="1259" spans="1:7" x14ac:dyDescent="0.25">
      <c r="A1259" t="s">
        <v>1711</v>
      </c>
      <c r="B1259" t="s">
        <v>1712</v>
      </c>
      <c r="C1259">
        <v>1</v>
      </c>
      <c r="D1259">
        <v>1</v>
      </c>
      <c r="E1259">
        <v>0</v>
      </c>
      <c r="F1259" t="s">
        <v>1713</v>
      </c>
      <c r="G1259" t="s">
        <v>1710</v>
      </c>
    </row>
    <row r="1260" spans="1:7" x14ac:dyDescent="0.25">
      <c r="A1260" t="s">
        <v>282</v>
      </c>
      <c r="B1260" t="s">
        <v>283</v>
      </c>
      <c r="C1260">
        <v>12</v>
      </c>
      <c r="D1260">
        <v>12</v>
      </c>
      <c r="E1260">
        <v>0</v>
      </c>
      <c r="F1260" t="s">
        <v>284</v>
      </c>
      <c r="G1260" t="s">
        <v>285</v>
      </c>
    </row>
    <row r="1261" spans="1:7" x14ac:dyDescent="0.25">
      <c r="A1261" t="s">
        <v>1313</v>
      </c>
      <c r="B1261" t="s">
        <v>1314</v>
      </c>
      <c r="C1261">
        <v>1</v>
      </c>
      <c r="D1261">
        <v>1</v>
      </c>
      <c r="E1261">
        <v>0</v>
      </c>
      <c r="F1261" t="s">
        <v>1315</v>
      </c>
      <c r="G1261" t="s">
        <v>205</v>
      </c>
    </row>
    <row r="1262" spans="1:7" x14ac:dyDescent="0.25">
      <c r="A1262" t="s">
        <v>1495</v>
      </c>
      <c r="B1262" t="s">
        <v>1496</v>
      </c>
      <c r="C1262">
        <v>1</v>
      </c>
      <c r="D1262">
        <v>1</v>
      </c>
      <c r="E1262">
        <v>0</v>
      </c>
      <c r="F1262" t="s">
        <v>1497</v>
      </c>
      <c r="G1262" t="s">
        <v>1488</v>
      </c>
    </row>
    <row r="1263" spans="1:7" x14ac:dyDescent="0.25">
      <c r="A1263" t="s">
        <v>6009</v>
      </c>
      <c r="B1263" t="s">
        <v>6010</v>
      </c>
      <c r="C1263">
        <v>0</v>
      </c>
      <c r="D1263">
        <v>0</v>
      </c>
      <c r="E1263">
        <v>0</v>
      </c>
      <c r="F1263" t="s">
        <v>6011</v>
      </c>
    </row>
    <row r="1264" spans="1:7" x14ac:dyDescent="0.25">
      <c r="A1264" t="s">
        <v>9596</v>
      </c>
      <c r="B1264" t="s">
        <v>9597</v>
      </c>
      <c r="C1264">
        <v>0</v>
      </c>
      <c r="D1264">
        <v>0</v>
      </c>
      <c r="E1264">
        <v>0</v>
      </c>
      <c r="F1264" t="s">
        <v>9598</v>
      </c>
    </row>
    <row r="1265" spans="1:7" x14ac:dyDescent="0.25">
      <c r="A1265" t="s">
        <v>4481</v>
      </c>
      <c r="B1265" t="s">
        <v>4482</v>
      </c>
      <c r="C1265">
        <v>0</v>
      </c>
      <c r="D1265">
        <v>0</v>
      </c>
      <c r="E1265">
        <v>0</v>
      </c>
      <c r="F1265" t="s">
        <v>4483</v>
      </c>
    </row>
    <row r="1266" spans="1:7" x14ac:dyDescent="0.25">
      <c r="A1266" t="s">
        <v>7472</v>
      </c>
      <c r="B1266" t="s">
        <v>7473</v>
      </c>
      <c r="C1266">
        <v>0</v>
      </c>
      <c r="D1266">
        <v>0</v>
      </c>
      <c r="E1266">
        <v>0</v>
      </c>
      <c r="F1266" t="s">
        <v>7474</v>
      </c>
    </row>
    <row r="1267" spans="1:7" x14ac:dyDescent="0.25">
      <c r="A1267" t="s">
        <v>12268</v>
      </c>
      <c r="B1267" t="s">
        <v>12269</v>
      </c>
      <c r="C1267">
        <v>0</v>
      </c>
      <c r="D1267">
        <v>0</v>
      </c>
      <c r="E1267">
        <v>0</v>
      </c>
      <c r="F1267" t="s">
        <v>12270</v>
      </c>
    </row>
    <row r="1268" spans="1:7" x14ac:dyDescent="0.25">
      <c r="A1268" t="s">
        <v>11134</v>
      </c>
      <c r="B1268" t="s">
        <v>11135</v>
      </c>
      <c r="C1268">
        <v>0</v>
      </c>
      <c r="D1268">
        <v>0</v>
      </c>
      <c r="E1268">
        <v>0</v>
      </c>
      <c r="F1268" t="s">
        <v>11136</v>
      </c>
    </row>
    <row r="1269" spans="1:7" x14ac:dyDescent="0.25">
      <c r="A1269" t="s">
        <v>6257</v>
      </c>
      <c r="B1269" t="s">
        <v>6258</v>
      </c>
      <c r="C1269">
        <v>0</v>
      </c>
      <c r="D1269">
        <v>0</v>
      </c>
      <c r="E1269">
        <v>0</v>
      </c>
      <c r="F1269" t="s">
        <v>6259</v>
      </c>
    </row>
    <row r="1270" spans="1:7" x14ac:dyDescent="0.25">
      <c r="A1270" t="s">
        <v>10382</v>
      </c>
      <c r="B1270" t="s">
        <v>10383</v>
      </c>
      <c r="C1270">
        <v>0</v>
      </c>
      <c r="D1270">
        <v>0</v>
      </c>
      <c r="E1270">
        <v>0</v>
      </c>
      <c r="F1270" t="s">
        <v>10384</v>
      </c>
    </row>
    <row r="1271" spans="1:7" x14ac:dyDescent="0.25">
      <c r="A1271" t="s">
        <v>1241</v>
      </c>
      <c r="B1271" t="s">
        <v>1242</v>
      </c>
      <c r="C1271">
        <v>1</v>
      </c>
      <c r="D1271">
        <v>1</v>
      </c>
      <c r="E1271">
        <v>0</v>
      </c>
      <c r="F1271" t="s">
        <v>1243</v>
      </c>
      <c r="G1271" t="s">
        <v>249</v>
      </c>
    </row>
    <row r="1272" spans="1:7" x14ac:dyDescent="0.25">
      <c r="A1272" t="s">
        <v>7787</v>
      </c>
      <c r="B1272" t="s">
        <v>7788</v>
      </c>
      <c r="C1272">
        <v>0</v>
      </c>
      <c r="D1272">
        <v>0</v>
      </c>
      <c r="E1272">
        <v>0</v>
      </c>
      <c r="F1272" t="s">
        <v>7789</v>
      </c>
    </row>
    <row r="1273" spans="1:7" x14ac:dyDescent="0.25">
      <c r="A1273" t="s">
        <v>12455</v>
      </c>
      <c r="B1273" t="s">
        <v>12453</v>
      </c>
      <c r="C1273">
        <v>0</v>
      </c>
      <c r="D1273">
        <v>0</v>
      </c>
      <c r="E1273">
        <v>0</v>
      </c>
      <c r="F1273" t="s">
        <v>12456</v>
      </c>
    </row>
    <row r="1274" spans="1:7" x14ac:dyDescent="0.25">
      <c r="A1274" t="s">
        <v>3318</v>
      </c>
      <c r="B1274" t="s">
        <v>3319</v>
      </c>
      <c r="C1274">
        <v>0</v>
      </c>
      <c r="D1274">
        <v>0</v>
      </c>
      <c r="E1274">
        <v>0</v>
      </c>
      <c r="F1274" t="s">
        <v>3320</v>
      </c>
    </row>
    <row r="1275" spans="1:7" x14ac:dyDescent="0.25">
      <c r="A1275" t="s">
        <v>2483</v>
      </c>
      <c r="B1275" t="s">
        <v>2484</v>
      </c>
      <c r="C1275">
        <v>0</v>
      </c>
      <c r="D1275">
        <v>0</v>
      </c>
      <c r="E1275">
        <v>0</v>
      </c>
      <c r="F1275" t="s">
        <v>2485</v>
      </c>
    </row>
    <row r="1276" spans="1:7" x14ac:dyDescent="0.25">
      <c r="A1276" t="s">
        <v>12586</v>
      </c>
      <c r="B1276" t="s">
        <v>12587</v>
      </c>
      <c r="C1276">
        <v>0</v>
      </c>
      <c r="D1276">
        <v>0</v>
      </c>
      <c r="E1276">
        <v>0</v>
      </c>
      <c r="F1276" t="s">
        <v>12588</v>
      </c>
    </row>
    <row r="1277" spans="1:7" x14ac:dyDescent="0.25">
      <c r="A1277" t="s">
        <v>4852</v>
      </c>
      <c r="B1277" t="s">
        <v>4853</v>
      </c>
      <c r="C1277">
        <v>0</v>
      </c>
      <c r="D1277">
        <v>0</v>
      </c>
      <c r="E1277">
        <v>0</v>
      </c>
      <c r="F1277" t="s">
        <v>4854</v>
      </c>
    </row>
    <row r="1278" spans="1:7" x14ac:dyDescent="0.25">
      <c r="A1278" t="s">
        <v>2739</v>
      </c>
      <c r="B1278" t="s">
        <v>2740</v>
      </c>
      <c r="C1278">
        <v>0</v>
      </c>
      <c r="D1278">
        <v>0</v>
      </c>
      <c r="E1278">
        <v>0</v>
      </c>
      <c r="F1278" t="s">
        <v>2741</v>
      </c>
    </row>
    <row r="1279" spans="1:7" x14ac:dyDescent="0.25">
      <c r="A1279" t="s">
        <v>2587</v>
      </c>
      <c r="B1279" t="s">
        <v>2588</v>
      </c>
      <c r="C1279">
        <v>0</v>
      </c>
      <c r="D1279">
        <v>0</v>
      </c>
      <c r="E1279">
        <v>0</v>
      </c>
      <c r="F1279" t="s">
        <v>2589</v>
      </c>
    </row>
    <row r="1280" spans="1:7" x14ac:dyDescent="0.25">
      <c r="A1280" t="s">
        <v>12121</v>
      </c>
      <c r="B1280" t="s">
        <v>12122</v>
      </c>
      <c r="C1280">
        <v>0</v>
      </c>
      <c r="D1280">
        <v>0</v>
      </c>
      <c r="E1280">
        <v>0</v>
      </c>
      <c r="F1280" t="s">
        <v>12123</v>
      </c>
    </row>
    <row r="1281" spans="1:7" x14ac:dyDescent="0.25">
      <c r="A1281" t="s">
        <v>4503</v>
      </c>
      <c r="B1281" t="s">
        <v>4504</v>
      </c>
      <c r="C1281">
        <v>0</v>
      </c>
      <c r="D1281">
        <v>0</v>
      </c>
      <c r="E1281">
        <v>0</v>
      </c>
      <c r="F1281" t="s">
        <v>4505</v>
      </c>
    </row>
    <row r="1282" spans="1:7" x14ac:dyDescent="0.25">
      <c r="A1282" t="s">
        <v>10627</v>
      </c>
      <c r="B1282" t="s">
        <v>10628</v>
      </c>
      <c r="C1282">
        <v>0</v>
      </c>
      <c r="D1282">
        <v>0</v>
      </c>
      <c r="E1282">
        <v>0</v>
      </c>
      <c r="F1282" t="s">
        <v>10629</v>
      </c>
    </row>
    <row r="1283" spans="1:7" x14ac:dyDescent="0.25">
      <c r="A1283" t="s">
        <v>1310</v>
      </c>
      <c r="B1283" t="s">
        <v>1311</v>
      </c>
      <c r="C1283">
        <v>1</v>
      </c>
      <c r="D1283">
        <v>1</v>
      </c>
      <c r="E1283">
        <v>0</v>
      </c>
      <c r="F1283" t="s">
        <v>1312</v>
      </c>
      <c r="G1283" t="s">
        <v>205</v>
      </c>
    </row>
    <row r="1284" spans="1:7" x14ac:dyDescent="0.25">
      <c r="A1284" t="s">
        <v>11301</v>
      </c>
      <c r="B1284" t="s">
        <v>11302</v>
      </c>
      <c r="C1284">
        <v>0</v>
      </c>
      <c r="D1284">
        <v>0</v>
      </c>
      <c r="E1284">
        <v>0</v>
      </c>
      <c r="F1284" t="s">
        <v>11303</v>
      </c>
    </row>
    <row r="1285" spans="1:7" x14ac:dyDescent="0.25">
      <c r="A1285" t="s">
        <v>11292</v>
      </c>
      <c r="B1285" t="s">
        <v>11293</v>
      </c>
      <c r="C1285">
        <v>0</v>
      </c>
      <c r="D1285">
        <v>0</v>
      </c>
      <c r="E1285">
        <v>0</v>
      </c>
      <c r="F1285" t="s">
        <v>11294</v>
      </c>
    </row>
    <row r="1286" spans="1:7" x14ac:dyDescent="0.25">
      <c r="A1286" t="s">
        <v>796</v>
      </c>
      <c r="B1286" t="s">
        <v>797</v>
      </c>
      <c r="C1286">
        <v>1</v>
      </c>
      <c r="D1286">
        <v>1</v>
      </c>
      <c r="E1286">
        <v>0</v>
      </c>
      <c r="F1286" t="s">
        <v>798</v>
      </c>
      <c r="G1286" t="s">
        <v>212</v>
      </c>
    </row>
    <row r="1287" spans="1:7" x14ac:dyDescent="0.25">
      <c r="A1287" t="s">
        <v>1094</v>
      </c>
      <c r="B1287" t="s">
        <v>1095</v>
      </c>
      <c r="C1287">
        <v>1</v>
      </c>
      <c r="D1287">
        <v>1</v>
      </c>
      <c r="E1287">
        <v>0</v>
      </c>
      <c r="F1287" t="s">
        <v>1096</v>
      </c>
      <c r="G1287" t="s">
        <v>203</v>
      </c>
    </row>
    <row r="1288" spans="1:7" x14ac:dyDescent="0.25">
      <c r="A1288" t="s">
        <v>1002</v>
      </c>
      <c r="B1288" t="s">
        <v>1003</v>
      </c>
      <c r="C1288">
        <v>1</v>
      </c>
      <c r="D1288">
        <v>1</v>
      </c>
      <c r="E1288">
        <v>0</v>
      </c>
      <c r="F1288" t="s">
        <v>1004</v>
      </c>
      <c r="G1288" t="s">
        <v>214</v>
      </c>
    </row>
    <row r="1289" spans="1:7" x14ac:dyDescent="0.25">
      <c r="A1289" t="s">
        <v>7823</v>
      </c>
      <c r="B1289" t="s">
        <v>7824</v>
      </c>
      <c r="C1289">
        <v>0</v>
      </c>
      <c r="D1289">
        <v>0</v>
      </c>
      <c r="E1289">
        <v>0</v>
      </c>
      <c r="F1289" t="s">
        <v>7825</v>
      </c>
    </row>
    <row r="1290" spans="1:7" x14ac:dyDescent="0.25">
      <c r="A1290" t="s">
        <v>3519</v>
      </c>
      <c r="B1290" t="s">
        <v>3520</v>
      </c>
      <c r="C1290">
        <v>0</v>
      </c>
      <c r="D1290">
        <v>0</v>
      </c>
      <c r="E1290">
        <v>0</v>
      </c>
      <c r="F1290" t="s">
        <v>3521</v>
      </c>
    </row>
    <row r="1291" spans="1:7" x14ac:dyDescent="0.25">
      <c r="A1291" t="s">
        <v>2751</v>
      </c>
      <c r="B1291" t="s">
        <v>2737</v>
      </c>
      <c r="C1291">
        <v>0</v>
      </c>
      <c r="D1291">
        <v>0</v>
      </c>
      <c r="E1291">
        <v>0</v>
      </c>
      <c r="F1291" t="s">
        <v>2752</v>
      </c>
    </row>
    <row r="1292" spans="1:7" x14ac:dyDescent="0.25">
      <c r="A1292" t="s">
        <v>2462</v>
      </c>
      <c r="B1292" t="s">
        <v>2463</v>
      </c>
      <c r="C1292">
        <v>0</v>
      </c>
      <c r="D1292">
        <v>0</v>
      </c>
      <c r="E1292">
        <v>0</v>
      </c>
      <c r="F1292" t="s">
        <v>2464</v>
      </c>
    </row>
    <row r="1293" spans="1:7" x14ac:dyDescent="0.25">
      <c r="A1293" t="s">
        <v>6832</v>
      </c>
      <c r="B1293" t="s">
        <v>6833</v>
      </c>
      <c r="C1293">
        <v>0</v>
      </c>
      <c r="D1293">
        <v>0</v>
      </c>
      <c r="E1293">
        <v>0</v>
      </c>
      <c r="F1293" t="s">
        <v>6834</v>
      </c>
    </row>
    <row r="1294" spans="1:7" x14ac:dyDescent="0.25">
      <c r="A1294" t="s">
        <v>4484</v>
      </c>
      <c r="B1294" t="s">
        <v>4485</v>
      </c>
      <c r="C1294">
        <v>0</v>
      </c>
      <c r="D1294">
        <v>0</v>
      </c>
      <c r="E1294">
        <v>0</v>
      </c>
      <c r="F1294" t="s">
        <v>4486</v>
      </c>
    </row>
    <row r="1295" spans="1:7" x14ac:dyDescent="0.25">
      <c r="A1295" t="s">
        <v>13160</v>
      </c>
      <c r="B1295" t="s">
        <v>13161</v>
      </c>
      <c r="C1295">
        <v>0</v>
      </c>
      <c r="D1295">
        <v>0</v>
      </c>
      <c r="E1295">
        <v>0</v>
      </c>
      <c r="F1295" t="s">
        <v>13162</v>
      </c>
    </row>
    <row r="1296" spans="1:7" x14ac:dyDescent="0.25">
      <c r="A1296" t="s">
        <v>5395</v>
      </c>
      <c r="B1296" t="s">
        <v>5396</v>
      </c>
      <c r="C1296">
        <v>0</v>
      </c>
      <c r="D1296">
        <v>0</v>
      </c>
      <c r="E1296">
        <v>0</v>
      </c>
      <c r="F1296" t="s">
        <v>5397</v>
      </c>
    </row>
    <row r="1297" spans="1:7" x14ac:dyDescent="0.25">
      <c r="A1297" t="s">
        <v>3072</v>
      </c>
      <c r="B1297" t="s">
        <v>3073</v>
      </c>
      <c r="C1297">
        <v>0</v>
      </c>
      <c r="D1297">
        <v>0</v>
      </c>
      <c r="E1297">
        <v>0</v>
      </c>
      <c r="F1297" t="s">
        <v>3074</v>
      </c>
    </row>
    <row r="1298" spans="1:7" x14ac:dyDescent="0.25">
      <c r="A1298" t="s">
        <v>11424</v>
      </c>
      <c r="B1298" t="s">
        <v>11425</v>
      </c>
      <c r="C1298">
        <v>0</v>
      </c>
      <c r="D1298">
        <v>0</v>
      </c>
      <c r="E1298">
        <v>0</v>
      </c>
      <c r="F1298" t="s">
        <v>11426</v>
      </c>
    </row>
    <row r="1299" spans="1:7" x14ac:dyDescent="0.25">
      <c r="A1299" t="s">
        <v>1286</v>
      </c>
      <c r="B1299" t="s">
        <v>1287</v>
      </c>
      <c r="C1299">
        <v>1</v>
      </c>
      <c r="D1299">
        <v>1</v>
      </c>
      <c r="E1299">
        <v>0</v>
      </c>
      <c r="F1299" t="s">
        <v>1288</v>
      </c>
      <c r="G1299" t="s">
        <v>223</v>
      </c>
    </row>
    <row r="1300" spans="1:7" x14ac:dyDescent="0.25">
      <c r="A1300" t="s">
        <v>12500</v>
      </c>
      <c r="B1300" t="s">
        <v>12501</v>
      </c>
      <c r="C1300">
        <v>0</v>
      </c>
      <c r="D1300">
        <v>0</v>
      </c>
      <c r="E1300">
        <v>0</v>
      </c>
      <c r="F1300" t="s">
        <v>12502</v>
      </c>
    </row>
    <row r="1301" spans="1:7" x14ac:dyDescent="0.25">
      <c r="A1301" t="s">
        <v>10271</v>
      </c>
      <c r="B1301" t="s">
        <v>10272</v>
      </c>
      <c r="C1301">
        <v>0</v>
      </c>
      <c r="D1301">
        <v>0</v>
      </c>
      <c r="E1301">
        <v>0</v>
      </c>
      <c r="F1301" t="s">
        <v>10273</v>
      </c>
    </row>
    <row r="1302" spans="1:7" x14ac:dyDescent="0.25">
      <c r="A1302" t="s">
        <v>8177</v>
      </c>
      <c r="B1302" t="s">
        <v>8178</v>
      </c>
      <c r="C1302">
        <v>0</v>
      </c>
      <c r="D1302">
        <v>0</v>
      </c>
      <c r="E1302">
        <v>0</v>
      </c>
      <c r="F1302" t="s">
        <v>8179</v>
      </c>
    </row>
    <row r="1303" spans="1:7" x14ac:dyDescent="0.25">
      <c r="A1303" t="s">
        <v>8177</v>
      </c>
      <c r="B1303" t="s">
        <v>11907</v>
      </c>
      <c r="C1303">
        <v>0</v>
      </c>
      <c r="D1303">
        <v>0</v>
      </c>
      <c r="E1303">
        <v>0</v>
      </c>
      <c r="F1303" t="s">
        <v>8179</v>
      </c>
    </row>
    <row r="1304" spans="1:7" x14ac:dyDescent="0.25">
      <c r="A1304" t="s">
        <v>11244</v>
      </c>
      <c r="B1304" t="s">
        <v>11245</v>
      </c>
      <c r="C1304">
        <v>0</v>
      </c>
      <c r="D1304">
        <v>0</v>
      </c>
      <c r="E1304">
        <v>0</v>
      </c>
      <c r="F1304" t="s">
        <v>11246</v>
      </c>
    </row>
    <row r="1305" spans="1:7" x14ac:dyDescent="0.25">
      <c r="A1305" t="s">
        <v>8373</v>
      </c>
      <c r="B1305" t="s">
        <v>8374</v>
      </c>
      <c r="C1305">
        <v>0</v>
      </c>
      <c r="D1305">
        <v>0</v>
      </c>
      <c r="E1305">
        <v>0</v>
      </c>
      <c r="F1305" t="s">
        <v>8375</v>
      </c>
    </row>
    <row r="1306" spans="1:7" x14ac:dyDescent="0.25">
      <c r="A1306" t="s">
        <v>1632</v>
      </c>
      <c r="B1306" t="s">
        <v>1633</v>
      </c>
      <c r="C1306">
        <v>1</v>
      </c>
      <c r="D1306">
        <v>1</v>
      </c>
      <c r="E1306">
        <v>0</v>
      </c>
      <c r="F1306" t="s">
        <v>1634</v>
      </c>
      <c r="G1306" t="s">
        <v>1459</v>
      </c>
    </row>
    <row r="1307" spans="1:7" x14ac:dyDescent="0.25">
      <c r="A1307" t="s">
        <v>2599</v>
      </c>
      <c r="B1307" t="s">
        <v>2600</v>
      </c>
      <c r="C1307">
        <v>0</v>
      </c>
      <c r="D1307">
        <v>0</v>
      </c>
      <c r="E1307">
        <v>0</v>
      </c>
      <c r="F1307" t="s">
        <v>2601</v>
      </c>
    </row>
    <row r="1308" spans="1:7" x14ac:dyDescent="0.25">
      <c r="A1308" t="s">
        <v>2139</v>
      </c>
      <c r="B1308" t="s">
        <v>2140</v>
      </c>
      <c r="C1308">
        <v>0</v>
      </c>
      <c r="D1308">
        <v>0</v>
      </c>
      <c r="E1308">
        <v>0</v>
      </c>
      <c r="F1308" t="s">
        <v>2141</v>
      </c>
    </row>
    <row r="1309" spans="1:7" x14ac:dyDescent="0.25">
      <c r="A1309" t="s">
        <v>7761</v>
      </c>
      <c r="B1309" t="s">
        <v>7762</v>
      </c>
      <c r="C1309">
        <v>0</v>
      </c>
      <c r="D1309">
        <v>0</v>
      </c>
      <c r="E1309">
        <v>0</v>
      </c>
      <c r="F1309" t="s">
        <v>7763</v>
      </c>
    </row>
    <row r="1310" spans="1:7" x14ac:dyDescent="0.25">
      <c r="A1310" t="s">
        <v>8636</v>
      </c>
      <c r="B1310" t="s">
        <v>8637</v>
      </c>
      <c r="C1310">
        <v>0</v>
      </c>
      <c r="D1310">
        <v>0</v>
      </c>
      <c r="E1310">
        <v>0</v>
      </c>
      <c r="F1310" t="s">
        <v>8638</v>
      </c>
    </row>
    <row r="1311" spans="1:7" x14ac:dyDescent="0.25">
      <c r="A1311" t="s">
        <v>11289</v>
      </c>
      <c r="B1311" t="s">
        <v>11290</v>
      </c>
      <c r="C1311">
        <v>0</v>
      </c>
      <c r="D1311">
        <v>0</v>
      </c>
      <c r="E1311">
        <v>0</v>
      </c>
      <c r="F1311" t="s">
        <v>11291</v>
      </c>
    </row>
    <row r="1312" spans="1:7" x14ac:dyDescent="0.25">
      <c r="A1312" t="s">
        <v>146</v>
      </c>
      <c r="B1312" t="s">
        <v>147</v>
      </c>
      <c r="C1312">
        <v>5</v>
      </c>
      <c r="D1312">
        <v>5</v>
      </c>
      <c r="E1312">
        <v>0</v>
      </c>
      <c r="F1312" t="s">
        <v>148</v>
      </c>
      <c r="G1312" t="s">
        <v>149</v>
      </c>
    </row>
    <row r="1313" spans="1:7" x14ac:dyDescent="0.25">
      <c r="A1313" t="s">
        <v>4257</v>
      </c>
      <c r="B1313" t="s">
        <v>4258</v>
      </c>
      <c r="C1313">
        <v>0</v>
      </c>
      <c r="D1313">
        <v>0</v>
      </c>
      <c r="E1313">
        <v>0</v>
      </c>
      <c r="F1313" t="s">
        <v>4259</v>
      </c>
    </row>
    <row r="1314" spans="1:7" x14ac:dyDescent="0.25">
      <c r="A1314" t="s">
        <v>2930</v>
      </c>
      <c r="B1314" t="s">
        <v>2931</v>
      </c>
      <c r="C1314">
        <v>0</v>
      </c>
      <c r="D1314">
        <v>0</v>
      </c>
      <c r="E1314">
        <v>0</v>
      </c>
      <c r="F1314" t="s">
        <v>2932</v>
      </c>
    </row>
    <row r="1315" spans="1:7" x14ac:dyDescent="0.25">
      <c r="A1315" t="s">
        <v>1020</v>
      </c>
      <c r="B1315" t="s">
        <v>1021</v>
      </c>
      <c r="C1315">
        <v>1</v>
      </c>
      <c r="D1315">
        <v>1</v>
      </c>
      <c r="E1315">
        <v>0</v>
      </c>
      <c r="F1315" t="s">
        <v>1022</v>
      </c>
      <c r="G1315" t="s">
        <v>214</v>
      </c>
    </row>
    <row r="1316" spans="1:7" x14ac:dyDescent="0.25">
      <c r="A1316" t="s">
        <v>162</v>
      </c>
      <c r="B1316" t="s">
        <v>163</v>
      </c>
      <c r="C1316">
        <v>4</v>
      </c>
      <c r="D1316">
        <v>4</v>
      </c>
      <c r="E1316">
        <v>0</v>
      </c>
      <c r="F1316" t="s">
        <v>164</v>
      </c>
      <c r="G1316" t="s">
        <v>165</v>
      </c>
    </row>
    <row r="1317" spans="1:7" x14ac:dyDescent="0.25">
      <c r="A1317" t="s">
        <v>6554</v>
      </c>
      <c r="B1317" t="s">
        <v>6555</v>
      </c>
      <c r="C1317">
        <v>0</v>
      </c>
      <c r="D1317">
        <v>0</v>
      </c>
      <c r="E1317">
        <v>0</v>
      </c>
      <c r="F1317" t="s">
        <v>6556</v>
      </c>
    </row>
    <row r="1318" spans="1:7" x14ac:dyDescent="0.25">
      <c r="A1318" t="s">
        <v>11307</v>
      </c>
      <c r="B1318" t="s">
        <v>11308</v>
      </c>
      <c r="C1318">
        <v>0</v>
      </c>
      <c r="D1318">
        <v>0</v>
      </c>
      <c r="E1318">
        <v>0</v>
      </c>
      <c r="F1318" t="s">
        <v>11309</v>
      </c>
    </row>
    <row r="1319" spans="1:7" x14ac:dyDescent="0.25">
      <c r="A1319" t="s">
        <v>7433</v>
      </c>
      <c r="B1319" t="s">
        <v>7434</v>
      </c>
      <c r="C1319">
        <v>0</v>
      </c>
      <c r="D1319">
        <v>0</v>
      </c>
      <c r="E1319">
        <v>0</v>
      </c>
      <c r="F1319" t="s">
        <v>7435</v>
      </c>
    </row>
    <row r="1320" spans="1:7" x14ac:dyDescent="0.25">
      <c r="A1320" t="s">
        <v>178</v>
      </c>
      <c r="B1320" t="s">
        <v>179</v>
      </c>
      <c r="C1320">
        <v>4</v>
      </c>
      <c r="D1320">
        <v>4</v>
      </c>
      <c r="E1320">
        <v>0</v>
      </c>
      <c r="F1320" t="s">
        <v>180</v>
      </c>
      <c r="G1320" t="s">
        <v>181</v>
      </c>
    </row>
    <row r="1321" spans="1:7" x14ac:dyDescent="0.25">
      <c r="A1321" t="s">
        <v>5903</v>
      </c>
      <c r="B1321" t="s">
        <v>5904</v>
      </c>
      <c r="C1321">
        <v>0</v>
      </c>
      <c r="D1321">
        <v>0</v>
      </c>
      <c r="E1321">
        <v>0</v>
      </c>
      <c r="F1321" t="s">
        <v>5905</v>
      </c>
    </row>
    <row r="1322" spans="1:7" x14ac:dyDescent="0.25">
      <c r="A1322" t="s">
        <v>114</v>
      </c>
      <c r="B1322" t="s">
        <v>115</v>
      </c>
      <c r="C1322">
        <v>6</v>
      </c>
      <c r="D1322">
        <v>6</v>
      </c>
      <c r="E1322">
        <v>0</v>
      </c>
      <c r="F1322" t="s">
        <v>116</v>
      </c>
      <c r="G1322" t="s">
        <v>117</v>
      </c>
    </row>
    <row r="1323" spans="1:7" x14ac:dyDescent="0.25">
      <c r="A1323" t="s">
        <v>4305</v>
      </c>
      <c r="B1323" t="s">
        <v>4306</v>
      </c>
      <c r="C1323">
        <v>0</v>
      </c>
      <c r="D1323">
        <v>0</v>
      </c>
      <c r="E1323">
        <v>0</v>
      </c>
      <c r="F1323" t="s">
        <v>4307</v>
      </c>
    </row>
    <row r="1324" spans="1:7" x14ac:dyDescent="0.25">
      <c r="A1324" t="s">
        <v>11987</v>
      </c>
      <c r="B1324" t="s">
        <v>11988</v>
      </c>
      <c r="C1324">
        <v>0</v>
      </c>
      <c r="D1324">
        <v>0</v>
      </c>
      <c r="E1324">
        <v>0</v>
      </c>
      <c r="F1324" t="s">
        <v>11989</v>
      </c>
    </row>
    <row r="1325" spans="1:7" x14ac:dyDescent="0.25">
      <c r="A1325" t="s">
        <v>1054</v>
      </c>
      <c r="B1325" t="s">
        <v>1055</v>
      </c>
      <c r="C1325">
        <v>1</v>
      </c>
      <c r="D1325">
        <v>1</v>
      </c>
      <c r="E1325">
        <v>0</v>
      </c>
      <c r="F1325" t="s">
        <v>1056</v>
      </c>
      <c r="G1325" t="s">
        <v>214</v>
      </c>
    </row>
    <row r="1326" spans="1:7" x14ac:dyDescent="0.25">
      <c r="A1326" t="s">
        <v>4332</v>
      </c>
      <c r="B1326" t="s">
        <v>4333</v>
      </c>
      <c r="C1326">
        <v>0</v>
      </c>
      <c r="D1326">
        <v>0</v>
      </c>
      <c r="E1326">
        <v>0</v>
      </c>
      <c r="F1326" t="s">
        <v>4334</v>
      </c>
    </row>
    <row r="1327" spans="1:7" x14ac:dyDescent="0.25">
      <c r="A1327" t="s">
        <v>10819</v>
      </c>
      <c r="B1327" t="s">
        <v>10820</v>
      </c>
      <c r="C1327">
        <v>0</v>
      </c>
      <c r="D1327">
        <v>0</v>
      </c>
      <c r="E1327">
        <v>0</v>
      </c>
      <c r="F1327" t="s">
        <v>10821</v>
      </c>
    </row>
    <row r="1328" spans="1:7" x14ac:dyDescent="0.25">
      <c r="A1328" t="s">
        <v>7640</v>
      </c>
      <c r="B1328" t="s">
        <v>7641</v>
      </c>
      <c r="C1328">
        <v>0</v>
      </c>
      <c r="D1328">
        <v>0</v>
      </c>
      <c r="E1328">
        <v>0</v>
      </c>
      <c r="F1328" t="s">
        <v>7642</v>
      </c>
    </row>
    <row r="1329" spans="1:7" x14ac:dyDescent="0.25">
      <c r="A1329" t="s">
        <v>10924</v>
      </c>
      <c r="B1329" t="s">
        <v>10925</v>
      </c>
      <c r="C1329">
        <v>0</v>
      </c>
      <c r="D1329">
        <v>0</v>
      </c>
      <c r="E1329">
        <v>0</v>
      </c>
      <c r="F1329" t="s">
        <v>10926</v>
      </c>
    </row>
    <row r="1330" spans="1:7" x14ac:dyDescent="0.25">
      <c r="A1330" t="s">
        <v>3605</v>
      </c>
      <c r="B1330" t="s">
        <v>3600</v>
      </c>
      <c r="C1330">
        <v>0</v>
      </c>
      <c r="D1330">
        <v>0</v>
      </c>
      <c r="E1330">
        <v>0</v>
      </c>
      <c r="F1330" t="s">
        <v>3606</v>
      </c>
    </row>
    <row r="1331" spans="1:7" x14ac:dyDescent="0.25">
      <c r="A1331" t="s">
        <v>8868</v>
      </c>
      <c r="B1331" t="s">
        <v>8869</v>
      </c>
      <c r="C1331">
        <v>0</v>
      </c>
      <c r="D1331">
        <v>0</v>
      </c>
      <c r="E1331">
        <v>0</v>
      </c>
      <c r="F1331" t="s">
        <v>8870</v>
      </c>
    </row>
    <row r="1332" spans="1:7" x14ac:dyDescent="0.25">
      <c r="A1332" t="s">
        <v>946</v>
      </c>
      <c r="B1332" t="s">
        <v>947</v>
      </c>
      <c r="C1332">
        <v>1</v>
      </c>
      <c r="D1332">
        <v>1</v>
      </c>
      <c r="E1332">
        <v>0</v>
      </c>
      <c r="F1332" t="s">
        <v>948</v>
      </c>
      <c r="G1332" t="s">
        <v>215</v>
      </c>
    </row>
    <row r="1333" spans="1:7" x14ac:dyDescent="0.25">
      <c r="A1333" t="s">
        <v>11185</v>
      </c>
      <c r="B1333" t="s">
        <v>11186</v>
      </c>
      <c r="C1333">
        <v>0</v>
      </c>
      <c r="D1333">
        <v>0</v>
      </c>
      <c r="E1333">
        <v>0</v>
      </c>
      <c r="F1333" t="s">
        <v>11187</v>
      </c>
    </row>
    <row r="1334" spans="1:7" x14ac:dyDescent="0.25">
      <c r="A1334" t="s">
        <v>8126</v>
      </c>
      <c r="B1334" t="s">
        <v>8127</v>
      </c>
      <c r="C1334">
        <v>0</v>
      </c>
      <c r="D1334">
        <v>0</v>
      </c>
      <c r="E1334">
        <v>0</v>
      </c>
      <c r="F1334" t="s">
        <v>8128</v>
      </c>
    </row>
    <row r="1335" spans="1:7" x14ac:dyDescent="0.25">
      <c r="A1335" t="s">
        <v>5569</v>
      </c>
      <c r="B1335" t="s">
        <v>5570</v>
      </c>
      <c r="C1335">
        <v>0</v>
      </c>
      <c r="D1335">
        <v>0</v>
      </c>
      <c r="E1335">
        <v>0</v>
      </c>
      <c r="F1335" t="s">
        <v>5571</v>
      </c>
    </row>
    <row r="1336" spans="1:7" x14ac:dyDescent="0.25">
      <c r="A1336" t="s">
        <v>10501</v>
      </c>
      <c r="B1336" t="s">
        <v>10502</v>
      </c>
      <c r="C1336">
        <v>0</v>
      </c>
      <c r="D1336">
        <v>0</v>
      </c>
      <c r="E1336">
        <v>0</v>
      </c>
      <c r="F1336" t="s">
        <v>10503</v>
      </c>
    </row>
    <row r="1337" spans="1:7" x14ac:dyDescent="0.25">
      <c r="A1337" t="s">
        <v>6289</v>
      </c>
      <c r="B1337" t="s">
        <v>6290</v>
      </c>
      <c r="C1337">
        <v>0</v>
      </c>
      <c r="D1337">
        <v>0</v>
      </c>
      <c r="E1337">
        <v>0</v>
      </c>
      <c r="F1337" t="s">
        <v>6291</v>
      </c>
    </row>
    <row r="1338" spans="1:7" x14ac:dyDescent="0.25">
      <c r="A1338" t="s">
        <v>3528</v>
      </c>
      <c r="B1338" t="s">
        <v>3529</v>
      </c>
      <c r="C1338">
        <v>0</v>
      </c>
      <c r="D1338">
        <v>0</v>
      </c>
      <c r="E1338">
        <v>0</v>
      </c>
      <c r="F1338" t="s">
        <v>3530</v>
      </c>
    </row>
    <row r="1339" spans="1:7" x14ac:dyDescent="0.25">
      <c r="A1339" t="s">
        <v>3149</v>
      </c>
      <c r="B1339" t="s">
        <v>3150</v>
      </c>
      <c r="C1339">
        <v>0</v>
      </c>
      <c r="D1339">
        <v>0</v>
      </c>
      <c r="E1339">
        <v>0</v>
      </c>
      <c r="F1339" t="s">
        <v>3151</v>
      </c>
    </row>
    <row r="1340" spans="1:7" x14ac:dyDescent="0.25">
      <c r="A1340" t="s">
        <v>13017</v>
      </c>
      <c r="B1340" t="s">
        <v>13018</v>
      </c>
      <c r="C1340">
        <v>0</v>
      </c>
      <c r="D1340">
        <v>0</v>
      </c>
      <c r="E1340">
        <v>0</v>
      </c>
      <c r="F1340" t="s">
        <v>13019</v>
      </c>
    </row>
    <row r="1341" spans="1:7" x14ac:dyDescent="0.25">
      <c r="A1341" t="s">
        <v>31</v>
      </c>
      <c r="B1341" t="s">
        <v>32</v>
      </c>
      <c r="C1341">
        <v>19</v>
      </c>
      <c r="D1341">
        <v>19</v>
      </c>
      <c r="E1341">
        <v>0</v>
      </c>
      <c r="F1341" t="s">
        <v>33</v>
      </c>
      <c r="G1341" t="s">
        <v>273</v>
      </c>
    </row>
    <row r="1342" spans="1:7" x14ac:dyDescent="0.25">
      <c r="A1342" t="s">
        <v>6499</v>
      </c>
      <c r="B1342" t="s">
        <v>6500</v>
      </c>
      <c r="C1342">
        <v>0</v>
      </c>
      <c r="D1342">
        <v>0</v>
      </c>
      <c r="E1342">
        <v>0</v>
      </c>
      <c r="F1342" t="s">
        <v>6501</v>
      </c>
    </row>
    <row r="1343" spans="1:7" x14ac:dyDescent="0.25">
      <c r="A1343" t="s">
        <v>11675</v>
      </c>
      <c r="B1343" t="s">
        <v>11676</v>
      </c>
      <c r="C1343">
        <v>0</v>
      </c>
      <c r="D1343">
        <v>0</v>
      </c>
      <c r="E1343">
        <v>0</v>
      </c>
      <c r="F1343" t="s">
        <v>11677</v>
      </c>
    </row>
    <row r="1344" spans="1:7" x14ac:dyDescent="0.25">
      <c r="A1344" t="s">
        <v>4760</v>
      </c>
      <c r="B1344" t="s">
        <v>4761</v>
      </c>
      <c r="C1344">
        <v>0</v>
      </c>
      <c r="D1344">
        <v>0</v>
      </c>
      <c r="E1344">
        <v>0</v>
      </c>
      <c r="F1344" t="s">
        <v>4762</v>
      </c>
    </row>
    <row r="1345" spans="1:7" x14ac:dyDescent="0.25">
      <c r="A1345" t="s">
        <v>3923</v>
      </c>
      <c r="B1345" t="s">
        <v>3924</v>
      </c>
      <c r="C1345">
        <v>0</v>
      </c>
      <c r="D1345">
        <v>0</v>
      </c>
      <c r="E1345">
        <v>0</v>
      </c>
      <c r="F1345" t="s">
        <v>3925</v>
      </c>
    </row>
    <row r="1346" spans="1:7" x14ac:dyDescent="0.25">
      <c r="A1346" t="s">
        <v>1387</v>
      </c>
      <c r="B1346" t="s">
        <v>1388</v>
      </c>
      <c r="C1346">
        <v>1</v>
      </c>
      <c r="D1346">
        <v>1</v>
      </c>
      <c r="E1346">
        <v>0</v>
      </c>
      <c r="F1346" t="s">
        <v>1389</v>
      </c>
      <c r="G1346" t="s">
        <v>235</v>
      </c>
    </row>
    <row r="1347" spans="1:7" x14ac:dyDescent="0.25">
      <c r="A1347" t="s">
        <v>4086</v>
      </c>
      <c r="B1347" t="s">
        <v>4087</v>
      </c>
      <c r="C1347">
        <v>0</v>
      </c>
      <c r="D1347">
        <v>0</v>
      </c>
      <c r="E1347">
        <v>0</v>
      </c>
      <c r="F1347" t="s">
        <v>4088</v>
      </c>
    </row>
    <row r="1348" spans="1:7" x14ac:dyDescent="0.25">
      <c r="A1348" t="s">
        <v>12250</v>
      </c>
      <c r="B1348" t="s">
        <v>12251</v>
      </c>
      <c r="C1348">
        <v>0</v>
      </c>
      <c r="D1348">
        <v>0</v>
      </c>
      <c r="E1348">
        <v>0</v>
      </c>
      <c r="F1348" t="s">
        <v>12252</v>
      </c>
    </row>
    <row r="1349" spans="1:7" x14ac:dyDescent="0.25">
      <c r="A1349" t="s">
        <v>13142</v>
      </c>
      <c r="B1349" t="s">
        <v>13143</v>
      </c>
      <c r="C1349">
        <v>0</v>
      </c>
      <c r="D1349">
        <v>0</v>
      </c>
      <c r="E1349">
        <v>0</v>
      </c>
      <c r="F1349" t="s">
        <v>13144</v>
      </c>
    </row>
    <row r="1350" spans="1:7" x14ac:dyDescent="0.25">
      <c r="A1350" t="s">
        <v>11720</v>
      </c>
      <c r="B1350" t="s">
        <v>11721</v>
      </c>
      <c r="C1350">
        <v>0</v>
      </c>
      <c r="D1350">
        <v>0</v>
      </c>
      <c r="E1350">
        <v>0</v>
      </c>
      <c r="F1350" t="s">
        <v>11722</v>
      </c>
    </row>
    <row r="1351" spans="1:7" x14ac:dyDescent="0.25">
      <c r="A1351" t="s">
        <v>5952</v>
      </c>
      <c r="B1351" t="s">
        <v>5953</v>
      </c>
      <c r="C1351">
        <v>0</v>
      </c>
      <c r="D1351">
        <v>0</v>
      </c>
      <c r="E1351">
        <v>0</v>
      </c>
      <c r="F1351" t="s">
        <v>5954</v>
      </c>
    </row>
    <row r="1352" spans="1:7" x14ac:dyDescent="0.25">
      <c r="A1352" t="s">
        <v>11111</v>
      </c>
      <c r="B1352" t="s">
        <v>11112</v>
      </c>
      <c r="C1352">
        <v>0</v>
      </c>
      <c r="D1352">
        <v>0</v>
      </c>
      <c r="E1352">
        <v>0</v>
      </c>
      <c r="F1352" t="s">
        <v>11113</v>
      </c>
    </row>
    <row r="1353" spans="1:7" x14ac:dyDescent="0.25">
      <c r="A1353" t="s">
        <v>3310</v>
      </c>
      <c r="B1353" t="s">
        <v>3311</v>
      </c>
      <c r="C1353">
        <v>0</v>
      </c>
      <c r="D1353">
        <v>0</v>
      </c>
      <c r="E1353">
        <v>0</v>
      </c>
      <c r="F1353" t="s">
        <v>3312</v>
      </c>
    </row>
    <row r="1354" spans="1:7" x14ac:dyDescent="0.25">
      <c r="A1354" t="s">
        <v>11167</v>
      </c>
      <c r="B1354" t="s">
        <v>11168</v>
      </c>
      <c r="C1354">
        <v>0</v>
      </c>
      <c r="D1354">
        <v>0</v>
      </c>
      <c r="E1354">
        <v>0</v>
      </c>
      <c r="F1354" t="s">
        <v>11169</v>
      </c>
    </row>
    <row r="1355" spans="1:7" x14ac:dyDescent="0.25">
      <c r="A1355" t="s">
        <v>5564</v>
      </c>
      <c r="B1355" t="s">
        <v>4650</v>
      </c>
      <c r="C1355">
        <v>0</v>
      </c>
      <c r="D1355">
        <v>0</v>
      </c>
      <c r="E1355">
        <v>0</v>
      </c>
      <c r="F1355" t="s">
        <v>5565</v>
      </c>
    </row>
    <row r="1356" spans="1:7" x14ac:dyDescent="0.25">
      <c r="A1356" t="s">
        <v>6475</v>
      </c>
      <c r="B1356" t="s">
        <v>6476</v>
      </c>
      <c r="C1356">
        <v>0</v>
      </c>
      <c r="D1356">
        <v>0</v>
      </c>
      <c r="E1356">
        <v>0</v>
      </c>
      <c r="F1356" t="s">
        <v>6477</v>
      </c>
    </row>
    <row r="1357" spans="1:7" x14ac:dyDescent="0.25">
      <c r="A1357" t="s">
        <v>5505</v>
      </c>
      <c r="B1357" t="s">
        <v>5506</v>
      </c>
      <c r="C1357">
        <v>0</v>
      </c>
      <c r="D1357">
        <v>0</v>
      </c>
      <c r="E1357">
        <v>0</v>
      </c>
      <c r="F1357" t="s">
        <v>5507</v>
      </c>
    </row>
    <row r="1358" spans="1:7" x14ac:dyDescent="0.25">
      <c r="A1358" t="s">
        <v>12271</v>
      </c>
      <c r="B1358" t="s">
        <v>12239</v>
      </c>
      <c r="C1358">
        <v>0</v>
      </c>
      <c r="D1358">
        <v>0</v>
      </c>
      <c r="E1358">
        <v>0</v>
      </c>
      <c r="F1358" t="s">
        <v>12272</v>
      </c>
    </row>
    <row r="1359" spans="1:7" x14ac:dyDescent="0.25">
      <c r="A1359" t="s">
        <v>11920</v>
      </c>
      <c r="B1359" t="s">
        <v>11921</v>
      </c>
      <c r="C1359">
        <v>0</v>
      </c>
      <c r="D1359">
        <v>0</v>
      </c>
      <c r="E1359">
        <v>0</v>
      </c>
      <c r="F1359" t="s">
        <v>11922</v>
      </c>
    </row>
    <row r="1360" spans="1:7" x14ac:dyDescent="0.25">
      <c r="A1360" t="s">
        <v>1427</v>
      </c>
      <c r="B1360" t="s">
        <v>1428</v>
      </c>
      <c r="C1360">
        <v>1</v>
      </c>
      <c r="D1360">
        <v>1</v>
      </c>
      <c r="E1360">
        <v>0</v>
      </c>
      <c r="F1360" t="s">
        <v>1429</v>
      </c>
      <c r="G1360" t="s">
        <v>260</v>
      </c>
    </row>
    <row r="1361" spans="1:7" x14ac:dyDescent="0.25">
      <c r="A1361" t="s">
        <v>8111</v>
      </c>
      <c r="B1361" t="s">
        <v>8112</v>
      </c>
      <c r="C1361">
        <v>0</v>
      </c>
      <c r="D1361">
        <v>0</v>
      </c>
      <c r="E1361">
        <v>0</v>
      </c>
      <c r="F1361" t="s">
        <v>8113</v>
      </c>
    </row>
    <row r="1362" spans="1:7" x14ac:dyDescent="0.25">
      <c r="A1362" t="s">
        <v>4118</v>
      </c>
      <c r="B1362" t="s">
        <v>4119</v>
      </c>
      <c r="C1362">
        <v>0</v>
      </c>
      <c r="D1362">
        <v>0</v>
      </c>
      <c r="E1362">
        <v>0</v>
      </c>
      <c r="F1362" t="s">
        <v>4120</v>
      </c>
    </row>
    <row r="1363" spans="1:7" x14ac:dyDescent="0.25">
      <c r="A1363" t="s">
        <v>3313</v>
      </c>
      <c r="B1363" t="s">
        <v>3314</v>
      </c>
      <c r="C1363">
        <v>0</v>
      </c>
      <c r="D1363">
        <v>0</v>
      </c>
      <c r="E1363">
        <v>0</v>
      </c>
      <c r="F1363" t="s">
        <v>3315</v>
      </c>
    </row>
    <row r="1364" spans="1:7" x14ac:dyDescent="0.25">
      <c r="A1364" t="s">
        <v>1109</v>
      </c>
      <c r="B1364" t="s">
        <v>1110</v>
      </c>
      <c r="C1364">
        <v>1</v>
      </c>
      <c r="D1364">
        <v>1</v>
      </c>
      <c r="E1364">
        <v>0</v>
      </c>
      <c r="F1364" t="s">
        <v>1111</v>
      </c>
      <c r="G1364" t="s">
        <v>200</v>
      </c>
    </row>
    <row r="1365" spans="1:7" x14ac:dyDescent="0.25">
      <c r="A1365" t="s">
        <v>3780</v>
      </c>
      <c r="B1365" t="s">
        <v>3781</v>
      </c>
      <c r="C1365">
        <v>0</v>
      </c>
      <c r="D1365">
        <v>0</v>
      </c>
      <c r="E1365">
        <v>0</v>
      </c>
      <c r="F1365" t="s">
        <v>3782</v>
      </c>
    </row>
    <row r="1366" spans="1:7" x14ac:dyDescent="0.25">
      <c r="A1366" t="s">
        <v>7832</v>
      </c>
      <c r="B1366" t="s">
        <v>7833</v>
      </c>
      <c r="C1366">
        <v>0</v>
      </c>
      <c r="D1366">
        <v>0</v>
      </c>
      <c r="E1366">
        <v>0</v>
      </c>
      <c r="F1366" t="s">
        <v>7834</v>
      </c>
    </row>
    <row r="1367" spans="1:7" x14ac:dyDescent="0.25">
      <c r="A1367" t="s">
        <v>11035</v>
      </c>
      <c r="B1367" t="s">
        <v>11036</v>
      </c>
      <c r="C1367">
        <v>0</v>
      </c>
      <c r="D1367">
        <v>0</v>
      </c>
      <c r="E1367">
        <v>0</v>
      </c>
      <c r="F1367" t="s">
        <v>11037</v>
      </c>
    </row>
    <row r="1368" spans="1:7" x14ac:dyDescent="0.25">
      <c r="A1368" t="s">
        <v>9323</v>
      </c>
      <c r="B1368" t="s">
        <v>9324</v>
      </c>
      <c r="C1368">
        <v>0</v>
      </c>
      <c r="D1368">
        <v>0</v>
      </c>
      <c r="E1368">
        <v>0</v>
      </c>
      <c r="F1368" t="s">
        <v>9325</v>
      </c>
    </row>
    <row r="1369" spans="1:7" x14ac:dyDescent="0.25">
      <c r="A1369" t="s">
        <v>3708</v>
      </c>
      <c r="B1369" t="s">
        <v>3575</v>
      </c>
      <c r="C1369">
        <v>0</v>
      </c>
      <c r="D1369">
        <v>0</v>
      </c>
      <c r="E1369">
        <v>0</v>
      </c>
      <c r="F1369" t="s">
        <v>3709</v>
      </c>
    </row>
    <row r="1370" spans="1:7" x14ac:dyDescent="0.25">
      <c r="A1370" t="s">
        <v>8573</v>
      </c>
      <c r="B1370" t="s">
        <v>8574</v>
      </c>
      <c r="C1370">
        <v>0</v>
      </c>
      <c r="D1370">
        <v>0</v>
      </c>
      <c r="E1370">
        <v>0</v>
      </c>
      <c r="F1370" t="s">
        <v>8575</v>
      </c>
    </row>
    <row r="1371" spans="1:7" x14ac:dyDescent="0.25">
      <c r="A1371" t="s">
        <v>9494</v>
      </c>
      <c r="B1371" t="s">
        <v>9495</v>
      </c>
      <c r="C1371">
        <v>0</v>
      </c>
      <c r="D1371">
        <v>0</v>
      </c>
      <c r="E1371">
        <v>0</v>
      </c>
      <c r="F1371" t="s">
        <v>9496</v>
      </c>
    </row>
    <row r="1372" spans="1:7" x14ac:dyDescent="0.25">
      <c r="A1372" t="s">
        <v>12259</v>
      </c>
      <c r="B1372" t="s">
        <v>12260</v>
      </c>
      <c r="C1372">
        <v>0</v>
      </c>
      <c r="D1372">
        <v>0</v>
      </c>
      <c r="E1372">
        <v>0</v>
      </c>
      <c r="F1372" t="s">
        <v>12261</v>
      </c>
    </row>
    <row r="1373" spans="1:7" x14ac:dyDescent="0.25">
      <c r="A1373" t="s">
        <v>11953</v>
      </c>
      <c r="B1373" t="s">
        <v>11954</v>
      </c>
      <c r="C1373">
        <v>0</v>
      </c>
      <c r="D1373">
        <v>0</v>
      </c>
      <c r="E1373">
        <v>0</v>
      </c>
      <c r="F1373" t="s">
        <v>11955</v>
      </c>
    </row>
    <row r="1374" spans="1:7" x14ac:dyDescent="0.25">
      <c r="A1374" t="s">
        <v>10232</v>
      </c>
      <c r="B1374" t="s">
        <v>10233</v>
      </c>
      <c r="C1374">
        <v>0</v>
      </c>
      <c r="D1374">
        <v>0</v>
      </c>
      <c r="E1374">
        <v>0</v>
      </c>
      <c r="F1374" t="s">
        <v>10234</v>
      </c>
    </row>
    <row r="1375" spans="1:7" x14ac:dyDescent="0.25">
      <c r="A1375" t="s">
        <v>12019</v>
      </c>
      <c r="B1375" t="s">
        <v>12020</v>
      </c>
      <c r="C1375">
        <v>0</v>
      </c>
      <c r="D1375">
        <v>0</v>
      </c>
      <c r="E1375">
        <v>0</v>
      </c>
      <c r="F1375" t="s">
        <v>12021</v>
      </c>
    </row>
    <row r="1376" spans="1:7" x14ac:dyDescent="0.25">
      <c r="A1376" t="s">
        <v>3887</v>
      </c>
      <c r="B1376" t="s">
        <v>3888</v>
      </c>
      <c r="C1376">
        <v>0</v>
      </c>
      <c r="D1376">
        <v>0</v>
      </c>
      <c r="E1376">
        <v>0</v>
      </c>
      <c r="F1376" t="s">
        <v>3889</v>
      </c>
    </row>
    <row r="1377" spans="1:7" x14ac:dyDescent="0.25">
      <c r="A1377" t="s">
        <v>10349</v>
      </c>
      <c r="B1377" t="s">
        <v>10350</v>
      </c>
      <c r="C1377">
        <v>0</v>
      </c>
      <c r="D1377">
        <v>0</v>
      </c>
      <c r="E1377">
        <v>0</v>
      </c>
      <c r="F1377" t="s">
        <v>10351</v>
      </c>
    </row>
    <row r="1378" spans="1:7" x14ac:dyDescent="0.25">
      <c r="A1378" t="s">
        <v>10223</v>
      </c>
      <c r="B1378" t="s">
        <v>10224</v>
      </c>
      <c r="C1378">
        <v>0</v>
      </c>
      <c r="D1378">
        <v>0</v>
      </c>
      <c r="E1378">
        <v>0</v>
      </c>
      <c r="F1378" t="s">
        <v>10225</v>
      </c>
    </row>
    <row r="1379" spans="1:7" x14ac:dyDescent="0.25">
      <c r="A1379" t="s">
        <v>10180</v>
      </c>
      <c r="B1379" t="s">
        <v>10181</v>
      </c>
      <c r="C1379">
        <v>0</v>
      </c>
      <c r="D1379">
        <v>0</v>
      </c>
      <c r="E1379">
        <v>0</v>
      </c>
      <c r="F1379" t="s">
        <v>10182</v>
      </c>
    </row>
    <row r="1380" spans="1:7" x14ac:dyDescent="0.25">
      <c r="A1380" t="s">
        <v>10167</v>
      </c>
      <c r="B1380" t="s">
        <v>10168</v>
      </c>
      <c r="C1380">
        <v>0</v>
      </c>
      <c r="D1380">
        <v>0</v>
      </c>
      <c r="E1380">
        <v>0</v>
      </c>
      <c r="F1380" t="s">
        <v>10169</v>
      </c>
    </row>
    <row r="1381" spans="1:7" x14ac:dyDescent="0.25">
      <c r="A1381" t="s">
        <v>12520</v>
      </c>
      <c r="B1381" t="s">
        <v>12521</v>
      </c>
      <c r="C1381">
        <v>0</v>
      </c>
      <c r="D1381">
        <v>0</v>
      </c>
      <c r="E1381">
        <v>0</v>
      </c>
      <c r="F1381" t="s">
        <v>12522</v>
      </c>
    </row>
    <row r="1382" spans="1:7" x14ac:dyDescent="0.25">
      <c r="A1382" t="s">
        <v>8251</v>
      </c>
      <c r="B1382" t="s">
        <v>8252</v>
      </c>
      <c r="C1382">
        <v>0</v>
      </c>
      <c r="D1382">
        <v>0</v>
      </c>
      <c r="E1382">
        <v>0</v>
      </c>
      <c r="F1382" t="s">
        <v>8253</v>
      </c>
    </row>
    <row r="1383" spans="1:7" x14ac:dyDescent="0.25">
      <c r="A1383" t="s">
        <v>10630</v>
      </c>
      <c r="B1383" t="s">
        <v>10631</v>
      </c>
      <c r="C1383">
        <v>0</v>
      </c>
      <c r="D1383">
        <v>0</v>
      </c>
      <c r="E1383">
        <v>0</v>
      </c>
      <c r="F1383" t="s">
        <v>10632</v>
      </c>
    </row>
    <row r="1384" spans="1:7" x14ac:dyDescent="0.25">
      <c r="A1384" t="s">
        <v>5520</v>
      </c>
      <c r="B1384" t="s">
        <v>5521</v>
      </c>
      <c r="C1384">
        <v>0</v>
      </c>
      <c r="D1384">
        <v>0</v>
      </c>
      <c r="E1384">
        <v>0</v>
      </c>
      <c r="F1384" t="s">
        <v>5522</v>
      </c>
    </row>
    <row r="1385" spans="1:7" x14ac:dyDescent="0.25">
      <c r="A1385" t="s">
        <v>10105</v>
      </c>
      <c r="B1385" t="s">
        <v>10106</v>
      </c>
      <c r="C1385">
        <v>0</v>
      </c>
      <c r="D1385">
        <v>0</v>
      </c>
      <c r="E1385">
        <v>0</v>
      </c>
      <c r="F1385" t="s">
        <v>10107</v>
      </c>
    </row>
    <row r="1386" spans="1:7" x14ac:dyDescent="0.25">
      <c r="A1386" t="s">
        <v>12425</v>
      </c>
      <c r="B1386" t="s">
        <v>12426</v>
      </c>
      <c r="C1386">
        <v>0</v>
      </c>
      <c r="D1386">
        <v>0</v>
      </c>
      <c r="E1386">
        <v>0</v>
      </c>
      <c r="F1386" t="s">
        <v>12427</v>
      </c>
    </row>
    <row r="1387" spans="1:7" x14ac:dyDescent="0.25">
      <c r="A1387" t="s">
        <v>3947</v>
      </c>
      <c r="B1387" t="s">
        <v>3948</v>
      </c>
      <c r="C1387">
        <v>0</v>
      </c>
      <c r="D1387">
        <v>0</v>
      </c>
      <c r="E1387">
        <v>0</v>
      </c>
      <c r="F1387" t="s">
        <v>3949</v>
      </c>
    </row>
    <row r="1388" spans="1:7" x14ac:dyDescent="0.25">
      <c r="A1388" t="s">
        <v>2232</v>
      </c>
      <c r="B1388" t="s">
        <v>2233</v>
      </c>
      <c r="C1388">
        <v>0</v>
      </c>
      <c r="D1388">
        <v>0</v>
      </c>
      <c r="E1388">
        <v>0</v>
      </c>
      <c r="F1388" t="s">
        <v>2234</v>
      </c>
    </row>
    <row r="1389" spans="1:7" x14ac:dyDescent="0.25">
      <c r="A1389" t="s">
        <v>8683</v>
      </c>
      <c r="B1389" t="s">
        <v>8684</v>
      </c>
      <c r="C1389">
        <v>0</v>
      </c>
      <c r="D1389">
        <v>0</v>
      </c>
      <c r="E1389">
        <v>0</v>
      </c>
      <c r="F1389" t="s">
        <v>8685</v>
      </c>
    </row>
    <row r="1390" spans="1:7" x14ac:dyDescent="0.25">
      <c r="A1390" t="s">
        <v>9889</v>
      </c>
      <c r="B1390" t="s">
        <v>9890</v>
      </c>
      <c r="C1390">
        <v>0</v>
      </c>
      <c r="D1390">
        <v>0</v>
      </c>
      <c r="E1390">
        <v>0</v>
      </c>
      <c r="F1390" t="s">
        <v>9891</v>
      </c>
    </row>
    <row r="1391" spans="1:7" x14ac:dyDescent="0.25">
      <c r="A1391" t="s">
        <v>9843</v>
      </c>
      <c r="B1391" t="s">
        <v>9844</v>
      </c>
      <c r="C1391">
        <v>0</v>
      </c>
      <c r="D1391">
        <v>0</v>
      </c>
      <c r="E1391">
        <v>0</v>
      </c>
      <c r="F1391" t="s">
        <v>9845</v>
      </c>
    </row>
    <row r="1392" spans="1:7" x14ac:dyDescent="0.25">
      <c r="A1392" t="s">
        <v>888</v>
      </c>
      <c r="B1392" t="s">
        <v>889</v>
      </c>
      <c r="C1392">
        <v>1</v>
      </c>
      <c r="D1392">
        <v>1</v>
      </c>
      <c r="E1392">
        <v>0</v>
      </c>
      <c r="F1392" t="s">
        <v>890</v>
      </c>
      <c r="G1392" t="s">
        <v>215</v>
      </c>
    </row>
    <row r="1393" spans="1:7" x14ac:dyDescent="0.25">
      <c r="A1393" t="s">
        <v>2575</v>
      </c>
      <c r="B1393" t="s">
        <v>2576</v>
      </c>
      <c r="C1393">
        <v>0</v>
      </c>
      <c r="D1393">
        <v>0</v>
      </c>
      <c r="E1393">
        <v>0</v>
      </c>
      <c r="F1393" t="s">
        <v>2577</v>
      </c>
    </row>
    <row r="1394" spans="1:7" x14ac:dyDescent="0.25">
      <c r="A1394" t="s">
        <v>7564</v>
      </c>
      <c r="B1394" t="s">
        <v>7565</v>
      </c>
      <c r="C1394">
        <v>0</v>
      </c>
      <c r="D1394">
        <v>0</v>
      </c>
      <c r="E1394">
        <v>0</v>
      </c>
      <c r="F1394" t="s">
        <v>7566</v>
      </c>
    </row>
    <row r="1395" spans="1:7" x14ac:dyDescent="0.25">
      <c r="A1395" t="s">
        <v>661</v>
      </c>
      <c r="B1395" t="s">
        <v>662</v>
      </c>
      <c r="C1395">
        <v>1</v>
      </c>
      <c r="D1395">
        <v>1</v>
      </c>
      <c r="E1395">
        <v>0</v>
      </c>
      <c r="F1395" t="s">
        <v>663</v>
      </c>
      <c r="G1395" t="s">
        <v>257</v>
      </c>
    </row>
    <row r="1396" spans="1:7" x14ac:dyDescent="0.25">
      <c r="A1396" t="s">
        <v>4497</v>
      </c>
      <c r="B1396" t="s">
        <v>4498</v>
      </c>
      <c r="C1396">
        <v>0</v>
      </c>
      <c r="D1396">
        <v>0</v>
      </c>
      <c r="E1396">
        <v>0</v>
      </c>
      <c r="F1396" t="s">
        <v>4499</v>
      </c>
    </row>
    <row r="1397" spans="1:7" x14ac:dyDescent="0.25">
      <c r="A1397" t="s">
        <v>1369</v>
      </c>
      <c r="B1397" t="s">
        <v>1370</v>
      </c>
      <c r="C1397">
        <v>1</v>
      </c>
      <c r="D1397">
        <v>1</v>
      </c>
      <c r="E1397">
        <v>0</v>
      </c>
      <c r="F1397" t="s">
        <v>1371</v>
      </c>
      <c r="G1397" t="s">
        <v>226</v>
      </c>
    </row>
    <row r="1398" spans="1:7" x14ac:dyDescent="0.25">
      <c r="A1398" t="s">
        <v>484</v>
      </c>
      <c r="B1398" t="s">
        <v>485</v>
      </c>
      <c r="C1398">
        <v>2</v>
      </c>
      <c r="D1398">
        <v>0</v>
      </c>
      <c r="E1398">
        <v>2</v>
      </c>
      <c r="F1398" t="s">
        <v>486</v>
      </c>
      <c r="G1398" t="s">
        <v>487</v>
      </c>
    </row>
    <row r="1399" spans="1:7" x14ac:dyDescent="0.25">
      <c r="A1399" t="s">
        <v>2789</v>
      </c>
      <c r="B1399" t="s">
        <v>2790</v>
      </c>
      <c r="C1399">
        <v>0</v>
      </c>
      <c r="D1399">
        <v>0</v>
      </c>
      <c r="E1399">
        <v>0</v>
      </c>
      <c r="F1399" t="s">
        <v>2791</v>
      </c>
    </row>
    <row r="1400" spans="1:7" x14ac:dyDescent="0.25">
      <c r="A1400" t="s">
        <v>5386</v>
      </c>
      <c r="B1400" t="s">
        <v>5387</v>
      </c>
      <c r="C1400">
        <v>0</v>
      </c>
      <c r="D1400">
        <v>0</v>
      </c>
      <c r="E1400">
        <v>0</v>
      </c>
      <c r="F1400" t="s">
        <v>5388</v>
      </c>
    </row>
    <row r="1401" spans="1:7" x14ac:dyDescent="0.25">
      <c r="A1401" t="s">
        <v>7782</v>
      </c>
      <c r="B1401" t="s">
        <v>7783</v>
      </c>
      <c r="C1401">
        <v>0</v>
      </c>
      <c r="D1401">
        <v>0</v>
      </c>
      <c r="E1401">
        <v>0</v>
      </c>
      <c r="F1401" t="s">
        <v>7784</v>
      </c>
    </row>
    <row r="1402" spans="1:7" x14ac:dyDescent="0.25">
      <c r="A1402" t="s">
        <v>4266</v>
      </c>
      <c r="B1402" t="s">
        <v>4267</v>
      </c>
      <c r="C1402">
        <v>0</v>
      </c>
      <c r="D1402">
        <v>0</v>
      </c>
      <c r="E1402">
        <v>0</v>
      </c>
      <c r="F1402" t="s">
        <v>4268</v>
      </c>
    </row>
    <row r="1403" spans="1:7" x14ac:dyDescent="0.25">
      <c r="A1403" t="s">
        <v>10531</v>
      </c>
      <c r="B1403" t="s">
        <v>10532</v>
      </c>
      <c r="C1403">
        <v>0</v>
      </c>
      <c r="D1403">
        <v>0</v>
      </c>
      <c r="E1403">
        <v>0</v>
      </c>
      <c r="F1403" t="s">
        <v>10533</v>
      </c>
    </row>
    <row r="1404" spans="1:7" x14ac:dyDescent="0.25">
      <c r="A1404" t="s">
        <v>3018</v>
      </c>
      <c r="B1404" t="s">
        <v>3019</v>
      </c>
      <c r="C1404">
        <v>0</v>
      </c>
      <c r="D1404">
        <v>0</v>
      </c>
      <c r="E1404">
        <v>0</v>
      </c>
      <c r="F1404" t="s">
        <v>3020</v>
      </c>
    </row>
    <row r="1405" spans="1:7" x14ac:dyDescent="0.25">
      <c r="A1405" t="s">
        <v>9763</v>
      </c>
      <c r="B1405" t="s">
        <v>9764</v>
      </c>
      <c r="C1405">
        <v>0</v>
      </c>
      <c r="D1405">
        <v>0</v>
      </c>
      <c r="E1405">
        <v>0</v>
      </c>
      <c r="F1405" t="s">
        <v>9765</v>
      </c>
    </row>
    <row r="1406" spans="1:7" x14ac:dyDescent="0.25">
      <c r="A1406" t="s">
        <v>5712</v>
      </c>
      <c r="B1406" t="s">
        <v>5713</v>
      </c>
      <c r="C1406">
        <v>0</v>
      </c>
      <c r="D1406">
        <v>0</v>
      </c>
      <c r="E1406">
        <v>0</v>
      </c>
      <c r="F1406" t="s">
        <v>5714</v>
      </c>
    </row>
    <row r="1407" spans="1:7" x14ac:dyDescent="0.25">
      <c r="A1407" t="s">
        <v>676</v>
      </c>
      <c r="B1407" t="s">
        <v>677</v>
      </c>
      <c r="C1407">
        <v>1</v>
      </c>
      <c r="D1407">
        <v>1</v>
      </c>
      <c r="E1407">
        <v>0</v>
      </c>
      <c r="F1407" t="s">
        <v>678</v>
      </c>
      <c r="G1407" t="s">
        <v>258</v>
      </c>
    </row>
    <row r="1408" spans="1:7" x14ac:dyDescent="0.25">
      <c r="A1408" t="s">
        <v>8429</v>
      </c>
      <c r="B1408" t="s">
        <v>8430</v>
      </c>
      <c r="C1408">
        <v>0</v>
      </c>
      <c r="D1408">
        <v>0</v>
      </c>
      <c r="E1408">
        <v>0</v>
      </c>
      <c r="F1408" t="s">
        <v>8431</v>
      </c>
    </row>
    <row r="1409" spans="1:7" x14ac:dyDescent="0.25">
      <c r="A1409" t="s">
        <v>5059</v>
      </c>
      <c r="B1409" t="s">
        <v>5060</v>
      </c>
      <c r="C1409">
        <v>0</v>
      </c>
      <c r="D1409">
        <v>0</v>
      </c>
      <c r="E1409">
        <v>0</v>
      </c>
      <c r="F1409" t="s">
        <v>5061</v>
      </c>
    </row>
    <row r="1410" spans="1:7" x14ac:dyDescent="0.25">
      <c r="A1410" t="s">
        <v>12779</v>
      </c>
      <c r="B1410" t="s">
        <v>12780</v>
      </c>
      <c r="C1410">
        <v>0</v>
      </c>
      <c r="D1410">
        <v>0</v>
      </c>
      <c r="E1410">
        <v>0</v>
      </c>
      <c r="F1410" t="s">
        <v>12781</v>
      </c>
    </row>
    <row r="1411" spans="1:7" x14ac:dyDescent="0.25">
      <c r="A1411" t="s">
        <v>3116</v>
      </c>
      <c r="B1411" t="s">
        <v>3117</v>
      </c>
      <c r="C1411">
        <v>0</v>
      </c>
      <c r="D1411">
        <v>0</v>
      </c>
      <c r="E1411">
        <v>0</v>
      </c>
      <c r="F1411" t="s">
        <v>3118</v>
      </c>
    </row>
    <row r="1412" spans="1:7" x14ac:dyDescent="0.25">
      <c r="A1412" t="s">
        <v>3116</v>
      </c>
      <c r="B1412" t="s">
        <v>5572</v>
      </c>
      <c r="C1412">
        <v>0</v>
      </c>
      <c r="D1412">
        <v>0</v>
      </c>
      <c r="E1412">
        <v>0</v>
      </c>
      <c r="F1412" t="s">
        <v>3118</v>
      </c>
    </row>
    <row r="1413" spans="1:7" x14ac:dyDescent="0.25">
      <c r="A1413" t="s">
        <v>3116</v>
      </c>
      <c r="B1413" t="s">
        <v>8626</v>
      </c>
      <c r="C1413">
        <v>0</v>
      </c>
      <c r="D1413">
        <v>0</v>
      </c>
      <c r="E1413">
        <v>0</v>
      </c>
      <c r="F1413" t="s">
        <v>3118</v>
      </c>
    </row>
    <row r="1414" spans="1:7" x14ac:dyDescent="0.25">
      <c r="A1414" t="s">
        <v>12127</v>
      </c>
      <c r="B1414" t="s">
        <v>12128</v>
      </c>
      <c r="C1414">
        <v>0</v>
      </c>
      <c r="D1414">
        <v>0</v>
      </c>
      <c r="E1414">
        <v>0</v>
      </c>
      <c r="F1414" t="s">
        <v>12129</v>
      </c>
    </row>
    <row r="1415" spans="1:7" x14ac:dyDescent="0.25">
      <c r="A1415" t="s">
        <v>12544</v>
      </c>
      <c r="B1415" t="s">
        <v>12545</v>
      </c>
      <c r="C1415">
        <v>0</v>
      </c>
      <c r="D1415">
        <v>0</v>
      </c>
      <c r="E1415">
        <v>0</v>
      </c>
      <c r="F1415" t="s">
        <v>12546</v>
      </c>
    </row>
    <row r="1416" spans="1:7" x14ac:dyDescent="0.25">
      <c r="A1416" t="s">
        <v>13119</v>
      </c>
      <c r="B1416" t="s">
        <v>13120</v>
      </c>
      <c r="C1416">
        <v>0</v>
      </c>
      <c r="D1416">
        <v>0</v>
      </c>
      <c r="E1416">
        <v>0</v>
      </c>
      <c r="F1416" t="s">
        <v>13121</v>
      </c>
    </row>
    <row r="1417" spans="1:7" x14ac:dyDescent="0.25">
      <c r="A1417" t="s">
        <v>75</v>
      </c>
      <c r="B1417" t="s">
        <v>76</v>
      </c>
      <c r="C1417">
        <v>11</v>
      </c>
      <c r="D1417">
        <v>11</v>
      </c>
      <c r="E1417">
        <v>0</v>
      </c>
      <c r="F1417" t="s">
        <v>77</v>
      </c>
      <c r="G1417" t="s">
        <v>287</v>
      </c>
    </row>
    <row r="1418" spans="1:7" x14ac:dyDescent="0.25">
      <c r="A1418" t="s">
        <v>3357</v>
      </c>
      <c r="B1418" t="s">
        <v>3358</v>
      </c>
      <c r="C1418">
        <v>0</v>
      </c>
      <c r="D1418">
        <v>0</v>
      </c>
      <c r="E1418">
        <v>0</v>
      </c>
      <c r="F1418" t="s">
        <v>3359</v>
      </c>
    </row>
    <row r="1419" spans="1:7" x14ac:dyDescent="0.25">
      <c r="A1419" t="s">
        <v>11066</v>
      </c>
      <c r="B1419" t="s">
        <v>11067</v>
      </c>
      <c r="C1419">
        <v>0</v>
      </c>
      <c r="D1419">
        <v>0</v>
      </c>
      <c r="E1419">
        <v>0</v>
      </c>
      <c r="F1419" t="s">
        <v>11068</v>
      </c>
    </row>
    <row r="1420" spans="1:7" x14ac:dyDescent="0.25">
      <c r="A1420" t="s">
        <v>6314</v>
      </c>
      <c r="B1420" t="s">
        <v>6315</v>
      </c>
      <c r="C1420">
        <v>0</v>
      </c>
      <c r="D1420">
        <v>0</v>
      </c>
      <c r="E1420">
        <v>0</v>
      </c>
      <c r="F1420" t="s">
        <v>6316</v>
      </c>
    </row>
    <row r="1421" spans="1:7" x14ac:dyDescent="0.25">
      <c r="A1421" t="s">
        <v>4463</v>
      </c>
      <c r="B1421" t="s">
        <v>4464</v>
      </c>
      <c r="C1421">
        <v>0</v>
      </c>
      <c r="D1421">
        <v>0</v>
      </c>
      <c r="E1421">
        <v>0</v>
      </c>
      <c r="F1421" t="s">
        <v>4465</v>
      </c>
    </row>
    <row r="1422" spans="1:7" x14ac:dyDescent="0.25">
      <c r="A1422" t="s">
        <v>7171</v>
      </c>
      <c r="B1422" t="s">
        <v>7172</v>
      </c>
      <c r="C1422">
        <v>0</v>
      </c>
      <c r="D1422">
        <v>0</v>
      </c>
      <c r="E1422">
        <v>0</v>
      </c>
      <c r="F1422" t="s">
        <v>7173</v>
      </c>
    </row>
    <row r="1423" spans="1:7" x14ac:dyDescent="0.25">
      <c r="A1423" t="s">
        <v>9071</v>
      </c>
      <c r="B1423" t="s">
        <v>9072</v>
      </c>
      <c r="C1423">
        <v>0</v>
      </c>
      <c r="D1423">
        <v>0</v>
      </c>
      <c r="E1423">
        <v>0</v>
      </c>
      <c r="F1423" t="s">
        <v>9073</v>
      </c>
    </row>
    <row r="1424" spans="1:7" x14ac:dyDescent="0.25">
      <c r="A1424" t="s">
        <v>7413</v>
      </c>
      <c r="B1424" t="s">
        <v>7414</v>
      </c>
      <c r="C1424">
        <v>0</v>
      </c>
      <c r="D1424">
        <v>0</v>
      </c>
      <c r="E1424">
        <v>0</v>
      </c>
      <c r="F1424" t="s">
        <v>7415</v>
      </c>
    </row>
    <row r="1425" spans="1:7" x14ac:dyDescent="0.25">
      <c r="A1425" t="s">
        <v>12184</v>
      </c>
      <c r="B1425" t="s">
        <v>12185</v>
      </c>
      <c r="C1425">
        <v>0</v>
      </c>
      <c r="D1425">
        <v>0</v>
      </c>
      <c r="E1425">
        <v>0</v>
      </c>
      <c r="F1425" t="s">
        <v>12186</v>
      </c>
    </row>
    <row r="1426" spans="1:7" x14ac:dyDescent="0.25">
      <c r="A1426" t="s">
        <v>4378</v>
      </c>
      <c r="B1426" t="s">
        <v>4379</v>
      </c>
      <c r="C1426">
        <v>0</v>
      </c>
      <c r="D1426">
        <v>0</v>
      </c>
      <c r="E1426">
        <v>0</v>
      </c>
      <c r="F1426" t="s">
        <v>4380</v>
      </c>
    </row>
    <row r="1427" spans="1:7" x14ac:dyDescent="0.25">
      <c r="A1427" t="s">
        <v>380</v>
      </c>
      <c r="B1427" t="s">
        <v>381</v>
      </c>
      <c r="C1427">
        <v>3</v>
      </c>
      <c r="D1427">
        <v>3</v>
      </c>
      <c r="E1427">
        <v>0</v>
      </c>
      <c r="F1427" t="s">
        <v>382</v>
      </c>
      <c r="G1427" t="s">
        <v>383</v>
      </c>
    </row>
    <row r="1428" spans="1:7" x14ac:dyDescent="0.25">
      <c r="A1428" t="s">
        <v>11956</v>
      </c>
      <c r="B1428" t="s">
        <v>11957</v>
      </c>
      <c r="C1428">
        <v>0</v>
      </c>
      <c r="D1428">
        <v>0</v>
      </c>
      <c r="E1428">
        <v>0</v>
      </c>
      <c r="F1428" t="s">
        <v>11958</v>
      </c>
    </row>
    <row r="1429" spans="1:7" x14ac:dyDescent="0.25">
      <c r="A1429" t="s">
        <v>4870</v>
      </c>
      <c r="B1429" t="s">
        <v>4871</v>
      </c>
      <c r="C1429">
        <v>0</v>
      </c>
      <c r="D1429">
        <v>0</v>
      </c>
      <c r="E1429">
        <v>0</v>
      </c>
      <c r="F1429" t="s">
        <v>4872</v>
      </c>
    </row>
    <row r="1430" spans="1:7" x14ac:dyDescent="0.25">
      <c r="A1430" t="s">
        <v>12380</v>
      </c>
      <c r="B1430" t="s">
        <v>3328</v>
      </c>
      <c r="C1430">
        <v>0</v>
      </c>
      <c r="D1430">
        <v>0</v>
      </c>
      <c r="E1430">
        <v>0</v>
      </c>
      <c r="F1430" t="s">
        <v>12381</v>
      </c>
    </row>
    <row r="1431" spans="1:7" x14ac:dyDescent="0.25">
      <c r="A1431" t="s">
        <v>5201</v>
      </c>
      <c r="B1431" t="s">
        <v>5202</v>
      </c>
      <c r="C1431">
        <v>0</v>
      </c>
      <c r="D1431">
        <v>0</v>
      </c>
      <c r="E1431">
        <v>0</v>
      </c>
      <c r="F1431" t="s">
        <v>5203</v>
      </c>
    </row>
    <row r="1432" spans="1:7" x14ac:dyDescent="0.25">
      <c r="A1432" t="s">
        <v>5186</v>
      </c>
      <c r="B1432" t="s">
        <v>5187</v>
      </c>
      <c r="C1432">
        <v>0</v>
      </c>
      <c r="D1432">
        <v>0</v>
      </c>
      <c r="E1432">
        <v>0</v>
      </c>
      <c r="F1432" t="s">
        <v>5188</v>
      </c>
    </row>
    <row r="1433" spans="1:7" x14ac:dyDescent="0.25">
      <c r="A1433" t="s">
        <v>4152</v>
      </c>
      <c r="B1433" t="s">
        <v>4153</v>
      </c>
      <c r="C1433">
        <v>0</v>
      </c>
      <c r="D1433">
        <v>0</v>
      </c>
      <c r="E1433">
        <v>0</v>
      </c>
      <c r="F1433" t="s">
        <v>4154</v>
      </c>
    </row>
    <row r="1434" spans="1:7" x14ac:dyDescent="0.25">
      <c r="A1434" t="s">
        <v>532</v>
      </c>
      <c r="B1434" t="s">
        <v>533</v>
      </c>
      <c r="C1434">
        <v>2</v>
      </c>
      <c r="D1434">
        <v>2</v>
      </c>
      <c r="E1434">
        <v>0</v>
      </c>
      <c r="F1434" t="s">
        <v>534</v>
      </c>
      <c r="G1434" t="s">
        <v>535</v>
      </c>
    </row>
    <row r="1435" spans="1:7" x14ac:dyDescent="0.25">
      <c r="A1435" t="s">
        <v>6272</v>
      </c>
      <c r="B1435" t="s">
        <v>6273</v>
      </c>
      <c r="C1435">
        <v>0</v>
      </c>
      <c r="D1435">
        <v>0</v>
      </c>
      <c r="E1435">
        <v>0</v>
      </c>
      <c r="F1435" t="s">
        <v>6274</v>
      </c>
    </row>
    <row r="1436" spans="1:7" x14ac:dyDescent="0.25">
      <c r="A1436" t="s">
        <v>4937</v>
      </c>
      <c r="B1436" t="s">
        <v>4938</v>
      </c>
      <c r="C1436">
        <v>0</v>
      </c>
      <c r="D1436">
        <v>0</v>
      </c>
      <c r="E1436">
        <v>0</v>
      </c>
      <c r="F1436" t="s">
        <v>4939</v>
      </c>
    </row>
    <row r="1437" spans="1:7" x14ac:dyDescent="0.25">
      <c r="A1437" t="s">
        <v>622</v>
      </c>
      <c r="B1437" t="s">
        <v>623</v>
      </c>
      <c r="C1437">
        <v>2</v>
      </c>
      <c r="D1437">
        <v>2</v>
      </c>
      <c r="E1437">
        <v>0</v>
      </c>
      <c r="F1437" t="s">
        <v>624</v>
      </c>
      <c r="G1437" t="s">
        <v>625</v>
      </c>
    </row>
    <row r="1438" spans="1:7" x14ac:dyDescent="0.25">
      <c r="A1438" t="s">
        <v>8242</v>
      </c>
      <c r="B1438" t="s">
        <v>8243</v>
      </c>
      <c r="C1438">
        <v>0</v>
      </c>
      <c r="D1438">
        <v>0</v>
      </c>
      <c r="E1438">
        <v>0</v>
      </c>
      <c r="F1438" t="s">
        <v>8244</v>
      </c>
    </row>
    <row r="1439" spans="1:7" x14ac:dyDescent="0.25">
      <c r="A1439" t="s">
        <v>6785</v>
      </c>
      <c r="B1439" t="s">
        <v>6786</v>
      </c>
      <c r="C1439">
        <v>0</v>
      </c>
      <c r="D1439">
        <v>0</v>
      </c>
      <c r="E1439">
        <v>0</v>
      </c>
      <c r="F1439" t="s">
        <v>6787</v>
      </c>
    </row>
    <row r="1440" spans="1:7" x14ac:dyDescent="0.25">
      <c r="A1440" t="s">
        <v>2566</v>
      </c>
      <c r="B1440" t="s">
        <v>2567</v>
      </c>
      <c r="C1440">
        <v>0</v>
      </c>
      <c r="D1440">
        <v>0</v>
      </c>
      <c r="E1440">
        <v>0</v>
      </c>
      <c r="F1440" t="s">
        <v>2568</v>
      </c>
    </row>
    <row r="1441" spans="1:7" x14ac:dyDescent="0.25">
      <c r="A1441" t="s">
        <v>10358</v>
      </c>
      <c r="B1441" t="s">
        <v>10359</v>
      </c>
      <c r="C1441">
        <v>0</v>
      </c>
      <c r="D1441">
        <v>0</v>
      </c>
      <c r="E1441">
        <v>0</v>
      </c>
      <c r="F1441" t="s">
        <v>10360</v>
      </c>
    </row>
    <row r="1442" spans="1:7" x14ac:dyDescent="0.25">
      <c r="A1442" t="s">
        <v>3565</v>
      </c>
      <c r="B1442" t="s">
        <v>3566</v>
      </c>
      <c r="C1442">
        <v>0</v>
      </c>
      <c r="D1442">
        <v>0</v>
      </c>
      <c r="E1442">
        <v>0</v>
      </c>
      <c r="F1442" t="s">
        <v>3567</v>
      </c>
    </row>
    <row r="1443" spans="1:7" x14ac:dyDescent="0.25">
      <c r="A1443" t="s">
        <v>9086</v>
      </c>
      <c r="B1443" t="s">
        <v>9087</v>
      </c>
      <c r="C1443">
        <v>0</v>
      </c>
      <c r="D1443">
        <v>0</v>
      </c>
      <c r="E1443">
        <v>0</v>
      </c>
      <c r="F1443" t="s">
        <v>9088</v>
      </c>
    </row>
    <row r="1444" spans="1:7" x14ac:dyDescent="0.25">
      <c r="A1444" t="s">
        <v>5772</v>
      </c>
      <c r="B1444" t="s">
        <v>5773</v>
      </c>
      <c r="C1444">
        <v>0</v>
      </c>
      <c r="D1444">
        <v>0</v>
      </c>
      <c r="E1444">
        <v>0</v>
      </c>
      <c r="F1444" t="s">
        <v>5774</v>
      </c>
    </row>
    <row r="1445" spans="1:7" x14ac:dyDescent="0.25">
      <c r="A1445" t="s">
        <v>5226</v>
      </c>
      <c r="B1445" t="s">
        <v>5227</v>
      </c>
      <c r="C1445">
        <v>0</v>
      </c>
      <c r="D1445">
        <v>0</v>
      </c>
      <c r="E1445">
        <v>0</v>
      </c>
      <c r="F1445" t="s">
        <v>5228</v>
      </c>
    </row>
    <row r="1446" spans="1:7" x14ac:dyDescent="0.25">
      <c r="A1446" t="s">
        <v>8659</v>
      </c>
      <c r="B1446" t="s">
        <v>8660</v>
      </c>
      <c r="C1446">
        <v>0</v>
      </c>
      <c r="D1446">
        <v>0</v>
      </c>
      <c r="E1446">
        <v>0</v>
      </c>
      <c r="F1446" t="s">
        <v>8661</v>
      </c>
    </row>
    <row r="1447" spans="1:7" x14ac:dyDescent="0.25">
      <c r="A1447" t="s">
        <v>913</v>
      </c>
      <c r="B1447" t="s">
        <v>914</v>
      </c>
      <c r="C1447">
        <v>1</v>
      </c>
      <c r="D1447">
        <v>0</v>
      </c>
      <c r="E1447">
        <v>1</v>
      </c>
      <c r="F1447" t="s">
        <v>915</v>
      </c>
      <c r="G1447" t="s">
        <v>215</v>
      </c>
    </row>
    <row r="1448" spans="1:7" x14ac:dyDescent="0.25">
      <c r="A1448" t="s">
        <v>444</v>
      </c>
      <c r="B1448" t="s">
        <v>445</v>
      </c>
      <c r="C1448">
        <v>2</v>
      </c>
      <c r="D1448">
        <v>1</v>
      </c>
      <c r="E1448">
        <v>1</v>
      </c>
      <c r="F1448" t="s">
        <v>446</v>
      </c>
      <c r="G1448" t="s">
        <v>447</v>
      </c>
    </row>
    <row r="1449" spans="1:7" x14ac:dyDescent="0.25">
      <c r="A1449" t="s">
        <v>4029</v>
      </c>
      <c r="B1449" t="s">
        <v>4030</v>
      </c>
      <c r="C1449">
        <v>0</v>
      </c>
      <c r="D1449">
        <v>0</v>
      </c>
      <c r="E1449">
        <v>0</v>
      </c>
      <c r="F1449" t="s">
        <v>4031</v>
      </c>
    </row>
    <row r="1450" spans="1:7" x14ac:dyDescent="0.25">
      <c r="A1450" t="s">
        <v>5800</v>
      </c>
      <c r="B1450" t="s">
        <v>5801</v>
      </c>
      <c r="C1450">
        <v>0</v>
      </c>
      <c r="D1450">
        <v>0</v>
      </c>
      <c r="E1450">
        <v>0</v>
      </c>
      <c r="F1450" t="s">
        <v>5802</v>
      </c>
    </row>
    <row r="1451" spans="1:7" x14ac:dyDescent="0.25">
      <c r="A1451" t="s">
        <v>1839</v>
      </c>
      <c r="B1451" t="s">
        <v>680</v>
      </c>
      <c r="C1451">
        <v>0</v>
      </c>
      <c r="D1451">
        <v>0</v>
      </c>
      <c r="E1451">
        <v>0</v>
      </c>
      <c r="F1451" t="s">
        <v>1840</v>
      </c>
    </row>
    <row r="1452" spans="1:7" x14ac:dyDescent="0.25">
      <c r="A1452" t="s">
        <v>9895</v>
      </c>
      <c r="B1452" t="s">
        <v>9896</v>
      </c>
      <c r="C1452">
        <v>0</v>
      </c>
      <c r="D1452">
        <v>0</v>
      </c>
      <c r="E1452">
        <v>0</v>
      </c>
      <c r="F1452" t="s">
        <v>9897</v>
      </c>
    </row>
    <row r="1453" spans="1:7" x14ac:dyDescent="0.25">
      <c r="A1453" t="s">
        <v>9474</v>
      </c>
      <c r="B1453" t="s">
        <v>9475</v>
      </c>
      <c r="C1453">
        <v>0</v>
      </c>
      <c r="D1453">
        <v>0</v>
      </c>
      <c r="E1453">
        <v>0</v>
      </c>
      <c r="F1453" t="s">
        <v>9476</v>
      </c>
    </row>
    <row r="1454" spans="1:7" x14ac:dyDescent="0.25">
      <c r="A1454" t="s">
        <v>3510</v>
      </c>
      <c r="B1454" t="s">
        <v>3511</v>
      </c>
      <c r="C1454">
        <v>0</v>
      </c>
      <c r="D1454">
        <v>0</v>
      </c>
      <c r="E1454">
        <v>0</v>
      </c>
      <c r="F1454" t="s">
        <v>3512</v>
      </c>
    </row>
    <row r="1455" spans="1:7" x14ac:dyDescent="0.25">
      <c r="A1455" t="s">
        <v>1859</v>
      </c>
      <c r="B1455" t="s">
        <v>1860</v>
      </c>
      <c r="C1455">
        <v>0</v>
      </c>
      <c r="D1455">
        <v>0</v>
      </c>
      <c r="E1455">
        <v>0</v>
      </c>
      <c r="F1455" t="s">
        <v>1861</v>
      </c>
    </row>
    <row r="1456" spans="1:7" x14ac:dyDescent="0.25">
      <c r="A1456" t="s">
        <v>2774</v>
      </c>
      <c r="B1456" t="s">
        <v>2775</v>
      </c>
      <c r="C1456">
        <v>0</v>
      </c>
      <c r="D1456">
        <v>0</v>
      </c>
      <c r="E1456">
        <v>0</v>
      </c>
      <c r="F1456" t="s">
        <v>2776</v>
      </c>
    </row>
    <row r="1457" spans="1:7" x14ac:dyDescent="0.25">
      <c r="A1457" t="s">
        <v>10435</v>
      </c>
      <c r="B1457" t="s">
        <v>10436</v>
      </c>
      <c r="C1457">
        <v>0</v>
      </c>
      <c r="D1457">
        <v>0</v>
      </c>
      <c r="E1457">
        <v>0</v>
      </c>
      <c r="F1457" t="s">
        <v>10437</v>
      </c>
    </row>
    <row r="1458" spans="1:7" x14ac:dyDescent="0.25">
      <c r="A1458" t="s">
        <v>990</v>
      </c>
      <c r="B1458" t="s">
        <v>991</v>
      </c>
      <c r="C1458">
        <v>1</v>
      </c>
      <c r="D1458">
        <v>1</v>
      </c>
      <c r="E1458">
        <v>0</v>
      </c>
      <c r="F1458" t="s">
        <v>992</v>
      </c>
      <c r="G1458" t="s">
        <v>986</v>
      </c>
    </row>
    <row r="1459" spans="1:7" x14ac:dyDescent="0.25">
      <c r="A1459" t="s">
        <v>2985</v>
      </c>
      <c r="B1459" t="s">
        <v>2986</v>
      </c>
      <c r="C1459">
        <v>0</v>
      </c>
      <c r="D1459">
        <v>0</v>
      </c>
      <c r="E1459">
        <v>0</v>
      </c>
      <c r="F1459" t="s">
        <v>2987</v>
      </c>
    </row>
    <row r="1460" spans="1:7" x14ac:dyDescent="0.25">
      <c r="A1460" t="s">
        <v>4212</v>
      </c>
      <c r="B1460" t="s">
        <v>4213</v>
      </c>
      <c r="C1460">
        <v>0</v>
      </c>
      <c r="D1460">
        <v>0</v>
      </c>
      <c r="E1460">
        <v>0</v>
      </c>
      <c r="F1460" t="s">
        <v>4214</v>
      </c>
    </row>
    <row r="1461" spans="1:7" x14ac:dyDescent="0.25">
      <c r="A1461" t="s">
        <v>646</v>
      </c>
      <c r="B1461" t="s">
        <v>647</v>
      </c>
      <c r="C1461">
        <v>2</v>
      </c>
      <c r="D1461">
        <v>2</v>
      </c>
      <c r="E1461">
        <v>0</v>
      </c>
      <c r="F1461" t="s">
        <v>648</v>
      </c>
      <c r="G1461" t="s">
        <v>649</v>
      </c>
    </row>
    <row r="1462" spans="1:7" x14ac:dyDescent="0.25">
      <c r="A1462" t="s">
        <v>820</v>
      </c>
      <c r="B1462" t="s">
        <v>821</v>
      </c>
      <c r="C1462">
        <v>1</v>
      </c>
      <c r="D1462">
        <v>1</v>
      </c>
      <c r="E1462">
        <v>0</v>
      </c>
      <c r="F1462" t="s">
        <v>822</v>
      </c>
      <c r="G1462" t="s">
        <v>212</v>
      </c>
    </row>
    <row r="1463" spans="1:7" x14ac:dyDescent="0.25">
      <c r="A1463" t="s">
        <v>11048</v>
      </c>
      <c r="B1463" t="s">
        <v>11049</v>
      </c>
      <c r="C1463">
        <v>0</v>
      </c>
      <c r="D1463">
        <v>0</v>
      </c>
      <c r="E1463">
        <v>0</v>
      </c>
      <c r="F1463" t="s">
        <v>11050</v>
      </c>
    </row>
    <row r="1464" spans="1:7" x14ac:dyDescent="0.25">
      <c r="A1464" t="s">
        <v>297</v>
      </c>
      <c r="B1464" t="s">
        <v>298</v>
      </c>
      <c r="C1464">
        <v>9</v>
      </c>
      <c r="D1464">
        <v>9</v>
      </c>
      <c r="E1464">
        <v>0</v>
      </c>
      <c r="F1464" t="s">
        <v>299</v>
      </c>
      <c r="G1464" t="s">
        <v>300</v>
      </c>
    </row>
    <row r="1465" spans="1:7" x14ac:dyDescent="0.25">
      <c r="A1465" t="s">
        <v>11331</v>
      </c>
      <c r="B1465" t="s">
        <v>11332</v>
      </c>
      <c r="C1465">
        <v>0</v>
      </c>
      <c r="D1465">
        <v>0</v>
      </c>
      <c r="E1465">
        <v>0</v>
      </c>
      <c r="F1465" t="s">
        <v>11333</v>
      </c>
    </row>
    <row r="1466" spans="1:7" x14ac:dyDescent="0.25">
      <c r="A1466" t="s">
        <v>5797</v>
      </c>
      <c r="B1466" t="s">
        <v>5798</v>
      </c>
      <c r="C1466">
        <v>0</v>
      </c>
      <c r="D1466">
        <v>0</v>
      </c>
      <c r="E1466">
        <v>0</v>
      </c>
      <c r="F1466" t="s">
        <v>5799</v>
      </c>
    </row>
    <row r="1467" spans="1:7" x14ac:dyDescent="0.25">
      <c r="A1467" t="s">
        <v>10576</v>
      </c>
      <c r="B1467" t="s">
        <v>10577</v>
      </c>
      <c r="C1467">
        <v>0</v>
      </c>
      <c r="D1467">
        <v>0</v>
      </c>
      <c r="E1467">
        <v>0</v>
      </c>
      <c r="F1467" t="s">
        <v>10578</v>
      </c>
    </row>
    <row r="1468" spans="1:7" x14ac:dyDescent="0.25">
      <c r="A1468" t="s">
        <v>4915</v>
      </c>
      <c r="B1468" t="s">
        <v>4916</v>
      </c>
      <c r="C1468">
        <v>0</v>
      </c>
      <c r="D1468">
        <v>0</v>
      </c>
      <c r="E1468">
        <v>0</v>
      </c>
      <c r="F1468" t="s">
        <v>4917</v>
      </c>
    </row>
    <row r="1469" spans="1:7" x14ac:dyDescent="0.25">
      <c r="A1469" t="s">
        <v>8343</v>
      </c>
      <c r="B1469" t="s">
        <v>8344</v>
      </c>
      <c r="C1469">
        <v>0</v>
      </c>
      <c r="D1469">
        <v>0</v>
      </c>
      <c r="E1469">
        <v>0</v>
      </c>
      <c r="F1469" t="s">
        <v>8345</v>
      </c>
    </row>
    <row r="1470" spans="1:7" x14ac:dyDescent="0.25">
      <c r="A1470" t="s">
        <v>7</v>
      </c>
      <c r="B1470" t="s">
        <v>8</v>
      </c>
      <c r="C1470">
        <v>33</v>
      </c>
      <c r="D1470">
        <v>33</v>
      </c>
      <c r="E1470">
        <v>0</v>
      </c>
      <c r="F1470" t="s">
        <v>9</v>
      </c>
      <c r="G1470" t="s">
        <v>268</v>
      </c>
    </row>
    <row r="1471" spans="1:7" x14ac:dyDescent="0.25">
      <c r="A1471" t="s">
        <v>2212</v>
      </c>
      <c r="B1471" t="s">
        <v>2213</v>
      </c>
      <c r="C1471">
        <v>0</v>
      </c>
      <c r="D1471">
        <v>0</v>
      </c>
      <c r="E1471">
        <v>0</v>
      </c>
      <c r="F1471" t="s">
        <v>2214</v>
      </c>
    </row>
    <row r="1472" spans="1:7" x14ac:dyDescent="0.25">
      <c r="A1472" t="s">
        <v>9934</v>
      </c>
      <c r="B1472" t="s">
        <v>9935</v>
      </c>
      <c r="C1472">
        <v>0</v>
      </c>
      <c r="D1472">
        <v>0</v>
      </c>
      <c r="E1472">
        <v>0</v>
      </c>
      <c r="F1472" t="s">
        <v>9936</v>
      </c>
    </row>
    <row r="1473" spans="1:7" x14ac:dyDescent="0.25">
      <c r="A1473" t="s">
        <v>9625</v>
      </c>
      <c r="B1473" t="s">
        <v>9626</v>
      </c>
      <c r="C1473">
        <v>0</v>
      </c>
      <c r="D1473">
        <v>0</v>
      </c>
      <c r="E1473">
        <v>0</v>
      </c>
      <c r="F1473" t="s">
        <v>9627</v>
      </c>
    </row>
    <row r="1474" spans="1:7" x14ac:dyDescent="0.25">
      <c r="A1474" t="s">
        <v>1562</v>
      </c>
      <c r="B1474" t="s">
        <v>1563</v>
      </c>
      <c r="C1474">
        <v>1</v>
      </c>
      <c r="D1474">
        <v>1</v>
      </c>
      <c r="E1474">
        <v>0</v>
      </c>
      <c r="F1474" t="s">
        <v>1564</v>
      </c>
      <c r="G1474" t="s">
        <v>240</v>
      </c>
    </row>
    <row r="1475" spans="1:7" x14ac:dyDescent="0.25">
      <c r="A1475" t="s">
        <v>1568</v>
      </c>
      <c r="B1475" t="s">
        <v>1569</v>
      </c>
      <c r="C1475">
        <v>1</v>
      </c>
      <c r="D1475">
        <v>1</v>
      </c>
      <c r="E1475">
        <v>0</v>
      </c>
      <c r="F1475" t="s">
        <v>1570</v>
      </c>
      <c r="G1475" t="s">
        <v>240</v>
      </c>
    </row>
    <row r="1476" spans="1:7" x14ac:dyDescent="0.25">
      <c r="A1476" t="s">
        <v>500</v>
      </c>
      <c r="B1476" t="s">
        <v>501</v>
      </c>
      <c r="C1476">
        <v>2</v>
      </c>
      <c r="D1476">
        <v>2</v>
      </c>
      <c r="E1476">
        <v>0</v>
      </c>
      <c r="F1476" t="s">
        <v>502</v>
      </c>
      <c r="G1476" t="s">
        <v>503</v>
      </c>
    </row>
    <row r="1477" spans="1:7" x14ac:dyDescent="0.25">
      <c r="A1477" t="s">
        <v>4020</v>
      </c>
      <c r="B1477" t="s">
        <v>4021</v>
      </c>
      <c r="C1477">
        <v>0</v>
      </c>
      <c r="D1477">
        <v>0</v>
      </c>
      <c r="E1477">
        <v>0</v>
      </c>
      <c r="F1477" t="s">
        <v>4022</v>
      </c>
    </row>
    <row r="1478" spans="1:7" x14ac:dyDescent="0.25">
      <c r="A1478" t="s">
        <v>1970</v>
      </c>
      <c r="B1478" t="s">
        <v>1971</v>
      </c>
      <c r="C1478">
        <v>0</v>
      </c>
      <c r="D1478">
        <v>0</v>
      </c>
      <c r="E1478">
        <v>0</v>
      </c>
      <c r="F1478" t="s">
        <v>1972</v>
      </c>
    </row>
    <row r="1479" spans="1:7" x14ac:dyDescent="0.25">
      <c r="A1479" t="s">
        <v>1510</v>
      </c>
      <c r="B1479" t="s">
        <v>1511</v>
      </c>
      <c r="C1479">
        <v>1</v>
      </c>
      <c r="D1479">
        <v>0</v>
      </c>
      <c r="E1479">
        <v>1</v>
      </c>
      <c r="F1479" t="s">
        <v>1512</v>
      </c>
      <c r="G1479" t="s">
        <v>1463</v>
      </c>
    </row>
    <row r="1480" spans="1:7" x14ac:dyDescent="0.25">
      <c r="A1480" t="s">
        <v>3845</v>
      </c>
      <c r="B1480" t="s">
        <v>3846</v>
      </c>
      <c r="C1480">
        <v>0</v>
      </c>
      <c r="D1480">
        <v>0</v>
      </c>
      <c r="E1480">
        <v>0</v>
      </c>
      <c r="F1480" t="s">
        <v>3847</v>
      </c>
    </row>
    <row r="1481" spans="1:7" x14ac:dyDescent="0.25">
      <c r="A1481" t="s">
        <v>10807</v>
      </c>
      <c r="B1481" t="s">
        <v>10808</v>
      </c>
      <c r="C1481">
        <v>0</v>
      </c>
      <c r="D1481">
        <v>0</v>
      </c>
      <c r="E1481">
        <v>0</v>
      </c>
      <c r="F1481" t="s">
        <v>10809</v>
      </c>
    </row>
    <row r="1482" spans="1:7" x14ac:dyDescent="0.25">
      <c r="A1482" t="s">
        <v>5122</v>
      </c>
      <c r="B1482" t="s">
        <v>5123</v>
      </c>
      <c r="C1482">
        <v>0</v>
      </c>
      <c r="D1482">
        <v>0</v>
      </c>
      <c r="E1482">
        <v>0</v>
      </c>
      <c r="F1482" t="s">
        <v>5124</v>
      </c>
    </row>
    <row r="1483" spans="1:7" x14ac:dyDescent="0.25">
      <c r="A1483" t="s">
        <v>10903</v>
      </c>
      <c r="B1483" t="s">
        <v>10904</v>
      </c>
      <c r="C1483">
        <v>0</v>
      </c>
      <c r="D1483">
        <v>0</v>
      </c>
      <c r="E1483">
        <v>0</v>
      </c>
      <c r="F1483" t="s">
        <v>10905</v>
      </c>
    </row>
    <row r="1484" spans="1:7" x14ac:dyDescent="0.25">
      <c r="A1484" t="s">
        <v>13282</v>
      </c>
      <c r="B1484" t="s">
        <v>13283</v>
      </c>
      <c r="C1484">
        <v>0</v>
      </c>
      <c r="D1484">
        <v>0</v>
      </c>
      <c r="E1484">
        <v>0</v>
      </c>
      <c r="F1484" t="s">
        <v>13284</v>
      </c>
    </row>
    <row r="1485" spans="1:7" x14ac:dyDescent="0.25">
      <c r="A1485" t="s">
        <v>9335</v>
      </c>
      <c r="B1485" t="s">
        <v>9336</v>
      </c>
      <c r="C1485">
        <v>0</v>
      </c>
      <c r="D1485">
        <v>0</v>
      </c>
      <c r="E1485">
        <v>0</v>
      </c>
      <c r="F1485" t="s">
        <v>9337</v>
      </c>
    </row>
    <row r="1486" spans="1:7" x14ac:dyDescent="0.25">
      <c r="A1486" t="s">
        <v>12770</v>
      </c>
      <c r="B1486" t="s">
        <v>12771</v>
      </c>
      <c r="C1486">
        <v>0</v>
      </c>
      <c r="D1486">
        <v>0</v>
      </c>
      <c r="E1486">
        <v>0</v>
      </c>
      <c r="F1486" t="s">
        <v>12772</v>
      </c>
    </row>
    <row r="1487" spans="1:7" x14ac:dyDescent="0.25">
      <c r="A1487" t="s">
        <v>1106</v>
      </c>
      <c r="B1487" t="s">
        <v>1107</v>
      </c>
      <c r="C1487">
        <v>1</v>
      </c>
      <c r="D1487">
        <v>1</v>
      </c>
      <c r="E1487">
        <v>0</v>
      </c>
      <c r="F1487" t="s">
        <v>1108</v>
      </c>
      <c r="G1487" t="s">
        <v>200</v>
      </c>
    </row>
    <row r="1488" spans="1:7" x14ac:dyDescent="0.25">
      <c r="A1488" t="s">
        <v>8486</v>
      </c>
      <c r="B1488" t="s">
        <v>8487</v>
      </c>
      <c r="C1488">
        <v>0</v>
      </c>
      <c r="D1488">
        <v>0</v>
      </c>
      <c r="E1488">
        <v>0</v>
      </c>
      <c r="F1488" t="s">
        <v>8488</v>
      </c>
    </row>
    <row r="1489" spans="1:7" x14ac:dyDescent="0.25">
      <c r="A1489" t="s">
        <v>9572</v>
      </c>
      <c r="B1489" t="s">
        <v>9573</v>
      </c>
      <c r="C1489">
        <v>0</v>
      </c>
      <c r="D1489">
        <v>0</v>
      </c>
      <c r="E1489">
        <v>0</v>
      </c>
      <c r="F1489" t="s">
        <v>9574</v>
      </c>
    </row>
    <row r="1490" spans="1:7" x14ac:dyDescent="0.25">
      <c r="A1490" t="s">
        <v>12743</v>
      </c>
      <c r="B1490" t="s">
        <v>12744</v>
      </c>
      <c r="C1490">
        <v>0</v>
      </c>
      <c r="D1490">
        <v>0</v>
      </c>
      <c r="E1490">
        <v>0</v>
      </c>
      <c r="F1490" t="s">
        <v>12745</v>
      </c>
    </row>
    <row r="1491" spans="1:7" x14ac:dyDescent="0.25">
      <c r="A1491" t="s">
        <v>7885</v>
      </c>
      <c r="B1491" t="s">
        <v>6546</v>
      </c>
      <c r="C1491">
        <v>0</v>
      </c>
      <c r="D1491">
        <v>0</v>
      </c>
      <c r="E1491">
        <v>0</v>
      </c>
      <c r="F1491" t="s">
        <v>7886</v>
      </c>
    </row>
    <row r="1492" spans="1:7" x14ac:dyDescent="0.25">
      <c r="A1492" t="s">
        <v>1412</v>
      </c>
      <c r="B1492" t="s">
        <v>1413</v>
      </c>
      <c r="C1492">
        <v>1</v>
      </c>
      <c r="D1492">
        <v>1</v>
      </c>
      <c r="E1492">
        <v>0</v>
      </c>
      <c r="F1492" t="s">
        <v>1414</v>
      </c>
      <c r="G1492" t="s">
        <v>260</v>
      </c>
    </row>
    <row r="1493" spans="1:7" x14ac:dyDescent="0.25">
      <c r="A1493" t="s">
        <v>6868</v>
      </c>
      <c r="B1493" t="s">
        <v>6869</v>
      </c>
      <c r="C1493">
        <v>0</v>
      </c>
      <c r="D1493">
        <v>0</v>
      </c>
      <c r="E1493">
        <v>0</v>
      </c>
      <c r="F1493" t="s">
        <v>6870</v>
      </c>
    </row>
    <row r="1494" spans="1:7" x14ac:dyDescent="0.25">
      <c r="A1494" t="s">
        <v>477</v>
      </c>
      <c r="B1494" t="s">
        <v>478</v>
      </c>
      <c r="C1494">
        <v>2</v>
      </c>
      <c r="D1494">
        <v>0</v>
      </c>
      <c r="E1494">
        <v>2</v>
      </c>
      <c r="F1494" t="s">
        <v>479</v>
      </c>
      <c r="G1494" t="s">
        <v>480</v>
      </c>
    </row>
    <row r="1495" spans="1:7" x14ac:dyDescent="0.25">
      <c r="A1495" t="s">
        <v>885</v>
      </c>
      <c r="B1495" t="s">
        <v>886</v>
      </c>
      <c r="C1495">
        <v>1</v>
      </c>
      <c r="D1495">
        <v>0</v>
      </c>
      <c r="E1495">
        <v>1</v>
      </c>
      <c r="F1495" t="s">
        <v>887</v>
      </c>
      <c r="G1495" t="s">
        <v>215</v>
      </c>
    </row>
    <row r="1496" spans="1:7" x14ac:dyDescent="0.25">
      <c r="A1496" t="s">
        <v>12072</v>
      </c>
      <c r="B1496" t="s">
        <v>12073</v>
      </c>
      <c r="C1496">
        <v>0</v>
      </c>
      <c r="D1496">
        <v>0</v>
      </c>
      <c r="E1496">
        <v>0</v>
      </c>
      <c r="F1496" t="s">
        <v>12074</v>
      </c>
    </row>
    <row r="1497" spans="1:7" x14ac:dyDescent="0.25">
      <c r="A1497" t="s">
        <v>4643</v>
      </c>
      <c r="B1497" t="s">
        <v>4644</v>
      </c>
      <c r="C1497">
        <v>0</v>
      </c>
      <c r="D1497">
        <v>0</v>
      </c>
      <c r="E1497">
        <v>0</v>
      </c>
      <c r="F1497" t="s">
        <v>4645</v>
      </c>
    </row>
    <row r="1498" spans="1:7" x14ac:dyDescent="0.25">
      <c r="A1498" t="s">
        <v>13064</v>
      </c>
      <c r="B1498" t="s">
        <v>13065</v>
      </c>
      <c r="C1498">
        <v>0</v>
      </c>
      <c r="D1498">
        <v>0</v>
      </c>
      <c r="E1498">
        <v>0</v>
      </c>
      <c r="F1498" t="s">
        <v>13066</v>
      </c>
    </row>
    <row r="1499" spans="1:7" x14ac:dyDescent="0.25">
      <c r="A1499" t="s">
        <v>5115</v>
      </c>
      <c r="B1499" t="s">
        <v>5116</v>
      </c>
      <c r="C1499">
        <v>0</v>
      </c>
      <c r="D1499">
        <v>0</v>
      </c>
      <c r="E1499">
        <v>0</v>
      </c>
      <c r="F1499" t="s">
        <v>5117</v>
      </c>
    </row>
    <row r="1500" spans="1:7" x14ac:dyDescent="0.25">
      <c r="A1500" t="s">
        <v>11493</v>
      </c>
      <c r="B1500" t="s">
        <v>11494</v>
      </c>
      <c r="C1500">
        <v>0</v>
      </c>
      <c r="D1500">
        <v>0</v>
      </c>
      <c r="E1500">
        <v>0</v>
      </c>
      <c r="F1500" t="s">
        <v>11495</v>
      </c>
    </row>
    <row r="1501" spans="1:7" x14ac:dyDescent="0.25">
      <c r="A1501" t="s">
        <v>5718</v>
      </c>
      <c r="B1501" t="s">
        <v>5719</v>
      </c>
      <c r="C1501">
        <v>0</v>
      </c>
      <c r="D1501">
        <v>0</v>
      </c>
      <c r="E1501">
        <v>0</v>
      </c>
      <c r="F1501" t="s">
        <v>5720</v>
      </c>
    </row>
    <row r="1502" spans="1:7" x14ac:dyDescent="0.25">
      <c r="A1502" t="s">
        <v>931</v>
      </c>
      <c r="B1502" t="s">
        <v>932</v>
      </c>
      <c r="C1502">
        <v>1</v>
      </c>
      <c r="D1502">
        <v>1</v>
      </c>
      <c r="E1502">
        <v>0</v>
      </c>
      <c r="F1502" t="s">
        <v>933</v>
      </c>
      <c r="G1502" t="s">
        <v>215</v>
      </c>
    </row>
    <row r="1503" spans="1:7" x14ac:dyDescent="0.25">
      <c r="A1503" t="s">
        <v>12494</v>
      </c>
      <c r="B1503" t="s">
        <v>12495</v>
      </c>
      <c r="C1503">
        <v>0</v>
      </c>
      <c r="D1503">
        <v>0</v>
      </c>
      <c r="E1503">
        <v>0</v>
      </c>
      <c r="F1503" t="s">
        <v>12496</v>
      </c>
    </row>
    <row r="1504" spans="1:7" x14ac:dyDescent="0.25">
      <c r="A1504" t="s">
        <v>2873</v>
      </c>
      <c r="B1504" t="s">
        <v>2874</v>
      </c>
      <c r="C1504">
        <v>0</v>
      </c>
      <c r="D1504">
        <v>0</v>
      </c>
      <c r="E1504">
        <v>0</v>
      </c>
      <c r="F1504" t="s">
        <v>2875</v>
      </c>
    </row>
    <row r="1505" spans="1:7" x14ac:dyDescent="0.25">
      <c r="A1505" t="s">
        <v>9530</v>
      </c>
      <c r="B1505" t="s">
        <v>9531</v>
      </c>
      <c r="C1505">
        <v>0</v>
      </c>
      <c r="D1505">
        <v>0</v>
      </c>
      <c r="E1505">
        <v>0</v>
      </c>
      <c r="F1505" t="s">
        <v>9532</v>
      </c>
    </row>
    <row r="1506" spans="1:7" x14ac:dyDescent="0.25">
      <c r="A1506" t="s">
        <v>11534</v>
      </c>
      <c r="B1506" t="s">
        <v>11535</v>
      </c>
      <c r="C1506">
        <v>0</v>
      </c>
      <c r="D1506">
        <v>0</v>
      </c>
      <c r="E1506">
        <v>0</v>
      </c>
      <c r="F1506" t="s">
        <v>11536</v>
      </c>
    </row>
    <row r="1507" spans="1:7" x14ac:dyDescent="0.25">
      <c r="A1507" t="s">
        <v>1507</v>
      </c>
      <c r="B1507" t="s">
        <v>1508</v>
      </c>
      <c r="C1507">
        <v>1</v>
      </c>
      <c r="D1507">
        <v>1</v>
      </c>
      <c r="E1507">
        <v>0</v>
      </c>
      <c r="F1507" t="s">
        <v>1509</v>
      </c>
      <c r="G1507" t="s">
        <v>1463</v>
      </c>
    </row>
    <row r="1508" spans="1:7" x14ac:dyDescent="0.25">
      <c r="A1508" t="s">
        <v>11537</v>
      </c>
      <c r="B1508" t="s">
        <v>11538</v>
      </c>
      <c r="C1508">
        <v>0</v>
      </c>
      <c r="D1508">
        <v>0</v>
      </c>
      <c r="E1508">
        <v>0</v>
      </c>
      <c r="F1508" t="s">
        <v>11539</v>
      </c>
    </row>
    <row r="1509" spans="1:7" x14ac:dyDescent="0.25">
      <c r="A1509" t="s">
        <v>357</v>
      </c>
      <c r="B1509" t="s">
        <v>358</v>
      </c>
      <c r="C1509">
        <v>3</v>
      </c>
      <c r="D1509">
        <v>3</v>
      </c>
      <c r="E1509">
        <v>0</v>
      </c>
      <c r="F1509" t="s">
        <v>359</v>
      </c>
      <c r="G1509" t="s">
        <v>360</v>
      </c>
    </row>
    <row r="1510" spans="1:7" x14ac:dyDescent="0.25">
      <c r="A1510" t="s">
        <v>12560</v>
      </c>
      <c r="B1510" t="s">
        <v>12478</v>
      </c>
      <c r="C1510">
        <v>0</v>
      </c>
      <c r="D1510">
        <v>0</v>
      </c>
      <c r="E1510">
        <v>0</v>
      </c>
      <c r="F1510" t="s">
        <v>12561</v>
      </c>
    </row>
    <row r="1511" spans="1:7" x14ac:dyDescent="0.25">
      <c r="A1511" t="s">
        <v>11708</v>
      </c>
      <c r="B1511" t="s">
        <v>11709</v>
      </c>
      <c r="C1511">
        <v>0</v>
      </c>
      <c r="D1511">
        <v>0</v>
      </c>
      <c r="E1511">
        <v>0</v>
      </c>
      <c r="F1511" t="s">
        <v>11710</v>
      </c>
    </row>
    <row r="1512" spans="1:7" x14ac:dyDescent="0.25">
      <c r="A1512" t="s">
        <v>10597</v>
      </c>
      <c r="B1512" t="s">
        <v>10598</v>
      </c>
      <c r="C1512">
        <v>0</v>
      </c>
      <c r="D1512">
        <v>0</v>
      </c>
      <c r="E1512">
        <v>0</v>
      </c>
      <c r="F1512" t="s">
        <v>10599</v>
      </c>
    </row>
    <row r="1513" spans="1:7" x14ac:dyDescent="0.25">
      <c r="A1513" t="s">
        <v>12040</v>
      </c>
      <c r="B1513" t="s">
        <v>12041</v>
      </c>
      <c r="C1513">
        <v>0</v>
      </c>
      <c r="D1513">
        <v>0</v>
      </c>
      <c r="E1513">
        <v>0</v>
      </c>
      <c r="F1513" t="s">
        <v>12042</v>
      </c>
    </row>
    <row r="1514" spans="1:7" x14ac:dyDescent="0.25">
      <c r="A1514" t="s">
        <v>12434</v>
      </c>
      <c r="B1514" t="s">
        <v>12435</v>
      </c>
      <c r="C1514">
        <v>0</v>
      </c>
      <c r="D1514">
        <v>0</v>
      </c>
      <c r="E1514">
        <v>0</v>
      </c>
      <c r="F1514" t="s">
        <v>12436</v>
      </c>
    </row>
    <row r="1515" spans="1:7" x14ac:dyDescent="0.25">
      <c r="A1515" t="s">
        <v>10765</v>
      </c>
      <c r="B1515" t="s">
        <v>10766</v>
      </c>
      <c r="C1515">
        <v>0</v>
      </c>
      <c r="D1515">
        <v>0</v>
      </c>
      <c r="E1515">
        <v>0</v>
      </c>
      <c r="F1515" t="s">
        <v>10767</v>
      </c>
    </row>
    <row r="1516" spans="1:7" x14ac:dyDescent="0.25">
      <c r="A1516" t="s">
        <v>4781</v>
      </c>
      <c r="B1516" t="s">
        <v>4608</v>
      </c>
      <c r="C1516">
        <v>0</v>
      </c>
      <c r="D1516">
        <v>0</v>
      </c>
      <c r="E1516">
        <v>0</v>
      </c>
      <c r="F1516" t="s">
        <v>4782</v>
      </c>
    </row>
    <row r="1517" spans="1:7" x14ac:dyDescent="0.25">
      <c r="A1517" t="s">
        <v>13175</v>
      </c>
      <c r="B1517" t="s">
        <v>13176</v>
      </c>
      <c r="C1517">
        <v>0</v>
      </c>
      <c r="D1517">
        <v>0</v>
      </c>
      <c r="E1517">
        <v>0</v>
      </c>
      <c r="F1517" t="s">
        <v>13177</v>
      </c>
    </row>
    <row r="1518" spans="1:7" x14ac:dyDescent="0.25">
      <c r="A1518" t="s">
        <v>744</v>
      </c>
      <c r="B1518" t="s">
        <v>745</v>
      </c>
      <c r="C1518">
        <v>1</v>
      </c>
      <c r="D1518">
        <v>1</v>
      </c>
      <c r="E1518">
        <v>0</v>
      </c>
      <c r="F1518" t="s">
        <v>746</v>
      </c>
      <c r="G1518" t="s">
        <v>209</v>
      </c>
    </row>
    <row r="1519" spans="1:7" x14ac:dyDescent="0.25">
      <c r="A1519" t="s">
        <v>9422</v>
      </c>
      <c r="B1519" t="s">
        <v>9423</v>
      </c>
      <c r="C1519">
        <v>0</v>
      </c>
      <c r="D1519">
        <v>0</v>
      </c>
      <c r="E1519">
        <v>0</v>
      </c>
      <c r="F1519" t="s">
        <v>9424</v>
      </c>
    </row>
    <row r="1520" spans="1:7" x14ac:dyDescent="0.25">
      <c r="A1520" t="s">
        <v>12095</v>
      </c>
      <c r="B1520" t="s">
        <v>12096</v>
      </c>
      <c r="C1520">
        <v>0</v>
      </c>
      <c r="D1520">
        <v>0</v>
      </c>
      <c r="E1520">
        <v>0</v>
      </c>
      <c r="F1520" t="s">
        <v>12097</v>
      </c>
    </row>
    <row r="1521" spans="1:7" x14ac:dyDescent="0.25">
      <c r="A1521" t="s">
        <v>182</v>
      </c>
      <c r="B1521" t="s">
        <v>183</v>
      </c>
      <c r="C1521">
        <v>4</v>
      </c>
      <c r="D1521">
        <v>4</v>
      </c>
      <c r="E1521">
        <v>0</v>
      </c>
      <c r="F1521" t="s">
        <v>184</v>
      </c>
      <c r="G1521" t="s">
        <v>185</v>
      </c>
    </row>
    <row r="1522" spans="1:7" x14ac:dyDescent="0.25">
      <c r="A1522" t="s">
        <v>5446</v>
      </c>
      <c r="B1522" t="s">
        <v>5447</v>
      </c>
      <c r="C1522">
        <v>0</v>
      </c>
      <c r="D1522">
        <v>0</v>
      </c>
      <c r="E1522">
        <v>0</v>
      </c>
      <c r="F1522" t="s">
        <v>5448</v>
      </c>
    </row>
    <row r="1523" spans="1:7" x14ac:dyDescent="0.25">
      <c r="A1523" t="s">
        <v>5446</v>
      </c>
      <c r="B1523" t="s">
        <v>9110</v>
      </c>
      <c r="C1523">
        <v>0</v>
      </c>
      <c r="D1523">
        <v>0</v>
      </c>
      <c r="E1523">
        <v>0</v>
      </c>
      <c r="F1523" t="s">
        <v>5448</v>
      </c>
    </row>
    <row r="1524" spans="1:7" x14ac:dyDescent="0.25">
      <c r="A1524" t="s">
        <v>5446</v>
      </c>
      <c r="B1524" t="s">
        <v>9613</v>
      </c>
      <c r="C1524">
        <v>0</v>
      </c>
      <c r="D1524">
        <v>0</v>
      </c>
      <c r="E1524">
        <v>0</v>
      </c>
      <c r="F1524" t="s">
        <v>5448</v>
      </c>
    </row>
    <row r="1525" spans="1:7" x14ac:dyDescent="0.25">
      <c r="A1525" t="s">
        <v>5446</v>
      </c>
      <c r="B1525" t="s">
        <v>11653</v>
      </c>
      <c r="C1525">
        <v>0</v>
      </c>
      <c r="D1525">
        <v>0</v>
      </c>
      <c r="E1525">
        <v>0</v>
      </c>
      <c r="F1525" t="s">
        <v>5448</v>
      </c>
    </row>
    <row r="1526" spans="1:7" x14ac:dyDescent="0.25">
      <c r="A1526" t="s">
        <v>420</v>
      </c>
      <c r="B1526" t="s">
        <v>421</v>
      </c>
      <c r="C1526">
        <v>2</v>
      </c>
      <c r="D1526">
        <v>2</v>
      </c>
      <c r="E1526">
        <v>0</v>
      </c>
      <c r="F1526" t="s">
        <v>422</v>
      </c>
      <c r="G1526" t="s">
        <v>423</v>
      </c>
    </row>
    <row r="1527" spans="1:7" x14ac:dyDescent="0.25">
      <c r="A1527" t="s">
        <v>7543</v>
      </c>
      <c r="B1527" t="s">
        <v>7544</v>
      </c>
      <c r="C1527">
        <v>0</v>
      </c>
      <c r="D1527">
        <v>0</v>
      </c>
      <c r="E1527">
        <v>0</v>
      </c>
      <c r="F1527" t="s">
        <v>7545</v>
      </c>
    </row>
    <row r="1528" spans="1:7" x14ac:dyDescent="0.25">
      <c r="A1528" t="s">
        <v>3128</v>
      </c>
      <c r="B1528" t="s">
        <v>3129</v>
      </c>
      <c r="C1528">
        <v>0</v>
      </c>
      <c r="D1528">
        <v>0</v>
      </c>
      <c r="E1528">
        <v>0</v>
      </c>
      <c r="F1528" t="s">
        <v>3130</v>
      </c>
    </row>
    <row r="1529" spans="1:7" x14ac:dyDescent="0.25">
      <c r="A1529" t="s">
        <v>7025</v>
      </c>
      <c r="B1529" t="s">
        <v>4745</v>
      </c>
      <c r="C1529">
        <v>0</v>
      </c>
      <c r="D1529">
        <v>0</v>
      </c>
      <c r="E1529">
        <v>0</v>
      </c>
      <c r="F1529" t="s">
        <v>7026</v>
      </c>
    </row>
    <row r="1530" spans="1:7" x14ac:dyDescent="0.25">
      <c r="A1530" t="s">
        <v>6228</v>
      </c>
      <c r="B1530" t="s">
        <v>6229</v>
      </c>
      <c r="C1530">
        <v>0</v>
      </c>
      <c r="D1530">
        <v>0</v>
      </c>
      <c r="E1530">
        <v>0</v>
      </c>
      <c r="F1530" t="s">
        <v>6230</v>
      </c>
    </row>
    <row r="1531" spans="1:7" x14ac:dyDescent="0.25">
      <c r="A1531" t="s">
        <v>12232</v>
      </c>
      <c r="B1531" t="s">
        <v>12233</v>
      </c>
      <c r="C1531">
        <v>0</v>
      </c>
      <c r="D1531">
        <v>0</v>
      </c>
      <c r="E1531">
        <v>0</v>
      </c>
      <c r="F1531" t="s">
        <v>12234</v>
      </c>
    </row>
    <row r="1532" spans="1:7" x14ac:dyDescent="0.25">
      <c r="A1532" t="s">
        <v>2608</v>
      </c>
      <c r="B1532" t="s">
        <v>2609</v>
      </c>
      <c r="C1532">
        <v>0</v>
      </c>
      <c r="D1532">
        <v>0</v>
      </c>
      <c r="E1532">
        <v>0</v>
      </c>
      <c r="F1532" t="s">
        <v>2610</v>
      </c>
    </row>
    <row r="1533" spans="1:7" x14ac:dyDescent="0.25">
      <c r="A1533" t="s">
        <v>1763</v>
      </c>
      <c r="B1533" t="s">
        <v>1764</v>
      </c>
      <c r="C1533">
        <v>1</v>
      </c>
      <c r="D1533">
        <v>1</v>
      </c>
      <c r="E1533">
        <v>0</v>
      </c>
      <c r="F1533" t="s">
        <v>1765</v>
      </c>
      <c r="G1533" t="s">
        <v>1729</v>
      </c>
    </row>
    <row r="1534" spans="1:7" x14ac:dyDescent="0.25">
      <c r="A1534" t="s">
        <v>12610</v>
      </c>
      <c r="B1534" t="s">
        <v>12611</v>
      </c>
      <c r="C1534">
        <v>0</v>
      </c>
      <c r="D1534">
        <v>0</v>
      </c>
      <c r="E1534">
        <v>0</v>
      </c>
      <c r="F1534" t="s">
        <v>12612</v>
      </c>
    </row>
    <row r="1535" spans="1:7" x14ac:dyDescent="0.25">
      <c r="A1535" t="s">
        <v>10217</v>
      </c>
      <c r="B1535" t="s">
        <v>10218</v>
      </c>
      <c r="C1535">
        <v>0</v>
      </c>
      <c r="D1535">
        <v>0</v>
      </c>
      <c r="E1535">
        <v>0</v>
      </c>
      <c r="F1535" t="s">
        <v>10219</v>
      </c>
    </row>
    <row r="1536" spans="1:7" x14ac:dyDescent="0.25">
      <c r="A1536" t="s">
        <v>2432</v>
      </c>
      <c r="B1536" t="s">
        <v>2433</v>
      </c>
      <c r="C1536">
        <v>0</v>
      </c>
      <c r="D1536">
        <v>0</v>
      </c>
      <c r="E1536">
        <v>0</v>
      </c>
      <c r="F1536" t="s">
        <v>2434</v>
      </c>
    </row>
    <row r="1537" spans="1:7" x14ac:dyDescent="0.25">
      <c r="A1537" t="s">
        <v>12991</v>
      </c>
      <c r="B1537" t="s">
        <v>12992</v>
      </c>
      <c r="C1537">
        <v>0</v>
      </c>
      <c r="D1537">
        <v>0</v>
      </c>
      <c r="E1537">
        <v>0</v>
      </c>
      <c r="F1537" t="s">
        <v>12993</v>
      </c>
    </row>
    <row r="1538" spans="1:7" x14ac:dyDescent="0.25">
      <c r="A1538" t="s">
        <v>11917</v>
      </c>
      <c r="B1538" t="s">
        <v>11918</v>
      </c>
      <c r="C1538">
        <v>0</v>
      </c>
      <c r="D1538">
        <v>0</v>
      </c>
      <c r="E1538">
        <v>0</v>
      </c>
      <c r="F1538" t="s">
        <v>11919</v>
      </c>
    </row>
    <row r="1539" spans="1:7" x14ac:dyDescent="0.25">
      <c r="A1539" t="s">
        <v>3697</v>
      </c>
      <c r="B1539" t="s">
        <v>3698</v>
      </c>
      <c r="C1539">
        <v>0</v>
      </c>
      <c r="D1539">
        <v>0</v>
      </c>
      <c r="E1539">
        <v>0</v>
      </c>
      <c r="F1539" t="s">
        <v>3699</v>
      </c>
    </row>
    <row r="1540" spans="1:7" x14ac:dyDescent="0.25">
      <c r="A1540" t="s">
        <v>3694</v>
      </c>
      <c r="B1540" t="s">
        <v>3695</v>
      </c>
      <c r="C1540">
        <v>0</v>
      </c>
      <c r="D1540">
        <v>0</v>
      </c>
      <c r="E1540">
        <v>0</v>
      </c>
      <c r="F1540" t="s">
        <v>3696</v>
      </c>
    </row>
    <row r="1541" spans="1:7" x14ac:dyDescent="0.25">
      <c r="A1541" t="s">
        <v>2320</v>
      </c>
      <c r="B1541" t="s">
        <v>2321</v>
      </c>
      <c r="C1541">
        <v>0</v>
      </c>
      <c r="D1541">
        <v>0</v>
      </c>
      <c r="E1541">
        <v>0</v>
      </c>
      <c r="F1541" t="s">
        <v>2322</v>
      </c>
    </row>
    <row r="1542" spans="1:7" x14ac:dyDescent="0.25">
      <c r="A1542" t="s">
        <v>9584</v>
      </c>
      <c r="B1542" t="s">
        <v>9585</v>
      </c>
      <c r="C1542">
        <v>0</v>
      </c>
      <c r="D1542">
        <v>0</v>
      </c>
      <c r="E1542">
        <v>0</v>
      </c>
      <c r="F1542" t="s">
        <v>9586</v>
      </c>
    </row>
    <row r="1543" spans="1:7" x14ac:dyDescent="0.25">
      <c r="A1543" t="s">
        <v>11927</v>
      </c>
      <c r="B1543" t="s">
        <v>11928</v>
      </c>
      <c r="C1543">
        <v>0</v>
      </c>
      <c r="D1543">
        <v>0</v>
      </c>
      <c r="E1543">
        <v>0</v>
      </c>
      <c r="F1543" t="s">
        <v>11929</v>
      </c>
    </row>
    <row r="1544" spans="1:7" x14ac:dyDescent="0.25">
      <c r="A1544" t="s">
        <v>5610</v>
      </c>
      <c r="B1544" t="s">
        <v>5611</v>
      </c>
      <c r="C1544">
        <v>0</v>
      </c>
      <c r="D1544">
        <v>0</v>
      </c>
      <c r="E1544">
        <v>0</v>
      </c>
      <c r="F1544" t="s">
        <v>5612</v>
      </c>
    </row>
    <row r="1545" spans="1:7" x14ac:dyDescent="0.25">
      <c r="A1545" t="s">
        <v>5791</v>
      </c>
      <c r="B1545" t="s">
        <v>5792</v>
      </c>
      <c r="C1545">
        <v>0</v>
      </c>
      <c r="D1545">
        <v>0</v>
      </c>
      <c r="E1545">
        <v>0</v>
      </c>
      <c r="F1545" t="s">
        <v>5793</v>
      </c>
    </row>
    <row r="1546" spans="1:7" x14ac:dyDescent="0.25">
      <c r="A1546" t="s">
        <v>12806</v>
      </c>
      <c r="B1546" t="s">
        <v>12807</v>
      </c>
      <c r="C1546">
        <v>0</v>
      </c>
      <c r="D1546">
        <v>0</v>
      </c>
      <c r="E1546">
        <v>0</v>
      </c>
      <c r="F1546" t="s">
        <v>12808</v>
      </c>
    </row>
    <row r="1547" spans="1:7" x14ac:dyDescent="0.25">
      <c r="A1547" t="s">
        <v>9468</v>
      </c>
      <c r="B1547" t="s">
        <v>9469</v>
      </c>
      <c r="C1547">
        <v>0</v>
      </c>
      <c r="D1547">
        <v>0</v>
      </c>
      <c r="E1547">
        <v>0</v>
      </c>
      <c r="F1547" t="s">
        <v>9470</v>
      </c>
    </row>
    <row r="1548" spans="1:7" x14ac:dyDescent="0.25">
      <c r="A1548" t="s">
        <v>5733</v>
      </c>
      <c r="B1548" t="s">
        <v>5734</v>
      </c>
      <c r="C1548">
        <v>0</v>
      </c>
      <c r="D1548">
        <v>0</v>
      </c>
      <c r="E1548">
        <v>0</v>
      </c>
      <c r="F1548" t="s">
        <v>5735</v>
      </c>
    </row>
    <row r="1549" spans="1:7" x14ac:dyDescent="0.25">
      <c r="A1549" t="s">
        <v>9678</v>
      </c>
      <c r="B1549" t="s">
        <v>9679</v>
      </c>
      <c r="C1549">
        <v>0</v>
      </c>
      <c r="D1549">
        <v>0</v>
      </c>
      <c r="E1549">
        <v>0</v>
      </c>
      <c r="F1549" t="s">
        <v>9680</v>
      </c>
    </row>
    <row r="1550" spans="1:7" x14ac:dyDescent="0.25">
      <c r="A1550" t="s">
        <v>6862</v>
      </c>
      <c r="B1550" t="s">
        <v>6863</v>
      </c>
      <c r="C1550">
        <v>0</v>
      </c>
      <c r="D1550">
        <v>0</v>
      </c>
      <c r="E1550">
        <v>0</v>
      </c>
      <c r="F1550" t="s">
        <v>6864</v>
      </c>
    </row>
    <row r="1551" spans="1:7" x14ac:dyDescent="0.25">
      <c r="A1551" t="s">
        <v>751</v>
      </c>
      <c r="B1551" t="s">
        <v>752</v>
      </c>
      <c r="C1551">
        <v>1</v>
      </c>
      <c r="D1551">
        <v>1</v>
      </c>
      <c r="E1551">
        <v>0</v>
      </c>
      <c r="F1551" t="s">
        <v>753</v>
      </c>
      <c r="G1551" t="s">
        <v>209</v>
      </c>
    </row>
    <row r="1552" spans="1:7" x14ac:dyDescent="0.25">
      <c r="A1552" t="s">
        <v>11853</v>
      </c>
      <c r="B1552" t="s">
        <v>11854</v>
      </c>
      <c r="C1552">
        <v>0</v>
      </c>
      <c r="D1552">
        <v>0</v>
      </c>
      <c r="E1552">
        <v>0</v>
      </c>
      <c r="F1552" t="s">
        <v>11855</v>
      </c>
    </row>
    <row r="1553" spans="1:7" x14ac:dyDescent="0.25">
      <c r="A1553" t="s">
        <v>13061</v>
      </c>
      <c r="B1553" t="s">
        <v>4745</v>
      </c>
      <c r="C1553">
        <v>0</v>
      </c>
      <c r="D1553">
        <v>0</v>
      </c>
      <c r="E1553">
        <v>0</v>
      </c>
      <c r="F1553" t="s">
        <v>13062</v>
      </c>
    </row>
    <row r="1554" spans="1:7" x14ac:dyDescent="0.25">
      <c r="A1554" t="s">
        <v>1244</v>
      </c>
      <c r="B1554" t="s">
        <v>1245</v>
      </c>
      <c r="C1554">
        <v>1</v>
      </c>
      <c r="D1554">
        <v>1</v>
      </c>
      <c r="E1554">
        <v>0</v>
      </c>
      <c r="F1554" t="s">
        <v>1246</v>
      </c>
      <c r="G1554" t="s">
        <v>249</v>
      </c>
    </row>
    <row r="1555" spans="1:7" x14ac:dyDescent="0.25">
      <c r="A1555" t="s">
        <v>10717</v>
      </c>
      <c r="B1555" t="s">
        <v>10718</v>
      </c>
      <c r="C1555">
        <v>0</v>
      </c>
      <c r="D1555">
        <v>0</v>
      </c>
      <c r="E1555">
        <v>0</v>
      </c>
      <c r="F1555" t="s">
        <v>10719</v>
      </c>
    </row>
    <row r="1556" spans="1:7" x14ac:dyDescent="0.25">
      <c r="A1556" t="s">
        <v>8156</v>
      </c>
      <c r="B1556" t="s">
        <v>8157</v>
      </c>
      <c r="C1556">
        <v>0</v>
      </c>
      <c r="D1556">
        <v>0</v>
      </c>
      <c r="E1556">
        <v>0</v>
      </c>
      <c r="F1556" t="s">
        <v>8158</v>
      </c>
    </row>
    <row r="1557" spans="1:7" x14ac:dyDescent="0.25">
      <c r="A1557" t="s">
        <v>9991</v>
      </c>
      <c r="B1557" t="s">
        <v>9992</v>
      </c>
      <c r="C1557">
        <v>0</v>
      </c>
      <c r="D1557">
        <v>0</v>
      </c>
      <c r="E1557">
        <v>0</v>
      </c>
      <c r="F1557" t="s">
        <v>9993</v>
      </c>
    </row>
    <row r="1558" spans="1:7" x14ac:dyDescent="0.25">
      <c r="A1558" t="s">
        <v>9931</v>
      </c>
      <c r="B1558" t="s">
        <v>9932</v>
      </c>
      <c r="C1558">
        <v>0</v>
      </c>
      <c r="D1558">
        <v>0</v>
      </c>
      <c r="E1558">
        <v>0</v>
      </c>
      <c r="F1558" t="s">
        <v>9933</v>
      </c>
    </row>
    <row r="1559" spans="1:7" x14ac:dyDescent="0.25">
      <c r="A1559" t="s">
        <v>3012</v>
      </c>
      <c r="B1559" t="s">
        <v>3013</v>
      </c>
      <c r="C1559">
        <v>0</v>
      </c>
      <c r="D1559">
        <v>0</v>
      </c>
      <c r="E1559">
        <v>0</v>
      </c>
      <c r="F1559" t="s">
        <v>3014</v>
      </c>
    </row>
    <row r="1560" spans="1:7" x14ac:dyDescent="0.25">
      <c r="A1560" t="s">
        <v>8542</v>
      </c>
      <c r="B1560" t="s">
        <v>8543</v>
      </c>
      <c r="C1560">
        <v>0</v>
      </c>
      <c r="D1560">
        <v>0</v>
      </c>
      <c r="E1560">
        <v>0</v>
      </c>
      <c r="F1560" t="s">
        <v>8544</v>
      </c>
    </row>
    <row r="1561" spans="1:7" x14ac:dyDescent="0.25">
      <c r="A1561" t="s">
        <v>12872</v>
      </c>
      <c r="B1561" t="s">
        <v>12873</v>
      </c>
      <c r="C1561">
        <v>0</v>
      </c>
      <c r="D1561">
        <v>0</v>
      </c>
      <c r="E1561">
        <v>0</v>
      </c>
      <c r="F1561" t="s">
        <v>12874</v>
      </c>
    </row>
    <row r="1562" spans="1:7" x14ac:dyDescent="0.25">
      <c r="A1562" t="s">
        <v>838</v>
      </c>
      <c r="B1562" t="s">
        <v>839</v>
      </c>
      <c r="C1562">
        <v>1</v>
      </c>
      <c r="D1562">
        <v>1</v>
      </c>
      <c r="E1562">
        <v>0</v>
      </c>
      <c r="F1562" t="s">
        <v>840</v>
      </c>
      <c r="G1562" t="s">
        <v>215</v>
      </c>
    </row>
    <row r="1563" spans="1:7" x14ac:dyDescent="0.25">
      <c r="A1563" t="s">
        <v>5920</v>
      </c>
      <c r="B1563" t="s">
        <v>5921</v>
      </c>
      <c r="C1563">
        <v>0</v>
      </c>
      <c r="D1563">
        <v>0</v>
      </c>
      <c r="E1563">
        <v>0</v>
      </c>
      <c r="F1563" t="s">
        <v>5922</v>
      </c>
    </row>
    <row r="1564" spans="1:7" x14ac:dyDescent="0.25">
      <c r="A1564" t="s">
        <v>3382</v>
      </c>
      <c r="B1564" t="s">
        <v>3383</v>
      </c>
      <c r="C1564">
        <v>0</v>
      </c>
      <c r="D1564">
        <v>0</v>
      </c>
      <c r="E1564">
        <v>0</v>
      </c>
      <c r="F1564" t="s">
        <v>3384</v>
      </c>
    </row>
    <row r="1565" spans="1:7" x14ac:dyDescent="0.25">
      <c r="A1565" t="s">
        <v>5669</v>
      </c>
      <c r="B1565" t="s">
        <v>5670</v>
      </c>
      <c r="C1565">
        <v>0</v>
      </c>
      <c r="D1565">
        <v>0</v>
      </c>
      <c r="E1565">
        <v>0</v>
      </c>
      <c r="F1565" t="s">
        <v>5671</v>
      </c>
    </row>
    <row r="1566" spans="1:7" x14ac:dyDescent="0.25">
      <c r="A1566" t="s">
        <v>10603</v>
      </c>
      <c r="B1566" t="s">
        <v>10604</v>
      </c>
      <c r="C1566">
        <v>0</v>
      </c>
      <c r="D1566">
        <v>0</v>
      </c>
      <c r="E1566">
        <v>0</v>
      </c>
      <c r="F1566" t="s">
        <v>10605</v>
      </c>
    </row>
    <row r="1567" spans="1:7" x14ac:dyDescent="0.25">
      <c r="A1567" t="s">
        <v>10888</v>
      </c>
      <c r="B1567" t="s">
        <v>10889</v>
      </c>
      <c r="C1567">
        <v>0</v>
      </c>
      <c r="D1567">
        <v>0</v>
      </c>
      <c r="E1567">
        <v>0</v>
      </c>
      <c r="F1567" t="s">
        <v>10890</v>
      </c>
    </row>
    <row r="1568" spans="1:7" x14ac:dyDescent="0.25">
      <c r="A1568" t="s">
        <v>12758</v>
      </c>
      <c r="B1568" t="s">
        <v>12759</v>
      </c>
      <c r="C1568">
        <v>0</v>
      </c>
      <c r="D1568">
        <v>0</v>
      </c>
      <c r="E1568">
        <v>0</v>
      </c>
      <c r="F1568" t="s">
        <v>12760</v>
      </c>
    </row>
    <row r="1569" spans="1:7" x14ac:dyDescent="0.25">
      <c r="A1569" t="s">
        <v>4444</v>
      </c>
      <c r="B1569" t="s">
        <v>4445</v>
      </c>
      <c r="C1569">
        <v>0</v>
      </c>
      <c r="D1569">
        <v>0</v>
      </c>
      <c r="E1569">
        <v>0</v>
      </c>
      <c r="F1569" t="s">
        <v>4446</v>
      </c>
    </row>
    <row r="1570" spans="1:7" x14ac:dyDescent="0.25">
      <c r="A1570" t="s">
        <v>4314</v>
      </c>
      <c r="B1570" t="s">
        <v>4315</v>
      </c>
      <c r="C1570">
        <v>0</v>
      </c>
      <c r="D1570">
        <v>0</v>
      </c>
      <c r="E1570">
        <v>0</v>
      </c>
      <c r="F1570" t="s">
        <v>4316</v>
      </c>
    </row>
    <row r="1571" spans="1:7" x14ac:dyDescent="0.25">
      <c r="A1571" t="s">
        <v>12663</v>
      </c>
      <c r="B1571" t="s">
        <v>12664</v>
      </c>
      <c r="C1571">
        <v>0</v>
      </c>
      <c r="D1571">
        <v>0</v>
      </c>
      <c r="E1571">
        <v>0</v>
      </c>
      <c r="F1571" t="s">
        <v>12665</v>
      </c>
    </row>
    <row r="1572" spans="1:7" x14ac:dyDescent="0.25">
      <c r="A1572" t="s">
        <v>10465</v>
      </c>
      <c r="B1572" t="s">
        <v>10466</v>
      </c>
      <c r="C1572">
        <v>0</v>
      </c>
      <c r="D1572">
        <v>0</v>
      </c>
      <c r="E1572">
        <v>0</v>
      </c>
      <c r="F1572" t="s">
        <v>10467</v>
      </c>
    </row>
    <row r="1573" spans="1:7" x14ac:dyDescent="0.25">
      <c r="A1573" t="s">
        <v>2194</v>
      </c>
      <c r="B1573" t="s">
        <v>2195</v>
      </c>
      <c r="C1573">
        <v>0</v>
      </c>
      <c r="D1573">
        <v>0</v>
      </c>
      <c r="E1573">
        <v>0</v>
      </c>
      <c r="F1573" t="s">
        <v>2196</v>
      </c>
    </row>
    <row r="1574" spans="1:7" x14ac:dyDescent="0.25">
      <c r="A1574" t="s">
        <v>2194</v>
      </c>
      <c r="B1574" t="s">
        <v>2338</v>
      </c>
      <c r="C1574">
        <v>0</v>
      </c>
      <c r="D1574">
        <v>0</v>
      </c>
      <c r="E1574">
        <v>0</v>
      </c>
      <c r="F1574" t="s">
        <v>2196</v>
      </c>
    </row>
    <row r="1575" spans="1:7" x14ac:dyDescent="0.25">
      <c r="A1575" t="s">
        <v>2194</v>
      </c>
      <c r="B1575" t="s">
        <v>3595</v>
      </c>
      <c r="C1575">
        <v>0</v>
      </c>
      <c r="D1575">
        <v>0</v>
      </c>
      <c r="E1575">
        <v>0</v>
      </c>
      <c r="F1575" t="s">
        <v>2196</v>
      </c>
    </row>
    <row r="1576" spans="1:7" x14ac:dyDescent="0.25">
      <c r="A1576" t="s">
        <v>2194</v>
      </c>
      <c r="B1576" t="s">
        <v>9662</v>
      </c>
      <c r="C1576">
        <v>0</v>
      </c>
      <c r="D1576">
        <v>0</v>
      </c>
      <c r="E1576">
        <v>0</v>
      </c>
      <c r="F1576" t="s">
        <v>2196</v>
      </c>
    </row>
    <row r="1577" spans="1:7" x14ac:dyDescent="0.25">
      <c r="A1577" t="s">
        <v>376</v>
      </c>
      <c r="B1577" t="s">
        <v>377</v>
      </c>
      <c r="C1577">
        <v>3</v>
      </c>
      <c r="D1577">
        <v>3</v>
      </c>
      <c r="E1577">
        <v>0</v>
      </c>
      <c r="F1577" t="s">
        <v>378</v>
      </c>
      <c r="G1577" t="s">
        <v>379</v>
      </c>
    </row>
    <row r="1578" spans="1:7" x14ac:dyDescent="0.25">
      <c r="A1578" t="s">
        <v>1069</v>
      </c>
      <c r="B1578" t="s">
        <v>1070</v>
      </c>
      <c r="C1578">
        <v>1</v>
      </c>
      <c r="D1578">
        <v>1</v>
      </c>
      <c r="E1578">
        <v>0</v>
      </c>
      <c r="F1578" t="s">
        <v>1071</v>
      </c>
      <c r="G1578" t="s">
        <v>206</v>
      </c>
    </row>
    <row r="1579" spans="1:7" x14ac:dyDescent="0.25">
      <c r="A1579" t="s">
        <v>10867</v>
      </c>
      <c r="B1579" t="s">
        <v>10868</v>
      </c>
      <c r="C1579">
        <v>0</v>
      </c>
      <c r="D1579">
        <v>0</v>
      </c>
      <c r="E1579">
        <v>0</v>
      </c>
      <c r="F1579" t="s">
        <v>10869</v>
      </c>
    </row>
    <row r="1580" spans="1:7" x14ac:dyDescent="0.25">
      <c r="A1580" t="s">
        <v>10684</v>
      </c>
      <c r="B1580" t="s">
        <v>10685</v>
      </c>
      <c r="C1580">
        <v>0</v>
      </c>
      <c r="D1580">
        <v>0</v>
      </c>
      <c r="E1580">
        <v>0</v>
      </c>
      <c r="F1580" t="s">
        <v>10686</v>
      </c>
    </row>
    <row r="1581" spans="1:7" x14ac:dyDescent="0.25">
      <c r="A1581" t="s">
        <v>5010</v>
      </c>
      <c r="B1581" t="s">
        <v>5011</v>
      </c>
      <c r="C1581">
        <v>0</v>
      </c>
      <c r="D1581">
        <v>0</v>
      </c>
      <c r="E1581">
        <v>0</v>
      </c>
      <c r="F1581" t="s">
        <v>5012</v>
      </c>
    </row>
    <row r="1582" spans="1:7" x14ac:dyDescent="0.25">
      <c r="A1582" t="s">
        <v>412</v>
      </c>
      <c r="B1582" t="s">
        <v>413</v>
      </c>
      <c r="C1582">
        <v>2</v>
      </c>
      <c r="D1582">
        <v>2</v>
      </c>
      <c r="E1582">
        <v>0</v>
      </c>
      <c r="F1582" t="s">
        <v>414</v>
      </c>
      <c r="G1582" t="s">
        <v>415</v>
      </c>
    </row>
    <row r="1583" spans="1:7" x14ac:dyDescent="0.25">
      <c r="A1583" t="s">
        <v>3778</v>
      </c>
      <c r="B1583" t="s">
        <v>3575</v>
      </c>
      <c r="C1583">
        <v>0</v>
      </c>
      <c r="D1583">
        <v>0</v>
      </c>
      <c r="E1583">
        <v>0</v>
      </c>
      <c r="F1583" t="s">
        <v>3779</v>
      </c>
    </row>
    <row r="1584" spans="1:7" x14ac:dyDescent="0.25">
      <c r="A1584" t="s">
        <v>9020</v>
      </c>
      <c r="B1584" t="s">
        <v>9021</v>
      </c>
      <c r="C1584">
        <v>0</v>
      </c>
      <c r="D1584">
        <v>0</v>
      </c>
      <c r="E1584">
        <v>0</v>
      </c>
      <c r="F1584" t="s">
        <v>9022</v>
      </c>
    </row>
    <row r="1585" spans="1:7" x14ac:dyDescent="0.25">
      <c r="A1585" t="s">
        <v>4341</v>
      </c>
      <c r="B1585" t="s">
        <v>4342</v>
      </c>
      <c r="C1585">
        <v>0</v>
      </c>
      <c r="D1585">
        <v>0</v>
      </c>
      <c r="E1585">
        <v>0</v>
      </c>
      <c r="F1585" t="s">
        <v>4343</v>
      </c>
    </row>
    <row r="1586" spans="1:7" x14ac:dyDescent="0.25">
      <c r="A1586" t="s">
        <v>1800</v>
      </c>
      <c r="B1586" t="s">
        <v>1801</v>
      </c>
      <c r="C1586">
        <v>1</v>
      </c>
      <c r="D1586">
        <v>1</v>
      </c>
      <c r="E1586">
        <v>0</v>
      </c>
      <c r="F1586" t="s">
        <v>1802</v>
      </c>
      <c r="G1586" t="s">
        <v>1769</v>
      </c>
    </row>
    <row r="1587" spans="1:7" x14ac:dyDescent="0.25">
      <c r="A1587" t="s">
        <v>4236</v>
      </c>
      <c r="B1587" t="s">
        <v>4237</v>
      </c>
      <c r="C1587">
        <v>0</v>
      </c>
      <c r="D1587">
        <v>0</v>
      </c>
      <c r="E1587">
        <v>0</v>
      </c>
      <c r="F1587" t="s">
        <v>4238</v>
      </c>
    </row>
    <row r="1588" spans="1:7" x14ac:dyDescent="0.25">
      <c r="A1588" t="s">
        <v>9666</v>
      </c>
      <c r="B1588" t="s">
        <v>9667</v>
      </c>
      <c r="C1588">
        <v>0</v>
      </c>
      <c r="D1588">
        <v>0</v>
      </c>
      <c r="E1588">
        <v>0</v>
      </c>
      <c r="F1588" t="s">
        <v>9668</v>
      </c>
    </row>
    <row r="1589" spans="1:7" x14ac:dyDescent="0.25">
      <c r="A1589" t="s">
        <v>13227</v>
      </c>
      <c r="B1589" t="s">
        <v>13228</v>
      </c>
      <c r="C1589">
        <v>0</v>
      </c>
      <c r="D1589">
        <v>0</v>
      </c>
      <c r="E1589">
        <v>0</v>
      </c>
      <c r="F1589" t="s">
        <v>13229</v>
      </c>
    </row>
    <row r="1590" spans="1:7" x14ac:dyDescent="0.25">
      <c r="A1590" t="s">
        <v>8295</v>
      </c>
      <c r="B1590" t="s">
        <v>8296</v>
      </c>
      <c r="C1590">
        <v>0</v>
      </c>
      <c r="D1590">
        <v>0</v>
      </c>
      <c r="E1590">
        <v>0</v>
      </c>
      <c r="F1590" t="s">
        <v>8297</v>
      </c>
    </row>
    <row r="1591" spans="1:7" x14ac:dyDescent="0.25">
      <c r="A1591" t="s">
        <v>5034</v>
      </c>
      <c r="B1591" t="s">
        <v>5035</v>
      </c>
      <c r="C1591">
        <v>0</v>
      </c>
      <c r="D1591">
        <v>0</v>
      </c>
      <c r="E1591">
        <v>0</v>
      </c>
      <c r="F1591" t="s">
        <v>5036</v>
      </c>
    </row>
    <row r="1592" spans="1:7" x14ac:dyDescent="0.25">
      <c r="A1592" t="s">
        <v>8714</v>
      </c>
      <c r="B1592" t="s">
        <v>8715</v>
      </c>
      <c r="C1592">
        <v>0</v>
      </c>
      <c r="D1592">
        <v>0</v>
      </c>
      <c r="E1592">
        <v>0</v>
      </c>
      <c r="F1592" t="s">
        <v>8716</v>
      </c>
    </row>
    <row r="1593" spans="1:7" x14ac:dyDescent="0.25">
      <c r="A1593" t="s">
        <v>11662</v>
      </c>
      <c r="B1593" t="s">
        <v>11663</v>
      </c>
      <c r="C1593">
        <v>0</v>
      </c>
      <c r="D1593">
        <v>0</v>
      </c>
      <c r="E1593">
        <v>0</v>
      </c>
      <c r="F1593" t="s">
        <v>11664</v>
      </c>
    </row>
    <row r="1594" spans="1:7" x14ac:dyDescent="0.25">
      <c r="A1594" t="s">
        <v>12199</v>
      </c>
      <c r="B1594" t="s">
        <v>12200</v>
      </c>
      <c r="C1594">
        <v>0</v>
      </c>
      <c r="D1594">
        <v>0</v>
      </c>
      <c r="E1594">
        <v>0</v>
      </c>
      <c r="F1594" t="s">
        <v>12201</v>
      </c>
    </row>
    <row r="1595" spans="1:7" x14ac:dyDescent="0.25">
      <c r="A1595" t="s">
        <v>10247</v>
      </c>
      <c r="B1595" t="s">
        <v>10248</v>
      </c>
      <c r="C1595">
        <v>0</v>
      </c>
      <c r="D1595">
        <v>0</v>
      </c>
      <c r="E1595">
        <v>0</v>
      </c>
      <c r="F1595" t="s">
        <v>10249</v>
      </c>
    </row>
    <row r="1596" spans="1:7" x14ac:dyDescent="0.25">
      <c r="A1596" t="s">
        <v>10093</v>
      </c>
      <c r="B1596" t="s">
        <v>10094</v>
      </c>
      <c r="C1596">
        <v>0</v>
      </c>
      <c r="D1596">
        <v>0</v>
      </c>
      <c r="E1596">
        <v>0</v>
      </c>
      <c r="F1596" t="s">
        <v>10095</v>
      </c>
    </row>
    <row r="1597" spans="1:7" x14ac:dyDescent="0.25">
      <c r="A1597" t="s">
        <v>8078</v>
      </c>
      <c r="B1597" t="s">
        <v>8079</v>
      </c>
      <c r="C1597">
        <v>0</v>
      </c>
      <c r="D1597">
        <v>0</v>
      </c>
      <c r="E1597">
        <v>0</v>
      </c>
      <c r="F1597" t="s">
        <v>8080</v>
      </c>
    </row>
    <row r="1598" spans="1:7" x14ac:dyDescent="0.25">
      <c r="A1598" t="s">
        <v>9982</v>
      </c>
      <c r="B1598" t="s">
        <v>9983</v>
      </c>
      <c r="C1598">
        <v>0</v>
      </c>
      <c r="D1598">
        <v>0</v>
      </c>
      <c r="E1598">
        <v>0</v>
      </c>
      <c r="F1598" t="s">
        <v>9984</v>
      </c>
    </row>
    <row r="1599" spans="1:7" x14ac:dyDescent="0.25">
      <c r="A1599" t="s">
        <v>9138</v>
      </c>
      <c r="B1599" t="s">
        <v>5123</v>
      </c>
      <c r="C1599">
        <v>0</v>
      </c>
      <c r="D1599">
        <v>0</v>
      </c>
      <c r="E1599">
        <v>0</v>
      </c>
      <c r="F1599" t="s">
        <v>9139</v>
      </c>
    </row>
    <row r="1600" spans="1:7" x14ac:dyDescent="0.25">
      <c r="A1600" t="s">
        <v>2357</v>
      </c>
      <c r="B1600" t="s">
        <v>2358</v>
      </c>
      <c r="C1600">
        <v>0</v>
      </c>
      <c r="D1600">
        <v>0</v>
      </c>
      <c r="E1600">
        <v>0</v>
      </c>
      <c r="F1600" t="s">
        <v>2359</v>
      </c>
    </row>
    <row r="1601" spans="1:6" x14ac:dyDescent="0.25">
      <c r="A1601" t="s">
        <v>6170</v>
      </c>
      <c r="B1601" t="s">
        <v>6171</v>
      </c>
      <c r="C1601">
        <v>0</v>
      </c>
      <c r="D1601">
        <v>0</v>
      </c>
      <c r="E1601">
        <v>0</v>
      </c>
      <c r="F1601" t="s">
        <v>6172</v>
      </c>
    </row>
    <row r="1602" spans="1:6" x14ac:dyDescent="0.25">
      <c r="A1602" t="s">
        <v>12007</v>
      </c>
      <c r="B1602" t="s">
        <v>12008</v>
      </c>
      <c r="C1602">
        <v>0</v>
      </c>
      <c r="D1602">
        <v>0</v>
      </c>
      <c r="E1602">
        <v>0</v>
      </c>
      <c r="F1602" t="s">
        <v>12009</v>
      </c>
    </row>
    <row r="1603" spans="1:6" x14ac:dyDescent="0.25">
      <c r="A1603" t="s">
        <v>10292</v>
      </c>
      <c r="B1603" t="s">
        <v>10293</v>
      </c>
      <c r="C1603">
        <v>0</v>
      </c>
      <c r="D1603">
        <v>0</v>
      </c>
      <c r="E1603">
        <v>0</v>
      </c>
      <c r="F1603" t="s">
        <v>10294</v>
      </c>
    </row>
    <row r="1604" spans="1:6" x14ac:dyDescent="0.25">
      <c r="A1604" t="s">
        <v>10753</v>
      </c>
      <c r="B1604" t="s">
        <v>10754</v>
      </c>
      <c r="C1604">
        <v>0</v>
      </c>
      <c r="D1604">
        <v>0</v>
      </c>
      <c r="E1604">
        <v>0</v>
      </c>
      <c r="F1604" t="s">
        <v>10755</v>
      </c>
    </row>
    <row r="1605" spans="1:6" x14ac:dyDescent="0.25">
      <c r="A1605" t="s">
        <v>3616</v>
      </c>
      <c r="B1605" t="s">
        <v>3617</v>
      </c>
      <c r="C1605">
        <v>0</v>
      </c>
      <c r="D1605">
        <v>0</v>
      </c>
      <c r="E1605">
        <v>0</v>
      </c>
      <c r="F1605" t="s">
        <v>3618</v>
      </c>
    </row>
    <row r="1606" spans="1:6" x14ac:dyDescent="0.25">
      <c r="A1606" t="s">
        <v>6748</v>
      </c>
      <c r="B1606" t="s">
        <v>6749</v>
      </c>
      <c r="C1606">
        <v>0</v>
      </c>
      <c r="D1606">
        <v>0</v>
      </c>
      <c r="E1606">
        <v>0</v>
      </c>
      <c r="F1606" t="s">
        <v>6750</v>
      </c>
    </row>
    <row r="1607" spans="1:6" x14ac:dyDescent="0.25">
      <c r="A1607" t="s">
        <v>3798</v>
      </c>
      <c r="B1607" t="s">
        <v>3799</v>
      </c>
      <c r="C1607">
        <v>0</v>
      </c>
      <c r="D1607">
        <v>0</v>
      </c>
      <c r="E1607">
        <v>0</v>
      </c>
      <c r="F1607" t="s">
        <v>3800</v>
      </c>
    </row>
    <row r="1608" spans="1:6" x14ac:dyDescent="0.25">
      <c r="A1608" t="s">
        <v>12238</v>
      </c>
      <c r="B1608" t="s">
        <v>12239</v>
      </c>
      <c r="C1608">
        <v>0</v>
      </c>
      <c r="D1608">
        <v>0</v>
      </c>
      <c r="E1608">
        <v>0</v>
      </c>
      <c r="F1608" t="s">
        <v>12240</v>
      </c>
    </row>
    <row r="1609" spans="1:6" x14ac:dyDescent="0.25">
      <c r="A1609" t="s">
        <v>7280</v>
      </c>
      <c r="B1609" t="s">
        <v>6321</v>
      </c>
      <c r="C1609">
        <v>0</v>
      </c>
      <c r="D1609">
        <v>0</v>
      </c>
      <c r="E1609">
        <v>0</v>
      </c>
      <c r="F1609" t="s">
        <v>7281</v>
      </c>
    </row>
    <row r="1610" spans="1:6" x14ac:dyDescent="0.25">
      <c r="A1610" t="s">
        <v>6320</v>
      </c>
      <c r="B1610" t="s">
        <v>6321</v>
      </c>
      <c r="C1610">
        <v>0</v>
      </c>
      <c r="D1610">
        <v>0</v>
      </c>
      <c r="E1610">
        <v>0</v>
      </c>
      <c r="F1610" t="s">
        <v>6322</v>
      </c>
    </row>
    <row r="1611" spans="1:6" x14ac:dyDescent="0.25">
      <c r="A1611" t="s">
        <v>7272</v>
      </c>
      <c r="B1611" t="s">
        <v>7273</v>
      </c>
      <c r="C1611">
        <v>0</v>
      </c>
      <c r="D1611">
        <v>0</v>
      </c>
      <c r="E1611">
        <v>0</v>
      </c>
      <c r="F1611" t="s">
        <v>7274</v>
      </c>
    </row>
    <row r="1612" spans="1:6" x14ac:dyDescent="0.25">
      <c r="A1612" t="s">
        <v>11570</v>
      </c>
      <c r="B1612" t="s">
        <v>11571</v>
      </c>
      <c r="C1612">
        <v>0</v>
      </c>
      <c r="D1612">
        <v>0</v>
      </c>
      <c r="E1612">
        <v>0</v>
      </c>
      <c r="F1612" t="s">
        <v>11572</v>
      </c>
    </row>
    <row r="1613" spans="1:6" x14ac:dyDescent="0.25">
      <c r="A1613" t="s">
        <v>6388</v>
      </c>
      <c r="B1613" t="s">
        <v>6389</v>
      </c>
      <c r="C1613">
        <v>0</v>
      </c>
      <c r="D1613">
        <v>0</v>
      </c>
      <c r="E1613">
        <v>0</v>
      </c>
      <c r="F1613" t="s">
        <v>6390</v>
      </c>
    </row>
    <row r="1614" spans="1:6" x14ac:dyDescent="0.25">
      <c r="A1614" t="s">
        <v>2100</v>
      </c>
      <c r="B1614" t="s">
        <v>2101</v>
      </c>
      <c r="C1614">
        <v>0</v>
      </c>
      <c r="D1614">
        <v>0</v>
      </c>
      <c r="E1614">
        <v>0</v>
      </c>
      <c r="F1614" t="s">
        <v>2102</v>
      </c>
    </row>
    <row r="1615" spans="1:6" x14ac:dyDescent="0.25">
      <c r="A1615" t="s">
        <v>4284</v>
      </c>
      <c r="B1615" t="s">
        <v>4285</v>
      </c>
      <c r="C1615">
        <v>0</v>
      </c>
      <c r="D1615">
        <v>0</v>
      </c>
      <c r="E1615">
        <v>0</v>
      </c>
      <c r="F1615" t="s">
        <v>4286</v>
      </c>
    </row>
    <row r="1616" spans="1:6" x14ac:dyDescent="0.25">
      <c r="A1616" t="s">
        <v>5131</v>
      </c>
      <c r="B1616" t="s">
        <v>5132</v>
      </c>
      <c r="C1616">
        <v>0</v>
      </c>
      <c r="D1616">
        <v>0</v>
      </c>
      <c r="E1616">
        <v>0</v>
      </c>
      <c r="F1616" t="s">
        <v>5133</v>
      </c>
    </row>
    <row r="1617" spans="1:7" x14ac:dyDescent="0.25">
      <c r="A1617" t="s">
        <v>11594</v>
      </c>
      <c r="B1617" t="s">
        <v>11595</v>
      </c>
      <c r="C1617">
        <v>0</v>
      </c>
      <c r="D1617">
        <v>0</v>
      </c>
      <c r="E1617">
        <v>0</v>
      </c>
      <c r="F1617" t="s">
        <v>11596</v>
      </c>
    </row>
    <row r="1618" spans="1:7" x14ac:dyDescent="0.25">
      <c r="A1618" t="s">
        <v>7913</v>
      </c>
      <c r="B1618" t="s">
        <v>7914</v>
      </c>
      <c r="C1618">
        <v>0</v>
      </c>
      <c r="D1618">
        <v>0</v>
      </c>
      <c r="E1618">
        <v>0</v>
      </c>
      <c r="F1618" t="s">
        <v>7915</v>
      </c>
    </row>
    <row r="1619" spans="1:7" x14ac:dyDescent="0.25">
      <c r="A1619" t="s">
        <v>11277</v>
      </c>
      <c r="B1619" t="s">
        <v>11278</v>
      </c>
      <c r="C1619">
        <v>0</v>
      </c>
      <c r="D1619">
        <v>0</v>
      </c>
      <c r="E1619">
        <v>0</v>
      </c>
      <c r="F1619" t="s">
        <v>11279</v>
      </c>
    </row>
    <row r="1620" spans="1:7" x14ac:dyDescent="0.25">
      <c r="A1620" t="s">
        <v>664</v>
      </c>
      <c r="B1620" t="s">
        <v>665</v>
      </c>
      <c r="C1620">
        <v>1</v>
      </c>
      <c r="D1620">
        <v>1</v>
      </c>
      <c r="E1620">
        <v>0</v>
      </c>
      <c r="F1620" t="s">
        <v>666</v>
      </c>
      <c r="G1620" t="s">
        <v>217</v>
      </c>
    </row>
    <row r="1621" spans="1:7" x14ac:dyDescent="0.25">
      <c r="A1621" t="s">
        <v>1879</v>
      </c>
      <c r="B1621" t="s">
        <v>1880</v>
      </c>
      <c r="C1621">
        <v>0</v>
      </c>
      <c r="D1621">
        <v>0</v>
      </c>
      <c r="E1621">
        <v>0</v>
      </c>
      <c r="F1621" t="s">
        <v>1881</v>
      </c>
    </row>
    <row r="1622" spans="1:7" x14ac:dyDescent="0.25">
      <c r="A1622" t="s">
        <v>12938</v>
      </c>
      <c r="B1622" t="s">
        <v>12939</v>
      </c>
      <c r="C1622">
        <v>0</v>
      </c>
      <c r="D1622">
        <v>0</v>
      </c>
      <c r="E1622">
        <v>0</v>
      </c>
      <c r="F1622" t="s">
        <v>12940</v>
      </c>
    </row>
    <row r="1623" spans="1:7" x14ac:dyDescent="0.25">
      <c r="A1623" t="s">
        <v>12958</v>
      </c>
      <c r="B1623" t="s">
        <v>12959</v>
      </c>
      <c r="C1623">
        <v>0</v>
      </c>
      <c r="D1623">
        <v>0</v>
      </c>
      <c r="E1623">
        <v>0</v>
      </c>
      <c r="F1623" t="s">
        <v>12960</v>
      </c>
    </row>
    <row r="1624" spans="1:7" x14ac:dyDescent="0.25">
      <c r="A1624" t="s">
        <v>634</v>
      </c>
      <c r="B1624" t="s">
        <v>635</v>
      </c>
      <c r="C1624">
        <v>2</v>
      </c>
      <c r="D1624">
        <v>2</v>
      </c>
      <c r="E1624">
        <v>0</v>
      </c>
      <c r="F1624" t="s">
        <v>636</v>
      </c>
      <c r="G1624" t="s">
        <v>637</v>
      </c>
    </row>
    <row r="1625" spans="1:7" x14ac:dyDescent="0.25">
      <c r="A1625" t="s">
        <v>7131</v>
      </c>
      <c r="B1625" t="s">
        <v>7132</v>
      </c>
      <c r="C1625">
        <v>0</v>
      </c>
      <c r="D1625">
        <v>0</v>
      </c>
      <c r="E1625">
        <v>0</v>
      </c>
      <c r="F1625" t="s">
        <v>7133</v>
      </c>
    </row>
    <row r="1626" spans="1:7" x14ac:dyDescent="0.25">
      <c r="A1626" t="s">
        <v>2309</v>
      </c>
      <c r="B1626" t="s">
        <v>2310</v>
      </c>
      <c r="C1626">
        <v>0</v>
      </c>
      <c r="D1626">
        <v>0</v>
      </c>
      <c r="E1626">
        <v>0</v>
      </c>
      <c r="F1626" t="s">
        <v>2311</v>
      </c>
    </row>
    <row r="1627" spans="1:7" x14ac:dyDescent="0.25">
      <c r="A1627" t="s">
        <v>1996</v>
      </c>
      <c r="B1627" t="s">
        <v>1997</v>
      </c>
      <c r="C1627">
        <v>0</v>
      </c>
      <c r="D1627">
        <v>0</v>
      </c>
      <c r="E1627">
        <v>0</v>
      </c>
      <c r="F1627" t="s">
        <v>1998</v>
      </c>
    </row>
    <row r="1628" spans="1:7" x14ac:dyDescent="0.25">
      <c r="A1628" t="s">
        <v>3408</v>
      </c>
      <c r="B1628" t="s">
        <v>3409</v>
      </c>
      <c r="C1628">
        <v>0</v>
      </c>
      <c r="D1628">
        <v>0</v>
      </c>
      <c r="E1628">
        <v>0</v>
      </c>
      <c r="F1628" t="s">
        <v>3410</v>
      </c>
    </row>
    <row r="1629" spans="1:7" x14ac:dyDescent="0.25">
      <c r="A1629" t="s">
        <v>2085</v>
      </c>
      <c r="B1629" t="s">
        <v>2086</v>
      </c>
      <c r="C1629">
        <v>0</v>
      </c>
      <c r="D1629">
        <v>0</v>
      </c>
      <c r="E1629">
        <v>0</v>
      </c>
      <c r="F1629" t="s">
        <v>2087</v>
      </c>
    </row>
    <row r="1630" spans="1:7" x14ac:dyDescent="0.25">
      <c r="A1630" t="s">
        <v>1256</v>
      </c>
      <c r="B1630" t="s">
        <v>1257</v>
      </c>
      <c r="C1630">
        <v>1</v>
      </c>
      <c r="D1630">
        <v>1</v>
      </c>
      <c r="E1630">
        <v>0</v>
      </c>
      <c r="F1630" t="s">
        <v>1258</v>
      </c>
      <c r="G1630" t="s">
        <v>249</v>
      </c>
    </row>
    <row r="1631" spans="1:7" x14ac:dyDescent="0.25">
      <c r="A1631" t="s">
        <v>3757</v>
      </c>
      <c r="B1631" t="s">
        <v>3758</v>
      </c>
      <c r="C1631">
        <v>0</v>
      </c>
      <c r="D1631">
        <v>0</v>
      </c>
      <c r="E1631">
        <v>0</v>
      </c>
      <c r="F1631" t="s">
        <v>3759</v>
      </c>
    </row>
    <row r="1632" spans="1:7" x14ac:dyDescent="0.25">
      <c r="A1632" t="s">
        <v>5666</v>
      </c>
      <c r="B1632" t="s">
        <v>5667</v>
      </c>
      <c r="C1632">
        <v>0</v>
      </c>
      <c r="D1632">
        <v>0</v>
      </c>
      <c r="E1632">
        <v>0</v>
      </c>
      <c r="F1632" t="s">
        <v>5668</v>
      </c>
    </row>
    <row r="1633" spans="1:7" x14ac:dyDescent="0.25">
      <c r="A1633" t="s">
        <v>9065</v>
      </c>
      <c r="B1633" t="s">
        <v>9066</v>
      </c>
      <c r="C1633">
        <v>0</v>
      </c>
      <c r="D1633">
        <v>0</v>
      </c>
      <c r="E1633">
        <v>0</v>
      </c>
      <c r="F1633" t="s">
        <v>9067</v>
      </c>
    </row>
    <row r="1634" spans="1:7" x14ac:dyDescent="0.25">
      <c r="A1634" t="s">
        <v>1336</v>
      </c>
      <c r="B1634" t="s">
        <v>1337</v>
      </c>
      <c r="C1634">
        <v>1</v>
      </c>
      <c r="D1634">
        <v>1</v>
      </c>
      <c r="E1634">
        <v>0</v>
      </c>
      <c r="F1634" t="s">
        <v>1338</v>
      </c>
      <c r="G1634" t="s">
        <v>204</v>
      </c>
    </row>
    <row r="1635" spans="1:7" x14ac:dyDescent="0.25">
      <c r="A1635" t="s">
        <v>11439</v>
      </c>
      <c r="B1635" t="s">
        <v>11440</v>
      </c>
      <c r="C1635">
        <v>0</v>
      </c>
      <c r="D1635">
        <v>0</v>
      </c>
      <c r="E1635">
        <v>0</v>
      </c>
      <c r="F1635" t="s">
        <v>11441</v>
      </c>
    </row>
    <row r="1636" spans="1:7" x14ac:dyDescent="0.25">
      <c r="A1636" t="s">
        <v>1689</v>
      </c>
      <c r="B1636" t="s">
        <v>1690</v>
      </c>
      <c r="C1636">
        <v>1</v>
      </c>
      <c r="D1636">
        <v>1</v>
      </c>
      <c r="E1636">
        <v>0</v>
      </c>
      <c r="F1636" t="s">
        <v>1691</v>
      </c>
      <c r="G1636" t="s">
        <v>242</v>
      </c>
    </row>
    <row r="1637" spans="1:7" x14ac:dyDescent="0.25">
      <c r="A1637" t="s">
        <v>9557</v>
      </c>
      <c r="B1637" t="s">
        <v>9558</v>
      </c>
      <c r="C1637">
        <v>0</v>
      </c>
      <c r="D1637">
        <v>0</v>
      </c>
      <c r="E1637">
        <v>0</v>
      </c>
      <c r="F1637" t="s">
        <v>9559</v>
      </c>
    </row>
    <row r="1638" spans="1:7" x14ac:dyDescent="0.25">
      <c r="A1638" t="s">
        <v>9614</v>
      </c>
      <c r="B1638" t="s">
        <v>5414</v>
      </c>
      <c r="C1638">
        <v>0</v>
      </c>
      <c r="D1638">
        <v>0</v>
      </c>
      <c r="E1638">
        <v>0</v>
      </c>
      <c r="F1638" t="s">
        <v>9615</v>
      </c>
    </row>
    <row r="1639" spans="1:7" x14ac:dyDescent="0.25">
      <c r="A1639" t="s">
        <v>2855</v>
      </c>
      <c r="B1639" t="s">
        <v>2856</v>
      </c>
      <c r="C1639">
        <v>0</v>
      </c>
      <c r="D1639">
        <v>0</v>
      </c>
      <c r="E1639">
        <v>0</v>
      </c>
      <c r="F1639" t="s">
        <v>2857</v>
      </c>
    </row>
    <row r="1640" spans="1:7" x14ac:dyDescent="0.25">
      <c r="A1640" t="s">
        <v>2397</v>
      </c>
      <c r="B1640" t="s">
        <v>2398</v>
      </c>
      <c r="C1640">
        <v>0</v>
      </c>
      <c r="D1640">
        <v>0</v>
      </c>
      <c r="E1640">
        <v>0</v>
      </c>
      <c r="F1640" t="s">
        <v>2399</v>
      </c>
    </row>
    <row r="1641" spans="1:7" x14ac:dyDescent="0.25">
      <c r="A1641" t="s">
        <v>1082</v>
      </c>
      <c r="B1641" t="s">
        <v>1083</v>
      </c>
      <c r="C1641">
        <v>1</v>
      </c>
      <c r="D1641">
        <v>1</v>
      </c>
      <c r="E1641">
        <v>0</v>
      </c>
      <c r="F1641" t="s">
        <v>1084</v>
      </c>
      <c r="G1641" t="s">
        <v>234</v>
      </c>
    </row>
    <row r="1642" spans="1:7" x14ac:dyDescent="0.25">
      <c r="A1642" t="s">
        <v>1662</v>
      </c>
      <c r="B1642" t="s">
        <v>1663</v>
      </c>
      <c r="C1642">
        <v>1</v>
      </c>
      <c r="D1642">
        <v>1</v>
      </c>
      <c r="E1642">
        <v>0</v>
      </c>
      <c r="F1642" t="s">
        <v>1664</v>
      </c>
      <c r="G1642" t="s">
        <v>1459</v>
      </c>
    </row>
    <row r="1643" spans="1:7" x14ac:dyDescent="0.25">
      <c r="A1643" t="s">
        <v>5678</v>
      </c>
      <c r="B1643" t="s">
        <v>5679</v>
      </c>
      <c r="C1643">
        <v>0</v>
      </c>
      <c r="D1643">
        <v>0</v>
      </c>
      <c r="E1643">
        <v>0</v>
      </c>
      <c r="F1643" t="s">
        <v>5680</v>
      </c>
    </row>
    <row r="1644" spans="1:7" x14ac:dyDescent="0.25">
      <c r="A1644" t="s">
        <v>5413</v>
      </c>
      <c r="B1644" t="s">
        <v>5414</v>
      </c>
      <c r="C1644">
        <v>0</v>
      </c>
      <c r="D1644">
        <v>0</v>
      </c>
      <c r="E1644">
        <v>0</v>
      </c>
      <c r="F1644" t="s">
        <v>5415</v>
      </c>
    </row>
    <row r="1645" spans="1:7" x14ac:dyDescent="0.25">
      <c r="A1645" t="s">
        <v>547</v>
      </c>
      <c r="B1645" t="s">
        <v>548</v>
      </c>
      <c r="C1645">
        <v>2</v>
      </c>
      <c r="D1645">
        <v>2</v>
      </c>
      <c r="E1645">
        <v>0</v>
      </c>
      <c r="F1645" t="s">
        <v>549</v>
      </c>
      <c r="G1645" t="s">
        <v>550</v>
      </c>
    </row>
    <row r="1646" spans="1:7" x14ac:dyDescent="0.25">
      <c r="A1646" t="s">
        <v>1189</v>
      </c>
      <c r="B1646" t="s">
        <v>1190</v>
      </c>
      <c r="C1646">
        <v>1</v>
      </c>
      <c r="D1646">
        <v>1</v>
      </c>
      <c r="E1646">
        <v>0</v>
      </c>
      <c r="F1646" t="s">
        <v>1191</v>
      </c>
      <c r="G1646" t="s">
        <v>230</v>
      </c>
    </row>
    <row r="1647" spans="1:7" x14ac:dyDescent="0.25">
      <c r="A1647" t="s">
        <v>1280</v>
      </c>
      <c r="B1647" t="s">
        <v>1281</v>
      </c>
      <c r="C1647">
        <v>1</v>
      </c>
      <c r="D1647">
        <v>1</v>
      </c>
      <c r="E1647">
        <v>0</v>
      </c>
      <c r="F1647" t="s">
        <v>1282</v>
      </c>
      <c r="G1647" t="s">
        <v>1279</v>
      </c>
    </row>
    <row r="1648" spans="1:7" x14ac:dyDescent="0.25">
      <c r="A1648" t="s">
        <v>6326</v>
      </c>
      <c r="B1648" t="s">
        <v>6327</v>
      </c>
      <c r="C1648">
        <v>0</v>
      </c>
      <c r="D1648">
        <v>0</v>
      </c>
      <c r="E1648">
        <v>0</v>
      </c>
      <c r="F1648" t="s">
        <v>6328</v>
      </c>
    </row>
    <row r="1649" spans="1:7" x14ac:dyDescent="0.25">
      <c r="A1649" t="s">
        <v>8972</v>
      </c>
      <c r="B1649" t="s">
        <v>8973</v>
      </c>
      <c r="C1649">
        <v>0</v>
      </c>
      <c r="D1649">
        <v>0</v>
      </c>
      <c r="E1649">
        <v>0</v>
      </c>
      <c r="F1649" t="s">
        <v>8974</v>
      </c>
    </row>
    <row r="1650" spans="1:7" x14ac:dyDescent="0.25">
      <c r="A1650" t="s">
        <v>1656</v>
      </c>
      <c r="B1650" t="s">
        <v>1657</v>
      </c>
      <c r="C1650">
        <v>1</v>
      </c>
      <c r="D1650">
        <v>1</v>
      </c>
      <c r="E1650">
        <v>0</v>
      </c>
      <c r="F1650" t="s">
        <v>1658</v>
      </c>
      <c r="G1650" t="s">
        <v>1459</v>
      </c>
    </row>
    <row r="1651" spans="1:7" x14ac:dyDescent="0.25">
      <c r="A1651" t="s">
        <v>551</v>
      </c>
      <c r="B1651" t="s">
        <v>552</v>
      </c>
      <c r="C1651">
        <v>2</v>
      </c>
      <c r="D1651">
        <v>2</v>
      </c>
      <c r="E1651">
        <v>0</v>
      </c>
      <c r="F1651" t="s">
        <v>553</v>
      </c>
      <c r="G1651" t="s">
        <v>554</v>
      </c>
    </row>
    <row r="1652" spans="1:7" x14ac:dyDescent="0.25">
      <c r="A1652" t="s">
        <v>1701</v>
      </c>
      <c r="B1652" t="s">
        <v>1702</v>
      </c>
      <c r="C1652">
        <v>1</v>
      </c>
      <c r="D1652">
        <v>1</v>
      </c>
      <c r="E1652">
        <v>0</v>
      </c>
      <c r="F1652" t="s">
        <v>1703</v>
      </c>
      <c r="G1652" t="s">
        <v>222</v>
      </c>
    </row>
    <row r="1653" spans="1:7" x14ac:dyDescent="0.25">
      <c r="A1653" t="s">
        <v>1556</v>
      </c>
      <c r="B1653" t="s">
        <v>1557</v>
      </c>
      <c r="C1653">
        <v>1</v>
      </c>
      <c r="D1653">
        <v>1</v>
      </c>
      <c r="E1653">
        <v>0</v>
      </c>
      <c r="F1653" t="s">
        <v>1558</v>
      </c>
      <c r="G1653" t="s">
        <v>228</v>
      </c>
    </row>
    <row r="1654" spans="1:7" x14ac:dyDescent="0.25">
      <c r="A1654" t="s">
        <v>4888</v>
      </c>
      <c r="B1654" t="s">
        <v>4889</v>
      </c>
      <c r="C1654">
        <v>0</v>
      </c>
      <c r="D1654">
        <v>0</v>
      </c>
      <c r="E1654">
        <v>0</v>
      </c>
      <c r="F1654" t="s">
        <v>4890</v>
      </c>
    </row>
    <row r="1655" spans="1:7" x14ac:dyDescent="0.25">
      <c r="A1655" t="s">
        <v>5053</v>
      </c>
      <c r="B1655" t="s">
        <v>5054</v>
      </c>
      <c r="C1655">
        <v>0</v>
      </c>
      <c r="D1655">
        <v>0</v>
      </c>
      <c r="E1655">
        <v>0</v>
      </c>
      <c r="F1655" t="s">
        <v>5055</v>
      </c>
    </row>
    <row r="1656" spans="1:7" x14ac:dyDescent="0.25">
      <c r="A1656" t="s">
        <v>1057</v>
      </c>
      <c r="B1656" t="s">
        <v>1058</v>
      </c>
      <c r="C1656">
        <v>1</v>
      </c>
      <c r="D1656">
        <v>1</v>
      </c>
      <c r="E1656">
        <v>0</v>
      </c>
      <c r="F1656" t="s">
        <v>1059</v>
      </c>
      <c r="G1656" t="s">
        <v>214</v>
      </c>
    </row>
    <row r="1657" spans="1:7" x14ac:dyDescent="0.25">
      <c r="A1657" t="s">
        <v>1620</v>
      </c>
      <c r="B1657" t="s">
        <v>1621</v>
      </c>
      <c r="C1657">
        <v>1</v>
      </c>
      <c r="D1657">
        <v>0</v>
      </c>
      <c r="E1657">
        <v>1</v>
      </c>
      <c r="F1657" t="s">
        <v>1622</v>
      </c>
      <c r="G1657" t="s">
        <v>1459</v>
      </c>
    </row>
    <row r="1658" spans="1:7" x14ac:dyDescent="0.25">
      <c r="A1658" t="s">
        <v>1665</v>
      </c>
      <c r="B1658" t="s">
        <v>1666</v>
      </c>
      <c r="C1658">
        <v>1</v>
      </c>
      <c r="D1658">
        <v>0</v>
      </c>
      <c r="E1658">
        <v>1</v>
      </c>
      <c r="F1658" t="s">
        <v>1667</v>
      </c>
      <c r="G1658" t="s">
        <v>1459</v>
      </c>
    </row>
    <row r="1659" spans="1:7" x14ac:dyDescent="0.25">
      <c r="A1659" t="s">
        <v>3772</v>
      </c>
      <c r="B1659" t="s">
        <v>3773</v>
      </c>
      <c r="C1659">
        <v>0</v>
      </c>
      <c r="D1659">
        <v>0</v>
      </c>
      <c r="E1659">
        <v>0</v>
      </c>
      <c r="F1659" t="s">
        <v>3774</v>
      </c>
    </row>
    <row r="1660" spans="1:7" x14ac:dyDescent="0.25">
      <c r="A1660" t="s">
        <v>2283</v>
      </c>
      <c r="B1660" t="s">
        <v>2284</v>
      </c>
      <c r="C1660">
        <v>0</v>
      </c>
      <c r="D1660">
        <v>0</v>
      </c>
      <c r="E1660">
        <v>0</v>
      </c>
      <c r="F1660" t="s">
        <v>2285</v>
      </c>
    </row>
    <row r="1661" spans="1:7" x14ac:dyDescent="0.25">
      <c r="A1661" t="s">
        <v>3255</v>
      </c>
      <c r="B1661" t="s">
        <v>3243</v>
      </c>
      <c r="C1661">
        <v>0</v>
      </c>
      <c r="D1661">
        <v>0</v>
      </c>
      <c r="E1661">
        <v>0</v>
      </c>
      <c r="F1661" t="s">
        <v>3256</v>
      </c>
    </row>
    <row r="1662" spans="1:7" x14ac:dyDescent="0.25">
      <c r="A1662" t="s">
        <v>12308</v>
      </c>
      <c r="B1662" t="s">
        <v>12309</v>
      </c>
      <c r="C1662">
        <v>0</v>
      </c>
      <c r="D1662">
        <v>0</v>
      </c>
      <c r="E1662">
        <v>0</v>
      </c>
      <c r="F1662" t="s">
        <v>12310</v>
      </c>
    </row>
    <row r="1663" spans="1:7" x14ac:dyDescent="0.25">
      <c r="A1663" t="s">
        <v>12356</v>
      </c>
      <c r="B1663" t="s">
        <v>12357</v>
      </c>
      <c r="C1663">
        <v>0</v>
      </c>
      <c r="D1663">
        <v>0</v>
      </c>
      <c r="E1663">
        <v>0</v>
      </c>
      <c r="F1663" t="s">
        <v>12358</v>
      </c>
    </row>
    <row r="1664" spans="1:7" x14ac:dyDescent="0.25">
      <c r="A1664" t="s">
        <v>1797</v>
      </c>
      <c r="B1664" t="s">
        <v>1798</v>
      </c>
      <c r="C1664">
        <v>1</v>
      </c>
      <c r="D1664">
        <v>1</v>
      </c>
      <c r="E1664">
        <v>0</v>
      </c>
      <c r="F1664" t="s">
        <v>1799</v>
      </c>
      <c r="G1664" t="s">
        <v>1769</v>
      </c>
    </row>
    <row r="1665" spans="1:7" x14ac:dyDescent="0.25">
      <c r="A1665" t="s">
        <v>1797</v>
      </c>
      <c r="B1665" t="s">
        <v>9397</v>
      </c>
      <c r="C1665">
        <v>0</v>
      </c>
      <c r="D1665">
        <v>0</v>
      </c>
      <c r="E1665">
        <v>0</v>
      </c>
      <c r="F1665" t="s">
        <v>1799</v>
      </c>
    </row>
    <row r="1666" spans="1:7" x14ac:dyDescent="0.25">
      <c r="A1666" t="s">
        <v>9754</v>
      </c>
      <c r="B1666" t="s">
        <v>9755</v>
      </c>
      <c r="C1666">
        <v>0</v>
      </c>
      <c r="D1666">
        <v>0</v>
      </c>
      <c r="E1666">
        <v>0</v>
      </c>
      <c r="F1666" t="s">
        <v>9756</v>
      </c>
    </row>
    <row r="1667" spans="1:7" x14ac:dyDescent="0.25">
      <c r="A1667" t="s">
        <v>2037</v>
      </c>
      <c r="B1667" t="s">
        <v>2038</v>
      </c>
      <c r="C1667">
        <v>0</v>
      </c>
      <c r="D1667">
        <v>0</v>
      </c>
      <c r="E1667">
        <v>0</v>
      </c>
      <c r="F1667" t="s">
        <v>2039</v>
      </c>
    </row>
    <row r="1668" spans="1:7" x14ac:dyDescent="0.25">
      <c r="A1668" t="s">
        <v>6631</v>
      </c>
      <c r="B1668" t="s">
        <v>6632</v>
      </c>
      <c r="C1668">
        <v>0</v>
      </c>
      <c r="D1668">
        <v>0</v>
      </c>
      <c r="E1668">
        <v>0</v>
      </c>
      <c r="F1668" t="s">
        <v>6633</v>
      </c>
    </row>
    <row r="1669" spans="1:7" x14ac:dyDescent="0.25">
      <c r="A1669" t="s">
        <v>2816</v>
      </c>
      <c r="B1669" t="s">
        <v>2817</v>
      </c>
      <c r="C1669">
        <v>0</v>
      </c>
      <c r="D1669">
        <v>0</v>
      </c>
      <c r="E1669">
        <v>0</v>
      </c>
      <c r="F1669" t="s">
        <v>2818</v>
      </c>
    </row>
    <row r="1670" spans="1:7" x14ac:dyDescent="0.25">
      <c r="A1670" t="s">
        <v>10744</v>
      </c>
      <c r="B1670" t="s">
        <v>10745</v>
      </c>
      <c r="C1670">
        <v>0</v>
      </c>
      <c r="D1670">
        <v>0</v>
      </c>
      <c r="E1670">
        <v>0</v>
      </c>
      <c r="F1670" t="s">
        <v>10746</v>
      </c>
    </row>
    <row r="1671" spans="1:7" x14ac:dyDescent="0.25">
      <c r="A1671" t="s">
        <v>13163</v>
      </c>
      <c r="B1671" t="s">
        <v>13164</v>
      </c>
      <c r="C1671">
        <v>0</v>
      </c>
      <c r="D1671">
        <v>0</v>
      </c>
      <c r="E1671">
        <v>0</v>
      </c>
      <c r="F1671" t="s">
        <v>13165</v>
      </c>
    </row>
    <row r="1672" spans="1:7" x14ac:dyDescent="0.25">
      <c r="A1672" t="s">
        <v>9416</v>
      </c>
      <c r="B1672" t="s">
        <v>9417</v>
      </c>
      <c r="C1672">
        <v>0</v>
      </c>
      <c r="D1672">
        <v>0</v>
      </c>
      <c r="E1672">
        <v>0</v>
      </c>
      <c r="F1672" t="s">
        <v>9418</v>
      </c>
    </row>
    <row r="1673" spans="1:7" x14ac:dyDescent="0.25">
      <c r="A1673" t="s">
        <v>7850</v>
      </c>
      <c r="B1673" t="s">
        <v>7851</v>
      </c>
      <c r="C1673">
        <v>0</v>
      </c>
      <c r="D1673">
        <v>0</v>
      </c>
      <c r="E1673">
        <v>0</v>
      </c>
      <c r="F1673" t="s">
        <v>7852</v>
      </c>
    </row>
    <row r="1674" spans="1:7" x14ac:dyDescent="0.25">
      <c r="A1674" t="s">
        <v>154</v>
      </c>
      <c r="B1674" t="s">
        <v>155</v>
      </c>
      <c r="C1674">
        <v>4</v>
      </c>
      <c r="D1674">
        <v>4</v>
      </c>
      <c r="E1674">
        <v>0</v>
      </c>
      <c r="F1674" t="s">
        <v>156</v>
      </c>
      <c r="G1674" t="s">
        <v>157</v>
      </c>
    </row>
    <row r="1675" spans="1:7" x14ac:dyDescent="0.25">
      <c r="A1675" t="s">
        <v>1977</v>
      </c>
      <c r="B1675" t="s">
        <v>1978</v>
      </c>
      <c r="C1675">
        <v>0</v>
      </c>
      <c r="D1675">
        <v>0</v>
      </c>
      <c r="E1675">
        <v>0</v>
      </c>
      <c r="F1675" t="s">
        <v>1979</v>
      </c>
    </row>
    <row r="1676" spans="1:7" x14ac:dyDescent="0.25">
      <c r="A1676" t="s">
        <v>7998</v>
      </c>
      <c r="B1676" t="s">
        <v>7999</v>
      </c>
      <c r="C1676">
        <v>0</v>
      </c>
      <c r="D1676">
        <v>0</v>
      </c>
      <c r="E1676">
        <v>0</v>
      </c>
      <c r="F1676" t="s">
        <v>8000</v>
      </c>
    </row>
    <row r="1677" spans="1:7" x14ac:dyDescent="0.25">
      <c r="A1677" t="s">
        <v>5897</v>
      </c>
      <c r="B1677" t="s">
        <v>5898</v>
      </c>
      <c r="C1677">
        <v>0</v>
      </c>
      <c r="D1677">
        <v>0</v>
      </c>
      <c r="E1677">
        <v>0</v>
      </c>
      <c r="F1677" t="s">
        <v>5899</v>
      </c>
    </row>
    <row r="1678" spans="1:7" x14ac:dyDescent="0.25">
      <c r="A1678" t="s">
        <v>10159</v>
      </c>
      <c r="B1678" t="s">
        <v>10160</v>
      </c>
      <c r="C1678">
        <v>0</v>
      </c>
      <c r="D1678">
        <v>0</v>
      </c>
      <c r="E1678">
        <v>0</v>
      </c>
      <c r="F1678" t="s">
        <v>10161</v>
      </c>
    </row>
    <row r="1679" spans="1:7" x14ac:dyDescent="0.25">
      <c r="A1679" t="s">
        <v>6266</v>
      </c>
      <c r="B1679" t="s">
        <v>6267</v>
      </c>
      <c r="C1679">
        <v>0</v>
      </c>
      <c r="D1679">
        <v>0</v>
      </c>
      <c r="E1679">
        <v>0</v>
      </c>
      <c r="F1679" t="s">
        <v>6268</v>
      </c>
    </row>
    <row r="1680" spans="1:7" x14ac:dyDescent="0.25">
      <c r="A1680" t="s">
        <v>11436</v>
      </c>
      <c r="B1680" t="s">
        <v>11437</v>
      </c>
      <c r="C1680">
        <v>0</v>
      </c>
      <c r="D1680">
        <v>0</v>
      </c>
      <c r="E1680">
        <v>0</v>
      </c>
      <c r="F1680" t="s">
        <v>11438</v>
      </c>
    </row>
    <row r="1681" spans="1:7" x14ac:dyDescent="0.25">
      <c r="A1681" t="s">
        <v>11726</v>
      </c>
      <c r="B1681" t="s">
        <v>11727</v>
      </c>
      <c r="C1681">
        <v>0</v>
      </c>
      <c r="D1681">
        <v>0</v>
      </c>
      <c r="E1681">
        <v>0</v>
      </c>
      <c r="F1681" t="s">
        <v>11728</v>
      </c>
    </row>
    <row r="1682" spans="1:7" x14ac:dyDescent="0.25">
      <c r="A1682" t="s">
        <v>11975</v>
      </c>
      <c r="B1682" t="s">
        <v>11976</v>
      </c>
      <c r="C1682">
        <v>0</v>
      </c>
      <c r="D1682">
        <v>0</v>
      </c>
      <c r="E1682">
        <v>0</v>
      </c>
      <c r="F1682" t="s">
        <v>11977</v>
      </c>
    </row>
    <row r="1683" spans="1:7" x14ac:dyDescent="0.25">
      <c r="A1683" t="s">
        <v>7332</v>
      </c>
      <c r="B1683" t="s">
        <v>7333</v>
      </c>
      <c r="C1683">
        <v>0</v>
      </c>
      <c r="D1683">
        <v>0</v>
      </c>
      <c r="E1683">
        <v>0</v>
      </c>
      <c r="F1683" t="s">
        <v>7334</v>
      </c>
    </row>
    <row r="1684" spans="1:7" x14ac:dyDescent="0.25">
      <c r="A1684" t="s">
        <v>8642</v>
      </c>
      <c r="B1684" t="s">
        <v>40</v>
      </c>
      <c r="C1684">
        <v>0</v>
      </c>
      <c r="D1684">
        <v>0</v>
      </c>
      <c r="E1684">
        <v>0</v>
      </c>
      <c r="F1684" t="s">
        <v>8643</v>
      </c>
    </row>
    <row r="1685" spans="1:7" x14ac:dyDescent="0.25">
      <c r="A1685" t="s">
        <v>1779</v>
      </c>
      <c r="B1685" t="s">
        <v>1780</v>
      </c>
      <c r="C1685">
        <v>1</v>
      </c>
      <c r="D1685">
        <v>1</v>
      </c>
      <c r="E1685">
        <v>0</v>
      </c>
      <c r="F1685" t="s">
        <v>1781</v>
      </c>
      <c r="G1685" t="s">
        <v>1769</v>
      </c>
    </row>
    <row r="1686" spans="1:7" x14ac:dyDescent="0.25">
      <c r="A1686" t="s">
        <v>1565</v>
      </c>
      <c r="B1686" t="s">
        <v>1566</v>
      </c>
      <c r="C1686">
        <v>1</v>
      </c>
      <c r="D1686">
        <v>1</v>
      </c>
      <c r="E1686">
        <v>0</v>
      </c>
      <c r="F1686" t="s">
        <v>1567</v>
      </c>
      <c r="G1686" t="s">
        <v>240</v>
      </c>
    </row>
    <row r="1687" spans="1:7" x14ac:dyDescent="0.25">
      <c r="A1687" t="s">
        <v>5693</v>
      </c>
      <c r="B1687" t="s">
        <v>5694</v>
      </c>
      <c r="C1687">
        <v>0</v>
      </c>
      <c r="D1687">
        <v>0</v>
      </c>
      <c r="E1687">
        <v>0</v>
      </c>
      <c r="F1687" t="s">
        <v>5695</v>
      </c>
    </row>
    <row r="1688" spans="1:7" x14ac:dyDescent="0.25">
      <c r="A1688" t="s">
        <v>1877</v>
      </c>
      <c r="B1688" t="s">
        <v>1425</v>
      </c>
      <c r="C1688">
        <v>0</v>
      </c>
      <c r="D1688">
        <v>0</v>
      </c>
      <c r="E1688">
        <v>0</v>
      </c>
      <c r="F1688" t="s">
        <v>1878</v>
      </c>
    </row>
    <row r="1689" spans="1:7" x14ac:dyDescent="0.25">
      <c r="A1689" t="s">
        <v>4995</v>
      </c>
      <c r="B1689" t="s">
        <v>4996</v>
      </c>
      <c r="C1689">
        <v>0</v>
      </c>
      <c r="D1689">
        <v>0</v>
      </c>
      <c r="E1689">
        <v>0</v>
      </c>
      <c r="F1689" t="s">
        <v>4997</v>
      </c>
    </row>
    <row r="1690" spans="1:7" x14ac:dyDescent="0.25">
      <c r="A1690" t="s">
        <v>3516</v>
      </c>
      <c r="B1690" t="s">
        <v>3517</v>
      </c>
      <c r="C1690">
        <v>0</v>
      </c>
      <c r="D1690">
        <v>0</v>
      </c>
      <c r="E1690">
        <v>0</v>
      </c>
      <c r="F1690" t="s">
        <v>3518</v>
      </c>
    </row>
    <row r="1691" spans="1:7" x14ac:dyDescent="0.25">
      <c r="A1691" t="s">
        <v>7448</v>
      </c>
      <c r="B1691" t="s">
        <v>7449</v>
      </c>
      <c r="C1691">
        <v>0</v>
      </c>
      <c r="D1691">
        <v>0</v>
      </c>
      <c r="E1691">
        <v>0</v>
      </c>
      <c r="F1691" t="s">
        <v>7450</v>
      </c>
    </row>
    <row r="1692" spans="1:7" x14ac:dyDescent="0.25">
      <c r="A1692" t="s">
        <v>5839</v>
      </c>
      <c r="B1692" t="s">
        <v>5840</v>
      </c>
      <c r="C1692">
        <v>0</v>
      </c>
      <c r="D1692">
        <v>0</v>
      </c>
      <c r="E1692">
        <v>0</v>
      </c>
      <c r="F1692" t="s">
        <v>5841</v>
      </c>
    </row>
    <row r="1693" spans="1:7" x14ac:dyDescent="0.25">
      <c r="A1693" t="s">
        <v>7504</v>
      </c>
      <c r="B1693" t="s">
        <v>7505</v>
      </c>
      <c r="C1693">
        <v>0</v>
      </c>
      <c r="D1693">
        <v>0</v>
      </c>
      <c r="E1693">
        <v>0</v>
      </c>
      <c r="F1693" t="s">
        <v>7506</v>
      </c>
    </row>
    <row r="1694" spans="1:7" x14ac:dyDescent="0.25">
      <c r="A1694" t="s">
        <v>8665</v>
      </c>
      <c r="B1694" t="s">
        <v>8666</v>
      </c>
      <c r="C1694">
        <v>0</v>
      </c>
      <c r="D1694">
        <v>0</v>
      </c>
      <c r="E1694">
        <v>0</v>
      </c>
      <c r="F1694" t="s">
        <v>8667</v>
      </c>
    </row>
    <row r="1695" spans="1:7" x14ac:dyDescent="0.25">
      <c r="A1695" t="s">
        <v>11367</v>
      </c>
      <c r="B1695" t="s">
        <v>11368</v>
      </c>
      <c r="C1695">
        <v>0</v>
      </c>
      <c r="D1695">
        <v>0</v>
      </c>
      <c r="E1695">
        <v>0</v>
      </c>
      <c r="F1695" t="s">
        <v>11369</v>
      </c>
    </row>
    <row r="1696" spans="1:7" x14ac:dyDescent="0.25">
      <c r="A1696" t="s">
        <v>4263</v>
      </c>
      <c r="B1696" t="s">
        <v>4264</v>
      </c>
      <c r="C1696">
        <v>0</v>
      </c>
      <c r="D1696">
        <v>0</v>
      </c>
      <c r="E1696">
        <v>0</v>
      </c>
      <c r="F1696" t="s">
        <v>4265</v>
      </c>
    </row>
    <row r="1697" spans="1:7" x14ac:dyDescent="0.25">
      <c r="A1697" t="s">
        <v>1166</v>
      </c>
      <c r="B1697" t="s">
        <v>1167</v>
      </c>
      <c r="C1697">
        <v>1</v>
      </c>
      <c r="D1697">
        <v>1</v>
      </c>
      <c r="E1697">
        <v>0</v>
      </c>
      <c r="F1697" t="s">
        <v>1168</v>
      </c>
      <c r="G1697" t="s">
        <v>241</v>
      </c>
    </row>
    <row r="1698" spans="1:7" x14ac:dyDescent="0.25">
      <c r="A1698" t="s">
        <v>9619</v>
      </c>
      <c r="B1698" t="s">
        <v>9620</v>
      </c>
      <c r="C1698">
        <v>0</v>
      </c>
      <c r="D1698">
        <v>0</v>
      </c>
      <c r="E1698">
        <v>0</v>
      </c>
      <c r="F1698" t="s">
        <v>9621</v>
      </c>
    </row>
    <row r="1699" spans="1:7" x14ac:dyDescent="0.25">
      <c r="A1699" t="s">
        <v>9379</v>
      </c>
      <c r="B1699" t="s">
        <v>9380</v>
      </c>
      <c r="C1699">
        <v>0</v>
      </c>
      <c r="D1699">
        <v>0</v>
      </c>
      <c r="E1699">
        <v>0</v>
      </c>
      <c r="F1699" t="s">
        <v>9381</v>
      </c>
    </row>
    <row r="1700" spans="1:7" x14ac:dyDescent="0.25">
      <c r="A1700" t="s">
        <v>3342</v>
      </c>
      <c r="B1700" t="s">
        <v>3343</v>
      </c>
      <c r="C1700">
        <v>0</v>
      </c>
      <c r="D1700">
        <v>0</v>
      </c>
      <c r="E1700">
        <v>0</v>
      </c>
      <c r="F1700" t="s">
        <v>3344</v>
      </c>
    </row>
    <row r="1701" spans="1:7" x14ac:dyDescent="0.25">
      <c r="A1701" t="s">
        <v>5088</v>
      </c>
      <c r="B1701" t="s">
        <v>5089</v>
      </c>
      <c r="C1701">
        <v>0</v>
      </c>
      <c r="D1701">
        <v>0</v>
      </c>
      <c r="E1701">
        <v>0</v>
      </c>
      <c r="F1701" t="s">
        <v>5090</v>
      </c>
    </row>
    <row r="1702" spans="1:7" x14ac:dyDescent="0.25">
      <c r="A1702" t="s">
        <v>4953</v>
      </c>
      <c r="B1702" t="s">
        <v>4954</v>
      </c>
      <c r="C1702">
        <v>0</v>
      </c>
      <c r="D1702">
        <v>0</v>
      </c>
      <c r="E1702">
        <v>0</v>
      </c>
      <c r="F1702" t="s">
        <v>4955</v>
      </c>
    </row>
    <row r="1703" spans="1:7" x14ac:dyDescent="0.25">
      <c r="A1703" t="s">
        <v>9026</v>
      </c>
      <c r="B1703" t="s">
        <v>9027</v>
      </c>
      <c r="C1703">
        <v>0</v>
      </c>
      <c r="D1703">
        <v>0</v>
      </c>
      <c r="E1703">
        <v>0</v>
      </c>
      <c r="F1703" t="s">
        <v>9028</v>
      </c>
    </row>
    <row r="1704" spans="1:7" x14ac:dyDescent="0.25">
      <c r="A1704" t="s">
        <v>3932</v>
      </c>
      <c r="B1704" t="s">
        <v>3933</v>
      </c>
      <c r="C1704">
        <v>0</v>
      </c>
      <c r="D1704">
        <v>0</v>
      </c>
      <c r="E1704">
        <v>0</v>
      </c>
      <c r="F1704" t="s">
        <v>3934</v>
      </c>
    </row>
    <row r="1705" spans="1:7" x14ac:dyDescent="0.25">
      <c r="A1705" t="s">
        <v>11668</v>
      </c>
      <c r="B1705" t="s">
        <v>11669</v>
      </c>
      <c r="C1705">
        <v>0</v>
      </c>
      <c r="D1705">
        <v>0</v>
      </c>
      <c r="E1705">
        <v>0</v>
      </c>
      <c r="F1705" t="s">
        <v>11670</v>
      </c>
    </row>
    <row r="1706" spans="1:7" x14ac:dyDescent="0.25">
      <c r="A1706" t="s">
        <v>4823</v>
      </c>
      <c r="B1706" t="s">
        <v>4824</v>
      </c>
      <c r="C1706">
        <v>0</v>
      </c>
      <c r="D1706">
        <v>0</v>
      </c>
      <c r="E1706">
        <v>0</v>
      </c>
      <c r="F1706" t="s">
        <v>4825</v>
      </c>
    </row>
    <row r="1707" spans="1:7" x14ac:dyDescent="0.25">
      <c r="A1707" t="s">
        <v>5257</v>
      </c>
      <c r="B1707" t="s">
        <v>5258</v>
      </c>
      <c r="C1707">
        <v>0</v>
      </c>
      <c r="D1707">
        <v>0</v>
      </c>
      <c r="E1707">
        <v>0</v>
      </c>
      <c r="F1707" t="s">
        <v>5259</v>
      </c>
    </row>
    <row r="1708" spans="1:7" x14ac:dyDescent="0.25">
      <c r="A1708" t="s">
        <v>10456</v>
      </c>
      <c r="B1708" t="s">
        <v>10457</v>
      </c>
      <c r="C1708">
        <v>0</v>
      </c>
      <c r="D1708">
        <v>0</v>
      </c>
      <c r="E1708">
        <v>0</v>
      </c>
      <c r="F1708" t="s">
        <v>10458</v>
      </c>
    </row>
    <row r="1709" spans="1:7" x14ac:dyDescent="0.25">
      <c r="A1709" t="s">
        <v>12716</v>
      </c>
      <c r="B1709" t="s">
        <v>12717</v>
      </c>
      <c r="C1709">
        <v>0</v>
      </c>
      <c r="D1709">
        <v>0</v>
      </c>
      <c r="E1709">
        <v>0</v>
      </c>
      <c r="F1709" t="s">
        <v>12718</v>
      </c>
    </row>
    <row r="1710" spans="1:7" x14ac:dyDescent="0.25">
      <c r="A1710" t="s">
        <v>7439</v>
      </c>
      <c r="B1710" t="s">
        <v>7440</v>
      </c>
      <c r="C1710">
        <v>0</v>
      </c>
      <c r="D1710">
        <v>0</v>
      </c>
      <c r="E1710">
        <v>0</v>
      </c>
      <c r="F1710" t="s">
        <v>7441</v>
      </c>
    </row>
    <row r="1711" spans="1:7" x14ac:dyDescent="0.25">
      <c r="A1711" t="s">
        <v>7744</v>
      </c>
      <c r="B1711" t="s">
        <v>7745</v>
      </c>
      <c r="C1711">
        <v>0</v>
      </c>
      <c r="D1711">
        <v>0</v>
      </c>
      <c r="E1711">
        <v>0</v>
      </c>
      <c r="F1711" t="s">
        <v>7746</v>
      </c>
    </row>
    <row r="1712" spans="1:7" x14ac:dyDescent="0.25">
      <c r="A1712" t="s">
        <v>10666</v>
      </c>
      <c r="B1712" t="s">
        <v>10667</v>
      </c>
      <c r="C1712">
        <v>0</v>
      </c>
      <c r="D1712">
        <v>0</v>
      </c>
      <c r="E1712">
        <v>0</v>
      </c>
      <c r="F1712" t="s">
        <v>10668</v>
      </c>
    </row>
    <row r="1713" spans="1:7" x14ac:dyDescent="0.25">
      <c r="A1713" t="s">
        <v>5019</v>
      </c>
      <c r="B1713" t="s">
        <v>5020</v>
      </c>
      <c r="C1713">
        <v>0</v>
      </c>
      <c r="D1713">
        <v>0</v>
      </c>
      <c r="E1713">
        <v>0</v>
      </c>
      <c r="F1713" t="s">
        <v>5021</v>
      </c>
    </row>
    <row r="1714" spans="1:7" x14ac:dyDescent="0.25">
      <c r="A1714" t="s">
        <v>12187</v>
      </c>
      <c r="B1714" t="s">
        <v>12188</v>
      </c>
      <c r="C1714">
        <v>0</v>
      </c>
      <c r="D1714">
        <v>0</v>
      </c>
      <c r="E1714">
        <v>0</v>
      </c>
      <c r="F1714" t="s">
        <v>12189</v>
      </c>
    </row>
    <row r="1715" spans="1:7" x14ac:dyDescent="0.25">
      <c r="A1715" t="s">
        <v>8927</v>
      </c>
      <c r="B1715" t="s">
        <v>8928</v>
      </c>
      <c r="C1715">
        <v>0</v>
      </c>
      <c r="D1715">
        <v>0</v>
      </c>
      <c r="E1715">
        <v>0</v>
      </c>
      <c r="F1715" t="s">
        <v>8929</v>
      </c>
    </row>
    <row r="1716" spans="1:7" x14ac:dyDescent="0.25">
      <c r="A1716" t="s">
        <v>9050</v>
      </c>
      <c r="B1716" t="s">
        <v>9051</v>
      </c>
      <c r="C1716">
        <v>0</v>
      </c>
      <c r="D1716">
        <v>0</v>
      </c>
      <c r="E1716">
        <v>0</v>
      </c>
      <c r="F1716" t="s">
        <v>9052</v>
      </c>
    </row>
    <row r="1717" spans="1:7" x14ac:dyDescent="0.25">
      <c r="A1717" t="s">
        <v>3580</v>
      </c>
      <c r="B1717" t="s">
        <v>3581</v>
      </c>
      <c r="C1717">
        <v>0</v>
      </c>
      <c r="D1717">
        <v>0</v>
      </c>
      <c r="E1717">
        <v>0</v>
      </c>
      <c r="F1717" t="s">
        <v>3582</v>
      </c>
    </row>
    <row r="1718" spans="1:7" x14ac:dyDescent="0.25">
      <c r="A1718" t="s">
        <v>7980</v>
      </c>
      <c r="B1718" t="s">
        <v>7981</v>
      </c>
      <c r="C1718">
        <v>0</v>
      </c>
      <c r="D1718">
        <v>0</v>
      </c>
      <c r="E1718">
        <v>0</v>
      </c>
      <c r="F1718" t="s">
        <v>7982</v>
      </c>
    </row>
    <row r="1719" spans="1:7" x14ac:dyDescent="0.25">
      <c r="A1719" t="s">
        <v>1011</v>
      </c>
      <c r="B1719" t="s">
        <v>1012</v>
      </c>
      <c r="C1719">
        <v>1</v>
      </c>
      <c r="D1719">
        <v>1</v>
      </c>
      <c r="E1719">
        <v>0</v>
      </c>
      <c r="F1719" t="s">
        <v>1013</v>
      </c>
      <c r="G1719" t="s">
        <v>214</v>
      </c>
    </row>
    <row r="1720" spans="1:7" x14ac:dyDescent="0.25">
      <c r="A1720" t="s">
        <v>4011</v>
      </c>
      <c r="B1720" t="s">
        <v>4012</v>
      </c>
      <c r="C1720">
        <v>0</v>
      </c>
      <c r="D1720">
        <v>0</v>
      </c>
      <c r="E1720">
        <v>0</v>
      </c>
      <c r="F1720" t="s">
        <v>4013</v>
      </c>
    </row>
    <row r="1721" spans="1:7" x14ac:dyDescent="0.25">
      <c r="A1721" t="s">
        <v>416</v>
      </c>
      <c r="B1721" t="s">
        <v>417</v>
      </c>
      <c r="C1721">
        <v>2</v>
      </c>
      <c r="D1721">
        <v>2</v>
      </c>
      <c r="E1721">
        <v>0</v>
      </c>
      <c r="F1721" t="s">
        <v>418</v>
      </c>
      <c r="G1721" t="s">
        <v>419</v>
      </c>
    </row>
    <row r="1722" spans="1:7" x14ac:dyDescent="0.25">
      <c r="A1722" t="s">
        <v>6920</v>
      </c>
      <c r="B1722" t="s">
        <v>6921</v>
      </c>
      <c r="C1722">
        <v>0</v>
      </c>
      <c r="D1722">
        <v>0</v>
      </c>
      <c r="E1722">
        <v>0</v>
      </c>
      <c r="F1722" t="s">
        <v>6922</v>
      </c>
    </row>
    <row r="1723" spans="1:7" x14ac:dyDescent="0.25">
      <c r="A1723" t="s">
        <v>1361</v>
      </c>
      <c r="B1723" t="s">
        <v>1362</v>
      </c>
      <c r="C1723">
        <v>1</v>
      </c>
      <c r="D1723">
        <v>1</v>
      </c>
      <c r="E1723">
        <v>0</v>
      </c>
      <c r="F1723" t="s">
        <v>1363</v>
      </c>
      <c r="G1723" t="s">
        <v>253</v>
      </c>
    </row>
    <row r="1724" spans="1:7" x14ac:dyDescent="0.25">
      <c r="A1724" t="s">
        <v>1581</v>
      </c>
      <c r="B1724" t="s">
        <v>1582</v>
      </c>
      <c r="C1724">
        <v>1</v>
      </c>
      <c r="D1724">
        <v>1</v>
      </c>
      <c r="E1724">
        <v>0</v>
      </c>
      <c r="F1724" t="s">
        <v>1583</v>
      </c>
      <c r="G1724" t="s">
        <v>252</v>
      </c>
    </row>
    <row r="1725" spans="1:7" x14ac:dyDescent="0.25">
      <c r="A1725" t="s">
        <v>5068</v>
      </c>
      <c r="B1725" t="s">
        <v>5069</v>
      </c>
      <c r="C1725">
        <v>0</v>
      </c>
      <c r="D1725">
        <v>0</v>
      </c>
      <c r="E1725">
        <v>0</v>
      </c>
      <c r="F1725" t="s">
        <v>5070</v>
      </c>
    </row>
    <row r="1726" spans="1:7" x14ac:dyDescent="0.25">
      <c r="A1726" t="s">
        <v>11161</v>
      </c>
      <c r="B1726" t="s">
        <v>11162</v>
      </c>
      <c r="C1726">
        <v>0</v>
      </c>
      <c r="D1726">
        <v>0</v>
      </c>
      <c r="E1726">
        <v>0</v>
      </c>
      <c r="F1726" t="s">
        <v>11163</v>
      </c>
    </row>
    <row r="1727" spans="1:7" x14ac:dyDescent="0.25">
      <c r="A1727" t="s">
        <v>2133</v>
      </c>
      <c r="B1727" t="s">
        <v>2134</v>
      </c>
      <c r="C1727">
        <v>0</v>
      </c>
      <c r="D1727">
        <v>0</v>
      </c>
      <c r="E1727">
        <v>0</v>
      </c>
      <c r="F1727" t="s">
        <v>2135</v>
      </c>
    </row>
    <row r="1728" spans="1:7" x14ac:dyDescent="0.25">
      <c r="A1728" t="s">
        <v>5106</v>
      </c>
      <c r="B1728" t="s">
        <v>5107</v>
      </c>
      <c r="C1728">
        <v>0</v>
      </c>
      <c r="D1728">
        <v>0</v>
      </c>
      <c r="E1728">
        <v>0</v>
      </c>
      <c r="F1728" t="s">
        <v>5108</v>
      </c>
    </row>
    <row r="1729" spans="1:7" x14ac:dyDescent="0.25">
      <c r="A1729" t="s">
        <v>11505</v>
      </c>
      <c r="B1729" t="s">
        <v>11506</v>
      </c>
      <c r="C1729">
        <v>0</v>
      </c>
      <c r="D1729">
        <v>0</v>
      </c>
      <c r="E1729">
        <v>0</v>
      </c>
      <c r="F1729" t="s">
        <v>11507</v>
      </c>
    </row>
    <row r="1730" spans="1:7" x14ac:dyDescent="0.25">
      <c r="A1730" t="s">
        <v>3438</v>
      </c>
      <c r="B1730" t="s">
        <v>3439</v>
      </c>
      <c r="C1730">
        <v>0</v>
      </c>
      <c r="D1730">
        <v>0</v>
      </c>
      <c r="E1730">
        <v>0</v>
      </c>
      <c r="F1730" t="s">
        <v>3440</v>
      </c>
    </row>
    <row r="1731" spans="1:7" x14ac:dyDescent="0.25">
      <c r="A1731" t="s">
        <v>5958</v>
      </c>
      <c r="B1731" t="s">
        <v>5959</v>
      </c>
      <c r="C1731">
        <v>0</v>
      </c>
      <c r="D1731">
        <v>0</v>
      </c>
      <c r="E1731">
        <v>0</v>
      </c>
      <c r="F1731" t="s">
        <v>5960</v>
      </c>
    </row>
    <row r="1732" spans="1:7" x14ac:dyDescent="0.25">
      <c r="A1732" t="s">
        <v>3908</v>
      </c>
      <c r="B1732" t="s">
        <v>3909</v>
      </c>
      <c r="C1732">
        <v>0</v>
      </c>
      <c r="D1732">
        <v>0</v>
      </c>
      <c r="E1732">
        <v>0</v>
      </c>
      <c r="F1732" t="s">
        <v>3910</v>
      </c>
    </row>
    <row r="1733" spans="1:7" x14ac:dyDescent="0.25">
      <c r="A1733" t="s">
        <v>7484</v>
      </c>
      <c r="B1733" t="s">
        <v>7485</v>
      </c>
      <c r="C1733">
        <v>0</v>
      </c>
      <c r="D1733">
        <v>0</v>
      </c>
      <c r="E1733">
        <v>0</v>
      </c>
      <c r="F1733" t="s">
        <v>7486</v>
      </c>
    </row>
    <row r="1734" spans="1:7" x14ac:dyDescent="0.25">
      <c r="A1734" t="s">
        <v>2742</v>
      </c>
      <c r="B1734" t="s">
        <v>2743</v>
      </c>
      <c r="C1734">
        <v>0</v>
      </c>
      <c r="D1734">
        <v>0</v>
      </c>
      <c r="E1734">
        <v>0</v>
      </c>
      <c r="F1734" t="s">
        <v>2744</v>
      </c>
    </row>
    <row r="1735" spans="1:7" x14ac:dyDescent="0.25">
      <c r="A1735" t="s">
        <v>4041</v>
      </c>
      <c r="B1735" t="s">
        <v>4042</v>
      </c>
      <c r="C1735">
        <v>0</v>
      </c>
      <c r="D1735">
        <v>0</v>
      </c>
      <c r="E1735">
        <v>0</v>
      </c>
      <c r="F1735" t="s">
        <v>4043</v>
      </c>
    </row>
    <row r="1736" spans="1:7" x14ac:dyDescent="0.25">
      <c r="A1736" t="s">
        <v>4583</v>
      </c>
      <c r="B1736" t="s">
        <v>4584</v>
      </c>
      <c r="C1736">
        <v>0</v>
      </c>
      <c r="D1736">
        <v>0</v>
      </c>
      <c r="E1736">
        <v>0</v>
      </c>
      <c r="F1736" t="s">
        <v>4585</v>
      </c>
    </row>
    <row r="1737" spans="1:7" x14ac:dyDescent="0.25">
      <c r="A1737" t="s">
        <v>2762</v>
      </c>
      <c r="B1737" t="s">
        <v>2763</v>
      </c>
      <c r="C1737">
        <v>0</v>
      </c>
      <c r="D1737">
        <v>0</v>
      </c>
      <c r="E1737">
        <v>0</v>
      </c>
      <c r="F1737" t="s">
        <v>2764</v>
      </c>
    </row>
    <row r="1738" spans="1:7" x14ac:dyDescent="0.25">
      <c r="A1738" t="s">
        <v>6021</v>
      </c>
      <c r="B1738" t="s">
        <v>6022</v>
      </c>
      <c r="C1738">
        <v>0</v>
      </c>
      <c r="D1738">
        <v>0</v>
      </c>
      <c r="E1738">
        <v>0</v>
      </c>
      <c r="F1738" t="s">
        <v>6023</v>
      </c>
    </row>
    <row r="1739" spans="1:7" x14ac:dyDescent="0.25">
      <c r="A1739" t="s">
        <v>9269</v>
      </c>
      <c r="B1739" t="s">
        <v>9270</v>
      </c>
      <c r="C1739">
        <v>0</v>
      </c>
      <c r="D1739">
        <v>0</v>
      </c>
      <c r="E1739">
        <v>0</v>
      </c>
      <c r="F1739" t="s">
        <v>9271</v>
      </c>
    </row>
    <row r="1740" spans="1:7" x14ac:dyDescent="0.25">
      <c r="A1740" t="s">
        <v>11891</v>
      </c>
      <c r="B1740" t="s">
        <v>11892</v>
      </c>
      <c r="C1740">
        <v>0</v>
      </c>
      <c r="D1740">
        <v>0</v>
      </c>
      <c r="E1740">
        <v>0</v>
      </c>
      <c r="F1740" t="s">
        <v>11893</v>
      </c>
    </row>
    <row r="1741" spans="1:7" x14ac:dyDescent="0.25">
      <c r="A1741" t="s">
        <v>11128</v>
      </c>
      <c r="B1741" t="s">
        <v>11129</v>
      </c>
      <c r="C1741">
        <v>0</v>
      </c>
      <c r="D1741">
        <v>0</v>
      </c>
      <c r="E1741">
        <v>0</v>
      </c>
      <c r="F1741" t="s">
        <v>11130</v>
      </c>
    </row>
    <row r="1742" spans="1:7" x14ac:dyDescent="0.25">
      <c r="A1742" t="s">
        <v>928</v>
      </c>
      <c r="B1742" t="s">
        <v>929</v>
      </c>
      <c r="C1742">
        <v>1</v>
      </c>
      <c r="D1742">
        <v>1</v>
      </c>
      <c r="E1742">
        <v>0</v>
      </c>
      <c r="F1742" t="s">
        <v>930</v>
      </c>
      <c r="G1742" t="s">
        <v>215</v>
      </c>
    </row>
    <row r="1743" spans="1:7" x14ac:dyDescent="0.25">
      <c r="A1743" t="s">
        <v>9760</v>
      </c>
      <c r="B1743" t="s">
        <v>9761</v>
      </c>
      <c r="C1743">
        <v>0</v>
      </c>
      <c r="D1743">
        <v>0</v>
      </c>
      <c r="E1743">
        <v>0</v>
      </c>
      <c r="F1743" t="s">
        <v>9762</v>
      </c>
    </row>
    <row r="1744" spans="1:7" x14ac:dyDescent="0.25">
      <c r="A1744" t="s">
        <v>4442</v>
      </c>
      <c r="B1744" t="s">
        <v>2050</v>
      </c>
      <c r="C1744">
        <v>0</v>
      </c>
      <c r="D1744">
        <v>0</v>
      </c>
      <c r="E1744">
        <v>0</v>
      </c>
      <c r="F1744" t="s">
        <v>4443</v>
      </c>
    </row>
    <row r="1745" spans="1:6" x14ac:dyDescent="0.25">
      <c r="A1745" t="s">
        <v>8245</v>
      </c>
      <c r="B1745" t="s">
        <v>8246</v>
      </c>
      <c r="C1745">
        <v>0</v>
      </c>
      <c r="D1745">
        <v>0</v>
      </c>
      <c r="E1745">
        <v>0</v>
      </c>
      <c r="F1745" t="s">
        <v>8247</v>
      </c>
    </row>
    <row r="1746" spans="1:6" x14ac:dyDescent="0.25">
      <c r="A1746" t="s">
        <v>6124</v>
      </c>
      <c r="B1746" t="s">
        <v>6125</v>
      </c>
      <c r="C1746">
        <v>0</v>
      </c>
      <c r="D1746">
        <v>0</v>
      </c>
      <c r="E1746">
        <v>0</v>
      </c>
      <c r="F1746" t="s">
        <v>6126</v>
      </c>
    </row>
    <row r="1747" spans="1:6" x14ac:dyDescent="0.25">
      <c r="A1747" t="s">
        <v>10588</v>
      </c>
      <c r="B1747" t="s">
        <v>10589</v>
      </c>
      <c r="C1747">
        <v>0</v>
      </c>
      <c r="D1747">
        <v>0</v>
      </c>
      <c r="E1747">
        <v>0</v>
      </c>
      <c r="F1747" t="s">
        <v>10590</v>
      </c>
    </row>
    <row r="1748" spans="1:6" x14ac:dyDescent="0.25">
      <c r="A1748" t="s">
        <v>11820</v>
      </c>
      <c r="B1748" t="s">
        <v>11821</v>
      </c>
      <c r="C1748">
        <v>0</v>
      </c>
      <c r="D1748">
        <v>0</v>
      </c>
      <c r="E1748">
        <v>0</v>
      </c>
      <c r="F1748" t="s">
        <v>11822</v>
      </c>
    </row>
    <row r="1749" spans="1:6" x14ac:dyDescent="0.25">
      <c r="A1749" t="s">
        <v>8708</v>
      </c>
      <c r="B1749" t="s">
        <v>8709</v>
      </c>
      <c r="C1749">
        <v>0</v>
      </c>
      <c r="D1749">
        <v>0</v>
      </c>
      <c r="E1749">
        <v>0</v>
      </c>
      <c r="F1749" t="s">
        <v>8710</v>
      </c>
    </row>
    <row r="1750" spans="1:6" x14ac:dyDescent="0.25">
      <c r="A1750" t="s">
        <v>9456</v>
      </c>
      <c r="B1750" t="s">
        <v>9457</v>
      </c>
      <c r="C1750">
        <v>0</v>
      </c>
      <c r="D1750">
        <v>0</v>
      </c>
      <c r="E1750">
        <v>0</v>
      </c>
      <c r="F1750" t="s">
        <v>9458</v>
      </c>
    </row>
    <row r="1751" spans="1:6" x14ac:dyDescent="0.25">
      <c r="A1751" t="s">
        <v>9634</v>
      </c>
      <c r="B1751" t="s">
        <v>9635</v>
      </c>
      <c r="C1751">
        <v>0</v>
      </c>
      <c r="D1751">
        <v>0</v>
      </c>
      <c r="E1751">
        <v>0</v>
      </c>
      <c r="F1751" t="s">
        <v>9636</v>
      </c>
    </row>
    <row r="1752" spans="1:6" x14ac:dyDescent="0.25">
      <c r="A1752" t="s">
        <v>9634</v>
      </c>
      <c r="B1752" t="s">
        <v>9649</v>
      </c>
      <c r="C1752">
        <v>0</v>
      </c>
      <c r="D1752">
        <v>0</v>
      </c>
      <c r="E1752">
        <v>0</v>
      </c>
      <c r="F1752" t="s">
        <v>9636</v>
      </c>
    </row>
    <row r="1753" spans="1:6" x14ac:dyDescent="0.25">
      <c r="A1753" t="s">
        <v>9634</v>
      </c>
      <c r="B1753" t="s">
        <v>9804</v>
      </c>
      <c r="C1753">
        <v>0</v>
      </c>
      <c r="D1753">
        <v>0</v>
      </c>
      <c r="E1753">
        <v>0</v>
      </c>
      <c r="F1753" t="s">
        <v>9636</v>
      </c>
    </row>
    <row r="1754" spans="1:6" x14ac:dyDescent="0.25">
      <c r="A1754" t="s">
        <v>9634</v>
      </c>
      <c r="B1754" t="s">
        <v>9805</v>
      </c>
      <c r="C1754">
        <v>0</v>
      </c>
      <c r="D1754">
        <v>0</v>
      </c>
      <c r="E1754">
        <v>0</v>
      </c>
      <c r="F1754" t="s">
        <v>9636</v>
      </c>
    </row>
    <row r="1755" spans="1:6" x14ac:dyDescent="0.25">
      <c r="A1755" t="s">
        <v>11797</v>
      </c>
      <c r="B1755" t="s">
        <v>11798</v>
      </c>
      <c r="C1755">
        <v>0</v>
      </c>
      <c r="D1755">
        <v>0</v>
      </c>
      <c r="E1755">
        <v>0</v>
      </c>
      <c r="F1755" t="s">
        <v>11799</v>
      </c>
    </row>
    <row r="1756" spans="1:6" x14ac:dyDescent="0.25">
      <c r="A1756" t="s">
        <v>4796</v>
      </c>
      <c r="B1756" t="s">
        <v>4797</v>
      </c>
      <c r="C1756">
        <v>0</v>
      </c>
      <c r="D1756">
        <v>0</v>
      </c>
      <c r="E1756">
        <v>0</v>
      </c>
      <c r="F1756" t="s">
        <v>4798</v>
      </c>
    </row>
    <row r="1757" spans="1:6" x14ac:dyDescent="0.25">
      <c r="A1757" t="s">
        <v>10426</v>
      </c>
      <c r="B1757" t="s">
        <v>10427</v>
      </c>
      <c r="C1757">
        <v>0</v>
      </c>
      <c r="D1757">
        <v>0</v>
      </c>
      <c r="E1757">
        <v>0</v>
      </c>
      <c r="F1757" t="s">
        <v>10428</v>
      </c>
    </row>
    <row r="1758" spans="1:6" x14ac:dyDescent="0.25">
      <c r="A1758" t="s">
        <v>10361</v>
      </c>
      <c r="B1758" t="s">
        <v>10362</v>
      </c>
      <c r="C1758">
        <v>0</v>
      </c>
      <c r="D1758">
        <v>0</v>
      </c>
      <c r="E1758">
        <v>0</v>
      </c>
      <c r="F1758" t="s">
        <v>10363</v>
      </c>
    </row>
    <row r="1759" spans="1:6" x14ac:dyDescent="0.25">
      <c r="A1759" t="s">
        <v>4430</v>
      </c>
      <c r="B1759" t="s">
        <v>4431</v>
      </c>
      <c r="C1759">
        <v>0</v>
      </c>
      <c r="D1759">
        <v>0</v>
      </c>
      <c r="E1759">
        <v>0</v>
      </c>
      <c r="F1759" t="s">
        <v>4432</v>
      </c>
    </row>
    <row r="1760" spans="1:6" x14ac:dyDescent="0.25">
      <c r="A1760" t="s">
        <v>10687</v>
      </c>
      <c r="B1760" t="s">
        <v>10688</v>
      </c>
      <c r="C1760">
        <v>0</v>
      </c>
      <c r="D1760">
        <v>0</v>
      </c>
      <c r="E1760">
        <v>0</v>
      </c>
      <c r="F1760" t="s">
        <v>10689</v>
      </c>
    </row>
    <row r="1761" spans="1:7" x14ac:dyDescent="0.25">
      <c r="A1761" t="s">
        <v>2271</v>
      </c>
      <c r="B1761" t="s">
        <v>2272</v>
      </c>
      <c r="C1761">
        <v>0</v>
      </c>
      <c r="D1761">
        <v>0</v>
      </c>
      <c r="E1761">
        <v>0</v>
      </c>
      <c r="F1761" t="s">
        <v>2273</v>
      </c>
    </row>
    <row r="1762" spans="1:7" x14ac:dyDescent="0.25">
      <c r="A1762" t="s">
        <v>8230</v>
      </c>
      <c r="B1762" t="s">
        <v>8231</v>
      </c>
      <c r="C1762">
        <v>0</v>
      </c>
      <c r="D1762">
        <v>0</v>
      </c>
      <c r="E1762">
        <v>0</v>
      </c>
      <c r="F1762" t="s">
        <v>8232</v>
      </c>
    </row>
    <row r="1763" spans="1:7" x14ac:dyDescent="0.25">
      <c r="A1763" t="s">
        <v>12116</v>
      </c>
      <c r="B1763" t="s">
        <v>12117</v>
      </c>
      <c r="C1763">
        <v>0</v>
      </c>
      <c r="D1763">
        <v>0</v>
      </c>
      <c r="E1763">
        <v>0</v>
      </c>
      <c r="F1763" t="s">
        <v>12118</v>
      </c>
    </row>
    <row r="1764" spans="1:7" x14ac:dyDescent="0.25">
      <c r="A1764" t="s">
        <v>11877</v>
      </c>
      <c r="B1764" t="s">
        <v>11878</v>
      </c>
      <c r="C1764">
        <v>0</v>
      </c>
      <c r="D1764">
        <v>0</v>
      </c>
      <c r="E1764">
        <v>0</v>
      </c>
      <c r="F1764" t="s">
        <v>11879</v>
      </c>
    </row>
    <row r="1765" spans="1:7" x14ac:dyDescent="0.25">
      <c r="A1765" t="s">
        <v>488</v>
      </c>
      <c r="B1765" t="s">
        <v>489</v>
      </c>
      <c r="C1765">
        <v>2</v>
      </c>
      <c r="D1765">
        <v>0</v>
      </c>
      <c r="E1765">
        <v>2</v>
      </c>
      <c r="F1765" t="s">
        <v>490</v>
      </c>
      <c r="G1765" t="s">
        <v>491</v>
      </c>
    </row>
    <row r="1766" spans="1:7" x14ac:dyDescent="0.25">
      <c r="A1766" t="s">
        <v>488</v>
      </c>
      <c r="B1766" t="s">
        <v>1240</v>
      </c>
      <c r="C1766">
        <v>1</v>
      </c>
      <c r="D1766">
        <v>0</v>
      </c>
      <c r="E1766">
        <v>1</v>
      </c>
      <c r="F1766" t="s">
        <v>490</v>
      </c>
      <c r="G1766" t="s">
        <v>249</v>
      </c>
    </row>
    <row r="1767" spans="1:7" x14ac:dyDescent="0.25">
      <c r="A1767" t="s">
        <v>3462</v>
      </c>
      <c r="B1767" t="s">
        <v>3463</v>
      </c>
      <c r="C1767">
        <v>0</v>
      </c>
      <c r="D1767">
        <v>0</v>
      </c>
      <c r="E1767">
        <v>0</v>
      </c>
      <c r="F1767" t="s">
        <v>3464</v>
      </c>
    </row>
    <row r="1768" spans="1:7" x14ac:dyDescent="0.25">
      <c r="A1768" t="s">
        <v>3607</v>
      </c>
      <c r="B1768" t="s">
        <v>3608</v>
      </c>
      <c r="C1768">
        <v>0</v>
      </c>
      <c r="D1768">
        <v>0</v>
      </c>
      <c r="E1768">
        <v>0</v>
      </c>
      <c r="F1768" t="s">
        <v>3609</v>
      </c>
    </row>
    <row r="1769" spans="1:7" x14ac:dyDescent="0.25">
      <c r="A1769" t="s">
        <v>667</v>
      </c>
      <c r="B1769" t="s">
        <v>668</v>
      </c>
      <c r="C1769">
        <v>1</v>
      </c>
      <c r="D1769">
        <v>1</v>
      </c>
      <c r="E1769">
        <v>0</v>
      </c>
      <c r="F1769" t="s">
        <v>669</v>
      </c>
      <c r="G1769" t="s">
        <v>217</v>
      </c>
    </row>
    <row r="1770" spans="1:7" x14ac:dyDescent="0.25">
      <c r="A1770" t="s">
        <v>3728</v>
      </c>
      <c r="B1770" t="s">
        <v>3729</v>
      </c>
      <c r="C1770">
        <v>0</v>
      </c>
      <c r="D1770">
        <v>0</v>
      </c>
      <c r="E1770">
        <v>0</v>
      </c>
      <c r="F1770" t="s">
        <v>3730</v>
      </c>
    </row>
    <row r="1771" spans="1:7" x14ac:dyDescent="0.25">
      <c r="A1771" t="s">
        <v>11546</v>
      </c>
      <c r="B1771" t="s">
        <v>11547</v>
      </c>
      <c r="C1771">
        <v>0</v>
      </c>
      <c r="D1771">
        <v>0</v>
      </c>
      <c r="E1771">
        <v>0</v>
      </c>
      <c r="F1771" t="s">
        <v>11548</v>
      </c>
    </row>
    <row r="1772" spans="1:7" x14ac:dyDescent="0.25">
      <c r="A1772" t="s">
        <v>2115</v>
      </c>
      <c r="B1772" t="s">
        <v>2116</v>
      </c>
      <c r="C1772">
        <v>0</v>
      </c>
      <c r="D1772">
        <v>0</v>
      </c>
      <c r="E1772">
        <v>0</v>
      </c>
      <c r="F1772" t="s">
        <v>2117</v>
      </c>
    </row>
    <row r="1773" spans="1:7" x14ac:dyDescent="0.25">
      <c r="A1773" t="s">
        <v>5923</v>
      </c>
      <c r="B1773" t="s">
        <v>5924</v>
      </c>
      <c r="C1773">
        <v>0</v>
      </c>
      <c r="D1773">
        <v>0</v>
      </c>
      <c r="E1773">
        <v>0</v>
      </c>
      <c r="F1773" t="s">
        <v>5925</v>
      </c>
    </row>
    <row r="1774" spans="1:7" x14ac:dyDescent="0.25">
      <c r="A1774" t="s">
        <v>3713</v>
      </c>
      <c r="B1774" t="s">
        <v>3575</v>
      </c>
      <c r="C1774">
        <v>0</v>
      </c>
      <c r="D1774">
        <v>0</v>
      </c>
      <c r="E1774">
        <v>0</v>
      </c>
      <c r="F1774" t="s">
        <v>3714</v>
      </c>
    </row>
    <row r="1775" spans="1:7" x14ac:dyDescent="0.25">
      <c r="A1775" t="s">
        <v>10256</v>
      </c>
      <c r="B1775" t="s">
        <v>10257</v>
      </c>
      <c r="C1775">
        <v>0</v>
      </c>
      <c r="D1775">
        <v>0</v>
      </c>
      <c r="E1775">
        <v>0</v>
      </c>
      <c r="F1775" t="s">
        <v>10258</v>
      </c>
    </row>
    <row r="1776" spans="1:7" x14ac:dyDescent="0.25">
      <c r="A1776" t="s">
        <v>6964</v>
      </c>
      <c r="B1776" t="s">
        <v>1458</v>
      </c>
      <c r="C1776">
        <v>0</v>
      </c>
      <c r="D1776">
        <v>0</v>
      </c>
      <c r="E1776">
        <v>0</v>
      </c>
      <c r="F1776" t="s">
        <v>6965</v>
      </c>
    </row>
    <row r="1777" spans="1:7" x14ac:dyDescent="0.25">
      <c r="A1777" t="s">
        <v>12719</v>
      </c>
      <c r="B1777" t="s">
        <v>12720</v>
      </c>
      <c r="C1777">
        <v>0</v>
      </c>
      <c r="D1777">
        <v>0</v>
      </c>
      <c r="E1777">
        <v>0</v>
      </c>
      <c r="F1777" t="s">
        <v>12721</v>
      </c>
    </row>
    <row r="1778" spans="1:7" x14ac:dyDescent="0.25">
      <c r="A1778" t="s">
        <v>10021</v>
      </c>
      <c r="B1778" t="s">
        <v>10022</v>
      </c>
      <c r="C1778">
        <v>0</v>
      </c>
      <c r="D1778">
        <v>0</v>
      </c>
      <c r="E1778">
        <v>0</v>
      </c>
      <c r="F1778" t="s">
        <v>10023</v>
      </c>
    </row>
    <row r="1779" spans="1:7" x14ac:dyDescent="0.25">
      <c r="A1779" t="s">
        <v>10897</v>
      </c>
      <c r="B1779" t="s">
        <v>10898</v>
      </c>
      <c r="C1779">
        <v>0</v>
      </c>
      <c r="D1779">
        <v>0</v>
      </c>
      <c r="E1779">
        <v>0</v>
      </c>
      <c r="F1779" t="s">
        <v>10899</v>
      </c>
    </row>
    <row r="1780" spans="1:7" x14ac:dyDescent="0.25">
      <c r="A1780" t="s">
        <v>7442</v>
      </c>
      <c r="B1780" t="s">
        <v>7443</v>
      </c>
      <c r="C1780">
        <v>0</v>
      </c>
      <c r="D1780">
        <v>0</v>
      </c>
      <c r="E1780">
        <v>0</v>
      </c>
      <c r="F1780" t="s">
        <v>7444</v>
      </c>
    </row>
    <row r="1781" spans="1:7" x14ac:dyDescent="0.25">
      <c r="A1781" t="s">
        <v>7451</v>
      </c>
      <c r="B1781" t="s">
        <v>7452</v>
      </c>
      <c r="C1781">
        <v>0</v>
      </c>
      <c r="D1781">
        <v>0</v>
      </c>
      <c r="E1781">
        <v>0</v>
      </c>
      <c r="F1781" t="s">
        <v>7453</v>
      </c>
    </row>
    <row r="1782" spans="1:7" x14ac:dyDescent="0.25">
      <c r="A1782" t="s">
        <v>10930</v>
      </c>
      <c r="B1782" t="s">
        <v>10931</v>
      </c>
      <c r="C1782">
        <v>0</v>
      </c>
      <c r="D1782">
        <v>0</v>
      </c>
      <c r="E1782">
        <v>0</v>
      </c>
      <c r="F1782" t="s">
        <v>10932</v>
      </c>
    </row>
    <row r="1783" spans="1:7" x14ac:dyDescent="0.25">
      <c r="A1783" t="s">
        <v>1333</v>
      </c>
      <c r="B1783" t="s">
        <v>1334</v>
      </c>
      <c r="C1783">
        <v>1</v>
      </c>
      <c r="D1783">
        <v>1</v>
      </c>
      <c r="E1783">
        <v>0</v>
      </c>
      <c r="F1783" t="s">
        <v>1335</v>
      </c>
      <c r="G1783" t="s">
        <v>204</v>
      </c>
    </row>
    <row r="1784" spans="1:7" x14ac:dyDescent="0.25">
      <c r="A1784" t="s">
        <v>738</v>
      </c>
      <c r="B1784" t="s">
        <v>739</v>
      </c>
      <c r="C1784">
        <v>1</v>
      </c>
      <c r="D1784">
        <v>1</v>
      </c>
      <c r="E1784">
        <v>0</v>
      </c>
      <c r="F1784" t="s">
        <v>740</v>
      </c>
      <c r="G1784" t="s">
        <v>209</v>
      </c>
    </row>
    <row r="1785" spans="1:7" x14ac:dyDescent="0.25">
      <c r="A1785" t="s">
        <v>1318</v>
      </c>
      <c r="B1785" t="s">
        <v>1319</v>
      </c>
      <c r="C1785">
        <v>1</v>
      </c>
      <c r="D1785">
        <v>1</v>
      </c>
      <c r="E1785">
        <v>0</v>
      </c>
      <c r="F1785" t="s">
        <v>1320</v>
      </c>
      <c r="G1785" t="s">
        <v>219</v>
      </c>
    </row>
    <row r="1786" spans="1:7" x14ac:dyDescent="0.25">
      <c r="A1786" t="s">
        <v>6608</v>
      </c>
      <c r="B1786" t="s">
        <v>6609</v>
      </c>
      <c r="C1786">
        <v>0</v>
      </c>
      <c r="D1786">
        <v>0</v>
      </c>
      <c r="E1786">
        <v>0</v>
      </c>
      <c r="F1786" t="s">
        <v>6610</v>
      </c>
    </row>
    <row r="1787" spans="1:7" x14ac:dyDescent="0.25">
      <c r="A1787" t="s">
        <v>6072</v>
      </c>
      <c r="B1787" t="s">
        <v>6073</v>
      </c>
      <c r="C1787">
        <v>0</v>
      </c>
      <c r="D1787">
        <v>0</v>
      </c>
      <c r="E1787">
        <v>0</v>
      </c>
      <c r="F1787" t="s">
        <v>6074</v>
      </c>
    </row>
    <row r="1788" spans="1:7" x14ac:dyDescent="0.25">
      <c r="A1788" t="s">
        <v>757</v>
      </c>
      <c r="B1788" t="s">
        <v>758</v>
      </c>
      <c r="C1788">
        <v>1</v>
      </c>
      <c r="D1788">
        <v>0</v>
      </c>
      <c r="E1788">
        <v>1</v>
      </c>
      <c r="F1788" t="s">
        <v>759</v>
      </c>
      <c r="G1788" t="s">
        <v>209</v>
      </c>
    </row>
    <row r="1789" spans="1:7" x14ac:dyDescent="0.25">
      <c r="A1789" t="s">
        <v>8522</v>
      </c>
      <c r="B1789" t="s">
        <v>8523</v>
      </c>
      <c r="C1789">
        <v>0</v>
      </c>
      <c r="D1789">
        <v>0</v>
      </c>
      <c r="E1789">
        <v>0</v>
      </c>
      <c r="F1789" t="s">
        <v>8524</v>
      </c>
    </row>
    <row r="1790" spans="1:7" x14ac:dyDescent="0.25">
      <c r="A1790" t="s">
        <v>6871</v>
      </c>
      <c r="B1790" t="s">
        <v>6872</v>
      </c>
      <c r="C1790">
        <v>0</v>
      </c>
      <c r="D1790">
        <v>0</v>
      </c>
      <c r="E1790">
        <v>0</v>
      </c>
      <c r="F1790" t="s">
        <v>6873</v>
      </c>
    </row>
    <row r="1791" spans="1:7" x14ac:dyDescent="0.25">
      <c r="A1791" t="s">
        <v>11173</v>
      </c>
      <c r="B1791" t="s">
        <v>11174</v>
      </c>
      <c r="C1791">
        <v>0</v>
      </c>
      <c r="D1791">
        <v>0</v>
      </c>
      <c r="E1791">
        <v>0</v>
      </c>
      <c r="F1791" t="s">
        <v>11175</v>
      </c>
    </row>
    <row r="1792" spans="1:7" x14ac:dyDescent="0.25">
      <c r="A1792" t="s">
        <v>5100</v>
      </c>
      <c r="B1792" t="s">
        <v>5101</v>
      </c>
      <c r="C1792">
        <v>0</v>
      </c>
      <c r="D1792">
        <v>0</v>
      </c>
      <c r="E1792">
        <v>0</v>
      </c>
      <c r="F1792" t="s">
        <v>5102</v>
      </c>
    </row>
    <row r="1793" spans="1:6" x14ac:dyDescent="0.25">
      <c r="A1793" t="s">
        <v>7370</v>
      </c>
      <c r="B1793" t="s">
        <v>7371</v>
      </c>
      <c r="C1793">
        <v>0</v>
      </c>
      <c r="D1793">
        <v>0</v>
      </c>
      <c r="E1793">
        <v>0</v>
      </c>
      <c r="F1793" t="s">
        <v>7372</v>
      </c>
    </row>
    <row r="1794" spans="1:6" x14ac:dyDescent="0.25">
      <c r="A1794" t="s">
        <v>8662</v>
      </c>
      <c r="B1794" t="s">
        <v>8663</v>
      </c>
      <c r="C1794">
        <v>0</v>
      </c>
      <c r="D1794">
        <v>0</v>
      </c>
      <c r="E1794">
        <v>0</v>
      </c>
      <c r="F1794" t="s">
        <v>8664</v>
      </c>
    </row>
    <row r="1795" spans="1:6" x14ac:dyDescent="0.25">
      <c r="A1795" t="s">
        <v>10453</v>
      </c>
      <c r="B1795" t="s">
        <v>10454</v>
      </c>
      <c r="C1795">
        <v>0</v>
      </c>
      <c r="D1795">
        <v>0</v>
      </c>
      <c r="E1795">
        <v>0</v>
      </c>
      <c r="F1795" t="s">
        <v>10455</v>
      </c>
    </row>
    <row r="1796" spans="1:6" x14ac:dyDescent="0.25">
      <c r="A1796" t="s">
        <v>7427</v>
      </c>
      <c r="B1796" t="s">
        <v>7428</v>
      </c>
      <c r="C1796">
        <v>0</v>
      </c>
      <c r="D1796">
        <v>0</v>
      </c>
      <c r="E1796">
        <v>0</v>
      </c>
      <c r="F1796" t="s">
        <v>7429</v>
      </c>
    </row>
    <row r="1797" spans="1:6" x14ac:dyDescent="0.25">
      <c r="A1797" t="s">
        <v>7401</v>
      </c>
      <c r="B1797" t="s">
        <v>7402</v>
      </c>
      <c r="C1797">
        <v>0</v>
      </c>
      <c r="D1797">
        <v>0</v>
      </c>
      <c r="E1797">
        <v>0</v>
      </c>
      <c r="F1797" t="s">
        <v>7403</v>
      </c>
    </row>
    <row r="1798" spans="1:6" x14ac:dyDescent="0.25">
      <c r="A1798" t="s">
        <v>11996</v>
      </c>
      <c r="B1798" t="s">
        <v>4462</v>
      </c>
      <c r="C1798">
        <v>0</v>
      </c>
      <c r="D1798">
        <v>0</v>
      </c>
      <c r="E1798">
        <v>0</v>
      </c>
      <c r="F1798" t="s">
        <v>11997</v>
      </c>
    </row>
    <row r="1799" spans="1:6" x14ac:dyDescent="0.25">
      <c r="A1799" t="s">
        <v>10792</v>
      </c>
      <c r="B1799" t="s">
        <v>10793</v>
      </c>
      <c r="C1799">
        <v>0</v>
      </c>
      <c r="D1799">
        <v>0</v>
      </c>
      <c r="E1799">
        <v>0</v>
      </c>
      <c r="F1799" t="s">
        <v>10794</v>
      </c>
    </row>
    <row r="1800" spans="1:6" x14ac:dyDescent="0.25">
      <c r="A1800" t="s">
        <v>3486</v>
      </c>
      <c r="B1800" t="s">
        <v>3487</v>
      </c>
      <c r="C1800">
        <v>0</v>
      </c>
      <c r="D1800">
        <v>0</v>
      </c>
      <c r="E1800">
        <v>0</v>
      </c>
      <c r="F1800" t="s">
        <v>3488</v>
      </c>
    </row>
    <row r="1801" spans="1:6" x14ac:dyDescent="0.25">
      <c r="A1801" t="s">
        <v>3429</v>
      </c>
      <c r="B1801" t="s">
        <v>3430</v>
      </c>
      <c r="C1801">
        <v>0</v>
      </c>
      <c r="D1801">
        <v>0</v>
      </c>
      <c r="E1801">
        <v>0</v>
      </c>
      <c r="F1801" t="s">
        <v>3431</v>
      </c>
    </row>
    <row r="1802" spans="1:6" x14ac:dyDescent="0.25">
      <c r="A1802" t="s">
        <v>8918</v>
      </c>
      <c r="B1802" t="s">
        <v>8919</v>
      </c>
      <c r="C1802">
        <v>0</v>
      </c>
      <c r="D1802">
        <v>0</v>
      </c>
      <c r="E1802">
        <v>0</v>
      </c>
      <c r="F1802" t="s">
        <v>8920</v>
      </c>
    </row>
    <row r="1803" spans="1:6" x14ac:dyDescent="0.25">
      <c r="A1803" t="s">
        <v>3444</v>
      </c>
      <c r="B1803" t="s">
        <v>3445</v>
      </c>
      <c r="C1803">
        <v>0</v>
      </c>
      <c r="D1803">
        <v>0</v>
      </c>
      <c r="E1803">
        <v>0</v>
      </c>
      <c r="F1803" t="s">
        <v>3446</v>
      </c>
    </row>
    <row r="1804" spans="1:6" x14ac:dyDescent="0.25">
      <c r="A1804" t="s">
        <v>4044</v>
      </c>
      <c r="B1804" t="s">
        <v>4045</v>
      </c>
      <c r="C1804">
        <v>0</v>
      </c>
      <c r="D1804">
        <v>0</v>
      </c>
      <c r="E1804">
        <v>0</v>
      </c>
      <c r="F1804" t="s">
        <v>4046</v>
      </c>
    </row>
    <row r="1805" spans="1:6" x14ac:dyDescent="0.25">
      <c r="A1805" t="s">
        <v>8358</v>
      </c>
      <c r="B1805" t="s">
        <v>8359</v>
      </c>
      <c r="C1805">
        <v>0</v>
      </c>
      <c r="D1805">
        <v>0</v>
      </c>
      <c r="E1805">
        <v>0</v>
      </c>
      <c r="F1805" t="s">
        <v>8360</v>
      </c>
    </row>
    <row r="1806" spans="1:6" x14ac:dyDescent="0.25">
      <c r="A1806" t="s">
        <v>8200</v>
      </c>
      <c r="B1806" t="s">
        <v>8201</v>
      </c>
      <c r="C1806">
        <v>0</v>
      </c>
      <c r="D1806">
        <v>0</v>
      </c>
      <c r="E1806">
        <v>0</v>
      </c>
      <c r="F1806" t="s">
        <v>8202</v>
      </c>
    </row>
    <row r="1807" spans="1:6" x14ac:dyDescent="0.25">
      <c r="A1807" t="s">
        <v>10879</v>
      </c>
      <c r="B1807" t="s">
        <v>10880</v>
      </c>
      <c r="C1807">
        <v>0</v>
      </c>
      <c r="D1807">
        <v>0</v>
      </c>
      <c r="E1807">
        <v>0</v>
      </c>
      <c r="F1807" t="s">
        <v>10881</v>
      </c>
    </row>
    <row r="1808" spans="1:6" x14ac:dyDescent="0.25">
      <c r="A1808" t="s">
        <v>3833</v>
      </c>
      <c r="B1808" t="s">
        <v>3834</v>
      </c>
      <c r="C1808">
        <v>0</v>
      </c>
      <c r="D1808">
        <v>0</v>
      </c>
      <c r="E1808">
        <v>0</v>
      </c>
      <c r="F1808" t="s">
        <v>3835</v>
      </c>
    </row>
    <row r="1809" spans="1:7" x14ac:dyDescent="0.25">
      <c r="A1809" t="s">
        <v>8519</v>
      </c>
      <c r="B1809" t="s">
        <v>8520</v>
      </c>
      <c r="C1809">
        <v>0</v>
      </c>
      <c r="D1809">
        <v>0</v>
      </c>
      <c r="E1809">
        <v>0</v>
      </c>
      <c r="F1809" t="s">
        <v>8521</v>
      </c>
    </row>
    <row r="1810" spans="1:7" x14ac:dyDescent="0.25">
      <c r="A1810" t="s">
        <v>2515</v>
      </c>
      <c r="B1810" t="s">
        <v>2516</v>
      </c>
      <c r="C1810">
        <v>0</v>
      </c>
      <c r="D1810">
        <v>0</v>
      </c>
      <c r="E1810">
        <v>0</v>
      </c>
      <c r="F1810" t="s">
        <v>2517</v>
      </c>
    </row>
    <row r="1811" spans="1:7" x14ac:dyDescent="0.25">
      <c r="A1811" t="s">
        <v>10672</v>
      </c>
      <c r="B1811" t="s">
        <v>10673</v>
      </c>
      <c r="C1811">
        <v>0</v>
      </c>
      <c r="D1811">
        <v>0</v>
      </c>
      <c r="E1811">
        <v>0</v>
      </c>
      <c r="F1811" t="s">
        <v>10674</v>
      </c>
    </row>
    <row r="1812" spans="1:7" x14ac:dyDescent="0.25">
      <c r="A1812" t="s">
        <v>826</v>
      </c>
      <c r="B1812" t="s">
        <v>827</v>
      </c>
      <c r="C1812">
        <v>1</v>
      </c>
      <c r="D1812">
        <v>1</v>
      </c>
      <c r="E1812">
        <v>0</v>
      </c>
      <c r="F1812" t="s">
        <v>828</v>
      </c>
      <c r="G1812" t="s">
        <v>215</v>
      </c>
    </row>
    <row r="1813" spans="1:7" x14ac:dyDescent="0.25">
      <c r="A1813" t="s">
        <v>7860</v>
      </c>
      <c r="B1813" t="s">
        <v>7861</v>
      </c>
      <c r="C1813">
        <v>0</v>
      </c>
      <c r="D1813">
        <v>0</v>
      </c>
      <c r="E1813">
        <v>0</v>
      </c>
      <c r="F1813" t="s">
        <v>7862</v>
      </c>
    </row>
    <row r="1814" spans="1:7" x14ac:dyDescent="0.25">
      <c r="A1814" t="s">
        <v>11815</v>
      </c>
      <c r="B1814" t="s">
        <v>11816</v>
      </c>
      <c r="C1814">
        <v>0</v>
      </c>
      <c r="D1814">
        <v>0</v>
      </c>
      <c r="E1814">
        <v>0</v>
      </c>
      <c r="F1814" t="s">
        <v>11817</v>
      </c>
    </row>
    <row r="1815" spans="1:7" x14ac:dyDescent="0.25">
      <c r="A1815" t="s">
        <v>2864</v>
      </c>
      <c r="B1815" t="s">
        <v>2865</v>
      </c>
      <c r="C1815">
        <v>0</v>
      </c>
      <c r="D1815">
        <v>0</v>
      </c>
      <c r="E1815">
        <v>0</v>
      </c>
      <c r="F1815" t="s">
        <v>2866</v>
      </c>
    </row>
    <row r="1816" spans="1:7" x14ac:dyDescent="0.25">
      <c r="A1816" t="s">
        <v>1653</v>
      </c>
      <c r="B1816" t="s">
        <v>1654</v>
      </c>
      <c r="C1816">
        <v>1</v>
      </c>
      <c r="D1816">
        <v>1</v>
      </c>
      <c r="E1816">
        <v>0</v>
      </c>
      <c r="F1816" t="s">
        <v>1655</v>
      </c>
      <c r="G1816" t="s">
        <v>1459</v>
      </c>
    </row>
    <row r="1817" spans="1:7" x14ac:dyDescent="0.25">
      <c r="A1817" t="s">
        <v>10618</v>
      </c>
      <c r="B1817" t="s">
        <v>10619</v>
      </c>
      <c r="C1817">
        <v>0</v>
      </c>
      <c r="D1817">
        <v>0</v>
      </c>
      <c r="E1817">
        <v>0</v>
      </c>
      <c r="F1817" t="s">
        <v>10620</v>
      </c>
    </row>
    <row r="1818" spans="1:7" x14ac:dyDescent="0.25">
      <c r="A1818" t="s">
        <v>10474</v>
      </c>
      <c r="B1818" t="s">
        <v>10475</v>
      </c>
      <c r="C1818">
        <v>0</v>
      </c>
      <c r="D1818">
        <v>0</v>
      </c>
      <c r="E1818">
        <v>0</v>
      </c>
      <c r="F1818" t="s">
        <v>10476</v>
      </c>
    </row>
    <row r="1819" spans="1:7" x14ac:dyDescent="0.25">
      <c r="A1819" t="s">
        <v>7463</v>
      </c>
      <c r="B1819" t="s">
        <v>7464</v>
      </c>
      <c r="C1819">
        <v>0</v>
      </c>
      <c r="D1819">
        <v>0</v>
      </c>
      <c r="E1819">
        <v>0</v>
      </c>
      <c r="F1819" t="s">
        <v>7465</v>
      </c>
    </row>
    <row r="1820" spans="1:7" x14ac:dyDescent="0.25">
      <c r="A1820" t="s">
        <v>2957</v>
      </c>
      <c r="B1820" t="s">
        <v>2958</v>
      </c>
      <c r="C1820">
        <v>0</v>
      </c>
      <c r="D1820">
        <v>0</v>
      </c>
      <c r="E1820">
        <v>0</v>
      </c>
      <c r="F1820" t="s">
        <v>2959</v>
      </c>
    </row>
    <row r="1821" spans="1:7" x14ac:dyDescent="0.25">
      <c r="A1821" t="s">
        <v>9032</v>
      </c>
      <c r="B1821" t="s">
        <v>9033</v>
      </c>
      <c r="C1821">
        <v>0</v>
      </c>
      <c r="D1821">
        <v>0</v>
      </c>
      <c r="E1821">
        <v>0</v>
      </c>
      <c r="F1821" t="s">
        <v>9034</v>
      </c>
    </row>
    <row r="1822" spans="1:7" x14ac:dyDescent="0.25">
      <c r="A1822" t="s">
        <v>5103</v>
      </c>
      <c r="B1822" t="s">
        <v>5104</v>
      </c>
      <c r="C1822">
        <v>0</v>
      </c>
      <c r="D1822">
        <v>0</v>
      </c>
      <c r="E1822">
        <v>0</v>
      </c>
      <c r="F1822" t="s">
        <v>5105</v>
      </c>
    </row>
    <row r="1823" spans="1:7" x14ac:dyDescent="0.25">
      <c r="A1823" t="s">
        <v>10813</v>
      </c>
      <c r="B1823" t="s">
        <v>10814</v>
      </c>
      <c r="C1823">
        <v>0</v>
      </c>
      <c r="D1823">
        <v>0</v>
      </c>
      <c r="E1823">
        <v>0</v>
      </c>
      <c r="F1823" t="s">
        <v>10815</v>
      </c>
    </row>
    <row r="1824" spans="1:7" x14ac:dyDescent="0.25">
      <c r="A1824" t="s">
        <v>9916</v>
      </c>
      <c r="B1824" t="s">
        <v>9917</v>
      </c>
      <c r="C1824">
        <v>0</v>
      </c>
      <c r="D1824">
        <v>0</v>
      </c>
      <c r="E1824">
        <v>0</v>
      </c>
      <c r="F1824" t="s">
        <v>9918</v>
      </c>
    </row>
    <row r="1825" spans="1:7" x14ac:dyDescent="0.25">
      <c r="A1825" t="s">
        <v>6246</v>
      </c>
      <c r="B1825" t="s">
        <v>6247</v>
      </c>
      <c r="C1825">
        <v>0</v>
      </c>
      <c r="D1825">
        <v>0</v>
      </c>
      <c r="E1825">
        <v>0</v>
      </c>
      <c r="F1825" t="s">
        <v>6248</v>
      </c>
    </row>
    <row r="1826" spans="1:7" x14ac:dyDescent="0.25">
      <c r="A1826" t="s">
        <v>2721</v>
      </c>
      <c r="B1826" t="s">
        <v>2722</v>
      </c>
      <c r="C1826">
        <v>0</v>
      </c>
      <c r="D1826">
        <v>0</v>
      </c>
      <c r="E1826">
        <v>0</v>
      </c>
      <c r="F1826" t="s">
        <v>2723</v>
      </c>
    </row>
    <row r="1827" spans="1:7" x14ac:dyDescent="0.25">
      <c r="A1827" t="s">
        <v>9955</v>
      </c>
      <c r="B1827" t="s">
        <v>9956</v>
      </c>
      <c r="C1827">
        <v>0</v>
      </c>
      <c r="D1827">
        <v>0</v>
      </c>
      <c r="E1827">
        <v>0</v>
      </c>
      <c r="F1827" t="s">
        <v>9957</v>
      </c>
    </row>
    <row r="1828" spans="1:7" x14ac:dyDescent="0.25">
      <c r="A1828" t="s">
        <v>12408</v>
      </c>
      <c r="B1828" t="s">
        <v>3933</v>
      </c>
      <c r="C1828">
        <v>0</v>
      </c>
      <c r="D1828">
        <v>0</v>
      </c>
      <c r="E1828">
        <v>0</v>
      </c>
      <c r="F1828" t="s">
        <v>12409</v>
      </c>
    </row>
    <row r="1829" spans="1:7" x14ac:dyDescent="0.25">
      <c r="A1829" t="s">
        <v>5379</v>
      </c>
      <c r="B1829" t="s">
        <v>5380</v>
      </c>
      <c r="C1829">
        <v>0</v>
      </c>
      <c r="D1829">
        <v>0</v>
      </c>
      <c r="E1829">
        <v>0</v>
      </c>
      <c r="F1829" t="s">
        <v>5381</v>
      </c>
    </row>
    <row r="1830" spans="1:7" x14ac:dyDescent="0.25">
      <c r="A1830" t="s">
        <v>5379</v>
      </c>
      <c r="B1830" t="s">
        <v>5382</v>
      </c>
      <c r="C1830">
        <v>0</v>
      </c>
      <c r="D1830">
        <v>0</v>
      </c>
      <c r="E1830">
        <v>0</v>
      </c>
      <c r="F1830" t="s">
        <v>5381</v>
      </c>
    </row>
    <row r="1831" spans="1:7" x14ac:dyDescent="0.25">
      <c r="A1831" t="s">
        <v>9191</v>
      </c>
      <c r="B1831" t="s">
        <v>9192</v>
      </c>
      <c r="C1831">
        <v>0</v>
      </c>
      <c r="D1831">
        <v>0</v>
      </c>
      <c r="E1831">
        <v>0</v>
      </c>
      <c r="F1831" t="s">
        <v>9193</v>
      </c>
    </row>
    <row r="1832" spans="1:7" x14ac:dyDescent="0.25">
      <c r="A1832" t="s">
        <v>2512</v>
      </c>
      <c r="B1832" t="s">
        <v>2513</v>
      </c>
      <c r="C1832">
        <v>0</v>
      </c>
      <c r="D1832">
        <v>0</v>
      </c>
      <c r="E1832">
        <v>0</v>
      </c>
      <c r="F1832" t="s">
        <v>2514</v>
      </c>
    </row>
    <row r="1833" spans="1:7" x14ac:dyDescent="0.25">
      <c r="A1833" t="s">
        <v>55</v>
      </c>
      <c r="B1833" t="s">
        <v>56</v>
      </c>
      <c r="C1833">
        <v>13</v>
      </c>
      <c r="D1833">
        <v>13</v>
      </c>
      <c r="E1833">
        <v>0</v>
      </c>
      <c r="F1833" t="s">
        <v>57</v>
      </c>
      <c r="G1833" t="s">
        <v>58</v>
      </c>
    </row>
    <row r="1834" spans="1:7" x14ac:dyDescent="0.25">
      <c r="A1834" t="s">
        <v>858</v>
      </c>
      <c r="B1834" t="s">
        <v>859</v>
      </c>
      <c r="C1834">
        <v>1</v>
      </c>
      <c r="D1834">
        <v>1</v>
      </c>
      <c r="E1834">
        <v>0</v>
      </c>
      <c r="F1834" t="s">
        <v>860</v>
      </c>
      <c r="G1834" t="s">
        <v>215</v>
      </c>
    </row>
    <row r="1835" spans="1:7" x14ac:dyDescent="0.25">
      <c r="A1835" t="s">
        <v>2819</v>
      </c>
      <c r="B1835" t="s">
        <v>2820</v>
      </c>
      <c r="C1835">
        <v>0</v>
      </c>
      <c r="D1835">
        <v>0</v>
      </c>
      <c r="E1835">
        <v>0</v>
      </c>
      <c r="F1835" t="s">
        <v>2821</v>
      </c>
    </row>
    <row r="1836" spans="1:7" x14ac:dyDescent="0.25">
      <c r="A1836" t="s">
        <v>2825</v>
      </c>
      <c r="B1836" t="s">
        <v>2826</v>
      </c>
      <c r="C1836">
        <v>0</v>
      </c>
      <c r="D1836">
        <v>0</v>
      </c>
      <c r="E1836">
        <v>0</v>
      </c>
      <c r="F1836" t="s">
        <v>2827</v>
      </c>
    </row>
    <row r="1837" spans="1:7" x14ac:dyDescent="0.25">
      <c r="A1837" t="s">
        <v>4802</v>
      </c>
      <c r="B1837" t="s">
        <v>4803</v>
      </c>
      <c r="C1837">
        <v>0</v>
      </c>
      <c r="D1837">
        <v>0</v>
      </c>
      <c r="E1837">
        <v>0</v>
      </c>
      <c r="F1837" t="s">
        <v>4804</v>
      </c>
    </row>
    <row r="1838" spans="1:7" x14ac:dyDescent="0.25">
      <c r="A1838" t="s">
        <v>3477</v>
      </c>
      <c r="B1838" t="s">
        <v>3478</v>
      </c>
      <c r="C1838">
        <v>0</v>
      </c>
      <c r="D1838">
        <v>0</v>
      </c>
      <c r="E1838">
        <v>0</v>
      </c>
      <c r="F1838" t="s">
        <v>3479</v>
      </c>
    </row>
    <row r="1839" spans="1:7" x14ac:dyDescent="0.25">
      <c r="A1839" t="s">
        <v>8938</v>
      </c>
      <c r="B1839" t="s">
        <v>4198</v>
      </c>
      <c r="C1839">
        <v>0</v>
      </c>
      <c r="D1839">
        <v>0</v>
      </c>
      <c r="E1839">
        <v>0</v>
      </c>
      <c r="F1839" t="s">
        <v>8939</v>
      </c>
    </row>
    <row r="1840" spans="1:7" x14ac:dyDescent="0.25">
      <c r="A1840" t="s">
        <v>5827</v>
      </c>
      <c r="B1840" t="s">
        <v>5828</v>
      </c>
      <c r="C1840">
        <v>0</v>
      </c>
      <c r="D1840">
        <v>0</v>
      </c>
      <c r="E1840">
        <v>0</v>
      </c>
      <c r="F1840" t="s">
        <v>5829</v>
      </c>
    </row>
    <row r="1841" spans="1:6" x14ac:dyDescent="0.25">
      <c r="A1841" t="s">
        <v>1934</v>
      </c>
      <c r="B1841" t="s">
        <v>1935</v>
      </c>
      <c r="C1841">
        <v>0</v>
      </c>
      <c r="D1841">
        <v>0</v>
      </c>
      <c r="E1841">
        <v>0</v>
      </c>
      <c r="F1841" t="s">
        <v>1936</v>
      </c>
    </row>
    <row r="1842" spans="1:6" x14ac:dyDescent="0.25">
      <c r="A1842" t="s">
        <v>11634</v>
      </c>
      <c r="B1842" t="s">
        <v>11635</v>
      </c>
      <c r="C1842">
        <v>0</v>
      </c>
      <c r="D1842">
        <v>0</v>
      </c>
      <c r="E1842">
        <v>0</v>
      </c>
      <c r="F1842" t="s">
        <v>11636</v>
      </c>
    </row>
    <row r="1843" spans="1:6" x14ac:dyDescent="0.25">
      <c r="A1843" t="s">
        <v>5220</v>
      </c>
      <c r="B1843" t="s">
        <v>5221</v>
      </c>
      <c r="C1843">
        <v>0</v>
      </c>
      <c r="D1843">
        <v>0</v>
      </c>
      <c r="E1843">
        <v>0</v>
      </c>
      <c r="F1843" t="s">
        <v>5222</v>
      </c>
    </row>
    <row r="1844" spans="1:6" x14ac:dyDescent="0.25">
      <c r="A1844" t="s">
        <v>11998</v>
      </c>
      <c r="B1844" t="s">
        <v>11999</v>
      </c>
      <c r="C1844">
        <v>0</v>
      </c>
      <c r="D1844">
        <v>0</v>
      </c>
      <c r="E1844">
        <v>0</v>
      </c>
      <c r="F1844" t="s">
        <v>12000</v>
      </c>
    </row>
    <row r="1845" spans="1:6" x14ac:dyDescent="0.25">
      <c r="A1845" t="s">
        <v>10244</v>
      </c>
      <c r="B1845" t="s">
        <v>10245</v>
      </c>
      <c r="C1845">
        <v>0</v>
      </c>
      <c r="D1845">
        <v>0</v>
      </c>
      <c r="E1845">
        <v>0</v>
      </c>
      <c r="F1845" t="s">
        <v>10246</v>
      </c>
    </row>
    <row r="1846" spans="1:6" x14ac:dyDescent="0.25">
      <c r="A1846" t="s">
        <v>12935</v>
      </c>
      <c r="B1846" t="s">
        <v>12936</v>
      </c>
      <c r="C1846">
        <v>0</v>
      </c>
      <c r="D1846">
        <v>0</v>
      </c>
      <c r="E1846">
        <v>0</v>
      </c>
      <c r="F1846" t="s">
        <v>12937</v>
      </c>
    </row>
    <row r="1847" spans="1:6" x14ac:dyDescent="0.25">
      <c r="A1847" t="s">
        <v>2918</v>
      </c>
      <c r="B1847" t="s">
        <v>2919</v>
      </c>
      <c r="C1847">
        <v>0</v>
      </c>
      <c r="D1847">
        <v>0</v>
      </c>
      <c r="E1847">
        <v>0</v>
      </c>
      <c r="F1847" t="s">
        <v>2920</v>
      </c>
    </row>
    <row r="1848" spans="1:6" x14ac:dyDescent="0.25">
      <c r="A1848" t="s">
        <v>11340</v>
      </c>
      <c r="B1848" t="s">
        <v>11341</v>
      </c>
      <c r="C1848">
        <v>0</v>
      </c>
      <c r="D1848">
        <v>0</v>
      </c>
      <c r="E1848">
        <v>0</v>
      </c>
      <c r="F1848" t="s">
        <v>11342</v>
      </c>
    </row>
    <row r="1849" spans="1:6" x14ac:dyDescent="0.25">
      <c r="A1849" t="s">
        <v>12505</v>
      </c>
      <c r="B1849" t="s">
        <v>12506</v>
      </c>
      <c r="C1849">
        <v>0</v>
      </c>
      <c r="D1849">
        <v>0</v>
      </c>
      <c r="E1849">
        <v>0</v>
      </c>
      <c r="F1849" t="s">
        <v>12507</v>
      </c>
    </row>
    <row r="1850" spans="1:6" x14ac:dyDescent="0.25">
      <c r="A1850" t="s">
        <v>6158</v>
      </c>
      <c r="B1850" t="s">
        <v>6159</v>
      </c>
      <c r="C1850">
        <v>0</v>
      </c>
      <c r="D1850">
        <v>0</v>
      </c>
      <c r="E1850">
        <v>0</v>
      </c>
      <c r="F1850" t="s">
        <v>6160</v>
      </c>
    </row>
    <row r="1851" spans="1:6" x14ac:dyDescent="0.25">
      <c r="A1851" t="s">
        <v>12699</v>
      </c>
      <c r="B1851" t="s">
        <v>12700</v>
      </c>
      <c r="C1851">
        <v>0</v>
      </c>
      <c r="D1851">
        <v>0</v>
      </c>
      <c r="E1851">
        <v>0</v>
      </c>
      <c r="F1851" t="s">
        <v>12701</v>
      </c>
    </row>
    <row r="1852" spans="1:6" x14ac:dyDescent="0.25">
      <c r="A1852" t="s">
        <v>6727</v>
      </c>
      <c r="B1852" t="s">
        <v>6728</v>
      </c>
      <c r="C1852">
        <v>0</v>
      </c>
      <c r="D1852">
        <v>0</v>
      </c>
      <c r="E1852">
        <v>0</v>
      </c>
      <c r="F1852" t="s">
        <v>6729</v>
      </c>
    </row>
    <row r="1853" spans="1:6" x14ac:dyDescent="0.25">
      <c r="A1853" t="s">
        <v>9847</v>
      </c>
      <c r="B1853" t="s">
        <v>9848</v>
      </c>
      <c r="C1853">
        <v>0</v>
      </c>
      <c r="D1853">
        <v>0</v>
      </c>
      <c r="E1853">
        <v>0</v>
      </c>
      <c r="F1853" t="s">
        <v>9849</v>
      </c>
    </row>
    <row r="1854" spans="1:6" x14ac:dyDescent="0.25">
      <c r="A1854" t="s">
        <v>10510</v>
      </c>
      <c r="B1854" t="s">
        <v>10511</v>
      </c>
      <c r="C1854">
        <v>0</v>
      </c>
      <c r="D1854">
        <v>0</v>
      </c>
      <c r="E1854">
        <v>0</v>
      </c>
      <c r="F1854" t="s">
        <v>10512</v>
      </c>
    </row>
    <row r="1855" spans="1:6" x14ac:dyDescent="0.25">
      <c r="A1855" t="s">
        <v>5757</v>
      </c>
      <c r="B1855" t="s">
        <v>5758</v>
      </c>
      <c r="C1855">
        <v>0</v>
      </c>
      <c r="D1855">
        <v>0</v>
      </c>
      <c r="E1855">
        <v>0</v>
      </c>
      <c r="F1855" t="s">
        <v>5759</v>
      </c>
    </row>
    <row r="1856" spans="1:6" x14ac:dyDescent="0.25">
      <c r="A1856" t="s">
        <v>6694</v>
      </c>
      <c r="B1856" t="s">
        <v>6695</v>
      </c>
      <c r="C1856">
        <v>0</v>
      </c>
      <c r="D1856">
        <v>0</v>
      </c>
      <c r="E1856">
        <v>0</v>
      </c>
      <c r="F1856" t="s">
        <v>6696</v>
      </c>
    </row>
    <row r="1857" spans="1:6" x14ac:dyDescent="0.25">
      <c r="A1857" t="s">
        <v>10585</v>
      </c>
      <c r="B1857" t="s">
        <v>10586</v>
      </c>
      <c r="C1857">
        <v>0</v>
      </c>
      <c r="D1857">
        <v>0</v>
      </c>
      <c r="E1857">
        <v>0</v>
      </c>
      <c r="F1857" t="s">
        <v>10587</v>
      </c>
    </row>
    <row r="1858" spans="1:6" x14ac:dyDescent="0.25">
      <c r="A1858" t="s">
        <v>6027</v>
      </c>
      <c r="B1858" t="s">
        <v>6028</v>
      </c>
      <c r="C1858">
        <v>0</v>
      </c>
      <c r="D1858">
        <v>0</v>
      </c>
      <c r="E1858">
        <v>0</v>
      </c>
      <c r="F1858" t="s">
        <v>6029</v>
      </c>
    </row>
    <row r="1859" spans="1:6" x14ac:dyDescent="0.25">
      <c r="A1859" t="s">
        <v>1853</v>
      </c>
      <c r="B1859" t="s">
        <v>1854</v>
      </c>
      <c r="C1859">
        <v>0</v>
      </c>
      <c r="D1859">
        <v>0</v>
      </c>
      <c r="E1859">
        <v>0</v>
      </c>
      <c r="F1859" t="s">
        <v>1855</v>
      </c>
    </row>
    <row r="1860" spans="1:6" x14ac:dyDescent="0.25">
      <c r="A1860" t="s">
        <v>4047</v>
      </c>
      <c r="B1860" t="s">
        <v>4048</v>
      </c>
      <c r="C1860">
        <v>0</v>
      </c>
      <c r="D1860">
        <v>0</v>
      </c>
      <c r="E1860">
        <v>0</v>
      </c>
      <c r="F1860" t="s">
        <v>4049</v>
      </c>
    </row>
    <row r="1861" spans="1:6" x14ac:dyDescent="0.25">
      <c r="A1861" t="s">
        <v>6711</v>
      </c>
      <c r="B1861" t="s">
        <v>6712</v>
      </c>
      <c r="C1861">
        <v>0</v>
      </c>
      <c r="D1861">
        <v>0</v>
      </c>
      <c r="E1861">
        <v>0</v>
      </c>
      <c r="F1861" t="s">
        <v>6713</v>
      </c>
    </row>
    <row r="1862" spans="1:6" x14ac:dyDescent="0.25">
      <c r="A1862" t="s">
        <v>12847</v>
      </c>
      <c r="B1862" t="s">
        <v>12848</v>
      </c>
      <c r="C1862">
        <v>0</v>
      </c>
      <c r="D1862">
        <v>0</v>
      </c>
      <c r="E1862">
        <v>0</v>
      </c>
      <c r="F1862" t="s">
        <v>12849</v>
      </c>
    </row>
    <row r="1863" spans="1:6" x14ac:dyDescent="0.25">
      <c r="A1863" t="s">
        <v>10376</v>
      </c>
      <c r="B1863" t="s">
        <v>10377</v>
      </c>
      <c r="C1863">
        <v>0</v>
      </c>
      <c r="D1863">
        <v>0</v>
      </c>
      <c r="E1863">
        <v>0</v>
      </c>
      <c r="F1863" t="s">
        <v>10378</v>
      </c>
    </row>
    <row r="1864" spans="1:6" x14ac:dyDescent="0.25">
      <c r="A1864" t="s">
        <v>12905</v>
      </c>
      <c r="B1864" t="s">
        <v>12906</v>
      </c>
      <c r="C1864">
        <v>0</v>
      </c>
      <c r="D1864">
        <v>0</v>
      </c>
      <c r="E1864">
        <v>0</v>
      </c>
      <c r="F1864" t="s">
        <v>12907</v>
      </c>
    </row>
    <row r="1865" spans="1:6" x14ac:dyDescent="0.25">
      <c r="A1865" t="s">
        <v>12101</v>
      </c>
      <c r="B1865" t="s">
        <v>12102</v>
      </c>
      <c r="C1865">
        <v>0</v>
      </c>
      <c r="D1865">
        <v>0</v>
      </c>
      <c r="E1865">
        <v>0</v>
      </c>
      <c r="F1865" t="s">
        <v>12103</v>
      </c>
    </row>
    <row r="1866" spans="1:6" x14ac:dyDescent="0.25">
      <c r="A1866" t="s">
        <v>9047</v>
      </c>
      <c r="B1866" t="s">
        <v>9048</v>
      </c>
      <c r="C1866">
        <v>0</v>
      </c>
      <c r="D1866">
        <v>0</v>
      </c>
      <c r="E1866">
        <v>0</v>
      </c>
      <c r="F1866" t="s">
        <v>9049</v>
      </c>
    </row>
    <row r="1867" spans="1:6" x14ac:dyDescent="0.25">
      <c r="A1867" t="s">
        <v>10759</v>
      </c>
      <c r="B1867" t="s">
        <v>10760</v>
      </c>
      <c r="C1867">
        <v>0</v>
      </c>
      <c r="D1867">
        <v>0</v>
      </c>
      <c r="E1867">
        <v>0</v>
      </c>
      <c r="F1867" t="s">
        <v>10761</v>
      </c>
    </row>
    <row r="1868" spans="1:6" x14ac:dyDescent="0.25">
      <c r="A1868" t="s">
        <v>12913</v>
      </c>
      <c r="B1868" t="s">
        <v>12914</v>
      </c>
      <c r="C1868">
        <v>0</v>
      </c>
      <c r="D1868">
        <v>0</v>
      </c>
      <c r="E1868">
        <v>0</v>
      </c>
      <c r="F1868" t="s">
        <v>12915</v>
      </c>
    </row>
    <row r="1869" spans="1:6" x14ac:dyDescent="0.25">
      <c r="A1869" t="s">
        <v>1990</v>
      </c>
      <c r="B1869" t="s">
        <v>1991</v>
      </c>
      <c r="C1869">
        <v>0</v>
      </c>
      <c r="D1869">
        <v>0</v>
      </c>
      <c r="E1869">
        <v>0</v>
      </c>
      <c r="F1869" t="s">
        <v>1992</v>
      </c>
    </row>
    <row r="1870" spans="1:6" x14ac:dyDescent="0.25">
      <c r="A1870" t="s">
        <v>13086</v>
      </c>
      <c r="B1870" t="s">
        <v>13087</v>
      </c>
      <c r="C1870">
        <v>0</v>
      </c>
      <c r="D1870">
        <v>0</v>
      </c>
      <c r="E1870">
        <v>0</v>
      </c>
      <c r="F1870" t="s">
        <v>13088</v>
      </c>
    </row>
    <row r="1871" spans="1:6" x14ac:dyDescent="0.25">
      <c r="A1871" t="s">
        <v>4423</v>
      </c>
      <c r="B1871" t="s">
        <v>4424</v>
      </c>
      <c r="C1871">
        <v>0</v>
      </c>
      <c r="D1871">
        <v>0</v>
      </c>
      <c r="E1871">
        <v>0</v>
      </c>
      <c r="F1871" t="s">
        <v>4425</v>
      </c>
    </row>
    <row r="1872" spans="1:6" x14ac:dyDescent="0.25">
      <c r="A1872" t="s">
        <v>4882</v>
      </c>
      <c r="B1872" t="s">
        <v>4883</v>
      </c>
      <c r="C1872">
        <v>0</v>
      </c>
      <c r="D1872">
        <v>0</v>
      </c>
      <c r="E1872">
        <v>0</v>
      </c>
      <c r="F1872" t="s">
        <v>4884</v>
      </c>
    </row>
    <row r="1873" spans="1:7" x14ac:dyDescent="0.25">
      <c r="A1873" t="s">
        <v>11358</v>
      </c>
      <c r="B1873" t="s">
        <v>11359</v>
      </c>
      <c r="C1873">
        <v>0</v>
      </c>
      <c r="D1873">
        <v>0</v>
      </c>
      <c r="E1873">
        <v>0</v>
      </c>
      <c r="F1873" t="s">
        <v>11360</v>
      </c>
    </row>
    <row r="1874" spans="1:7" x14ac:dyDescent="0.25">
      <c r="A1874" t="s">
        <v>12148</v>
      </c>
      <c r="B1874" t="s">
        <v>12149</v>
      </c>
      <c r="C1874">
        <v>0</v>
      </c>
      <c r="D1874">
        <v>0</v>
      </c>
      <c r="E1874">
        <v>0</v>
      </c>
      <c r="F1874" t="s">
        <v>12150</v>
      </c>
    </row>
    <row r="1875" spans="1:7" x14ac:dyDescent="0.25">
      <c r="A1875" t="s">
        <v>6617</v>
      </c>
      <c r="B1875" t="s">
        <v>6618</v>
      </c>
      <c r="C1875">
        <v>0</v>
      </c>
      <c r="D1875">
        <v>0</v>
      </c>
      <c r="E1875">
        <v>0</v>
      </c>
      <c r="F1875" t="s">
        <v>6619</v>
      </c>
    </row>
    <row r="1876" spans="1:7" x14ac:dyDescent="0.25">
      <c r="A1876" t="s">
        <v>4709</v>
      </c>
      <c r="B1876" t="s">
        <v>3991</v>
      </c>
      <c r="C1876">
        <v>0</v>
      </c>
      <c r="D1876">
        <v>0</v>
      </c>
      <c r="E1876">
        <v>0</v>
      </c>
      <c r="F1876" t="s">
        <v>4710</v>
      </c>
    </row>
    <row r="1877" spans="1:7" x14ac:dyDescent="0.25">
      <c r="A1877" t="s">
        <v>4524</v>
      </c>
      <c r="B1877" t="s">
        <v>4525</v>
      </c>
      <c r="C1877">
        <v>0</v>
      </c>
      <c r="D1877">
        <v>0</v>
      </c>
      <c r="E1877">
        <v>0</v>
      </c>
      <c r="F1877" t="s">
        <v>4526</v>
      </c>
    </row>
    <row r="1878" spans="1:7" x14ac:dyDescent="0.25">
      <c r="A1878" t="s">
        <v>6702</v>
      </c>
      <c r="B1878" t="s">
        <v>6703</v>
      </c>
      <c r="C1878">
        <v>0</v>
      </c>
      <c r="D1878">
        <v>0</v>
      </c>
      <c r="E1878">
        <v>0</v>
      </c>
      <c r="F1878" t="s">
        <v>6704</v>
      </c>
    </row>
    <row r="1879" spans="1:7" x14ac:dyDescent="0.25">
      <c r="A1879" t="s">
        <v>7277</v>
      </c>
      <c r="B1879" t="s">
        <v>7278</v>
      </c>
      <c r="C1879">
        <v>0</v>
      </c>
      <c r="D1879">
        <v>0</v>
      </c>
      <c r="E1879">
        <v>0</v>
      </c>
      <c r="F1879" t="s">
        <v>7279</v>
      </c>
    </row>
    <row r="1880" spans="1:7" x14ac:dyDescent="0.25">
      <c r="A1880" t="s">
        <v>8850</v>
      </c>
      <c r="B1880" t="s">
        <v>8851</v>
      </c>
      <c r="C1880">
        <v>0</v>
      </c>
      <c r="D1880">
        <v>0</v>
      </c>
      <c r="E1880">
        <v>0</v>
      </c>
      <c r="F1880" t="s">
        <v>8852</v>
      </c>
    </row>
    <row r="1881" spans="1:7" x14ac:dyDescent="0.25">
      <c r="A1881" t="s">
        <v>8856</v>
      </c>
      <c r="B1881" t="s">
        <v>8857</v>
      </c>
      <c r="C1881">
        <v>0</v>
      </c>
      <c r="D1881">
        <v>0</v>
      </c>
      <c r="E1881">
        <v>0</v>
      </c>
      <c r="F1881" t="s">
        <v>8858</v>
      </c>
    </row>
    <row r="1882" spans="1:7" x14ac:dyDescent="0.25">
      <c r="A1882" t="s">
        <v>11930</v>
      </c>
      <c r="B1882" t="s">
        <v>11931</v>
      </c>
      <c r="C1882">
        <v>0</v>
      </c>
      <c r="D1882">
        <v>0</v>
      </c>
      <c r="E1882">
        <v>0</v>
      </c>
      <c r="F1882" t="s">
        <v>11932</v>
      </c>
    </row>
    <row r="1883" spans="1:7" x14ac:dyDescent="0.25">
      <c r="A1883" t="s">
        <v>5573</v>
      </c>
      <c r="B1883" t="s">
        <v>5574</v>
      </c>
      <c r="C1883">
        <v>0</v>
      </c>
      <c r="D1883">
        <v>0</v>
      </c>
      <c r="E1883">
        <v>0</v>
      </c>
      <c r="F1883" t="s">
        <v>5575</v>
      </c>
    </row>
    <row r="1884" spans="1:7" x14ac:dyDescent="0.25">
      <c r="A1884" t="s">
        <v>3414</v>
      </c>
      <c r="B1884" t="s">
        <v>3415</v>
      </c>
      <c r="C1884">
        <v>0</v>
      </c>
      <c r="D1884">
        <v>0</v>
      </c>
      <c r="E1884">
        <v>0</v>
      </c>
      <c r="F1884" t="s">
        <v>3416</v>
      </c>
    </row>
    <row r="1885" spans="1:7" x14ac:dyDescent="0.25">
      <c r="A1885" t="s">
        <v>12800</v>
      </c>
      <c r="B1885" t="s">
        <v>12801</v>
      </c>
      <c r="C1885">
        <v>0</v>
      </c>
      <c r="D1885">
        <v>0</v>
      </c>
      <c r="E1885">
        <v>0</v>
      </c>
      <c r="F1885" t="s">
        <v>12802</v>
      </c>
    </row>
    <row r="1886" spans="1:7" x14ac:dyDescent="0.25">
      <c r="A1886" t="s">
        <v>844</v>
      </c>
      <c r="B1886" t="s">
        <v>845</v>
      </c>
      <c r="C1886">
        <v>1</v>
      </c>
      <c r="D1886">
        <v>1</v>
      </c>
      <c r="E1886">
        <v>0</v>
      </c>
      <c r="F1886" t="s">
        <v>846</v>
      </c>
      <c r="G1886" t="s">
        <v>215</v>
      </c>
    </row>
    <row r="1887" spans="1:7" x14ac:dyDescent="0.25">
      <c r="A1887" t="s">
        <v>3965</v>
      </c>
      <c r="B1887" t="s">
        <v>3966</v>
      </c>
      <c r="C1887">
        <v>0</v>
      </c>
      <c r="D1887">
        <v>0</v>
      </c>
      <c r="E1887">
        <v>0</v>
      </c>
      <c r="F1887" t="s">
        <v>3967</v>
      </c>
    </row>
    <row r="1888" spans="1:7" x14ac:dyDescent="0.25">
      <c r="A1888" t="s">
        <v>9165</v>
      </c>
      <c r="B1888" t="s">
        <v>9166</v>
      </c>
      <c r="C1888">
        <v>0</v>
      </c>
      <c r="D1888">
        <v>0</v>
      </c>
      <c r="E1888">
        <v>0</v>
      </c>
      <c r="F1888" t="s">
        <v>9167</v>
      </c>
    </row>
    <row r="1889" spans="1:6" x14ac:dyDescent="0.25">
      <c r="A1889" t="s">
        <v>10492</v>
      </c>
      <c r="B1889" t="s">
        <v>10493</v>
      </c>
      <c r="C1889">
        <v>0</v>
      </c>
      <c r="D1889">
        <v>0</v>
      </c>
      <c r="E1889">
        <v>0</v>
      </c>
      <c r="F1889" t="s">
        <v>10494</v>
      </c>
    </row>
    <row r="1890" spans="1:6" x14ac:dyDescent="0.25">
      <c r="A1890" t="s">
        <v>4977</v>
      </c>
      <c r="B1890" t="s">
        <v>2766</v>
      </c>
      <c r="C1890">
        <v>0</v>
      </c>
      <c r="D1890">
        <v>0</v>
      </c>
      <c r="E1890">
        <v>0</v>
      </c>
      <c r="F1890" t="s">
        <v>4978</v>
      </c>
    </row>
    <row r="1891" spans="1:6" x14ac:dyDescent="0.25">
      <c r="A1891" t="s">
        <v>6808</v>
      </c>
      <c r="B1891" t="s">
        <v>6809</v>
      </c>
      <c r="C1891">
        <v>0</v>
      </c>
      <c r="D1891">
        <v>0</v>
      </c>
      <c r="E1891">
        <v>0</v>
      </c>
      <c r="F1891" t="s">
        <v>6810</v>
      </c>
    </row>
    <row r="1892" spans="1:6" x14ac:dyDescent="0.25">
      <c r="A1892" t="s">
        <v>10828</v>
      </c>
      <c r="B1892" t="s">
        <v>10829</v>
      </c>
      <c r="C1892">
        <v>0</v>
      </c>
      <c r="D1892">
        <v>0</v>
      </c>
      <c r="E1892">
        <v>0</v>
      </c>
      <c r="F1892" t="s">
        <v>10830</v>
      </c>
    </row>
    <row r="1893" spans="1:6" x14ac:dyDescent="0.25">
      <c r="A1893" t="s">
        <v>11894</v>
      </c>
      <c r="B1893" t="s">
        <v>11895</v>
      </c>
      <c r="C1893">
        <v>0</v>
      </c>
      <c r="D1893">
        <v>0</v>
      </c>
      <c r="E1893">
        <v>0</v>
      </c>
      <c r="F1893" t="s">
        <v>11896</v>
      </c>
    </row>
    <row r="1894" spans="1:6" x14ac:dyDescent="0.25">
      <c r="A1894" t="s">
        <v>5171</v>
      </c>
      <c r="B1894" t="s">
        <v>5172</v>
      </c>
      <c r="C1894">
        <v>0</v>
      </c>
      <c r="D1894">
        <v>0</v>
      </c>
      <c r="E1894">
        <v>0</v>
      </c>
      <c r="F1894" t="s">
        <v>5173</v>
      </c>
    </row>
    <row r="1895" spans="1:6" x14ac:dyDescent="0.25">
      <c r="A1895" t="s">
        <v>12767</v>
      </c>
      <c r="B1895" t="s">
        <v>12768</v>
      </c>
      <c r="C1895">
        <v>0</v>
      </c>
      <c r="D1895">
        <v>0</v>
      </c>
      <c r="E1895">
        <v>0</v>
      </c>
      <c r="F1895" t="s">
        <v>12769</v>
      </c>
    </row>
    <row r="1896" spans="1:6" x14ac:dyDescent="0.25">
      <c r="A1896" t="s">
        <v>4053</v>
      </c>
      <c r="B1896" t="s">
        <v>4054</v>
      </c>
      <c r="C1896">
        <v>0</v>
      </c>
      <c r="D1896">
        <v>0</v>
      </c>
      <c r="E1896">
        <v>0</v>
      </c>
      <c r="F1896" t="s">
        <v>4055</v>
      </c>
    </row>
    <row r="1897" spans="1:6" x14ac:dyDescent="0.25">
      <c r="A1897" t="s">
        <v>11481</v>
      </c>
      <c r="B1897" t="s">
        <v>11482</v>
      </c>
      <c r="C1897">
        <v>0</v>
      </c>
      <c r="D1897">
        <v>0</v>
      </c>
      <c r="E1897">
        <v>0</v>
      </c>
      <c r="F1897" t="s">
        <v>11483</v>
      </c>
    </row>
    <row r="1898" spans="1:6" x14ac:dyDescent="0.25">
      <c r="A1898" t="s">
        <v>8415</v>
      </c>
      <c r="B1898" t="s">
        <v>8416</v>
      </c>
      <c r="C1898">
        <v>0</v>
      </c>
      <c r="D1898">
        <v>0</v>
      </c>
      <c r="E1898">
        <v>0</v>
      </c>
      <c r="F1898" t="s">
        <v>8417</v>
      </c>
    </row>
    <row r="1899" spans="1:6" x14ac:dyDescent="0.25">
      <c r="A1899" t="s">
        <v>4598</v>
      </c>
      <c r="B1899" t="s">
        <v>4599</v>
      </c>
      <c r="C1899">
        <v>0</v>
      </c>
      <c r="D1899">
        <v>0</v>
      </c>
      <c r="E1899">
        <v>0</v>
      </c>
      <c r="F1899" t="s">
        <v>4600</v>
      </c>
    </row>
    <row r="1900" spans="1:6" x14ac:dyDescent="0.25">
      <c r="A1900" t="s">
        <v>13184</v>
      </c>
      <c r="B1900" t="s">
        <v>13185</v>
      </c>
      <c r="C1900">
        <v>0</v>
      </c>
      <c r="D1900">
        <v>0</v>
      </c>
      <c r="E1900">
        <v>0</v>
      </c>
      <c r="F1900" t="s">
        <v>13186</v>
      </c>
    </row>
    <row r="1901" spans="1:6" x14ac:dyDescent="0.25">
      <c r="A1901" t="s">
        <v>6036</v>
      </c>
      <c r="B1901" t="s">
        <v>6037</v>
      </c>
      <c r="C1901">
        <v>0</v>
      </c>
      <c r="D1901">
        <v>0</v>
      </c>
      <c r="E1901">
        <v>0</v>
      </c>
      <c r="F1901" t="s">
        <v>6038</v>
      </c>
    </row>
    <row r="1902" spans="1:6" x14ac:dyDescent="0.25">
      <c r="A1902" t="s">
        <v>12419</v>
      </c>
      <c r="B1902" t="s">
        <v>12420</v>
      </c>
      <c r="C1902">
        <v>0</v>
      </c>
      <c r="D1902">
        <v>0</v>
      </c>
      <c r="E1902">
        <v>0</v>
      </c>
      <c r="F1902" t="s">
        <v>12421</v>
      </c>
    </row>
    <row r="1903" spans="1:6" x14ac:dyDescent="0.25">
      <c r="A1903" t="s">
        <v>10498</v>
      </c>
      <c r="B1903" t="s">
        <v>10499</v>
      </c>
      <c r="C1903">
        <v>0</v>
      </c>
      <c r="D1903">
        <v>0</v>
      </c>
      <c r="E1903">
        <v>0</v>
      </c>
      <c r="F1903" t="s">
        <v>10500</v>
      </c>
    </row>
    <row r="1904" spans="1:6" x14ac:dyDescent="0.25">
      <c r="A1904" t="s">
        <v>12344</v>
      </c>
      <c r="B1904" t="s">
        <v>12345</v>
      </c>
      <c r="C1904">
        <v>0</v>
      </c>
      <c r="D1904">
        <v>0</v>
      </c>
      <c r="E1904">
        <v>0</v>
      </c>
      <c r="F1904" t="s">
        <v>12346</v>
      </c>
    </row>
    <row r="1905" spans="1:6" x14ac:dyDescent="0.25">
      <c r="A1905" t="s">
        <v>7953</v>
      </c>
      <c r="B1905" t="s">
        <v>7954</v>
      </c>
      <c r="C1905">
        <v>0</v>
      </c>
      <c r="D1905">
        <v>0</v>
      </c>
      <c r="E1905">
        <v>0</v>
      </c>
      <c r="F1905" t="s">
        <v>7955</v>
      </c>
    </row>
    <row r="1906" spans="1:6" x14ac:dyDescent="0.25">
      <c r="A1906" t="s">
        <v>8397</v>
      </c>
      <c r="B1906" t="s">
        <v>8398</v>
      </c>
      <c r="C1906">
        <v>0</v>
      </c>
      <c r="D1906">
        <v>0</v>
      </c>
      <c r="E1906">
        <v>0</v>
      </c>
      <c r="F1906" t="s">
        <v>8399</v>
      </c>
    </row>
    <row r="1907" spans="1:6" x14ac:dyDescent="0.25">
      <c r="A1907" t="s">
        <v>2521</v>
      </c>
      <c r="B1907" t="s">
        <v>2522</v>
      </c>
      <c r="C1907">
        <v>0</v>
      </c>
      <c r="D1907">
        <v>0</v>
      </c>
      <c r="E1907">
        <v>0</v>
      </c>
      <c r="F1907" t="s">
        <v>2523</v>
      </c>
    </row>
    <row r="1908" spans="1:6" x14ac:dyDescent="0.25">
      <c r="A1908" t="s">
        <v>10495</v>
      </c>
      <c r="B1908" t="s">
        <v>10496</v>
      </c>
      <c r="C1908">
        <v>0</v>
      </c>
      <c r="D1908">
        <v>0</v>
      </c>
      <c r="E1908">
        <v>0</v>
      </c>
      <c r="F1908" t="s">
        <v>10497</v>
      </c>
    </row>
    <row r="1909" spans="1:6" x14ac:dyDescent="0.25">
      <c r="A1909" t="s">
        <v>6714</v>
      </c>
      <c r="B1909" t="s">
        <v>6715</v>
      </c>
      <c r="C1909">
        <v>0</v>
      </c>
      <c r="D1909">
        <v>0</v>
      </c>
      <c r="E1909">
        <v>0</v>
      </c>
      <c r="F1909" t="s">
        <v>6716</v>
      </c>
    </row>
    <row r="1910" spans="1:6" x14ac:dyDescent="0.25">
      <c r="A1910" t="s">
        <v>6742</v>
      </c>
      <c r="B1910" t="s">
        <v>6743</v>
      </c>
      <c r="C1910">
        <v>0</v>
      </c>
      <c r="D1910">
        <v>0</v>
      </c>
      <c r="E1910">
        <v>0</v>
      </c>
      <c r="F1910" t="s">
        <v>6744</v>
      </c>
    </row>
    <row r="1911" spans="1:6" x14ac:dyDescent="0.25">
      <c r="A1911" t="s">
        <v>2698</v>
      </c>
      <c r="B1911" t="s">
        <v>2699</v>
      </c>
      <c r="C1911">
        <v>0</v>
      </c>
      <c r="D1911">
        <v>0</v>
      </c>
      <c r="E1911">
        <v>0</v>
      </c>
      <c r="F1911" t="s">
        <v>2700</v>
      </c>
    </row>
    <row r="1912" spans="1:6" x14ac:dyDescent="0.25">
      <c r="A1912" t="s">
        <v>11502</v>
      </c>
      <c r="B1912" t="s">
        <v>11503</v>
      </c>
      <c r="C1912">
        <v>0</v>
      </c>
      <c r="D1912">
        <v>0</v>
      </c>
      <c r="E1912">
        <v>0</v>
      </c>
      <c r="F1912" t="s">
        <v>11504</v>
      </c>
    </row>
    <row r="1913" spans="1:6" x14ac:dyDescent="0.25">
      <c r="A1913" t="s">
        <v>12908</v>
      </c>
      <c r="B1913" t="s">
        <v>12864</v>
      </c>
      <c r="C1913">
        <v>0</v>
      </c>
      <c r="D1913">
        <v>0</v>
      </c>
      <c r="E1913">
        <v>0</v>
      </c>
      <c r="F1913" t="s">
        <v>12909</v>
      </c>
    </row>
    <row r="1914" spans="1:6" x14ac:dyDescent="0.25">
      <c r="A1914" t="s">
        <v>11421</v>
      </c>
      <c r="B1914" t="s">
        <v>11422</v>
      </c>
      <c r="C1914">
        <v>0</v>
      </c>
      <c r="D1914">
        <v>0</v>
      </c>
      <c r="E1914">
        <v>0</v>
      </c>
      <c r="F1914" t="s">
        <v>11423</v>
      </c>
    </row>
    <row r="1915" spans="1:6" x14ac:dyDescent="0.25">
      <c r="A1915" t="s">
        <v>12449</v>
      </c>
      <c r="B1915" t="s">
        <v>12450</v>
      </c>
      <c r="C1915">
        <v>0</v>
      </c>
      <c r="D1915">
        <v>0</v>
      </c>
      <c r="E1915">
        <v>0</v>
      </c>
      <c r="F1915" t="s">
        <v>12451</v>
      </c>
    </row>
    <row r="1916" spans="1:6" x14ac:dyDescent="0.25">
      <c r="A1916" t="s">
        <v>2024</v>
      </c>
      <c r="B1916" t="s">
        <v>2025</v>
      </c>
      <c r="C1916">
        <v>0</v>
      </c>
      <c r="D1916">
        <v>0</v>
      </c>
      <c r="E1916">
        <v>0</v>
      </c>
      <c r="F1916" t="s">
        <v>2026</v>
      </c>
    </row>
    <row r="1917" spans="1:6" x14ac:dyDescent="0.25">
      <c r="A1917" t="s">
        <v>6739</v>
      </c>
      <c r="B1917" t="s">
        <v>6740</v>
      </c>
      <c r="C1917">
        <v>0</v>
      </c>
      <c r="D1917">
        <v>0</v>
      </c>
      <c r="E1917">
        <v>0</v>
      </c>
      <c r="F1917" t="s">
        <v>6741</v>
      </c>
    </row>
    <row r="1918" spans="1:6" x14ac:dyDescent="0.25">
      <c r="A1918" t="s">
        <v>4580</v>
      </c>
      <c r="B1918" t="s">
        <v>4581</v>
      </c>
      <c r="C1918">
        <v>0</v>
      </c>
      <c r="D1918">
        <v>0</v>
      </c>
      <c r="E1918">
        <v>0</v>
      </c>
      <c r="F1918" t="s">
        <v>4582</v>
      </c>
    </row>
    <row r="1919" spans="1:6" x14ac:dyDescent="0.25">
      <c r="A1919" t="s">
        <v>9961</v>
      </c>
      <c r="B1919" t="s">
        <v>9962</v>
      </c>
      <c r="C1919">
        <v>0</v>
      </c>
      <c r="D1919">
        <v>0</v>
      </c>
      <c r="E1919">
        <v>0</v>
      </c>
      <c r="F1919" t="s">
        <v>9963</v>
      </c>
    </row>
    <row r="1920" spans="1:6" x14ac:dyDescent="0.25">
      <c r="A1920" t="s">
        <v>4965</v>
      </c>
      <c r="B1920" t="s">
        <v>4966</v>
      </c>
      <c r="C1920">
        <v>0</v>
      </c>
      <c r="D1920">
        <v>0</v>
      </c>
      <c r="E1920">
        <v>0</v>
      </c>
      <c r="F1920" t="s">
        <v>4967</v>
      </c>
    </row>
    <row r="1921" spans="1:6" x14ac:dyDescent="0.25">
      <c r="A1921" t="s">
        <v>5376</v>
      </c>
      <c r="B1921" t="s">
        <v>5377</v>
      </c>
      <c r="C1921">
        <v>0</v>
      </c>
      <c r="D1921">
        <v>0</v>
      </c>
      <c r="E1921">
        <v>0</v>
      </c>
      <c r="F1921" t="s">
        <v>5378</v>
      </c>
    </row>
    <row r="1922" spans="1:6" x14ac:dyDescent="0.25">
      <c r="A1922" t="s">
        <v>4971</v>
      </c>
      <c r="B1922" t="s">
        <v>4972</v>
      </c>
      <c r="C1922">
        <v>0</v>
      </c>
      <c r="D1922">
        <v>0</v>
      </c>
      <c r="E1922">
        <v>0</v>
      </c>
      <c r="F1922" t="s">
        <v>4973</v>
      </c>
    </row>
    <row r="1923" spans="1:6" x14ac:dyDescent="0.25">
      <c r="A1923" t="s">
        <v>6118</v>
      </c>
      <c r="B1923" t="s">
        <v>6119</v>
      </c>
      <c r="C1923">
        <v>0</v>
      </c>
      <c r="D1923">
        <v>0</v>
      </c>
      <c r="E1923">
        <v>0</v>
      </c>
      <c r="F1923" t="s">
        <v>6120</v>
      </c>
    </row>
    <row r="1924" spans="1:6" x14ac:dyDescent="0.25">
      <c r="A1924" t="s">
        <v>10229</v>
      </c>
      <c r="B1924" t="s">
        <v>10230</v>
      </c>
      <c r="C1924">
        <v>0</v>
      </c>
      <c r="D1924">
        <v>0</v>
      </c>
      <c r="E1924">
        <v>0</v>
      </c>
      <c r="F1924" t="s">
        <v>10231</v>
      </c>
    </row>
    <row r="1925" spans="1:6" x14ac:dyDescent="0.25">
      <c r="A1925" t="s">
        <v>4466</v>
      </c>
      <c r="B1925" t="s">
        <v>4467</v>
      </c>
      <c r="C1925">
        <v>0</v>
      </c>
      <c r="D1925">
        <v>0</v>
      </c>
      <c r="E1925">
        <v>0</v>
      </c>
      <c r="F1925" t="s">
        <v>4468</v>
      </c>
    </row>
    <row r="1926" spans="1:6" x14ac:dyDescent="0.25">
      <c r="A1926" t="s">
        <v>9727</v>
      </c>
      <c r="B1926" t="s">
        <v>9728</v>
      </c>
      <c r="C1926">
        <v>0</v>
      </c>
      <c r="D1926">
        <v>0</v>
      </c>
      <c r="E1926">
        <v>0</v>
      </c>
      <c r="F1926" t="s">
        <v>9729</v>
      </c>
    </row>
    <row r="1927" spans="1:6" x14ac:dyDescent="0.25">
      <c r="A1927" t="s">
        <v>12046</v>
      </c>
      <c r="B1927" t="s">
        <v>12047</v>
      </c>
      <c r="C1927">
        <v>0</v>
      </c>
      <c r="D1927">
        <v>0</v>
      </c>
      <c r="E1927">
        <v>0</v>
      </c>
      <c r="F1927" t="s">
        <v>12048</v>
      </c>
    </row>
    <row r="1928" spans="1:6" x14ac:dyDescent="0.25">
      <c r="A1928" t="s">
        <v>6094</v>
      </c>
      <c r="B1928" t="s">
        <v>6095</v>
      </c>
      <c r="C1928">
        <v>0</v>
      </c>
      <c r="D1928">
        <v>0</v>
      </c>
      <c r="E1928">
        <v>0</v>
      </c>
      <c r="F1928" t="s">
        <v>6096</v>
      </c>
    </row>
    <row r="1929" spans="1:6" x14ac:dyDescent="0.25">
      <c r="A1929" t="s">
        <v>3368</v>
      </c>
      <c r="B1929" t="s">
        <v>3369</v>
      </c>
      <c r="C1929">
        <v>0</v>
      </c>
      <c r="D1929">
        <v>0</v>
      </c>
      <c r="E1929">
        <v>0</v>
      </c>
      <c r="F1929" t="s">
        <v>3370</v>
      </c>
    </row>
    <row r="1930" spans="1:6" x14ac:dyDescent="0.25">
      <c r="A1930" t="s">
        <v>9237</v>
      </c>
      <c r="B1930" t="s">
        <v>9238</v>
      </c>
      <c r="C1930">
        <v>0</v>
      </c>
      <c r="D1930">
        <v>0</v>
      </c>
      <c r="E1930">
        <v>0</v>
      </c>
      <c r="F1930" t="s">
        <v>9239</v>
      </c>
    </row>
    <row r="1931" spans="1:6" x14ac:dyDescent="0.25">
      <c r="A1931" t="s">
        <v>8729</v>
      </c>
      <c r="B1931" t="s">
        <v>8730</v>
      </c>
      <c r="C1931">
        <v>0</v>
      </c>
      <c r="D1931">
        <v>0</v>
      </c>
      <c r="E1931">
        <v>0</v>
      </c>
      <c r="F1931" t="s">
        <v>8731</v>
      </c>
    </row>
    <row r="1932" spans="1:6" x14ac:dyDescent="0.25">
      <c r="A1932" t="s">
        <v>10780</v>
      </c>
      <c r="B1932" t="s">
        <v>10781</v>
      </c>
      <c r="C1932">
        <v>0</v>
      </c>
      <c r="D1932">
        <v>0</v>
      </c>
      <c r="E1932">
        <v>0</v>
      </c>
      <c r="F1932" t="s">
        <v>10782</v>
      </c>
    </row>
    <row r="1933" spans="1:6" x14ac:dyDescent="0.25">
      <c r="A1933" t="s">
        <v>4944</v>
      </c>
      <c r="B1933" t="s">
        <v>4945</v>
      </c>
      <c r="C1933">
        <v>0</v>
      </c>
      <c r="D1933">
        <v>0</v>
      </c>
      <c r="E1933">
        <v>0</v>
      </c>
      <c r="F1933" t="s">
        <v>4946</v>
      </c>
    </row>
    <row r="1934" spans="1:6" x14ac:dyDescent="0.25">
      <c r="A1934" t="s">
        <v>9840</v>
      </c>
      <c r="B1934" t="s">
        <v>9841</v>
      </c>
      <c r="C1934">
        <v>0</v>
      </c>
      <c r="D1934">
        <v>0</v>
      </c>
      <c r="E1934">
        <v>0</v>
      </c>
      <c r="F1934" t="s">
        <v>9842</v>
      </c>
    </row>
    <row r="1935" spans="1:6" x14ac:dyDescent="0.25">
      <c r="A1935" t="s">
        <v>12075</v>
      </c>
      <c r="B1935" t="s">
        <v>12076</v>
      </c>
      <c r="C1935">
        <v>0</v>
      </c>
      <c r="D1935">
        <v>0</v>
      </c>
      <c r="E1935">
        <v>0</v>
      </c>
      <c r="F1935" t="s">
        <v>12077</v>
      </c>
    </row>
    <row r="1936" spans="1:6" x14ac:dyDescent="0.25">
      <c r="A1936" t="s">
        <v>9628</v>
      </c>
      <c r="B1936" t="s">
        <v>9629</v>
      </c>
      <c r="C1936">
        <v>0</v>
      </c>
      <c r="D1936">
        <v>0</v>
      </c>
      <c r="E1936">
        <v>0</v>
      </c>
      <c r="F1936" t="s">
        <v>9630</v>
      </c>
    </row>
    <row r="1937" spans="1:6" x14ac:dyDescent="0.25">
      <c r="A1937" t="s">
        <v>10238</v>
      </c>
      <c r="B1937" t="s">
        <v>10239</v>
      </c>
      <c r="C1937">
        <v>0</v>
      </c>
      <c r="D1937">
        <v>0</v>
      </c>
      <c r="E1937">
        <v>0</v>
      </c>
      <c r="F1937" t="s">
        <v>10240</v>
      </c>
    </row>
    <row r="1938" spans="1:6" x14ac:dyDescent="0.25">
      <c r="A1938" t="s">
        <v>6691</v>
      </c>
      <c r="B1938" t="s">
        <v>6692</v>
      </c>
      <c r="C1938">
        <v>0</v>
      </c>
      <c r="D1938">
        <v>0</v>
      </c>
      <c r="E1938">
        <v>0</v>
      </c>
      <c r="F1938" t="s">
        <v>6693</v>
      </c>
    </row>
    <row r="1939" spans="1:6" x14ac:dyDescent="0.25">
      <c r="A1939" t="s">
        <v>10295</v>
      </c>
      <c r="B1939" t="s">
        <v>10296</v>
      </c>
      <c r="C1939">
        <v>0</v>
      </c>
      <c r="D1939">
        <v>0</v>
      </c>
      <c r="E1939">
        <v>0</v>
      </c>
      <c r="F1939" t="s">
        <v>10297</v>
      </c>
    </row>
    <row r="1940" spans="1:6" x14ac:dyDescent="0.25">
      <c r="A1940" t="s">
        <v>6478</v>
      </c>
      <c r="B1940" t="s">
        <v>6479</v>
      </c>
      <c r="C1940">
        <v>0</v>
      </c>
      <c r="D1940">
        <v>0</v>
      </c>
      <c r="E1940">
        <v>0</v>
      </c>
      <c r="F1940" t="s">
        <v>6480</v>
      </c>
    </row>
    <row r="1941" spans="1:6" x14ac:dyDescent="0.25">
      <c r="A1941" t="s">
        <v>4991</v>
      </c>
      <c r="B1941" t="s">
        <v>4992</v>
      </c>
      <c r="C1941">
        <v>0</v>
      </c>
      <c r="D1941">
        <v>0</v>
      </c>
      <c r="E1941">
        <v>0</v>
      </c>
      <c r="F1941" t="s">
        <v>4993</v>
      </c>
    </row>
    <row r="1942" spans="1:6" x14ac:dyDescent="0.25">
      <c r="A1942" t="s">
        <v>4982</v>
      </c>
      <c r="B1942" t="s">
        <v>4983</v>
      </c>
      <c r="C1942">
        <v>0</v>
      </c>
      <c r="D1942">
        <v>0</v>
      </c>
      <c r="E1942">
        <v>0</v>
      </c>
      <c r="F1942" t="s">
        <v>4984</v>
      </c>
    </row>
    <row r="1943" spans="1:6" x14ac:dyDescent="0.25">
      <c r="A1943" t="s">
        <v>5481</v>
      </c>
      <c r="B1943" t="s">
        <v>5482</v>
      </c>
      <c r="C1943">
        <v>0</v>
      </c>
      <c r="D1943">
        <v>0</v>
      </c>
      <c r="E1943">
        <v>0</v>
      </c>
      <c r="F1943" t="s">
        <v>5483</v>
      </c>
    </row>
    <row r="1944" spans="1:6" x14ac:dyDescent="0.25">
      <c r="A1944" t="s">
        <v>11469</v>
      </c>
      <c r="B1944" t="s">
        <v>11470</v>
      </c>
      <c r="C1944">
        <v>0</v>
      </c>
      <c r="D1944">
        <v>0</v>
      </c>
      <c r="E1944">
        <v>0</v>
      </c>
      <c r="F1944" t="s">
        <v>11471</v>
      </c>
    </row>
    <row r="1945" spans="1:6" x14ac:dyDescent="0.25">
      <c r="A1945" t="s">
        <v>3015</v>
      </c>
      <c r="B1945" t="s">
        <v>3016</v>
      </c>
      <c r="C1945">
        <v>0</v>
      </c>
      <c r="D1945">
        <v>0</v>
      </c>
      <c r="E1945">
        <v>0</v>
      </c>
      <c r="F1945" t="s">
        <v>3017</v>
      </c>
    </row>
    <row r="1946" spans="1:6" x14ac:dyDescent="0.25">
      <c r="A1946" t="s">
        <v>12405</v>
      </c>
      <c r="B1946" t="s">
        <v>12406</v>
      </c>
      <c r="C1946">
        <v>0</v>
      </c>
      <c r="D1946">
        <v>0</v>
      </c>
      <c r="E1946">
        <v>0</v>
      </c>
      <c r="F1946" t="s">
        <v>12407</v>
      </c>
    </row>
    <row r="1947" spans="1:6" x14ac:dyDescent="0.25">
      <c r="A1947" t="s">
        <v>6634</v>
      </c>
      <c r="B1947" t="s">
        <v>6635</v>
      </c>
      <c r="C1947">
        <v>0</v>
      </c>
      <c r="D1947">
        <v>0</v>
      </c>
      <c r="E1947">
        <v>0</v>
      </c>
      <c r="F1947" t="s">
        <v>6636</v>
      </c>
    </row>
    <row r="1948" spans="1:6" x14ac:dyDescent="0.25">
      <c r="A1948" t="s">
        <v>9865</v>
      </c>
      <c r="B1948" t="s">
        <v>9866</v>
      </c>
      <c r="C1948">
        <v>0</v>
      </c>
      <c r="D1948">
        <v>0</v>
      </c>
      <c r="E1948">
        <v>0</v>
      </c>
      <c r="F1948" t="s">
        <v>9867</v>
      </c>
    </row>
    <row r="1949" spans="1:6" x14ac:dyDescent="0.25">
      <c r="A1949" t="s">
        <v>8005</v>
      </c>
      <c r="B1949" t="s">
        <v>8006</v>
      </c>
      <c r="C1949">
        <v>0</v>
      </c>
      <c r="D1949">
        <v>0</v>
      </c>
      <c r="E1949">
        <v>0</v>
      </c>
      <c r="F1949" t="s">
        <v>8007</v>
      </c>
    </row>
    <row r="1950" spans="1:6" x14ac:dyDescent="0.25">
      <c r="A1950" t="s">
        <v>4885</v>
      </c>
      <c r="B1950" t="s">
        <v>4886</v>
      </c>
      <c r="C1950">
        <v>0</v>
      </c>
      <c r="D1950">
        <v>0</v>
      </c>
      <c r="E1950">
        <v>0</v>
      </c>
      <c r="F1950" t="s">
        <v>4887</v>
      </c>
    </row>
    <row r="1951" spans="1:6" x14ac:dyDescent="0.25">
      <c r="A1951" t="s">
        <v>11702</v>
      </c>
      <c r="B1951" t="s">
        <v>11703</v>
      </c>
      <c r="C1951">
        <v>0</v>
      </c>
      <c r="D1951">
        <v>0</v>
      </c>
      <c r="E1951">
        <v>0</v>
      </c>
      <c r="F1951" t="s">
        <v>11704</v>
      </c>
    </row>
    <row r="1952" spans="1:6" x14ac:dyDescent="0.25">
      <c r="A1952" t="s">
        <v>11508</v>
      </c>
      <c r="B1952" t="s">
        <v>11509</v>
      </c>
      <c r="C1952">
        <v>0</v>
      </c>
      <c r="D1952">
        <v>0</v>
      </c>
      <c r="E1952">
        <v>0</v>
      </c>
      <c r="F1952" t="s">
        <v>11510</v>
      </c>
    </row>
    <row r="1953" spans="1:7" x14ac:dyDescent="0.25">
      <c r="A1953" t="s">
        <v>7986</v>
      </c>
      <c r="B1953" t="s">
        <v>7987</v>
      </c>
      <c r="C1953">
        <v>0</v>
      </c>
      <c r="D1953">
        <v>0</v>
      </c>
      <c r="E1953">
        <v>0</v>
      </c>
      <c r="F1953" t="s">
        <v>7988</v>
      </c>
    </row>
    <row r="1954" spans="1:7" x14ac:dyDescent="0.25">
      <c r="A1954" t="s">
        <v>6838</v>
      </c>
      <c r="B1954" t="s">
        <v>6839</v>
      </c>
      <c r="C1954">
        <v>0</v>
      </c>
      <c r="D1954">
        <v>0</v>
      </c>
      <c r="E1954">
        <v>0</v>
      </c>
      <c r="F1954" t="s">
        <v>6840</v>
      </c>
    </row>
    <row r="1955" spans="1:7" x14ac:dyDescent="0.25">
      <c r="A1955" t="s">
        <v>3761</v>
      </c>
      <c r="B1955" t="s">
        <v>3762</v>
      </c>
      <c r="C1955">
        <v>0</v>
      </c>
      <c r="D1955">
        <v>0</v>
      </c>
      <c r="E1955">
        <v>0</v>
      </c>
      <c r="F1955" t="s">
        <v>3763</v>
      </c>
    </row>
    <row r="1956" spans="1:7" x14ac:dyDescent="0.25">
      <c r="A1956" t="s">
        <v>7942</v>
      </c>
      <c r="B1956" t="s">
        <v>7943</v>
      </c>
      <c r="C1956">
        <v>0</v>
      </c>
      <c r="D1956">
        <v>0</v>
      </c>
      <c r="E1956">
        <v>0</v>
      </c>
      <c r="F1956" t="s">
        <v>7944</v>
      </c>
    </row>
    <row r="1957" spans="1:7" x14ac:dyDescent="0.25">
      <c r="A1957" t="s">
        <v>13078</v>
      </c>
      <c r="B1957" t="s">
        <v>13079</v>
      </c>
      <c r="C1957">
        <v>0</v>
      </c>
      <c r="D1957">
        <v>0</v>
      </c>
      <c r="E1957">
        <v>0</v>
      </c>
      <c r="F1957" t="s">
        <v>13080</v>
      </c>
    </row>
    <row r="1958" spans="1:7" x14ac:dyDescent="0.25">
      <c r="A1958" t="s">
        <v>10507</v>
      </c>
      <c r="B1958" t="s">
        <v>10508</v>
      </c>
      <c r="C1958">
        <v>0</v>
      </c>
      <c r="D1958">
        <v>0</v>
      </c>
      <c r="E1958">
        <v>0</v>
      </c>
      <c r="F1958" t="s">
        <v>10509</v>
      </c>
    </row>
    <row r="1959" spans="1:7" x14ac:dyDescent="0.25">
      <c r="A1959" t="s">
        <v>12190</v>
      </c>
      <c r="B1959" t="s">
        <v>12191</v>
      </c>
      <c r="C1959">
        <v>0</v>
      </c>
      <c r="D1959">
        <v>0</v>
      </c>
      <c r="E1959">
        <v>0</v>
      </c>
      <c r="F1959" t="s">
        <v>12192</v>
      </c>
    </row>
    <row r="1960" spans="1:7" x14ac:dyDescent="0.25">
      <c r="A1960" t="s">
        <v>2244</v>
      </c>
      <c r="B1960" t="s">
        <v>2245</v>
      </c>
      <c r="C1960">
        <v>0</v>
      </c>
      <c r="D1960">
        <v>0</v>
      </c>
      <c r="E1960">
        <v>0</v>
      </c>
      <c r="F1960" t="s">
        <v>2246</v>
      </c>
    </row>
    <row r="1961" spans="1:7" x14ac:dyDescent="0.25">
      <c r="A1961" t="s">
        <v>6376</v>
      </c>
      <c r="B1961" t="s">
        <v>6377</v>
      </c>
      <c r="C1961">
        <v>0</v>
      </c>
      <c r="D1961">
        <v>0</v>
      </c>
      <c r="E1961">
        <v>0</v>
      </c>
      <c r="F1961" t="s">
        <v>6378</v>
      </c>
    </row>
    <row r="1962" spans="1:7" x14ac:dyDescent="0.25">
      <c r="A1962" t="s">
        <v>8853</v>
      </c>
      <c r="B1962" t="s">
        <v>8854</v>
      </c>
      <c r="C1962">
        <v>0</v>
      </c>
      <c r="D1962">
        <v>0</v>
      </c>
      <c r="E1962">
        <v>0</v>
      </c>
      <c r="F1962" t="s">
        <v>8855</v>
      </c>
    </row>
    <row r="1963" spans="1:7" x14ac:dyDescent="0.25">
      <c r="A1963" t="s">
        <v>8835</v>
      </c>
      <c r="B1963" t="s">
        <v>8836</v>
      </c>
      <c r="C1963">
        <v>0</v>
      </c>
      <c r="D1963">
        <v>0</v>
      </c>
      <c r="E1963">
        <v>0</v>
      </c>
      <c r="F1963" t="s">
        <v>8837</v>
      </c>
    </row>
    <row r="1964" spans="1:7" x14ac:dyDescent="0.25">
      <c r="A1964" t="s">
        <v>9943</v>
      </c>
      <c r="B1964" t="s">
        <v>9944</v>
      </c>
      <c r="C1964">
        <v>0</v>
      </c>
      <c r="D1964">
        <v>0</v>
      </c>
      <c r="E1964">
        <v>0</v>
      </c>
      <c r="F1964" t="s">
        <v>9945</v>
      </c>
    </row>
    <row r="1965" spans="1:7" x14ac:dyDescent="0.25">
      <c r="A1965" t="s">
        <v>11334</v>
      </c>
      <c r="B1965" t="s">
        <v>11335</v>
      </c>
      <c r="C1965">
        <v>0</v>
      </c>
      <c r="D1965">
        <v>0</v>
      </c>
      <c r="E1965">
        <v>0</v>
      </c>
      <c r="F1965" t="s">
        <v>11336</v>
      </c>
    </row>
    <row r="1966" spans="1:7" x14ac:dyDescent="0.25">
      <c r="A1966" t="s">
        <v>9521</v>
      </c>
      <c r="B1966" t="s">
        <v>9522</v>
      </c>
      <c r="C1966">
        <v>0</v>
      </c>
      <c r="D1966">
        <v>0</v>
      </c>
      <c r="E1966">
        <v>0</v>
      </c>
      <c r="F1966" t="s">
        <v>9523</v>
      </c>
    </row>
    <row r="1967" spans="1:7" x14ac:dyDescent="0.25">
      <c r="A1967" t="s">
        <v>1394</v>
      </c>
      <c r="B1967" t="s">
        <v>1395</v>
      </c>
      <c r="C1967">
        <v>1</v>
      </c>
      <c r="D1967">
        <v>1</v>
      </c>
      <c r="E1967">
        <v>0</v>
      </c>
      <c r="F1967" t="s">
        <v>1396</v>
      </c>
      <c r="G1967" t="s">
        <v>235</v>
      </c>
    </row>
    <row r="1968" spans="1:7" x14ac:dyDescent="0.25">
      <c r="A1968" t="s">
        <v>1394</v>
      </c>
      <c r="B1968" t="s">
        <v>5121</v>
      </c>
      <c r="C1968">
        <v>0</v>
      </c>
      <c r="D1968">
        <v>0</v>
      </c>
      <c r="E1968">
        <v>0</v>
      </c>
      <c r="F1968" t="s">
        <v>1396</v>
      </c>
    </row>
    <row r="1969" spans="1:6" x14ac:dyDescent="0.25">
      <c r="A1969" t="s">
        <v>4595</v>
      </c>
      <c r="B1969" t="s">
        <v>4596</v>
      </c>
      <c r="C1969">
        <v>0</v>
      </c>
      <c r="D1969">
        <v>0</v>
      </c>
      <c r="E1969">
        <v>0</v>
      </c>
      <c r="F1969" t="s">
        <v>4597</v>
      </c>
    </row>
    <row r="1970" spans="1:6" x14ac:dyDescent="0.25">
      <c r="A1970" t="s">
        <v>5071</v>
      </c>
      <c r="B1970" t="s">
        <v>5072</v>
      </c>
      <c r="C1970">
        <v>0</v>
      </c>
      <c r="D1970">
        <v>0</v>
      </c>
      <c r="E1970">
        <v>0</v>
      </c>
      <c r="F1970" t="s">
        <v>5073</v>
      </c>
    </row>
    <row r="1971" spans="1:6" x14ac:dyDescent="0.25">
      <c r="A1971" t="s">
        <v>6996</v>
      </c>
      <c r="B1971" t="s">
        <v>6997</v>
      </c>
      <c r="C1971">
        <v>0</v>
      </c>
      <c r="D1971">
        <v>0</v>
      </c>
      <c r="E1971">
        <v>0</v>
      </c>
      <c r="F1971" t="s">
        <v>6998</v>
      </c>
    </row>
    <row r="1972" spans="1:6" x14ac:dyDescent="0.25">
      <c r="A1972" t="s">
        <v>6302</v>
      </c>
      <c r="B1972" t="s">
        <v>6303</v>
      </c>
      <c r="C1972">
        <v>0</v>
      </c>
      <c r="D1972">
        <v>0</v>
      </c>
      <c r="E1972">
        <v>0</v>
      </c>
      <c r="F1972" t="s">
        <v>6304</v>
      </c>
    </row>
    <row r="1973" spans="1:6" x14ac:dyDescent="0.25">
      <c r="A1973" t="s">
        <v>4906</v>
      </c>
      <c r="B1973" t="s">
        <v>4907</v>
      </c>
      <c r="C1973">
        <v>0</v>
      </c>
      <c r="D1973">
        <v>0</v>
      </c>
      <c r="E1973">
        <v>0</v>
      </c>
      <c r="F1973" t="s">
        <v>4908</v>
      </c>
    </row>
    <row r="1974" spans="1:6" x14ac:dyDescent="0.25">
      <c r="A1974" t="s">
        <v>12492</v>
      </c>
      <c r="B1974" t="s">
        <v>12484</v>
      </c>
      <c r="C1974">
        <v>0</v>
      </c>
      <c r="D1974">
        <v>0</v>
      </c>
      <c r="E1974">
        <v>0</v>
      </c>
      <c r="F1974" t="s">
        <v>12493</v>
      </c>
    </row>
    <row r="1975" spans="1:6" x14ac:dyDescent="0.25">
      <c r="A1975" t="s">
        <v>11274</v>
      </c>
      <c r="B1975" t="s">
        <v>11275</v>
      </c>
      <c r="C1975">
        <v>0</v>
      </c>
      <c r="D1975">
        <v>0</v>
      </c>
      <c r="E1975">
        <v>0</v>
      </c>
      <c r="F1975" t="s">
        <v>11276</v>
      </c>
    </row>
    <row r="1976" spans="1:6" x14ac:dyDescent="0.25">
      <c r="A1976" t="s">
        <v>5463</v>
      </c>
      <c r="B1976" t="s">
        <v>5464</v>
      </c>
      <c r="C1976">
        <v>0</v>
      </c>
      <c r="D1976">
        <v>0</v>
      </c>
      <c r="E1976">
        <v>0</v>
      </c>
      <c r="F1976" t="s">
        <v>5465</v>
      </c>
    </row>
    <row r="1977" spans="1:6" x14ac:dyDescent="0.25">
      <c r="A1977" t="s">
        <v>12139</v>
      </c>
      <c r="B1977" t="s">
        <v>12140</v>
      </c>
      <c r="C1977">
        <v>0</v>
      </c>
      <c r="D1977">
        <v>0</v>
      </c>
      <c r="E1977">
        <v>0</v>
      </c>
      <c r="F1977" t="s">
        <v>12141</v>
      </c>
    </row>
    <row r="1978" spans="1:6" x14ac:dyDescent="0.25">
      <c r="A1978" t="s">
        <v>8859</v>
      </c>
      <c r="B1978" t="s">
        <v>8860</v>
      </c>
      <c r="C1978">
        <v>0</v>
      </c>
      <c r="D1978">
        <v>0</v>
      </c>
      <c r="E1978">
        <v>0</v>
      </c>
      <c r="F1978" t="s">
        <v>8861</v>
      </c>
    </row>
    <row r="1979" spans="1:6" x14ac:dyDescent="0.25">
      <c r="A1979" t="s">
        <v>8865</v>
      </c>
      <c r="B1979" t="s">
        <v>8866</v>
      </c>
      <c r="C1979">
        <v>0</v>
      </c>
      <c r="D1979">
        <v>0</v>
      </c>
      <c r="E1979">
        <v>0</v>
      </c>
      <c r="F1979" t="s">
        <v>8867</v>
      </c>
    </row>
    <row r="1980" spans="1:6" x14ac:dyDescent="0.25">
      <c r="A1980" t="s">
        <v>5988</v>
      </c>
      <c r="B1980" t="s">
        <v>5989</v>
      </c>
      <c r="C1980">
        <v>0</v>
      </c>
      <c r="D1980">
        <v>0</v>
      </c>
      <c r="E1980">
        <v>0</v>
      </c>
      <c r="F1980" t="s">
        <v>5990</v>
      </c>
    </row>
    <row r="1981" spans="1:6" x14ac:dyDescent="0.25">
      <c r="A1981" t="s">
        <v>6670</v>
      </c>
      <c r="B1981" t="s">
        <v>6671</v>
      </c>
      <c r="C1981">
        <v>0</v>
      </c>
      <c r="D1981">
        <v>0</v>
      </c>
      <c r="E1981">
        <v>0</v>
      </c>
      <c r="F1981" t="s">
        <v>6672</v>
      </c>
    </row>
    <row r="1982" spans="1:6" x14ac:dyDescent="0.25">
      <c r="A1982" t="s">
        <v>8334</v>
      </c>
      <c r="B1982" t="s">
        <v>8335</v>
      </c>
      <c r="C1982">
        <v>0</v>
      </c>
      <c r="D1982">
        <v>0</v>
      </c>
      <c r="E1982">
        <v>0</v>
      </c>
      <c r="F1982" t="s">
        <v>8336</v>
      </c>
    </row>
    <row r="1983" spans="1:6" x14ac:dyDescent="0.25">
      <c r="A1983" t="s">
        <v>4757</v>
      </c>
      <c r="B1983" t="s">
        <v>4758</v>
      </c>
      <c r="C1983">
        <v>0</v>
      </c>
      <c r="D1983">
        <v>0</v>
      </c>
      <c r="E1983">
        <v>0</v>
      </c>
      <c r="F1983" t="s">
        <v>4759</v>
      </c>
    </row>
    <row r="1984" spans="1:6" x14ac:dyDescent="0.25">
      <c r="A1984" t="s">
        <v>9694</v>
      </c>
      <c r="B1984" t="s">
        <v>9695</v>
      </c>
      <c r="C1984">
        <v>0</v>
      </c>
      <c r="D1984">
        <v>0</v>
      </c>
      <c r="E1984">
        <v>0</v>
      </c>
      <c r="F1984" t="s">
        <v>9696</v>
      </c>
    </row>
    <row r="1985" spans="1:6" x14ac:dyDescent="0.25">
      <c r="A1985" t="s">
        <v>2061</v>
      </c>
      <c r="B1985" t="s">
        <v>2062</v>
      </c>
      <c r="C1985">
        <v>0</v>
      </c>
      <c r="D1985">
        <v>0</v>
      </c>
      <c r="E1985">
        <v>0</v>
      </c>
      <c r="F1985" t="s">
        <v>2063</v>
      </c>
    </row>
    <row r="1986" spans="1:6" x14ac:dyDescent="0.25">
      <c r="A1986" t="s">
        <v>6066</v>
      </c>
      <c r="B1986" t="s">
        <v>6067</v>
      </c>
      <c r="C1986">
        <v>0</v>
      </c>
      <c r="D1986">
        <v>0</v>
      </c>
      <c r="E1986">
        <v>0</v>
      </c>
      <c r="F1986" t="s">
        <v>6068</v>
      </c>
    </row>
    <row r="1987" spans="1:6" x14ac:dyDescent="0.25">
      <c r="A1987" t="s">
        <v>7950</v>
      </c>
      <c r="B1987" t="s">
        <v>7951</v>
      </c>
      <c r="C1987">
        <v>0</v>
      </c>
      <c r="D1987">
        <v>0</v>
      </c>
      <c r="E1987">
        <v>0</v>
      </c>
      <c r="F1987" t="s">
        <v>7952</v>
      </c>
    </row>
    <row r="1988" spans="1:6" x14ac:dyDescent="0.25">
      <c r="A1988" t="s">
        <v>2064</v>
      </c>
      <c r="B1988" t="s">
        <v>2065</v>
      </c>
      <c r="C1988">
        <v>0</v>
      </c>
      <c r="D1988">
        <v>0</v>
      </c>
      <c r="E1988">
        <v>0</v>
      </c>
      <c r="F1988" t="s">
        <v>2066</v>
      </c>
    </row>
    <row r="1989" spans="1:6" x14ac:dyDescent="0.25">
      <c r="A1989" t="s">
        <v>8841</v>
      </c>
      <c r="B1989" t="s">
        <v>8842</v>
      </c>
      <c r="C1989">
        <v>0</v>
      </c>
      <c r="D1989">
        <v>0</v>
      </c>
      <c r="E1989">
        <v>0</v>
      </c>
      <c r="F1989" t="s">
        <v>8843</v>
      </c>
    </row>
    <row r="1990" spans="1:6" x14ac:dyDescent="0.25">
      <c r="A1990" t="s">
        <v>1912</v>
      </c>
      <c r="B1990" t="s">
        <v>1913</v>
      </c>
      <c r="C1990">
        <v>0</v>
      </c>
      <c r="D1990">
        <v>0</v>
      </c>
      <c r="E1990">
        <v>0</v>
      </c>
      <c r="F1990" t="s">
        <v>1914</v>
      </c>
    </row>
    <row r="1991" spans="1:6" x14ac:dyDescent="0.25">
      <c r="A1991" t="s">
        <v>8877</v>
      </c>
      <c r="B1991" t="s">
        <v>8878</v>
      </c>
      <c r="C1991">
        <v>0</v>
      </c>
      <c r="D1991">
        <v>0</v>
      </c>
      <c r="E1991">
        <v>0</v>
      </c>
      <c r="F1991" t="s">
        <v>8879</v>
      </c>
    </row>
    <row r="1992" spans="1:6" x14ac:dyDescent="0.25">
      <c r="A1992" t="s">
        <v>5885</v>
      </c>
      <c r="B1992" t="s">
        <v>5886</v>
      </c>
      <c r="C1992">
        <v>0</v>
      </c>
      <c r="D1992">
        <v>0</v>
      </c>
      <c r="E1992">
        <v>0</v>
      </c>
      <c r="F1992" t="s">
        <v>5887</v>
      </c>
    </row>
    <row r="1993" spans="1:6" x14ac:dyDescent="0.25">
      <c r="A1993" t="s">
        <v>6033</v>
      </c>
      <c r="B1993" t="s">
        <v>6034</v>
      </c>
      <c r="C1993">
        <v>0</v>
      </c>
      <c r="D1993">
        <v>0</v>
      </c>
      <c r="E1993">
        <v>0</v>
      </c>
      <c r="F1993" t="s">
        <v>6035</v>
      </c>
    </row>
    <row r="1994" spans="1:6" x14ac:dyDescent="0.25">
      <c r="A1994" t="s">
        <v>11114</v>
      </c>
      <c r="B1994" t="s">
        <v>11115</v>
      </c>
      <c r="C1994">
        <v>0</v>
      </c>
      <c r="D1994">
        <v>0</v>
      </c>
      <c r="E1994">
        <v>0</v>
      </c>
      <c r="F1994" t="s">
        <v>11116</v>
      </c>
    </row>
    <row r="1995" spans="1:6" x14ac:dyDescent="0.25">
      <c r="A1995" t="s">
        <v>6721</v>
      </c>
      <c r="B1995" t="s">
        <v>6722</v>
      </c>
      <c r="C1995">
        <v>0</v>
      </c>
      <c r="D1995">
        <v>0</v>
      </c>
      <c r="E1995">
        <v>0</v>
      </c>
      <c r="F1995" t="s">
        <v>6723</v>
      </c>
    </row>
    <row r="1996" spans="1:6" x14ac:dyDescent="0.25">
      <c r="A1996" t="s">
        <v>13067</v>
      </c>
      <c r="B1996" t="s">
        <v>13068</v>
      </c>
      <c r="C1996">
        <v>0</v>
      </c>
      <c r="D1996">
        <v>0</v>
      </c>
      <c r="E1996">
        <v>0</v>
      </c>
      <c r="F1996" t="s">
        <v>13069</v>
      </c>
    </row>
    <row r="1997" spans="1:6" x14ac:dyDescent="0.25">
      <c r="A1997" t="s">
        <v>9447</v>
      </c>
      <c r="B1997" t="s">
        <v>9448</v>
      </c>
      <c r="C1997">
        <v>0</v>
      </c>
      <c r="D1997">
        <v>0</v>
      </c>
      <c r="E1997">
        <v>0</v>
      </c>
      <c r="F1997" t="s">
        <v>9449</v>
      </c>
    </row>
    <row r="1998" spans="1:6" x14ac:dyDescent="0.25">
      <c r="A1998" t="s">
        <v>4867</v>
      </c>
      <c r="B1998" t="s">
        <v>4868</v>
      </c>
      <c r="C1998">
        <v>0</v>
      </c>
      <c r="D1998">
        <v>0</v>
      </c>
      <c r="E1998">
        <v>0</v>
      </c>
      <c r="F1998" t="s">
        <v>4869</v>
      </c>
    </row>
    <row r="1999" spans="1:6" x14ac:dyDescent="0.25">
      <c r="A1999" t="s">
        <v>6767</v>
      </c>
      <c r="B1999" t="s">
        <v>6768</v>
      </c>
      <c r="C1999">
        <v>0</v>
      </c>
      <c r="D1999">
        <v>0</v>
      </c>
      <c r="E1999">
        <v>0</v>
      </c>
      <c r="F1999" t="s">
        <v>6769</v>
      </c>
    </row>
    <row r="2000" spans="1:6" x14ac:dyDescent="0.25">
      <c r="A2000" t="s">
        <v>11063</v>
      </c>
      <c r="B2000" t="s">
        <v>11064</v>
      </c>
      <c r="C2000">
        <v>0</v>
      </c>
      <c r="D2000">
        <v>0</v>
      </c>
      <c r="E2000">
        <v>0</v>
      </c>
      <c r="F2000" t="s">
        <v>11065</v>
      </c>
    </row>
    <row r="2001" spans="1:6" x14ac:dyDescent="0.25">
      <c r="A2001" t="s">
        <v>12013</v>
      </c>
      <c r="B2001" t="s">
        <v>12014</v>
      </c>
      <c r="C2001">
        <v>0</v>
      </c>
      <c r="D2001">
        <v>0</v>
      </c>
      <c r="E2001">
        <v>0</v>
      </c>
      <c r="F2001" t="s">
        <v>12015</v>
      </c>
    </row>
    <row r="2002" spans="1:6" x14ac:dyDescent="0.25">
      <c r="A2002" t="s">
        <v>6758</v>
      </c>
      <c r="B2002" t="s">
        <v>6759</v>
      </c>
      <c r="C2002">
        <v>0</v>
      </c>
      <c r="D2002">
        <v>0</v>
      </c>
      <c r="E2002">
        <v>0</v>
      </c>
      <c r="F2002" t="s">
        <v>6760</v>
      </c>
    </row>
    <row r="2003" spans="1:6" x14ac:dyDescent="0.25">
      <c r="A2003" t="s">
        <v>3360</v>
      </c>
      <c r="B2003" t="s">
        <v>3361</v>
      </c>
      <c r="C2003">
        <v>0</v>
      </c>
      <c r="D2003">
        <v>0</v>
      </c>
      <c r="E2003">
        <v>0</v>
      </c>
      <c r="F2003" t="s">
        <v>3362</v>
      </c>
    </row>
    <row r="2004" spans="1:6" x14ac:dyDescent="0.25">
      <c r="A2004" t="s">
        <v>5684</v>
      </c>
      <c r="B2004" t="s">
        <v>5685</v>
      </c>
      <c r="C2004">
        <v>0</v>
      </c>
      <c r="D2004">
        <v>0</v>
      </c>
      <c r="E2004">
        <v>0</v>
      </c>
      <c r="F2004" t="s">
        <v>5686</v>
      </c>
    </row>
    <row r="2005" spans="1:6" x14ac:dyDescent="0.25">
      <c r="A2005" t="s">
        <v>8886</v>
      </c>
      <c r="B2005" t="s">
        <v>8887</v>
      </c>
      <c r="C2005">
        <v>0</v>
      </c>
      <c r="D2005">
        <v>0</v>
      </c>
      <c r="E2005">
        <v>0</v>
      </c>
      <c r="F2005" t="s">
        <v>8888</v>
      </c>
    </row>
    <row r="2006" spans="1:6" x14ac:dyDescent="0.25">
      <c r="A2006" t="s">
        <v>4924</v>
      </c>
      <c r="B2006" t="s">
        <v>4925</v>
      </c>
      <c r="C2006">
        <v>0</v>
      </c>
      <c r="D2006">
        <v>0</v>
      </c>
      <c r="E2006">
        <v>0</v>
      </c>
      <c r="F2006" t="s">
        <v>4926</v>
      </c>
    </row>
    <row r="2007" spans="1:6" x14ac:dyDescent="0.25">
      <c r="A2007" t="s">
        <v>4610</v>
      </c>
      <c r="B2007" t="s">
        <v>4611</v>
      </c>
      <c r="C2007">
        <v>0</v>
      </c>
      <c r="D2007">
        <v>0</v>
      </c>
      <c r="E2007">
        <v>0</v>
      </c>
      <c r="F2007" t="s">
        <v>4612</v>
      </c>
    </row>
    <row r="2008" spans="1:6" x14ac:dyDescent="0.25">
      <c r="A2008" t="s">
        <v>11164</v>
      </c>
      <c r="B2008" t="s">
        <v>11165</v>
      </c>
      <c r="C2008">
        <v>0</v>
      </c>
      <c r="D2008">
        <v>0</v>
      </c>
      <c r="E2008">
        <v>0</v>
      </c>
      <c r="F2008" t="s">
        <v>11166</v>
      </c>
    </row>
    <row r="2009" spans="1:6" x14ac:dyDescent="0.25">
      <c r="A2009" t="s">
        <v>9631</v>
      </c>
      <c r="B2009" t="s">
        <v>9632</v>
      </c>
      <c r="C2009">
        <v>0</v>
      </c>
      <c r="D2009">
        <v>0</v>
      </c>
      <c r="E2009">
        <v>0</v>
      </c>
      <c r="F2009" t="s">
        <v>9633</v>
      </c>
    </row>
    <row r="2010" spans="1:6" x14ac:dyDescent="0.25">
      <c r="A2010" t="s">
        <v>3113</v>
      </c>
      <c r="B2010" t="s">
        <v>3114</v>
      </c>
      <c r="C2010">
        <v>0</v>
      </c>
      <c r="D2010">
        <v>0</v>
      </c>
      <c r="E2010">
        <v>0</v>
      </c>
      <c r="F2010" t="s">
        <v>3115</v>
      </c>
    </row>
    <row r="2011" spans="1:6" x14ac:dyDescent="0.25">
      <c r="A2011" t="s">
        <v>6978</v>
      </c>
      <c r="B2011" t="s">
        <v>6979</v>
      </c>
      <c r="C2011">
        <v>0</v>
      </c>
      <c r="D2011">
        <v>0</v>
      </c>
      <c r="E2011">
        <v>0</v>
      </c>
      <c r="F2011" t="s">
        <v>6980</v>
      </c>
    </row>
    <row r="2012" spans="1:6" x14ac:dyDescent="0.25">
      <c r="A2012" t="s">
        <v>6761</v>
      </c>
      <c r="B2012" t="s">
        <v>6762</v>
      </c>
      <c r="C2012">
        <v>0</v>
      </c>
      <c r="D2012">
        <v>0</v>
      </c>
      <c r="E2012">
        <v>0</v>
      </c>
      <c r="F2012" t="s">
        <v>6763</v>
      </c>
    </row>
    <row r="2013" spans="1:6" x14ac:dyDescent="0.25">
      <c r="A2013" t="s">
        <v>12811</v>
      </c>
      <c r="B2013" t="s">
        <v>12812</v>
      </c>
      <c r="C2013">
        <v>0</v>
      </c>
      <c r="D2013">
        <v>0</v>
      </c>
      <c r="E2013">
        <v>0</v>
      </c>
      <c r="F2013" t="s">
        <v>12813</v>
      </c>
    </row>
    <row r="2014" spans="1:6" x14ac:dyDescent="0.25">
      <c r="A2014" t="s">
        <v>5637</v>
      </c>
      <c r="B2014" t="s">
        <v>5638</v>
      </c>
      <c r="C2014">
        <v>0</v>
      </c>
      <c r="D2014">
        <v>0</v>
      </c>
      <c r="E2014">
        <v>0</v>
      </c>
      <c r="F2014" t="s">
        <v>5639</v>
      </c>
    </row>
    <row r="2015" spans="1:6" x14ac:dyDescent="0.25">
      <c r="A2015" t="s">
        <v>5955</v>
      </c>
      <c r="B2015" t="s">
        <v>5956</v>
      </c>
      <c r="C2015">
        <v>0</v>
      </c>
      <c r="D2015">
        <v>0</v>
      </c>
      <c r="E2015">
        <v>0</v>
      </c>
      <c r="F2015" t="s">
        <v>5957</v>
      </c>
    </row>
    <row r="2016" spans="1:6" x14ac:dyDescent="0.25">
      <c r="A2016" t="s">
        <v>7059</v>
      </c>
      <c r="B2016" t="s">
        <v>7060</v>
      </c>
      <c r="C2016">
        <v>0</v>
      </c>
      <c r="D2016">
        <v>0</v>
      </c>
      <c r="E2016">
        <v>0</v>
      </c>
      <c r="F2016" t="s">
        <v>7061</v>
      </c>
    </row>
    <row r="2017" spans="1:7" x14ac:dyDescent="0.25">
      <c r="A2017" t="s">
        <v>10201</v>
      </c>
      <c r="B2017" t="s">
        <v>10202</v>
      </c>
      <c r="C2017">
        <v>0</v>
      </c>
      <c r="D2017">
        <v>0</v>
      </c>
      <c r="E2017">
        <v>0</v>
      </c>
      <c r="F2017" t="s">
        <v>10203</v>
      </c>
    </row>
    <row r="2018" spans="1:7" x14ac:dyDescent="0.25">
      <c r="A2018" t="s">
        <v>1868</v>
      </c>
      <c r="B2018" t="s">
        <v>1869</v>
      </c>
      <c r="C2018">
        <v>0</v>
      </c>
      <c r="D2018">
        <v>0</v>
      </c>
      <c r="E2018">
        <v>0</v>
      </c>
      <c r="F2018" t="s">
        <v>1870</v>
      </c>
    </row>
    <row r="2019" spans="1:7" x14ac:dyDescent="0.25">
      <c r="A2019" t="s">
        <v>9287</v>
      </c>
      <c r="B2019" t="s">
        <v>9288</v>
      </c>
      <c r="C2019">
        <v>0</v>
      </c>
      <c r="D2019">
        <v>0</v>
      </c>
      <c r="E2019">
        <v>0</v>
      </c>
      <c r="F2019" t="s">
        <v>9289</v>
      </c>
    </row>
    <row r="2020" spans="1:7" x14ac:dyDescent="0.25">
      <c r="A2020" t="s">
        <v>5254</v>
      </c>
      <c r="B2020" t="s">
        <v>5255</v>
      </c>
      <c r="C2020">
        <v>0</v>
      </c>
      <c r="D2020">
        <v>0</v>
      </c>
      <c r="E2020">
        <v>0</v>
      </c>
      <c r="F2020" t="s">
        <v>5256</v>
      </c>
    </row>
    <row r="2021" spans="1:7" x14ac:dyDescent="0.25">
      <c r="A2021" t="s">
        <v>4149</v>
      </c>
      <c r="B2021" t="s">
        <v>4150</v>
      </c>
      <c r="C2021">
        <v>0</v>
      </c>
      <c r="D2021">
        <v>0</v>
      </c>
      <c r="E2021">
        <v>0</v>
      </c>
      <c r="F2021" t="s">
        <v>4151</v>
      </c>
    </row>
    <row r="2022" spans="1:7" x14ac:dyDescent="0.25">
      <c r="A2022" t="s">
        <v>7250</v>
      </c>
      <c r="B2022" t="s">
        <v>7251</v>
      </c>
      <c r="C2022">
        <v>0</v>
      </c>
      <c r="D2022">
        <v>0</v>
      </c>
      <c r="E2022">
        <v>0</v>
      </c>
      <c r="F2022" t="s">
        <v>7252</v>
      </c>
    </row>
    <row r="2023" spans="1:7" x14ac:dyDescent="0.25">
      <c r="A2023" t="s">
        <v>2656</v>
      </c>
      <c r="B2023" t="s">
        <v>2657</v>
      </c>
      <c r="C2023">
        <v>0</v>
      </c>
      <c r="D2023">
        <v>0</v>
      </c>
      <c r="E2023">
        <v>0</v>
      </c>
      <c r="F2023" t="s">
        <v>2658</v>
      </c>
    </row>
    <row r="2024" spans="1:7" x14ac:dyDescent="0.25">
      <c r="A2024" t="s">
        <v>2662</v>
      </c>
      <c r="B2024" t="s">
        <v>2663</v>
      </c>
      <c r="C2024">
        <v>0</v>
      </c>
      <c r="D2024">
        <v>0</v>
      </c>
      <c r="E2024">
        <v>0</v>
      </c>
      <c r="F2024" t="s">
        <v>2664</v>
      </c>
    </row>
    <row r="2025" spans="1:7" x14ac:dyDescent="0.25">
      <c r="A2025" t="s">
        <v>8764</v>
      </c>
      <c r="B2025" t="s">
        <v>8765</v>
      </c>
      <c r="C2025">
        <v>0</v>
      </c>
      <c r="D2025">
        <v>0</v>
      </c>
      <c r="E2025">
        <v>0</v>
      </c>
      <c r="F2025" t="s">
        <v>8766</v>
      </c>
    </row>
    <row r="2026" spans="1:7" x14ac:dyDescent="0.25">
      <c r="A2026" t="s">
        <v>1213</v>
      </c>
      <c r="B2026" t="s">
        <v>1214</v>
      </c>
      <c r="C2026">
        <v>1</v>
      </c>
      <c r="D2026">
        <v>1</v>
      </c>
      <c r="E2026">
        <v>0</v>
      </c>
      <c r="F2026" t="s">
        <v>1215</v>
      </c>
      <c r="G2026" t="s">
        <v>231</v>
      </c>
    </row>
    <row r="2027" spans="1:7" x14ac:dyDescent="0.25">
      <c r="A2027" t="s">
        <v>4065</v>
      </c>
      <c r="B2027" t="s">
        <v>4066</v>
      </c>
      <c r="C2027">
        <v>0</v>
      </c>
      <c r="D2027">
        <v>0</v>
      </c>
      <c r="E2027">
        <v>0</v>
      </c>
      <c r="F2027" t="s">
        <v>4067</v>
      </c>
    </row>
    <row r="2028" spans="1:7" x14ac:dyDescent="0.25">
      <c r="A2028" t="s">
        <v>5859</v>
      </c>
      <c r="B2028" t="s">
        <v>5860</v>
      </c>
      <c r="C2028">
        <v>0</v>
      </c>
      <c r="D2028">
        <v>0</v>
      </c>
      <c r="E2028">
        <v>0</v>
      </c>
      <c r="F2028" t="s">
        <v>5861</v>
      </c>
    </row>
    <row r="2029" spans="1:7" x14ac:dyDescent="0.25">
      <c r="A2029" t="s">
        <v>2894</v>
      </c>
      <c r="B2029" t="s">
        <v>2895</v>
      </c>
      <c r="C2029">
        <v>0</v>
      </c>
      <c r="D2029">
        <v>0</v>
      </c>
      <c r="E2029">
        <v>0</v>
      </c>
      <c r="F2029" t="s">
        <v>2896</v>
      </c>
    </row>
    <row r="2030" spans="1:7" x14ac:dyDescent="0.25">
      <c r="A2030" t="s">
        <v>8168</v>
      </c>
      <c r="B2030" t="s">
        <v>8169</v>
      </c>
      <c r="C2030">
        <v>0</v>
      </c>
      <c r="D2030">
        <v>0</v>
      </c>
      <c r="E2030">
        <v>0</v>
      </c>
      <c r="F2030" t="s">
        <v>8170</v>
      </c>
    </row>
    <row r="2031" spans="1:7" x14ac:dyDescent="0.25">
      <c r="A2031" t="s">
        <v>2109</v>
      </c>
      <c r="B2031" t="s">
        <v>2110</v>
      </c>
      <c r="C2031">
        <v>0</v>
      </c>
      <c r="D2031">
        <v>0</v>
      </c>
      <c r="E2031">
        <v>0</v>
      </c>
      <c r="F2031" t="s">
        <v>2111</v>
      </c>
    </row>
    <row r="2032" spans="1:7" x14ac:dyDescent="0.25">
      <c r="A2032" t="s">
        <v>7704</v>
      </c>
      <c r="B2032" t="s">
        <v>7705</v>
      </c>
      <c r="C2032">
        <v>0</v>
      </c>
      <c r="D2032">
        <v>0</v>
      </c>
      <c r="E2032">
        <v>0</v>
      </c>
      <c r="F2032" t="s">
        <v>7706</v>
      </c>
    </row>
    <row r="2033" spans="1:7" x14ac:dyDescent="0.25">
      <c r="A2033" t="s">
        <v>10810</v>
      </c>
      <c r="B2033" t="s">
        <v>10811</v>
      </c>
      <c r="C2033">
        <v>0</v>
      </c>
      <c r="D2033">
        <v>0</v>
      </c>
      <c r="E2033">
        <v>0</v>
      </c>
      <c r="F2033" t="s">
        <v>10812</v>
      </c>
    </row>
    <row r="2034" spans="1:7" x14ac:dyDescent="0.25">
      <c r="A2034" t="s">
        <v>9254</v>
      </c>
      <c r="B2034" t="s">
        <v>9255</v>
      </c>
      <c r="C2034">
        <v>0</v>
      </c>
      <c r="D2034">
        <v>0</v>
      </c>
      <c r="E2034">
        <v>0</v>
      </c>
      <c r="F2034" t="s">
        <v>9256</v>
      </c>
    </row>
    <row r="2035" spans="1:7" x14ac:dyDescent="0.25">
      <c r="A2035" t="s">
        <v>10450</v>
      </c>
      <c r="B2035" t="s">
        <v>10451</v>
      </c>
      <c r="C2035">
        <v>0</v>
      </c>
      <c r="D2035">
        <v>0</v>
      </c>
      <c r="E2035">
        <v>0</v>
      </c>
      <c r="F2035" t="s">
        <v>10452</v>
      </c>
    </row>
    <row r="2036" spans="1:7" x14ac:dyDescent="0.25">
      <c r="A2036" t="s">
        <v>10352</v>
      </c>
      <c r="B2036" t="s">
        <v>10353</v>
      </c>
      <c r="C2036">
        <v>0</v>
      </c>
      <c r="D2036">
        <v>0</v>
      </c>
      <c r="E2036">
        <v>0</v>
      </c>
      <c r="F2036" t="s">
        <v>10354</v>
      </c>
    </row>
    <row r="2037" spans="1:7" x14ac:dyDescent="0.25">
      <c r="A2037" t="s">
        <v>1745</v>
      </c>
      <c r="B2037" t="s">
        <v>1746</v>
      </c>
      <c r="C2037">
        <v>1</v>
      </c>
      <c r="D2037">
        <v>1</v>
      </c>
      <c r="E2037">
        <v>0</v>
      </c>
      <c r="F2037" t="s">
        <v>1747</v>
      </c>
      <c r="G2037" t="s">
        <v>1729</v>
      </c>
    </row>
    <row r="2038" spans="1:7" x14ac:dyDescent="0.25">
      <c r="A2038" t="s">
        <v>10207</v>
      </c>
      <c r="B2038" t="s">
        <v>10208</v>
      </c>
      <c r="C2038">
        <v>0</v>
      </c>
      <c r="D2038">
        <v>0</v>
      </c>
      <c r="E2038">
        <v>0</v>
      </c>
      <c r="F2038" t="s">
        <v>10209</v>
      </c>
    </row>
    <row r="2039" spans="1:7" x14ac:dyDescent="0.25">
      <c r="A2039" t="s">
        <v>5991</v>
      </c>
      <c r="B2039" t="s">
        <v>5992</v>
      </c>
      <c r="C2039">
        <v>0</v>
      </c>
      <c r="D2039">
        <v>0</v>
      </c>
      <c r="E2039">
        <v>0</v>
      </c>
      <c r="F2039" t="s">
        <v>5993</v>
      </c>
    </row>
    <row r="2040" spans="1:7" x14ac:dyDescent="0.25">
      <c r="A2040" t="s">
        <v>4864</v>
      </c>
      <c r="B2040" t="s">
        <v>4865</v>
      </c>
      <c r="C2040">
        <v>0</v>
      </c>
      <c r="D2040">
        <v>0</v>
      </c>
      <c r="E2040">
        <v>0</v>
      </c>
      <c r="F2040" t="s">
        <v>4866</v>
      </c>
    </row>
    <row r="2041" spans="1:7" x14ac:dyDescent="0.25">
      <c r="A2041" t="s">
        <v>618</v>
      </c>
      <c r="B2041" t="s">
        <v>619</v>
      </c>
      <c r="C2041">
        <v>2</v>
      </c>
      <c r="D2041">
        <v>2</v>
      </c>
      <c r="E2041">
        <v>0</v>
      </c>
      <c r="F2041" t="s">
        <v>620</v>
      </c>
      <c r="G2041" t="s">
        <v>621</v>
      </c>
    </row>
    <row r="2042" spans="1:7" x14ac:dyDescent="0.25">
      <c r="A2042" t="s">
        <v>11091</v>
      </c>
      <c r="B2042" t="s">
        <v>11092</v>
      </c>
      <c r="C2042">
        <v>0</v>
      </c>
      <c r="D2042">
        <v>0</v>
      </c>
      <c r="E2042">
        <v>0</v>
      </c>
      <c r="F2042" t="s">
        <v>11093</v>
      </c>
    </row>
    <row r="2043" spans="1:7" x14ac:dyDescent="0.25">
      <c r="A2043" t="s">
        <v>4245</v>
      </c>
      <c r="B2043" t="s">
        <v>4246</v>
      </c>
      <c r="C2043">
        <v>0</v>
      </c>
      <c r="D2043">
        <v>0</v>
      </c>
      <c r="E2043">
        <v>0</v>
      </c>
      <c r="F2043" t="s">
        <v>4247</v>
      </c>
    </row>
    <row r="2044" spans="1:7" x14ac:dyDescent="0.25">
      <c r="A2044" t="s">
        <v>781</v>
      </c>
      <c r="B2044" t="s">
        <v>782</v>
      </c>
      <c r="C2044">
        <v>1</v>
      </c>
      <c r="D2044">
        <v>1</v>
      </c>
      <c r="E2044">
        <v>0</v>
      </c>
      <c r="F2044" t="s">
        <v>783</v>
      </c>
      <c r="G2044" t="s">
        <v>212</v>
      </c>
    </row>
    <row r="2045" spans="1:7" x14ac:dyDescent="0.25">
      <c r="A2045" t="s">
        <v>5204</v>
      </c>
      <c r="B2045" t="s">
        <v>5205</v>
      </c>
      <c r="C2045">
        <v>0</v>
      </c>
      <c r="D2045">
        <v>0</v>
      </c>
      <c r="E2045">
        <v>0</v>
      </c>
      <c r="F2045" t="s">
        <v>5206</v>
      </c>
    </row>
    <row r="2046" spans="1:7" x14ac:dyDescent="0.25">
      <c r="A2046" t="s">
        <v>5204</v>
      </c>
      <c r="B2046" t="s">
        <v>5207</v>
      </c>
      <c r="C2046">
        <v>0</v>
      </c>
      <c r="D2046">
        <v>0</v>
      </c>
      <c r="E2046">
        <v>0</v>
      </c>
      <c r="F2046" t="s">
        <v>5206</v>
      </c>
    </row>
    <row r="2047" spans="1:7" x14ac:dyDescent="0.25">
      <c r="A2047" t="s">
        <v>12474</v>
      </c>
      <c r="B2047" t="s">
        <v>12475</v>
      </c>
      <c r="C2047">
        <v>0</v>
      </c>
      <c r="D2047">
        <v>0</v>
      </c>
      <c r="E2047">
        <v>0</v>
      </c>
      <c r="F2047" t="s">
        <v>12476</v>
      </c>
    </row>
    <row r="2048" spans="1:7" x14ac:dyDescent="0.25">
      <c r="A2048" t="s">
        <v>10057</v>
      </c>
      <c r="B2048" t="s">
        <v>10058</v>
      </c>
      <c r="C2048">
        <v>0</v>
      </c>
      <c r="D2048">
        <v>0</v>
      </c>
      <c r="E2048">
        <v>0</v>
      </c>
      <c r="F2048" t="s">
        <v>10059</v>
      </c>
    </row>
    <row r="2049" spans="1:7" x14ac:dyDescent="0.25">
      <c r="A2049" t="s">
        <v>2459</v>
      </c>
      <c r="B2049" t="s">
        <v>2460</v>
      </c>
      <c r="C2049">
        <v>0</v>
      </c>
      <c r="D2049">
        <v>0</v>
      </c>
      <c r="E2049">
        <v>0</v>
      </c>
      <c r="F2049" t="s">
        <v>2461</v>
      </c>
    </row>
    <row r="2050" spans="1:7" x14ac:dyDescent="0.25">
      <c r="A2050" t="s">
        <v>9748</v>
      </c>
      <c r="B2050" t="s">
        <v>9749</v>
      </c>
      <c r="C2050">
        <v>0</v>
      </c>
      <c r="D2050">
        <v>0</v>
      </c>
      <c r="E2050">
        <v>0</v>
      </c>
      <c r="F2050" t="s">
        <v>9750</v>
      </c>
    </row>
    <row r="2051" spans="1:7" x14ac:dyDescent="0.25">
      <c r="A2051" t="s">
        <v>11382</v>
      </c>
      <c r="B2051" t="s">
        <v>11383</v>
      </c>
      <c r="C2051">
        <v>0</v>
      </c>
      <c r="D2051">
        <v>0</v>
      </c>
      <c r="E2051">
        <v>0</v>
      </c>
      <c r="F2051" t="s">
        <v>11384</v>
      </c>
    </row>
    <row r="2052" spans="1:7" x14ac:dyDescent="0.25">
      <c r="A2052" t="s">
        <v>3027</v>
      </c>
      <c r="B2052" t="s">
        <v>3028</v>
      </c>
      <c r="C2052">
        <v>0</v>
      </c>
      <c r="D2052">
        <v>0</v>
      </c>
      <c r="E2052">
        <v>0</v>
      </c>
      <c r="F2052" t="s">
        <v>3029</v>
      </c>
    </row>
    <row r="2053" spans="1:7" x14ac:dyDescent="0.25">
      <c r="A2053" t="s">
        <v>11684</v>
      </c>
      <c r="B2053" t="s">
        <v>11685</v>
      </c>
      <c r="C2053">
        <v>0</v>
      </c>
      <c r="D2053">
        <v>0</v>
      </c>
      <c r="E2053">
        <v>0</v>
      </c>
      <c r="F2053" t="s">
        <v>11686</v>
      </c>
    </row>
    <row r="2054" spans="1:7" x14ac:dyDescent="0.25">
      <c r="A2054" t="s">
        <v>2268</v>
      </c>
      <c r="B2054" t="s">
        <v>2269</v>
      </c>
      <c r="C2054">
        <v>0</v>
      </c>
      <c r="D2054">
        <v>0</v>
      </c>
      <c r="E2054">
        <v>0</v>
      </c>
      <c r="F2054" t="s">
        <v>2270</v>
      </c>
    </row>
    <row r="2055" spans="1:7" x14ac:dyDescent="0.25">
      <c r="A2055" t="s">
        <v>1023</v>
      </c>
      <c r="B2055" t="s">
        <v>1024</v>
      </c>
      <c r="C2055">
        <v>1</v>
      </c>
      <c r="D2055">
        <v>1</v>
      </c>
      <c r="E2055">
        <v>0</v>
      </c>
      <c r="F2055" t="s">
        <v>1025</v>
      </c>
      <c r="G2055" t="s">
        <v>214</v>
      </c>
    </row>
    <row r="2056" spans="1:7" x14ac:dyDescent="0.25">
      <c r="A2056" t="s">
        <v>8227</v>
      </c>
      <c r="B2056" t="s">
        <v>8228</v>
      </c>
      <c r="C2056">
        <v>0</v>
      </c>
      <c r="D2056">
        <v>0</v>
      </c>
      <c r="E2056">
        <v>0</v>
      </c>
      <c r="F2056" t="s">
        <v>8229</v>
      </c>
    </row>
    <row r="2057" spans="1:7" x14ac:dyDescent="0.25">
      <c r="A2057" t="s">
        <v>983</v>
      </c>
      <c r="B2057" t="s">
        <v>984</v>
      </c>
      <c r="C2057">
        <v>1</v>
      </c>
      <c r="D2057">
        <v>1</v>
      </c>
      <c r="E2057">
        <v>0</v>
      </c>
      <c r="F2057" t="s">
        <v>985</v>
      </c>
      <c r="G2057" t="s">
        <v>986</v>
      </c>
    </row>
    <row r="2058" spans="1:7" x14ac:dyDescent="0.25">
      <c r="A2058" t="s">
        <v>3586</v>
      </c>
      <c r="B2058" t="s">
        <v>3587</v>
      </c>
      <c r="C2058">
        <v>0</v>
      </c>
      <c r="D2058">
        <v>0</v>
      </c>
      <c r="E2058">
        <v>0</v>
      </c>
      <c r="F2058" t="s">
        <v>3588</v>
      </c>
    </row>
    <row r="2059" spans="1:7" x14ac:dyDescent="0.25">
      <c r="A2059" t="s">
        <v>1974</v>
      </c>
      <c r="B2059" t="s">
        <v>1975</v>
      </c>
      <c r="C2059">
        <v>0</v>
      </c>
      <c r="D2059">
        <v>0</v>
      </c>
      <c r="E2059">
        <v>0</v>
      </c>
      <c r="F2059" t="s">
        <v>1976</v>
      </c>
    </row>
    <row r="2060" spans="1:7" x14ac:dyDescent="0.25">
      <c r="A2060" t="s">
        <v>9994</v>
      </c>
      <c r="B2060" t="s">
        <v>9995</v>
      </c>
      <c r="C2060">
        <v>0</v>
      </c>
      <c r="D2060">
        <v>0</v>
      </c>
      <c r="E2060">
        <v>0</v>
      </c>
      <c r="F2060" t="s">
        <v>9996</v>
      </c>
    </row>
    <row r="2061" spans="1:7" x14ac:dyDescent="0.25">
      <c r="A2061" t="s">
        <v>10388</v>
      </c>
      <c r="B2061" t="s">
        <v>10389</v>
      </c>
      <c r="C2061">
        <v>0</v>
      </c>
      <c r="D2061">
        <v>0</v>
      </c>
      <c r="E2061">
        <v>0</v>
      </c>
      <c r="F2061" t="s">
        <v>10390</v>
      </c>
    </row>
    <row r="2062" spans="1:7" x14ac:dyDescent="0.25">
      <c r="A2062" t="s">
        <v>11762</v>
      </c>
      <c r="B2062" t="s">
        <v>11763</v>
      </c>
      <c r="C2062">
        <v>0</v>
      </c>
      <c r="D2062">
        <v>0</v>
      </c>
      <c r="E2062">
        <v>0</v>
      </c>
      <c r="F2062" t="s">
        <v>11764</v>
      </c>
    </row>
    <row r="2063" spans="1:7" x14ac:dyDescent="0.25">
      <c r="A2063" t="s">
        <v>8644</v>
      </c>
      <c r="B2063" t="s">
        <v>8645</v>
      </c>
      <c r="C2063">
        <v>0</v>
      </c>
      <c r="D2063">
        <v>0</v>
      </c>
      <c r="E2063">
        <v>0</v>
      </c>
      <c r="F2063" t="s">
        <v>8646</v>
      </c>
    </row>
    <row r="2064" spans="1:7" x14ac:dyDescent="0.25">
      <c r="A2064" t="s">
        <v>1330</v>
      </c>
      <c r="B2064" t="s">
        <v>1331</v>
      </c>
      <c r="C2064">
        <v>1</v>
      </c>
      <c r="D2064">
        <v>1</v>
      </c>
      <c r="E2064">
        <v>0</v>
      </c>
      <c r="F2064" t="s">
        <v>1332</v>
      </c>
      <c r="G2064" t="s">
        <v>204</v>
      </c>
    </row>
    <row r="2065" spans="1:7" x14ac:dyDescent="0.25">
      <c r="A2065" t="s">
        <v>6278</v>
      </c>
      <c r="B2065" t="s">
        <v>6279</v>
      </c>
      <c r="C2065">
        <v>0</v>
      </c>
      <c r="D2065">
        <v>0</v>
      </c>
      <c r="E2065">
        <v>0</v>
      </c>
      <c r="F2065" t="s">
        <v>6280</v>
      </c>
    </row>
    <row r="2066" spans="1:7" x14ac:dyDescent="0.25">
      <c r="A2066" t="s">
        <v>6226</v>
      </c>
      <c r="B2066" t="s">
        <v>6224</v>
      </c>
      <c r="C2066">
        <v>0</v>
      </c>
      <c r="D2066">
        <v>0</v>
      </c>
      <c r="E2066">
        <v>0</v>
      </c>
      <c r="F2066" t="s">
        <v>6227</v>
      </c>
    </row>
    <row r="2067" spans="1:7" x14ac:dyDescent="0.25">
      <c r="A2067" t="s">
        <v>11208</v>
      </c>
      <c r="B2067" t="s">
        <v>11209</v>
      </c>
      <c r="C2067">
        <v>0</v>
      </c>
      <c r="D2067">
        <v>0</v>
      </c>
      <c r="E2067">
        <v>0</v>
      </c>
      <c r="F2067" t="s">
        <v>11210</v>
      </c>
    </row>
    <row r="2068" spans="1:7" x14ac:dyDescent="0.25">
      <c r="A2068" t="s">
        <v>1234</v>
      </c>
      <c r="B2068" t="s">
        <v>1235</v>
      </c>
      <c r="C2068">
        <v>1</v>
      </c>
      <c r="D2068">
        <v>1</v>
      </c>
      <c r="E2068">
        <v>0</v>
      </c>
      <c r="F2068" t="s">
        <v>1236</v>
      </c>
      <c r="G2068" t="s">
        <v>248</v>
      </c>
    </row>
    <row r="2069" spans="1:7" x14ac:dyDescent="0.25">
      <c r="A2069" t="s">
        <v>4799</v>
      </c>
      <c r="B2069" t="s">
        <v>4800</v>
      </c>
      <c r="C2069">
        <v>0</v>
      </c>
      <c r="D2069">
        <v>0</v>
      </c>
      <c r="E2069">
        <v>0</v>
      </c>
      <c r="F2069" t="s">
        <v>4801</v>
      </c>
    </row>
    <row r="2070" spans="1:7" x14ac:dyDescent="0.25">
      <c r="A2070" t="s">
        <v>3599</v>
      </c>
      <c r="B2070" t="s">
        <v>3600</v>
      </c>
      <c r="C2070">
        <v>0</v>
      </c>
      <c r="D2070">
        <v>0</v>
      </c>
      <c r="E2070">
        <v>0</v>
      </c>
      <c r="F2070" t="s">
        <v>3601</v>
      </c>
    </row>
    <row r="2071" spans="1:7" x14ac:dyDescent="0.25">
      <c r="A2071" t="s">
        <v>9450</v>
      </c>
      <c r="B2071" t="s">
        <v>9451</v>
      </c>
      <c r="C2071">
        <v>0</v>
      </c>
      <c r="D2071">
        <v>0</v>
      </c>
      <c r="E2071">
        <v>0</v>
      </c>
      <c r="F2071" t="s">
        <v>9452</v>
      </c>
    </row>
    <row r="2072" spans="1:7" x14ac:dyDescent="0.25">
      <c r="A2072" t="s">
        <v>5217</v>
      </c>
      <c r="B2072" t="s">
        <v>5218</v>
      </c>
      <c r="C2072">
        <v>0</v>
      </c>
      <c r="D2072">
        <v>0</v>
      </c>
      <c r="E2072">
        <v>0</v>
      </c>
      <c r="F2072" t="s">
        <v>5219</v>
      </c>
    </row>
    <row r="2073" spans="1:7" x14ac:dyDescent="0.25">
      <c r="A2073" t="s">
        <v>3137</v>
      </c>
      <c r="B2073" t="s">
        <v>3138</v>
      </c>
      <c r="C2073">
        <v>0</v>
      </c>
      <c r="D2073">
        <v>0</v>
      </c>
      <c r="E2073">
        <v>0</v>
      </c>
      <c r="F2073" t="s">
        <v>3139</v>
      </c>
    </row>
    <row r="2074" spans="1:7" x14ac:dyDescent="0.25">
      <c r="A2074" t="s">
        <v>3848</v>
      </c>
      <c r="B2074" t="s">
        <v>3849</v>
      </c>
      <c r="C2074">
        <v>0</v>
      </c>
      <c r="D2074">
        <v>0</v>
      </c>
      <c r="E2074">
        <v>0</v>
      </c>
      <c r="F2074" t="s">
        <v>3850</v>
      </c>
    </row>
    <row r="2075" spans="1:7" x14ac:dyDescent="0.25">
      <c r="A2075" t="s">
        <v>514</v>
      </c>
      <c r="B2075" t="s">
        <v>24</v>
      </c>
      <c r="C2075">
        <v>2</v>
      </c>
      <c r="D2075">
        <v>2</v>
      </c>
      <c r="E2075">
        <v>0</v>
      </c>
      <c r="F2075" t="s">
        <v>515</v>
      </c>
      <c r="G2075" t="s">
        <v>513</v>
      </c>
    </row>
    <row r="2076" spans="1:7" x14ac:dyDescent="0.25">
      <c r="A2076" t="s">
        <v>5022</v>
      </c>
      <c r="B2076" t="s">
        <v>5023</v>
      </c>
      <c r="C2076">
        <v>0</v>
      </c>
      <c r="D2076">
        <v>0</v>
      </c>
      <c r="E2076">
        <v>0</v>
      </c>
      <c r="F2076" t="s">
        <v>5024</v>
      </c>
    </row>
    <row r="2077" spans="1:7" x14ac:dyDescent="0.25">
      <c r="A2077" t="s">
        <v>4338</v>
      </c>
      <c r="B2077" t="s">
        <v>4339</v>
      </c>
      <c r="C2077">
        <v>0</v>
      </c>
      <c r="D2077">
        <v>0</v>
      </c>
      <c r="E2077">
        <v>0</v>
      </c>
      <c r="F2077" t="s">
        <v>4340</v>
      </c>
    </row>
    <row r="2078" spans="1:7" x14ac:dyDescent="0.25">
      <c r="A2078" t="s">
        <v>5135</v>
      </c>
      <c r="B2078" t="s">
        <v>5136</v>
      </c>
      <c r="C2078">
        <v>0</v>
      </c>
      <c r="D2078">
        <v>0</v>
      </c>
      <c r="E2078">
        <v>0</v>
      </c>
      <c r="F2078" t="s">
        <v>5137</v>
      </c>
    </row>
    <row r="2079" spans="1:7" x14ac:dyDescent="0.25">
      <c r="A2079" t="s">
        <v>8474</v>
      </c>
      <c r="B2079" t="s">
        <v>8475</v>
      </c>
      <c r="C2079">
        <v>0</v>
      </c>
      <c r="D2079">
        <v>0</v>
      </c>
      <c r="E2079">
        <v>0</v>
      </c>
      <c r="F2079" t="s">
        <v>8476</v>
      </c>
    </row>
    <row r="2080" spans="1:7" x14ac:dyDescent="0.25">
      <c r="A2080" t="s">
        <v>2226</v>
      </c>
      <c r="B2080" t="s">
        <v>2227</v>
      </c>
      <c r="C2080">
        <v>0</v>
      </c>
      <c r="D2080">
        <v>0</v>
      </c>
      <c r="E2080">
        <v>0</v>
      </c>
      <c r="F2080" t="s">
        <v>2228</v>
      </c>
    </row>
    <row r="2081" spans="1:7" x14ac:dyDescent="0.25">
      <c r="A2081" t="s">
        <v>9197</v>
      </c>
      <c r="B2081" t="s">
        <v>9198</v>
      </c>
      <c r="C2081">
        <v>0</v>
      </c>
      <c r="D2081">
        <v>0</v>
      </c>
      <c r="E2081">
        <v>0</v>
      </c>
      <c r="F2081" t="s">
        <v>9199</v>
      </c>
    </row>
    <row r="2082" spans="1:7" x14ac:dyDescent="0.25">
      <c r="A2082" t="s">
        <v>1865</v>
      </c>
      <c r="B2082" t="s">
        <v>1866</v>
      </c>
      <c r="C2082">
        <v>0</v>
      </c>
      <c r="D2082">
        <v>0</v>
      </c>
      <c r="E2082">
        <v>0</v>
      </c>
      <c r="F2082" t="s">
        <v>1867</v>
      </c>
    </row>
    <row r="2083" spans="1:7" x14ac:dyDescent="0.25">
      <c r="A2083" t="s">
        <v>2692</v>
      </c>
      <c r="B2083" t="s">
        <v>2693</v>
      </c>
      <c r="C2083">
        <v>0</v>
      </c>
      <c r="D2083">
        <v>0</v>
      </c>
      <c r="E2083">
        <v>0</v>
      </c>
      <c r="F2083" t="s">
        <v>2694</v>
      </c>
    </row>
    <row r="2084" spans="1:7" x14ac:dyDescent="0.25">
      <c r="A2084" t="s">
        <v>8105</v>
      </c>
      <c r="B2084" t="s">
        <v>8106</v>
      </c>
      <c r="C2084">
        <v>0</v>
      </c>
      <c r="D2084">
        <v>0</v>
      </c>
      <c r="E2084">
        <v>0</v>
      </c>
      <c r="F2084" t="s">
        <v>8107</v>
      </c>
    </row>
    <row r="2085" spans="1:7" x14ac:dyDescent="0.25">
      <c r="A2085" t="s">
        <v>13262</v>
      </c>
      <c r="B2085" t="s">
        <v>13263</v>
      </c>
      <c r="C2085">
        <v>0</v>
      </c>
      <c r="D2085">
        <v>0</v>
      </c>
      <c r="E2085">
        <v>0</v>
      </c>
      <c r="F2085" t="s">
        <v>13264</v>
      </c>
    </row>
    <row r="2086" spans="1:7" x14ac:dyDescent="0.25">
      <c r="A2086" t="s">
        <v>4364</v>
      </c>
      <c r="B2086" t="s">
        <v>4365</v>
      </c>
      <c r="C2086">
        <v>0</v>
      </c>
      <c r="D2086">
        <v>0</v>
      </c>
      <c r="E2086">
        <v>0</v>
      </c>
      <c r="F2086" t="s">
        <v>4366</v>
      </c>
    </row>
    <row r="2087" spans="1:7" x14ac:dyDescent="0.25">
      <c r="A2087" t="s">
        <v>11938</v>
      </c>
      <c r="B2087" t="s">
        <v>11939</v>
      </c>
      <c r="C2087">
        <v>0</v>
      </c>
      <c r="D2087">
        <v>0</v>
      </c>
      <c r="E2087">
        <v>0</v>
      </c>
      <c r="F2087" t="s">
        <v>11940</v>
      </c>
    </row>
    <row r="2088" spans="1:7" x14ac:dyDescent="0.25">
      <c r="A2088" t="s">
        <v>11735</v>
      </c>
      <c r="B2088" t="s">
        <v>11736</v>
      </c>
      <c r="C2088">
        <v>0</v>
      </c>
      <c r="D2088">
        <v>0</v>
      </c>
      <c r="E2088">
        <v>0</v>
      </c>
      <c r="F2088" t="s">
        <v>11737</v>
      </c>
    </row>
    <row r="2089" spans="1:7" x14ac:dyDescent="0.25">
      <c r="A2089" t="s">
        <v>3107</v>
      </c>
      <c r="B2089" t="s">
        <v>3108</v>
      </c>
      <c r="C2089">
        <v>0</v>
      </c>
      <c r="D2089">
        <v>0</v>
      </c>
      <c r="E2089">
        <v>0</v>
      </c>
      <c r="F2089" t="s">
        <v>3109</v>
      </c>
    </row>
    <row r="2090" spans="1:7" x14ac:dyDescent="0.25">
      <c r="A2090" t="s">
        <v>10951</v>
      </c>
      <c r="B2090" t="s">
        <v>10943</v>
      </c>
      <c r="C2090">
        <v>0</v>
      </c>
      <c r="D2090">
        <v>0</v>
      </c>
      <c r="E2090">
        <v>0</v>
      </c>
      <c r="F2090" t="s">
        <v>10952</v>
      </c>
    </row>
    <row r="2091" spans="1:7" x14ac:dyDescent="0.25">
      <c r="A2091" t="s">
        <v>8924</v>
      </c>
      <c r="B2091" t="s">
        <v>8925</v>
      </c>
      <c r="C2091">
        <v>0</v>
      </c>
      <c r="D2091">
        <v>0</v>
      </c>
      <c r="E2091">
        <v>0</v>
      </c>
      <c r="F2091" t="s">
        <v>8926</v>
      </c>
    </row>
    <row r="2092" spans="1:7" x14ac:dyDescent="0.25">
      <c r="A2092" t="s">
        <v>4829</v>
      </c>
      <c r="B2092" t="s">
        <v>2292</v>
      </c>
      <c r="C2092">
        <v>0</v>
      </c>
      <c r="D2092">
        <v>0</v>
      </c>
      <c r="E2092">
        <v>0</v>
      </c>
      <c r="F2092" t="s">
        <v>4830</v>
      </c>
    </row>
    <row r="2093" spans="1:7" x14ac:dyDescent="0.25">
      <c r="A2093" t="s">
        <v>11904</v>
      </c>
      <c r="B2093" t="s">
        <v>11905</v>
      </c>
      <c r="C2093">
        <v>0</v>
      </c>
      <c r="D2093">
        <v>0</v>
      </c>
      <c r="E2093">
        <v>0</v>
      </c>
      <c r="F2093" t="s">
        <v>11906</v>
      </c>
    </row>
    <row r="2094" spans="1:7" x14ac:dyDescent="0.25">
      <c r="A2094" t="s">
        <v>6649</v>
      </c>
      <c r="B2094" t="s">
        <v>6650</v>
      </c>
      <c r="C2094">
        <v>0</v>
      </c>
      <c r="D2094">
        <v>0</v>
      </c>
      <c r="E2094">
        <v>0</v>
      </c>
      <c r="F2094" t="s">
        <v>6651</v>
      </c>
    </row>
    <row r="2095" spans="1:7" x14ac:dyDescent="0.25">
      <c r="A2095" t="s">
        <v>1400</v>
      </c>
      <c r="B2095" t="s">
        <v>1401</v>
      </c>
      <c r="C2095">
        <v>1</v>
      </c>
      <c r="D2095">
        <v>1</v>
      </c>
      <c r="E2095">
        <v>0</v>
      </c>
      <c r="F2095" t="s">
        <v>1402</v>
      </c>
      <c r="G2095" t="s">
        <v>259</v>
      </c>
    </row>
    <row r="2096" spans="1:7" x14ac:dyDescent="0.25">
      <c r="A2096" t="s">
        <v>2988</v>
      </c>
      <c r="B2096" t="s">
        <v>2989</v>
      </c>
      <c r="C2096">
        <v>0</v>
      </c>
      <c r="D2096">
        <v>0</v>
      </c>
      <c r="E2096">
        <v>0</v>
      </c>
      <c r="F2096" t="s">
        <v>2990</v>
      </c>
    </row>
    <row r="2097" spans="1:7" x14ac:dyDescent="0.25">
      <c r="A2097" t="s">
        <v>2988</v>
      </c>
      <c r="B2097" t="s">
        <v>3236</v>
      </c>
      <c r="C2097">
        <v>0</v>
      </c>
      <c r="D2097">
        <v>0</v>
      </c>
      <c r="E2097">
        <v>0</v>
      </c>
      <c r="F2097" t="s">
        <v>2990</v>
      </c>
    </row>
    <row r="2098" spans="1:7" x14ac:dyDescent="0.25">
      <c r="A2098" t="s">
        <v>6457</v>
      </c>
      <c r="B2098" t="s">
        <v>6458</v>
      </c>
      <c r="C2098">
        <v>0</v>
      </c>
      <c r="D2098">
        <v>0</v>
      </c>
      <c r="E2098">
        <v>0</v>
      </c>
      <c r="F2098" t="s">
        <v>6459</v>
      </c>
    </row>
    <row r="2099" spans="1:7" x14ac:dyDescent="0.25">
      <c r="A2099" t="s">
        <v>11455</v>
      </c>
      <c r="B2099" t="s">
        <v>11456</v>
      </c>
      <c r="C2099">
        <v>0</v>
      </c>
      <c r="D2099">
        <v>0</v>
      </c>
      <c r="E2099">
        <v>0</v>
      </c>
      <c r="F2099" t="s">
        <v>11457</v>
      </c>
    </row>
    <row r="2100" spans="1:7" x14ac:dyDescent="0.25">
      <c r="A2100" t="s">
        <v>11455</v>
      </c>
      <c r="B2100" t="s">
        <v>12680</v>
      </c>
      <c r="C2100">
        <v>0</v>
      </c>
      <c r="D2100">
        <v>0</v>
      </c>
      <c r="E2100">
        <v>0</v>
      </c>
      <c r="F2100" t="s">
        <v>11457</v>
      </c>
    </row>
    <row r="2101" spans="1:7" x14ac:dyDescent="0.25">
      <c r="A2101" t="s">
        <v>11455</v>
      </c>
      <c r="B2101" t="s">
        <v>12968</v>
      </c>
      <c r="C2101">
        <v>0</v>
      </c>
      <c r="D2101">
        <v>0</v>
      </c>
      <c r="E2101">
        <v>0</v>
      </c>
      <c r="F2101" t="s">
        <v>11457</v>
      </c>
    </row>
    <row r="2102" spans="1:7" x14ac:dyDescent="0.25">
      <c r="A2102" t="s">
        <v>13073</v>
      </c>
      <c r="B2102" t="s">
        <v>12680</v>
      </c>
      <c r="C2102">
        <v>0</v>
      </c>
      <c r="D2102">
        <v>0</v>
      </c>
      <c r="E2102">
        <v>0</v>
      </c>
      <c r="F2102" t="s">
        <v>13074</v>
      </c>
    </row>
    <row r="2103" spans="1:7" x14ac:dyDescent="0.25">
      <c r="A2103" t="s">
        <v>7648</v>
      </c>
      <c r="B2103" t="s">
        <v>7649</v>
      </c>
      <c r="C2103">
        <v>0</v>
      </c>
      <c r="D2103">
        <v>0</v>
      </c>
      <c r="E2103">
        <v>0</v>
      </c>
      <c r="F2103" t="s">
        <v>7650</v>
      </c>
    </row>
    <row r="2104" spans="1:7" x14ac:dyDescent="0.25">
      <c r="A2104" t="s">
        <v>6412</v>
      </c>
      <c r="B2104" t="s">
        <v>6413</v>
      </c>
      <c r="C2104">
        <v>0</v>
      </c>
      <c r="D2104">
        <v>0</v>
      </c>
      <c r="E2104">
        <v>0</v>
      </c>
      <c r="F2104" t="s">
        <v>6414</v>
      </c>
    </row>
    <row r="2105" spans="1:7" x14ac:dyDescent="0.25">
      <c r="A2105" t="s">
        <v>5552</v>
      </c>
      <c r="B2105" t="s">
        <v>5553</v>
      </c>
      <c r="C2105">
        <v>0</v>
      </c>
      <c r="D2105">
        <v>0</v>
      </c>
      <c r="E2105">
        <v>0</v>
      </c>
      <c r="F2105" t="s">
        <v>5554</v>
      </c>
    </row>
    <row r="2106" spans="1:7" x14ac:dyDescent="0.25">
      <c r="A2106" t="s">
        <v>8983</v>
      </c>
      <c r="B2106" t="s">
        <v>8984</v>
      </c>
      <c r="C2106">
        <v>0</v>
      </c>
      <c r="D2106">
        <v>0</v>
      </c>
      <c r="E2106">
        <v>0</v>
      </c>
      <c r="F2106" t="s">
        <v>8985</v>
      </c>
    </row>
    <row r="2107" spans="1:7" x14ac:dyDescent="0.25">
      <c r="A2107" t="s">
        <v>10669</v>
      </c>
      <c r="B2107" t="s">
        <v>10670</v>
      </c>
      <c r="C2107">
        <v>0</v>
      </c>
      <c r="D2107">
        <v>0</v>
      </c>
      <c r="E2107">
        <v>0</v>
      </c>
      <c r="F2107" t="s">
        <v>10671</v>
      </c>
    </row>
    <row r="2108" spans="1:7" x14ac:dyDescent="0.25">
      <c r="A2108" t="s">
        <v>8069</v>
      </c>
      <c r="B2108" t="s">
        <v>8070</v>
      </c>
      <c r="C2108">
        <v>0</v>
      </c>
      <c r="D2108">
        <v>0</v>
      </c>
      <c r="E2108">
        <v>0</v>
      </c>
      <c r="F2108" t="s">
        <v>8071</v>
      </c>
    </row>
    <row r="2109" spans="1:7" x14ac:dyDescent="0.25">
      <c r="A2109" t="s">
        <v>9038</v>
      </c>
      <c r="B2109" t="s">
        <v>9039</v>
      </c>
      <c r="C2109">
        <v>0</v>
      </c>
      <c r="D2109">
        <v>0</v>
      </c>
      <c r="E2109">
        <v>0</v>
      </c>
      <c r="F2109" t="s">
        <v>9040</v>
      </c>
    </row>
    <row r="2110" spans="1:7" x14ac:dyDescent="0.25">
      <c r="A2110" t="s">
        <v>2103</v>
      </c>
      <c r="B2110" t="s">
        <v>2104</v>
      </c>
      <c r="C2110">
        <v>0</v>
      </c>
      <c r="D2110">
        <v>0</v>
      </c>
      <c r="E2110">
        <v>0</v>
      </c>
      <c r="F2110" t="s">
        <v>2105</v>
      </c>
    </row>
    <row r="2111" spans="1:7" x14ac:dyDescent="0.25">
      <c r="A2111" t="s">
        <v>1818</v>
      </c>
      <c r="B2111" t="s">
        <v>1819</v>
      </c>
      <c r="C2111">
        <v>1</v>
      </c>
      <c r="D2111">
        <v>1</v>
      </c>
      <c r="E2111">
        <v>0</v>
      </c>
      <c r="F2111" t="s">
        <v>1820</v>
      </c>
      <c r="G2111" t="s">
        <v>1769</v>
      </c>
    </row>
    <row r="2112" spans="1:7" x14ac:dyDescent="0.25">
      <c r="A2112" t="s">
        <v>12985</v>
      </c>
      <c r="B2112" t="s">
        <v>12986</v>
      </c>
      <c r="C2112">
        <v>0</v>
      </c>
      <c r="D2112">
        <v>0</v>
      </c>
      <c r="E2112">
        <v>0</v>
      </c>
      <c r="F2112" t="s">
        <v>12987</v>
      </c>
    </row>
    <row r="2113" spans="1:7" x14ac:dyDescent="0.25">
      <c r="A2113" t="s">
        <v>4521</v>
      </c>
      <c r="B2113" t="s">
        <v>4522</v>
      </c>
      <c r="C2113">
        <v>0</v>
      </c>
      <c r="D2113">
        <v>0</v>
      </c>
      <c r="E2113">
        <v>0</v>
      </c>
      <c r="F2113" t="s">
        <v>4523</v>
      </c>
    </row>
    <row r="2114" spans="1:7" x14ac:dyDescent="0.25">
      <c r="A2114" t="s">
        <v>4197</v>
      </c>
      <c r="B2114" t="s">
        <v>4198</v>
      </c>
      <c r="C2114">
        <v>0</v>
      </c>
      <c r="D2114">
        <v>0</v>
      </c>
      <c r="E2114">
        <v>0</v>
      </c>
      <c r="F2114" t="s">
        <v>4199</v>
      </c>
    </row>
    <row r="2115" spans="1:7" x14ac:dyDescent="0.25">
      <c r="A2115" t="s">
        <v>8620</v>
      </c>
      <c r="B2115" t="s">
        <v>8621</v>
      </c>
      <c r="C2115">
        <v>0</v>
      </c>
      <c r="D2115">
        <v>0</v>
      </c>
      <c r="E2115">
        <v>0</v>
      </c>
      <c r="F2115" t="s">
        <v>8622</v>
      </c>
    </row>
    <row r="2116" spans="1:7" x14ac:dyDescent="0.25">
      <c r="A2116" t="s">
        <v>9801</v>
      </c>
      <c r="B2116" t="s">
        <v>9802</v>
      </c>
      <c r="C2116">
        <v>0</v>
      </c>
      <c r="D2116">
        <v>0</v>
      </c>
      <c r="E2116">
        <v>0</v>
      </c>
      <c r="F2116" t="s">
        <v>9803</v>
      </c>
    </row>
    <row r="2117" spans="1:7" x14ac:dyDescent="0.25">
      <c r="A2117" t="s">
        <v>9721</v>
      </c>
      <c r="B2117" t="s">
        <v>9722</v>
      </c>
      <c r="C2117">
        <v>0</v>
      </c>
      <c r="D2117">
        <v>0</v>
      </c>
      <c r="E2117">
        <v>0</v>
      </c>
      <c r="F2117" t="s">
        <v>9723</v>
      </c>
    </row>
    <row r="2118" spans="1:7" x14ac:dyDescent="0.25">
      <c r="A2118" t="s">
        <v>43</v>
      </c>
      <c r="B2118" t="s">
        <v>44</v>
      </c>
      <c r="C2118">
        <v>14</v>
      </c>
      <c r="D2118">
        <v>14</v>
      </c>
      <c r="E2118">
        <v>0</v>
      </c>
      <c r="F2118" t="s">
        <v>45</v>
      </c>
      <c r="G2118" t="s">
        <v>46</v>
      </c>
    </row>
    <row r="2119" spans="1:7" x14ac:dyDescent="0.25">
      <c r="A2119" t="s">
        <v>8828</v>
      </c>
      <c r="B2119" t="s">
        <v>8829</v>
      </c>
      <c r="C2119">
        <v>0</v>
      </c>
      <c r="D2119">
        <v>0</v>
      </c>
      <c r="E2119">
        <v>0</v>
      </c>
      <c r="F2119" t="s">
        <v>8830</v>
      </c>
    </row>
    <row r="2120" spans="1:7" x14ac:dyDescent="0.25">
      <c r="A2120" t="s">
        <v>9560</v>
      </c>
      <c r="B2120" t="s">
        <v>9561</v>
      </c>
      <c r="C2120">
        <v>0</v>
      </c>
      <c r="D2120">
        <v>0</v>
      </c>
      <c r="E2120">
        <v>0</v>
      </c>
      <c r="F2120" t="s">
        <v>9562</v>
      </c>
    </row>
    <row r="2121" spans="1:7" x14ac:dyDescent="0.25">
      <c r="A2121" t="s">
        <v>8570</v>
      </c>
      <c r="B2121" t="s">
        <v>8571</v>
      </c>
      <c r="C2121">
        <v>0</v>
      </c>
      <c r="D2121">
        <v>0</v>
      </c>
      <c r="E2121">
        <v>0</v>
      </c>
      <c r="F2121" t="s">
        <v>8572</v>
      </c>
    </row>
    <row r="2122" spans="1:7" x14ac:dyDescent="0.25">
      <c r="A2122" t="s">
        <v>10408</v>
      </c>
      <c r="B2122" t="s">
        <v>10409</v>
      </c>
      <c r="C2122">
        <v>0</v>
      </c>
      <c r="D2122">
        <v>0</v>
      </c>
      <c r="E2122">
        <v>0</v>
      </c>
      <c r="F2122" t="s">
        <v>10410</v>
      </c>
    </row>
    <row r="2123" spans="1:7" x14ac:dyDescent="0.25">
      <c r="A2123" t="s">
        <v>10289</v>
      </c>
      <c r="B2123" t="s">
        <v>10290</v>
      </c>
      <c r="C2123">
        <v>0</v>
      </c>
      <c r="D2123">
        <v>0</v>
      </c>
      <c r="E2123">
        <v>0</v>
      </c>
      <c r="F2123" t="s">
        <v>10291</v>
      </c>
    </row>
    <row r="2124" spans="1:7" x14ac:dyDescent="0.25">
      <c r="A2124" t="s">
        <v>1479</v>
      </c>
      <c r="B2124" t="s">
        <v>1480</v>
      </c>
      <c r="C2124">
        <v>1</v>
      </c>
      <c r="D2124">
        <v>0</v>
      </c>
      <c r="E2124">
        <v>0</v>
      </c>
      <c r="F2124" t="s">
        <v>1481</v>
      </c>
      <c r="G2124" t="s">
        <v>207</v>
      </c>
    </row>
    <row r="2125" spans="1:7" x14ac:dyDescent="0.25">
      <c r="A2125" t="s">
        <v>12660</v>
      </c>
      <c r="B2125" t="s">
        <v>12661</v>
      </c>
      <c r="C2125">
        <v>0</v>
      </c>
      <c r="D2125">
        <v>0</v>
      </c>
      <c r="E2125">
        <v>0</v>
      </c>
      <c r="F2125" t="s">
        <v>12662</v>
      </c>
    </row>
    <row r="2126" spans="1:7" x14ac:dyDescent="0.25">
      <c r="A2126" t="s">
        <v>4092</v>
      </c>
      <c r="B2126" t="s">
        <v>4093</v>
      </c>
      <c r="C2126">
        <v>0</v>
      </c>
      <c r="D2126">
        <v>0</v>
      </c>
      <c r="E2126">
        <v>0</v>
      </c>
      <c r="F2126" t="s">
        <v>4094</v>
      </c>
    </row>
    <row r="2127" spans="1:7" x14ac:dyDescent="0.25">
      <c r="A2127" t="s">
        <v>9985</v>
      </c>
      <c r="B2127" t="s">
        <v>9986</v>
      </c>
      <c r="C2127">
        <v>0</v>
      </c>
      <c r="D2127">
        <v>0</v>
      </c>
      <c r="E2127">
        <v>0</v>
      </c>
      <c r="F2127" t="s">
        <v>9987</v>
      </c>
    </row>
    <row r="2128" spans="1:7" x14ac:dyDescent="0.25">
      <c r="A2128" t="s">
        <v>5392</v>
      </c>
      <c r="B2128" t="s">
        <v>5393</v>
      </c>
      <c r="C2128">
        <v>0</v>
      </c>
      <c r="D2128">
        <v>0</v>
      </c>
      <c r="E2128">
        <v>0</v>
      </c>
      <c r="F2128" t="s">
        <v>5394</v>
      </c>
    </row>
    <row r="2129" spans="1:7" x14ac:dyDescent="0.25">
      <c r="A2129" t="s">
        <v>13001</v>
      </c>
      <c r="B2129" t="s">
        <v>13002</v>
      </c>
      <c r="C2129">
        <v>0</v>
      </c>
      <c r="D2129">
        <v>0</v>
      </c>
      <c r="E2129">
        <v>0</v>
      </c>
      <c r="F2129" t="s">
        <v>13003</v>
      </c>
    </row>
    <row r="2130" spans="1:7" x14ac:dyDescent="0.25">
      <c r="A2130" t="s">
        <v>13279</v>
      </c>
      <c r="B2130" t="s">
        <v>13280</v>
      </c>
      <c r="C2130">
        <v>0</v>
      </c>
      <c r="D2130">
        <v>0</v>
      </c>
      <c r="E2130">
        <v>0</v>
      </c>
      <c r="F2130" t="s">
        <v>13281</v>
      </c>
    </row>
    <row r="2131" spans="1:7" x14ac:dyDescent="0.25">
      <c r="A2131" t="s">
        <v>4370</v>
      </c>
      <c r="B2131" t="s">
        <v>1801</v>
      </c>
      <c r="C2131">
        <v>0</v>
      </c>
      <c r="D2131">
        <v>0</v>
      </c>
      <c r="E2131">
        <v>0</v>
      </c>
      <c r="F2131" t="s">
        <v>4371</v>
      </c>
    </row>
    <row r="2132" spans="1:7" x14ac:dyDescent="0.25">
      <c r="A2132" t="s">
        <v>5051</v>
      </c>
      <c r="B2132" t="s">
        <v>1630</v>
      </c>
      <c r="C2132">
        <v>0</v>
      </c>
      <c r="D2132">
        <v>0</v>
      </c>
      <c r="E2132">
        <v>0</v>
      </c>
      <c r="F2132" t="s">
        <v>5052</v>
      </c>
    </row>
    <row r="2133" spans="1:7" x14ac:dyDescent="0.25">
      <c r="A2133" t="s">
        <v>7392</v>
      </c>
      <c r="B2133" t="s">
        <v>7393</v>
      </c>
      <c r="C2133">
        <v>0</v>
      </c>
      <c r="D2133">
        <v>0</v>
      </c>
      <c r="E2133">
        <v>0</v>
      </c>
      <c r="F2133" t="s">
        <v>7394</v>
      </c>
    </row>
    <row r="2134" spans="1:7" x14ac:dyDescent="0.25">
      <c r="A2134" t="s">
        <v>1584</v>
      </c>
      <c r="B2134" t="s">
        <v>1585</v>
      </c>
      <c r="C2134">
        <v>1</v>
      </c>
      <c r="D2134">
        <v>1</v>
      </c>
      <c r="E2134">
        <v>0</v>
      </c>
      <c r="F2134" t="s">
        <v>1586</v>
      </c>
      <c r="G2134" t="s">
        <v>1459</v>
      </c>
    </row>
    <row r="2135" spans="1:7" x14ac:dyDescent="0.25">
      <c r="A2135" t="s">
        <v>12350</v>
      </c>
      <c r="B2135" t="s">
        <v>12351</v>
      </c>
      <c r="C2135">
        <v>0</v>
      </c>
      <c r="D2135">
        <v>0</v>
      </c>
      <c r="E2135">
        <v>0</v>
      </c>
      <c r="F2135" t="s">
        <v>12352</v>
      </c>
    </row>
    <row r="2136" spans="1:7" x14ac:dyDescent="0.25">
      <c r="A2136" t="s">
        <v>1355</v>
      </c>
      <c r="B2136" t="s">
        <v>1356</v>
      </c>
      <c r="C2136">
        <v>1</v>
      </c>
      <c r="D2136">
        <v>1</v>
      </c>
      <c r="E2136">
        <v>0</v>
      </c>
      <c r="F2136" t="s">
        <v>1357</v>
      </c>
      <c r="G2136" t="s">
        <v>253</v>
      </c>
    </row>
    <row r="2137" spans="1:7" x14ac:dyDescent="0.25">
      <c r="A2137" t="s">
        <v>1355</v>
      </c>
      <c r="B2137" t="s">
        <v>2292</v>
      </c>
      <c r="C2137">
        <v>0</v>
      </c>
      <c r="D2137">
        <v>0</v>
      </c>
      <c r="E2137">
        <v>0</v>
      </c>
      <c r="F2137" t="s">
        <v>1357</v>
      </c>
    </row>
    <row r="2138" spans="1:7" x14ac:dyDescent="0.25">
      <c r="A2138" t="s">
        <v>1343</v>
      </c>
      <c r="B2138" t="s">
        <v>1344</v>
      </c>
      <c r="C2138">
        <v>1</v>
      </c>
      <c r="D2138">
        <v>1</v>
      </c>
      <c r="E2138">
        <v>0</v>
      </c>
      <c r="F2138" t="s">
        <v>1345</v>
      </c>
      <c r="G2138" t="s">
        <v>1342</v>
      </c>
    </row>
    <row r="2139" spans="1:7" x14ac:dyDescent="0.25">
      <c r="A2139" t="s">
        <v>5043</v>
      </c>
      <c r="B2139" t="s">
        <v>5044</v>
      </c>
      <c r="C2139">
        <v>0</v>
      </c>
      <c r="D2139">
        <v>0</v>
      </c>
      <c r="E2139">
        <v>0</v>
      </c>
      <c r="F2139" t="s">
        <v>5045</v>
      </c>
    </row>
    <row r="2140" spans="1:7" x14ac:dyDescent="0.25">
      <c r="A2140" t="s">
        <v>35</v>
      </c>
      <c r="B2140" t="s">
        <v>36</v>
      </c>
      <c r="C2140">
        <v>19</v>
      </c>
      <c r="D2140">
        <v>19</v>
      </c>
      <c r="E2140">
        <v>0</v>
      </c>
      <c r="F2140" t="s">
        <v>37</v>
      </c>
      <c r="G2140" t="s">
        <v>274</v>
      </c>
    </row>
    <row r="2141" spans="1:7" x14ac:dyDescent="0.25">
      <c r="A2141" t="s">
        <v>1130</v>
      </c>
      <c r="B2141" t="s">
        <v>1131</v>
      </c>
      <c r="C2141">
        <v>1</v>
      </c>
      <c r="D2141">
        <v>1</v>
      </c>
      <c r="E2141">
        <v>0</v>
      </c>
      <c r="F2141" t="s">
        <v>1132</v>
      </c>
      <c r="G2141" t="s">
        <v>200</v>
      </c>
    </row>
    <row r="2142" spans="1:7" x14ac:dyDescent="0.25">
      <c r="A2142" t="s">
        <v>8557</v>
      </c>
      <c r="B2142" t="s">
        <v>8558</v>
      </c>
      <c r="C2142">
        <v>0</v>
      </c>
      <c r="D2142">
        <v>0</v>
      </c>
      <c r="E2142">
        <v>0</v>
      </c>
      <c r="F2142" t="s">
        <v>8559</v>
      </c>
    </row>
    <row r="2143" spans="1:7" x14ac:dyDescent="0.25">
      <c r="A2143" t="s">
        <v>2046</v>
      </c>
      <c r="B2143" t="s">
        <v>2047</v>
      </c>
      <c r="C2143">
        <v>0</v>
      </c>
      <c r="D2143">
        <v>0</v>
      </c>
      <c r="E2143">
        <v>0</v>
      </c>
      <c r="F2143" t="s">
        <v>2048</v>
      </c>
    </row>
    <row r="2144" spans="1:7" x14ac:dyDescent="0.25">
      <c r="A2144" t="s">
        <v>8545</v>
      </c>
      <c r="B2144" t="s">
        <v>8546</v>
      </c>
      <c r="C2144">
        <v>0</v>
      </c>
      <c r="D2144">
        <v>0</v>
      </c>
      <c r="E2144">
        <v>0</v>
      </c>
      <c r="F2144" t="s">
        <v>8547</v>
      </c>
    </row>
    <row r="2145" spans="1:7" x14ac:dyDescent="0.25">
      <c r="A2145" t="s">
        <v>1266</v>
      </c>
      <c r="B2145" t="s">
        <v>1267</v>
      </c>
      <c r="C2145">
        <v>1</v>
      </c>
      <c r="D2145">
        <v>1</v>
      </c>
      <c r="E2145">
        <v>0</v>
      </c>
      <c r="F2145" t="s">
        <v>1268</v>
      </c>
      <c r="G2145" t="s">
        <v>1262</v>
      </c>
    </row>
    <row r="2146" spans="1:7" x14ac:dyDescent="0.25">
      <c r="A2146" t="s">
        <v>1364</v>
      </c>
      <c r="B2146" t="s">
        <v>1365</v>
      </c>
      <c r="C2146">
        <v>1</v>
      </c>
      <c r="D2146">
        <v>1</v>
      </c>
      <c r="E2146">
        <v>0</v>
      </c>
      <c r="F2146" t="s">
        <v>1366</v>
      </c>
      <c r="G2146" t="s">
        <v>253</v>
      </c>
    </row>
    <row r="2147" spans="1:7" x14ac:dyDescent="0.25">
      <c r="A2147" t="s">
        <v>4269</v>
      </c>
      <c r="B2147" t="s">
        <v>4270</v>
      </c>
      <c r="C2147">
        <v>0</v>
      </c>
      <c r="D2147">
        <v>0</v>
      </c>
      <c r="E2147">
        <v>0</v>
      </c>
      <c r="F2147" t="s">
        <v>4271</v>
      </c>
    </row>
    <row r="2148" spans="1:7" x14ac:dyDescent="0.25">
      <c r="A2148" t="s">
        <v>1824</v>
      </c>
      <c r="B2148" t="s">
        <v>1825</v>
      </c>
      <c r="C2148">
        <v>1</v>
      </c>
      <c r="D2148">
        <v>1</v>
      </c>
      <c r="E2148">
        <v>0</v>
      </c>
      <c r="F2148" t="s">
        <v>1826</v>
      </c>
      <c r="G2148" t="s">
        <v>232</v>
      </c>
    </row>
    <row r="2149" spans="1:7" x14ac:dyDescent="0.25">
      <c r="A2149" t="s">
        <v>9465</v>
      </c>
      <c r="B2149" t="s">
        <v>9466</v>
      </c>
      <c r="C2149">
        <v>0</v>
      </c>
      <c r="D2149">
        <v>0</v>
      </c>
      <c r="E2149">
        <v>0</v>
      </c>
      <c r="F2149" t="s">
        <v>9467</v>
      </c>
    </row>
    <row r="2150" spans="1:7" x14ac:dyDescent="0.25">
      <c r="A2150" t="s">
        <v>5856</v>
      </c>
      <c r="B2150" t="s">
        <v>5857</v>
      </c>
      <c r="C2150">
        <v>0</v>
      </c>
      <c r="D2150">
        <v>0</v>
      </c>
      <c r="E2150">
        <v>0</v>
      </c>
      <c r="F2150" t="s">
        <v>5858</v>
      </c>
    </row>
    <row r="2151" spans="1:7" x14ac:dyDescent="0.25">
      <c r="A2151" t="s">
        <v>11460</v>
      </c>
      <c r="B2151" t="s">
        <v>11461</v>
      </c>
      <c r="C2151">
        <v>0</v>
      </c>
      <c r="D2151">
        <v>0</v>
      </c>
      <c r="E2151">
        <v>0</v>
      </c>
      <c r="F2151" t="s">
        <v>11462</v>
      </c>
    </row>
    <row r="2152" spans="1:7" x14ac:dyDescent="0.25">
      <c r="A2152" t="s">
        <v>3634</v>
      </c>
      <c r="B2152" t="s">
        <v>3635</v>
      </c>
      <c r="C2152">
        <v>0</v>
      </c>
      <c r="D2152">
        <v>0</v>
      </c>
      <c r="E2152">
        <v>0</v>
      </c>
      <c r="F2152" t="s">
        <v>3636</v>
      </c>
    </row>
    <row r="2153" spans="1:7" x14ac:dyDescent="0.25">
      <c r="A2153" t="s">
        <v>3972</v>
      </c>
      <c r="B2153" t="s">
        <v>3973</v>
      </c>
      <c r="C2153">
        <v>0</v>
      </c>
      <c r="D2153">
        <v>0</v>
      </c>
      <c r="E2153">
        <v>0</v>
      </c>
      <c r="F2153" t="s">
        <v>3974</v>
      </c>
    </row>
    <row r="2154" spans="1:7" x14ac:dyDescent="0.25">
      <c r="A2154" t="s">
        <v>9536</v>
      </c>
      <c r="B2154" t="s">
        <v>9537</v>
      </c>
      <c r="C2154">
        <v>0</v>
      </c>
      <c r="D2154">
        <v>0</v>
      </c>
      <c r="E2154">
        <v>0</v>
      </c>
      <c r="F2154" t="s">
        <v>9538</v>
      </c>
    </row>
    <row r="2155" spans="1:7" x14ac:dyDescent="0.25">
      <c r="A2155" t="s">
        <v>8310</v>
      </c>
      <c r="B2155" t="s">
        <v>8311</v>
      </c>
      <c r="C2155">
        <v>0</v>
      </c>
      <c r="D2155">
        <v>0</v>
      </c>
      <c r="E2155">
        <v>0</v>
      </c>
      <c r="F2155" t="s">
        <v>8312</v>
      </c>
    </row>
    <row r="2156" spans="1:7" x14ac:dyDescent="0.25">
      <c r="A2156" t="s">
        <v>12669</v>
      </c>
      <c r="B2156" t="s">
        <v>12670</v>
      </c>
      <c r="C2156">
        <v>0</v>
      </c>
      <c r="D2156">
        <v>0</v>
      </c>
      <c r="E2156">
        <v>0</v>
      </c>
      <c r="F2156" t="s">
        <v>12671</v>
      </c>
    </row>
    <row r="2157" spans="1:7" x14ac:dyDescent="0.25">
      <c r="A2157" t="s">
        <v>8066</v>
      </c>
      <c r="B2157" t="s">
        <v>8067</v>
      </c>
      <c r="C2157">
        <v>0</v>
      </c>
      <c r="D2157">
        <v>0</v>
      </c>
      <c r="E2157">
        <v>0</v>
      </c>
      <c r="F2157" t="s">
        <v>8068</v>
      </c>
    </row>
    <row r="2158" spans="1:7" x14ac:dyDescent="0.25">
      <c r="A2158" t="s">
        <v>13049</v>
      </c>
      <c r="B2158" t="s">
        <v>13050</v>
      </c>
      <c r="C2158">
        <v>0</v>
      </c>
      <c r="D2158">
        <v>0</v>
      </c>
      <c r="E2158">
        <v>0</v>
      </c>
      <c r="F2158" t="s">
        <v>13051</v>
      </c>
    </row>
    <row r="2159" spans="1:7" x14ac:dyDescent="0.25">
      <c r="A2159" t="s">
        <v>10525</v>
      </c>
      <c r="B2159" t="s">
        <v>10526</v>
      </c>
      <c r="C2159">
        <v>0</v>
      </c>
      <c r="D2159">
        <v>0</v>
      </c>
      <c r="E2159">
        <v>0</v>
      </c>
      <c r="F2159" t="s">
        <v>10527</v>
      </c>
    </row>
    <row r="2160" spans="1:7" x14ac:dyDescent="0.25">
      <c r="A2160" t="s">
        <v>1489</v>
      </c>
      <c r="B2160" t="s">
        <v>1490</v>
      </c>
      <c r="C2160">
        <v>1</v>
      </c>
      <c r="D2160">
        <v>1</v>
      </c>
      <c r="E2160">
        <v>0</v>
      </c>
      <c r="F2160" t="s">
        <v>1491</v>
      </c>
      <c r="G2160" t="s">
        <v>1488</v>
      </c>
    </row>
    <row r="2161" spans="1:7" x14ac:dyDescent="0.25">
      <c r="A2161" t="s">
        <v>4179</v>
      </c>
      <c r="B2161" t="s">
        <v>4180</v>
      </c>
      <c r="C2161">
        <v>0</v>
      </c>
      <c r="D2161">
        <v>0</v>
      </c>
      <c r="E2161">
        <v>0</v>
      </c>
      <c r="F2161" t="s">
        <v>4181</v>
      </c>
    </row>
    <row r="2162" spans="1:7" x14ac:dyDescent="0.25">
      <c r="A2162" t="s">
        <v>1100</v>
      </c>
      <c r="B2162" t="s">
        <v>1101</v>
      </c>
      <c r="C2162">
        <v>1</v>
      </c>
      <c r="D2162">
        <v>1</v>
      </c>
      <c r="E2162">
        <v>0</v>
      </c>
      <c r="F2162" t="s">
        <v>1102</v>
      </c>
      <c r="G2162" t="s">
        <v>200</v>
      </c>
    </row>
    <row r="2163" spans="1:7" x14ac:dyDescent="0.25">
      <c r="A2163" t="s">
        <v>7799</v>
      </c>
      <c r="B2163" t="s">
        <v>7800</v>
      </c>
      <c r="C2163">
        <v>0</v>
      </c>
      <c r="D2163">
        <v>0</v>
      </c>
      <c r="E2163">
        <v>0</v>
      </c>
      <c r="F2163" t="s">
        <v>7801</v>
      </c>
    </row>
    <row r="2164" spans="1:7" x14ac:dyDescent="0.25">
      <c r="A2164" t="s">
        <v>925</v>
      </c>
      <c r="B2164" t="s">
        <v>926</v>
      </c>
      <c r="C2164">
        <v>1</v>
      </c>
      <c r="D2164">
        <v>1</v>
      </c>
      <c r="E2164">
        <v>0</v>
      </c>
      <c r="F2164" t="s">
        <v>927</v>
      </c>
      <c r="G2164" t="s">
        <v>215</v>
      </c>
    </row>
    <row r="2165" spans="1:7" x14ac:dyDescent="0.25">
      <c r="A2165" t="s">
        <v>12944</v>
      </c>
      <c r="B2165" t="s">
        <v>4745</v>
      </c>
      <c r="C2165">
        <v>0</v>
      </c>
      <c r="D2165">
        <v>0</v>
      </c>
      <c r="E2165">
        <v>0</v>
      </c>
      <c r="F2165" t="s">
        <v>12945</v>
      </c>
    </row>
    <row r="2166" spans="1:7" x14ac:dyDescent="0.25">
      <c r="A2166" t="s">
        <v>11933</v>
      </c>
      <c r="B2166" t="s">
        <v>11934</v>
      </c>
      <c r="C2166">
        <v>0</v>
      </c>
      <c r="D2166">
        <v>0</v>
      </c>
      <c r="E2166">
        <v>0</v>
      </c>
      <c r="F2166" t="s">
        <v>11935</v>
      </c>
    </row>
    <row r="2167" spans="1:7" x14ac:dyDescent="0.25">
      <c r="A2167" t="s">
        <v>520</v>
      </c>
      <c r="B2167" t="s">
        <v>521</v>
      </c>
      <c r="C2167">
        <v>2</v>
      </c>
      <c r="D2167">
        <v>2</v>
      </c>
      <c r="E2167">
        <v>0</v>
      </c>
      <c r="F2167" t="s">
        <v>522</v>
      </c>
      <c r="G2167" t="s">
        <v>523</v>
      </c>
    </row>
    <row r="2168" spans="1:7" x14ac:dyDescent="0.25">
      <c r="A2168" t="s">
        <v>10846</v>
      </c>
      <c r="B2168" t="s">
        <v>10847</v>
      </c>
      <c r="C2168">
        <v>0</v>
      </c>
      <c r="D2168">
        <v>0</v>
      </c>
      <c r="E2168">
        <v>0</v>
      </c>
      <c r="F2168" t="s">
        <v>10848</v>
      </c>
    </row>
    <row r="2169" spans="1:7" x14ac:dyDescent="0.25">
      <c r="A2169" t="s">
        <v>10738</v>
      </c>
      <c r="B2169" t="s">
        <v>10739</v>
      </c>
      <c r="C2169">
        <v>0</v>
      </c>
      <c r="D2169">
        <v>0</v>
      </c>
      <c r="E2169">
        <v>0</v>
      </c>
      <c r="F2169" t="s">
        <v>10740</v>
      </c>
    </row>
    <row r="2170" spans="1:7" x14ac:dyDescent="0.25">
      <c r="A2170" t="s">
        <v>3316</v>
      </c>
      <c r="B2170" t="s">
        <v>3181</v>
      </c>
      <c r="C2170">
        <v>0</v>
      </c>
      <c r="D2170">
        <v>0</v>
      </c>
      <c r="E2170">
        <v>0</v>
      </c>
      <c r="F2170" t="s">
        <v>3317</v>
      </c>
    </row>
    <row r="2171" spans="1:7" x14ac:dyDescent="0.25">
      <c r="A2171" t="s">
        <v>10310</v>
      </c>
      <c r="B2171" t="s">
        <v>10311</v>
      </c>
      <c r="C2171">
        <v>0</v>
      </c>
      <c r="D2171">
        <v>0</v>
      </c>
      <c r="E2171">
        <v>0</v>
      </c>
      <c r="F2171" t="s">
        <v>10312</v>
      </c>
    </row>
    <row r="2172" spans="1:7" x14ac:dyDescent="0.25">
      <c r="A2172" t="s">
        <v>12208</v>
      </c>
      <c r="B2172" t="s">
        <v>12209</v>
      </c>
      <c r="C2172">
        <v>0</v>
      </c>
      <c r="D2172">
        <v>0</v>
      </c>
      <c r="E2172">
        <v>0</v>
      </c>
      <c r="F2172" t="s">
        <v>12210</v>
      </c>
    </row>
    <row r="2173" spans="1:7" x14ac:dyDescent="0.25">
      <c r="A2173" t="s">
        <v>11060</v>
      </c>
      <c r="B2173" t="s">
        <v>11061</v>
      </c>
      <c r="C2173">
        <v>0</v>
      </c>
      <c r="D2173">
        <v>0</v>
      </c>
      <c r="E2173">
        <v>0</v>
      </c>
      <c r="F2173" t="s">
        <v>11062</v>
      </c>
    </row>
    <row r="2174" spans="1:7" x14ac:dyDescent="0.25">
      <c r="A2174" t="s">
        <v>6466</v>
      </c>
      <c r="B2174" t="s">
        <v>6467</v>
      </c>
      <c r="C2174">
        <v>0</v>
      </c>
      <c r="D2174">
        <v>0</v>
      </c>
      <c r="E2174">
        <v>0</v>
      </c>
      <c r="F2174" t="s">
        <v>6468</v>
      </c>
    </row>
    <row r="2175" spans="1:7" x14ac:dyDescent="0.25">
      <c r="A2175" t="s">
        <v>5159</v>
      </c>
      <c r="B2175" t="s">
        <v>5160</v>
      </c>
      <c r="C2175">
        <v>0</v>
      </c>
      <c r="D2175">
        <v>0</v>
      </c>
      <c r="E2175">
        <v>0</v>
      </c>
      <c r="F2175" t="s">
        <v>5161</v>
      </c>
    </row>
    <row r="2176" spans="1:7" x14ac:dyDescent="0.25">
      <c r="A2176" t="s">
        <v>1522</v>
      </c>
      <c r="B2176" t="s">
        <v>1523</v>
      </c>
      <c r="C2176">
        <v>1</v>
      </c>
      <c r="D2176">
        <v>1</v>
      </c>
      <c r="E2176">
        <v>0</v>
      </c>
      <c r="F2176" t="s">
        <v>1524</v>
      </c>
      <c r="G2176" t="s">
        <v>238</v>
      </c>
    </row>
    <row r="2177" spans="1:7" x14ac:dyDescent="0.25">
      <c r="A2177" t="s">
        <v>11868</v>
      </c>
      <c r="B2177" t="s">
        <v>11869</v>
      </c>
      <c r="C2177">
        <v>0</v>
      </c>
      <c r="D2177">
        <v>0</v>
      </c>
      <c r="E2177">
        <v>0</v>
      </c>
      <c r="F2177" t="s">
        <v>11870</v>
      </c>
    </row>
    <row r="2178" spans="1:7" x14ac:dyDescent="0.25">
      <c r="A2178" t="s">
        <v>12205</v>
      </c>
      <c r="B2178" t="s">
        <v>12206</v>
      </c>
      <c r="C2178">
        <v>0</v>
      </c>
      <c r="D2178">
        <v>0</v>
      </c>
      <c r="E2178">
        <v>0</v>
      </c>
      <c r="F2178" t="s">
        <v>12207</v>
      </c>
    </row>
    <row r="2179" spans="1:7" x14ac:dyDescent="0.25">
      <c r="A2179" t="s">
        <v>3749</v>
      </c>
      <c r="B2179" t="s">
        <v>3750</v>
      </c>
      <c r="C2179">
        <v>0</v>
      </c>
      <c r="D2179">
        <v>0</v>
      </c>
      <c r="E2179">
        <v>0</v>
      </c>
      <c r="F2179" t="s">
        <v>3751</v>
      </c>
    </row>
    <row r="2180" spans="1:7" x14ac:dyDescent="0.25">
      <c r="A2180" t="s">
        <v>1174</v>
      </c>
      <c r="B2180" t="s">
        <v>1175</v>
      </c>
      <c r="C2180">
        <v>1</v>
      </c>
      <c r="D2180">
        <v>1</v>
      </c>
      <c r="E2180">
        <v>0</v>
      </c>
      <c r="F2180" t="s">
        <v>1176</v>
      </c>
      <c r="G2180" t="s">
        <v>256</v>
      </c>
    </row>
    <row r="2181" spans="1:7" x14ac:dyDescent="0.25">
      <c r="A2181" t="s">
        <v>12949</v>
      </c>
      <c r="B2181" t="s">
        <v>12950</v>
      </c>
      <c r="C2181">
        <v>0</v>
      </c>
      <c r="D2181">
        <v>0</v>
      </c>
      <c r="E2181">
        <v>0</v>
      </c>
      <c r="F2181" t="s">
        <v>12951</v>
      </c>
    </row>
    <row r="2182" spans="1:7" x14ac:dyDescent="0.25">
      <c r="A2182" t="s">
        <v>2969</v>
      </c>
      <c r="B2182" t="s">
        <v>2970</v>
      </c>
      <c r="C2182">
        <v>0</v>
      </c>
      <c r="D2182">
        <v>0</v>
      </c>
      <c r="E2182">
        <v>0</v>
      </c>
      <c r="F2182" t="s">
        <v>2971</v>
      </c>
    </row>
    <row r="2183" spans="1:7" x14ac:dyDescent="0.25">
      <c r="A2183" t="s">
        <v>3622</v>
      </c>
      <c r="B2183" t="s">
        <v>3623</v>
      </c>
      <c r="C2183">
        <v>0</v>
      </c>
      <c r="D2183">
        <v>0</v>
      </c>
      <c r="E2183">
        <v>0</v>
      </c>
      <c r="F2183" t="s">
        <v>3624</v>
      </c>
    </row>
    <row r="2184" spans="1:7" x14ac:dyDescent="0.25">
      <c r="A2184" t="s">
        <v>12713</v>
      </c>
      <c r="B2184" t="s">
        <v>12714</v>
      </c>
      <c r="C2184">
        <v>0</v>
      </c>
      <c r="D2184">
        <v>0</v>
      </c>
      <c r="E2184">
        <v>0</v>
      </c>
      <c r="F2184" t="s">
        <v>12715</v>
      </c>
    </row>
    <row r="2185" spans="1:7" x14ac:dyDescent="0.25">
      <c r="A2185" t="s">
        <v>2900</v>
      </c>
      <c r="B2185" t="s">
        <v>2901</v>
      </c>
      <c r="C2185">
        <v>0</v>
      </c>
      <c r="D2185">
        <v>0</v>
      </c>
      <c r="E2185">
        <v>0</v>
      </c>
      <c r="F2185" t="s">
        <v>2902</v>
      </c>
    </row>
    <row r="2186" spans="1:7" x14ac:dyDescent="0.25">
      <c r="A2186" t="s">
        <v>7233</v>
      </c>
      <c r="B2186" t="s">
        <v>7234</v>
      </c>
      <c r="C2186">
        <v>0</v>
      </c>
      <c r="D2186">
        <v>0</v>
      </c>
      <c r="E2186">
        <v>0</v>
      </c>
      <c r="F2186" t="s">
        <v>7235</v>
      </c>
    </row>
    <row r="2187" spans="1:7" x14ac:dyDescent="0.25">
      <c r="A2187" t="s">
        <v>7901</v>
      </c>
      <c r="B2187" t="s">
        <v>7902</v>
      </c>
      <c r="C2187">
        <v>0</v>
      </c>
      <c r="D2187">
        <v>0</v>
      </c>
      <c r="E2187">
        <v>0</v>
      </c>
      <c r="F2187" t="s">
        <v>7903</v>
      </c>
    </row>
    <row r="2188" spans="1:7" x14ac:dyDescent="0.25">
      <c r="A2188" t="s">
        <v>12835</v>
      </c>
      <c r="B2188" t="s">
        <v>12836</v>
      </c>
      <c r="C2188">
        <v>0</v>
      </c>
      <c r="D2188">
        <v>0</v>
      </c>
      <c r="E2188">
        <v>0</v>
      </c>
      <c r="F2188" t="s">
        <v>12837</v>
      </c>
    </row>
    <row r="2189" spans="1:7" x14ac:dyDescent="0.25">
      <c r="A2189" t="s">
        <v>2876</v>
      </c>
      <c r="B2189" t="s">
        <v>2877</v>
      </c>
      <c r="C2189">
        <v>0</v>
      </c>
      <c r="D2189">
        <v>0</v>
      </c>
      <c r="E2189">
        <v>0</v>
      </c>
      <c r="F2189" t="s">
        <v>2878</v>
      </c>
    </row>
    <row r="2190" spans="1:7" x14ac:dyDescent="0.25">
      <c r="A2190" t="s">
        <v>5077</v>
      </c>
      <c r="B2190" t="s">
        <v>4834</v>
      </c>
      <c r="C2190">
        <v>0</v>
      </c>
      <c r="D2190">
        <v>0</v>
      </c>
      <c r="E2190">
        <v>0</v>
      </c>
      <c r="F2190" t="s">
        <v>5078</v>
      </c>
    </row>
    <row r="2191" spans="1:7" x14ac:dyDescent="0.25">
      <c r="A2191" t="s">
        <v>9248</v>
      </c>
      <c r="B2191" t="s">
        <v>9249</v>
      </c>
      <c r="C2191">
        <v>0</v>
      </c>
      <c r="D2191">
        <v>0</v>
      </c>
      <c r="E2191">
        <v>0</v>
      </c>
      <c r="F2191" t="s">
        <v>9250</v>
      </c>
    </row>
    <row r="2192" spans="1:7" x14ac:dyDescent="0.25">
      <c r="A2192" t="s">
        <v>7561</v>
      </c>
      <c r="B2192" t="s">
        <v>7562</v>
      </c>
      <c r="C2192">
        <v>0</v>
      </c>
      <c r="D2192">
        <v>0</v>
      </c>
      <c r="E2192">
        <v>0</v>
      </c>
      <c r="F2192" t="s">
        <v>7563</v>
      </c>
    </row>
    <row r="2193" spans="1:7" x14ac:dyDescent="0.25">
      <c r="A2193" t="s">
        <v>7767</v>
      </c>
      <c r="B2193" t="s">
        <v>7768</v>
      </c>
      <c r="C2193">
        <v>0</v>
      </c>
      <c r="D2193">
        <v>0</v>
      </c>
      <c r="E2193">
        <v>0</v>
      </c>
      <c r="F2193" t="s">
        <v>7769</v>
      </c>
    </row>
    <row r="2194" spans="1:7" x14ac:dyDescent="0.25">
      <c r="A2194" t="s">
        <v>3715</v>
      </c>
      <c r="B2194" t="s">
        <v>3555</v>
      </c>
      <c r="C2194">
        <v>0</v>
      </c>
      <c r="D2194">
        <v>0</v>
      </c>
      <c r="E2194">
        <v>0</v>
      </c>
      <c r="F2194" t="s">
        <v>3716</v>
      </c>
    </row>
    <row r="2195" spans="1:7" x14ac:dyDescent="0.25">
      <c r="A2195" t="s">
        <v>11142</v>
      </c>
      <c r="B2195" t="s">
        <v>11143</v>
      </c>
      <c r="C2195">
        <v>0</v>
      </c>
      <c r="D2195">
        <v>0</v>
      </c>
      <c r="E2195">
        <v>0</v>
      </c>
      <c r="F2195" t="s">
        <v>11144</v>
      </c>
    </row>
    <row r="2196" spans="1:7" x14ac:dyDescent="0.25">
      <c r="A2196" t="s">
        <v>9068</v>
      </c>
      <c r="B2196" t="s">
        <v>9069</v>
      </c>
      <c r="C2196">
        <v>0</v>
      </c>
      <c r="D2196">
        <v>0</v>
      </c>
      <c r="E2196">
        <v>0</v>
      </c>
      <c r="F2196" t="s">
        <v>9070</v>
      </c>
    </row>
    <row r="2197" spans="1:7" x14ac:dyDescent="0.25">
      <c r="A2197" t="s">
        <v>5079</v>
      </c>
      <c r="B2197" t="s">
        <v>5080</v>
      </c>
      <c r="C2197">
        <v>0</v>
      </c>
      <c r="D2197">
        <v>0</v>
      </c>
      <c r="E2197">
        <v>0</v>
      </c>
      <c r="F2197" t="s">
        <v>5081</v>
      </c>
    </row>
    <row r="2198" spans="1:7" x14ac:dyDescent="0.25">
      <c r="A2198" t="s">
        <v>5836</v>
      </c>
      <c r="B2198" t="s">
        <v>5837</v>
      </c>
      <c r="C2198">
        <v>0</v>
      </c>
      <c r="D2198">
        <v>0</v>
      </c>
      <c r="E2198">
        <v>0</v>
      </c>
      <c r="F2198" t="s">
        <v>5838</v>
      </c>
    </row>
    <row r="2199" spans="1:7" x14ac:dyDescent="0.25">
      <c r="A2199" t="s">
        <v>7454</v>
      </c>
      <c r="B2199" t="s">
        <v>7455</v>
      </c>
      <c r="C2199">
        <v>0</v>
      </c>
      <c r="D2199">
        <v>0</v>
      </c>
      <c r="E2199">
        <v>0</v>
      </c>
      <c r="F2199" t="s">
        <v>7456</v>
      </c>
    </row>
    <row r="2200" spans="1:7" x14ac:dyDescent="0.25">
      <c r="A2200" t="s">
        <v>536</v>
      </c>
      <c r="B2200" t="s">
        <v>537</v>
      </c>
      <c r="C2200">
        <v>2</v>
      </c>
      <c r="D2200">
        <v>2</v>
      </c>
      <c r="E2200">
        <v>0</v>
      </c>
      <c r="F2200" t="s">
        <v>538</v>
      </c>
      <c r="G2200" t="s">
        <v>539</v>
      </c>
    </row>
    <row r="2201" spans="1:7" x14ac:dyDescent="0.25">
      <c r="A2201" t="s">
        <v>3059</v>
      </c>
      <c r="B2201" t="s">
        <v>3060</v>
      </c>
      <c r="C2201">
        <v>0</v>
      </c>
      <c r="D2201">
        <v>0</v>
      </c>
      <c r="E2201">
        <v>0</v>
      </c>
      <c r="F2201" t="s">
        <v>3061</v>
      </c>
    </row>
    <row r="2202" spans="1:7" x14ac:dyDescent="0.25">
      <c r="A2202" t="s">
        <v>12652</v>
      </c>
      <c r="B2202" t="s">
        <v>12653</v>
      </c>
      <c r="C2202">
        <v>0</v>
      </c>
      <c r="D2202">
        <v>0</v>
      </c>
      <c r="E2202">
        <v>0</v>
      </c>
      <c r="F2202" t="s">
        <v>12654</v>
      </c>
    </row>
    <row r="2203" spans="1:7" x14ac:dyDescent="0.25">
      <c r="A2203" t="s">
        <v>4833</v>
      </c>
      <c r="B2203" t="s">
        <v>4834</v>
      </c>
      <c r="C2203">
        <v>0</v>
      </c>
      <c r="D2203">
        <v>0</v>
      </c>
      <c r="E2203">
        <v>0</v>
      </c>
      <c r="F2203" t="s">
        <v>4835</v>
      </c>
    </row>
    <row r="2204" spans="1:7" x14ac:dyDescent="0.25">
      <c r="A2204" t="s">
        <v>2185</v>
      </c>
      <c r="B2204" t="s">
        <v>2186</v>
      </c>
      <c r="C2204">
        <v>0</v>
      </c>
      <c r="D2204">
        <v>0</v>
      </c>
      <c r="E2204">
        <v>0</v>
      </c>
      <c r="F2204" t="s">
        <v>2187</v>
      </c>
    </row>
    <row r="2205" spans="1:7" x14ac:dyDescent="0.25">
      <c r="A2205" t="s">
        <v>1381</v>
      </c>
      <c r="B2205" t="s">
        <v>1382</v>
      </c>
      <c r="C2205">
        <v>1</v>
      </c>
      <c r="D2205">
        <v>1</v>
      </c>
      <c r="E2205">
        <v>0</v>
      </c>
      <c r="F2205" t="s">
        <v>1383</v>
      </c>
      <c r="G2205" t="s">
        <v>235</v>
      </c>
    </row>
    <row r="2206" spans="1:7" x14ac:dyDescent="0.25">
      <c r="A2206" t="s">
        <v>8533</v>
      </c>
      <c r="B2206" t="s">
        <v>8534</v>
      </c>
      <c r="C2206">
        <v>0</v>
      </c>
      <c r="D2206">
        <v>0</v>
      </c>
      <c r="E2206">
        <v>0</v>
      </c>
      <c r="F2206" t="s">
        <v>8535</v>
      </c>
    </row>
    <row r="2207" spans="1:7" x14ac:dyDescent="0.25">
      <c r="A2207" t="s">
        <v>11950</v>
      </c>
      <c r="B2207" t="s">
        <v>11951</v>
      </c>
      <c r="C2207">
        <v>0</v>
      </c>
      <c r="D2207">
        <v>0</v>
      </c>
      <c r="E2207">
        <v>0</v>
      </c>
      <c r="F2207" t="s">
        <v>11952</v>
      </c>
    </row>
    <row r="2208" spans="1:7" x14ac:dyDescent="0.25">
      <c r="A2208" t="s">
        <v>4239</v>
      </c>
      <c r="B2208" t="s">
        <v>4240</v>
      </c>
      <c r="C2208">
        <v>0</v>
      </c>
      <c r="D2208">
        <v>0</v>
      </c>
      <c r="E2208">
        <v>0</v>
      </c>
      <c r="F2208" t="s">
        <v>4241</v>
      </c>
    </row>
    <row r="2209" spans="1:6" x14ac:dyDescent="0.25">
      <c r="A2209" t="s">
        <v>5363</v>
      </c>
      <c r="B2209" t="s">
        <v>1767</v>
      </c>
      <c r="C2209">
        <v>0</v>
      </c>
      <c r="D2209">
        <v>0</v>
      </c>
      <c r="E2209">
        <v>0</v>
      </c>
      <c r="F2209" t="s">
        <v>5364</v>
      </c>
    </row>
    <row r="2210" spans="1:6" x14ac:dyDescent="0.25">
      <c r="A2210" t="s">
        <v>3354</v>
      </c>
      <c r="B2210" t="s">
        <v>3355</v>
      </c>
      <c r="C2210">
        <v>0</v>
      </c>
      <c r="D2210">
        <v>0</v>
      </c>
      <c r="E2210">
        <v>0</v>
      </c>
      <c r="F2210" t="s">
        <v>3356</v>
      </c>
    </row>
    <row r="2211" spans="1:6" x14ac:dyDescent="0.25">
      <c r="A2211" t="s">
        <v>12583</v>
      </c>
      <c r="B2211" t="s">
        <v>12584</v>
      </c>
      <c r="C2211">
        <v>0</v>
      </c>
      <c r="D2211">
        <v>0</v>
      </c>
      <c r="E2211">
        <v>0</v>
      </c>
      <c r="F2211" t="s">
        <v>12585</v>
      </c>
    </row>
    <row r="2212" spans="1:6" x14ac:dyDescent="0.25">
      <c r="A2212" t="s">
        <v>6100</v>
      </c>
      <c r="B2212" t="s">
        <v>6101</v>
      </c>
      <c r="C2212">
        <v>0</v>
      </c>
      <c r="D2212">
        <v>0</v>
      </c>
      <c r="E2212">
        <v>0</v>
      </c>
      <c r="F2212" t="s">
        <v>6102</v>
      </c>
    </row>
    <row r="2213" spans="1:6" x14ac:dyDescent="0.25">
      <c r="A2213" t="s">
        <v>10447</v>
      </c>
      <c r="B2213" t="s">
        <v>10448</v>
      </c>
      <c r="C2213">
        <v>0</v>
      </c>
      <c r="D2213">
        <v>0</v>
      </c>
      <c r="E2213">
        <v>0</v>
      </c>
      <c r="F2213" t="s">
        <v>10449</v>
      </c>
    </row>
    <row r="2214" spans="1:6" x14ac:dyDescent="0.25">
      <c r="A2214" t="s">
        <v>6935</v>
      </c>
      <c r="B2214" t="s">
        <v>2389</v>
      </c>
      <c r="C2214">
        <v>0</v>
      </c>
      <c r="D2214">
        <v>0</v>
      </c>
      <c r="E2214">
        <v>0</v>
      </c>
      <c r="F2214" t="s">
        <v>6936</v>
      </c>
    </row>
    <row r="2215" spans="1:6" x14ac:dyDescent="0.25">
      <c r="A2215" t="s">
        <v>11838</v>
      </c>
      <c r="B2215" t="s">
        <v>11839</v>
      </c>
      <c r="C2215">
        <v>0</v>
      </c>
      <c r="D2215">
        <v>0</v>
      </c>
      <c r="E2215">
        <v>0</v>
      </c>
      <c r="F2215" t="s">
        <v>11840</v>
      </c>
    </row>
    <row r="2216" spans="1:6" x14ac:dyDescent="0.25">
      <c r="A2216" t="s">
        <v>6311</v>
      </c>
      <c r="B2216" t="s">
        <v>6312</v>
      </c>
      <c r="C2216">
        <v>0</v>
      </c>
      <c r="D2216">
        <v>0</v>
      </c>
      <c r="E2216">
        <v>0</v>
      </c>
      <c r="F2216" t="s">
        <v>6313</v>
      </c>
    </row>
    <row r="2217" spans="1:6" x14ac:dyDescent="0.25">
      <c r="A2217" t="s">
        <v>4089</v>
      </c>
      <c r="B2217" t="s">
        <v>4090</v>
      </c>
      <c r="C2217">
        <v>0</v>
      </c>
      <c r="D2217">
        <v>0</v>
      </c>
      <c r="E2217">
        <v>0</v>
      </c>
      <c r="F2217" t="s">
        <v>4091</v>
      </c>
    </row>
    <row r="2218" spans="1:6" x14ac:dyDescent="0.25">
      <c r="A2218" t="s">
        <v>12841</v>
      </c>
      <c r="B2218" t="s">
        <v>12842</v>
      </c>
      <c r="C2218">
        <v>0</v>
      </c>
      <c r="D2218">
        <v>0</v>
      </c>
      <c r="E2218">
        <v>0</v>
      </c>
      <c r="F2218" t="s">
        <v>12843</v>
      </c>
    </row>
    <row r="2219" spans="1:6" x14ac:dyDescent="0.25">
      <c r="A2219" t="s">
        <v>6841</v>
      </c>
      <c r="B2219" t="s">
        <v>6842</v>
      </c>
      <c r="C2219">
        <v>0</v>
      </c>
      <c r="D2219">
        <v>0</v>
      </c>
      <c r="E2219">
        <v>0</v>
      </c>
      <c r="F2219" t="s">
        <v>6843</v>
      </c>
    </row>
    <row r="2220" spans="1:6" x14ac:dyDescent="0.25">
      <c r="A2220" t="s">
        <v>13157</v>
      </c>
      <c r="B2220" t="s">
        <v>13158</v>
      </c>
      <c r="C2220">
        <v>0</v>
      </c>
      <c r="D2220">
        <v>0</v>
      </c>
      <c r="E2220">
        <v>0</v>
      </c>
      <c r="F2220" t="s">
        <v>13159</v>
      </c>
    </row>
    <row r="2221" spans="1:6" x14ac:dyDescent="0.25">
      <c r="A2221" t="s">
        <v>2915</v>
      </c>
      <c r="B2221" t="s">
        <v>2916</v>
      </c>
      <c r="C2221">
        <v>0</v>
      </c>
      <c r="D2221">
        <v>0</v>
      </c>
      <c r="E2221">
        <v>0</v>
      </c>
      <c r="F2221" t="s">
        <v>2917</v>
      </c>
    </row>
    <row r="2222" spans="1:6" x14ac:dyDescent="0.25">
      <c r="A2222" t="s">
        <v>12223</v>
      </c>
      <c r="B2222" t="s">
        <v>12224</v>
      </c>
      <c r="C2222">
        <v>0</v>
      </c>
      <c r="D2222">
        <v>0</v>
      </c>
      <c r="E2222">
        <v>0</v>
      </c>
      <c r="F2222" t="s">
        <v>12225</v>
      </c>
    </row>
    <row r="2223" spans="1:6" x14ac:dyDescent="0.25">
      <c r="A2223" t="s">
        <v>5475</v>
      </c>
      <c r="B2223" t="s">
        <v>5476</v>
      </c>
      <c r="C2223">
        <v>0</v>
      </c>
      <c r="D2223">
        <v>0</v>
      </c>
      <c r="E2223">
        <v>0</v>
      </c>
      <c r="F2223" t="s">
        <v>5477</v>
      </c>
    </row>
    <row r="2224" spans="1:6" x14ac:dyDescent="0.25">
      <c r="A2224" t="s">
        <v>2686</v>
      </c>
      <c r="B2224" t="s">
        <v>2687</v>
      </c>
      <c r="C2224">
        <v>0</v>
      </c>
      <c r="D2224">
        <v>0</v>
      </c>
      <c r="E2224">
        <v>0</v>
      </c>
      <c r="F2224" t="s">
        <v>2688</v>
      </c>
    </row>
    <row r="2225" spans="1:7" x14ac:dyDescent="0.25">
      <c r="A2225" t="s">
        <v>3495</v>
      </c>
      <c r="B2225" t="s">
        <v>3496</v>
      </c>
      <c r="C2225">
        <v>0</v>
      </c>
      <c r="D2225">
        <v>0</v>
      </c>
      <c r="E2225">
        <v>0</v>
      </c>
      <c r="F2225" t="s">
        <v>3497</v>
      </c>
    </row>
    <row r="2226" spans="1:7" x14ac:dyDescent="0.25">
      <c r="A2226" t="s">
        <v>10552</v>
      </c>
      <c r="B2226" t="s">
        <v>10553</v>
      </c>
      <c r="C2226">
        <v>0</v>
      </c>
      <c r="D2226">
        <v>0</v>
      </c>
      <c r="E2226">
        <v>0</v>
      </c>
      <c r="F2226" t="s">
        <v>10554</v>
      </c>
    </row>
    <row r="2227" spans="1:7" x14ac:dyDescent="0.25">
      <c r="A2227" t="s">
        <v>10639</v>
      </c>
      <c r="B2227" t="s">
        <v>10640</v>
      </c>
      <c r="C2227">
        <v>0</v>
      </c>
      <c r="D2227">
        <v>0</v>
      </c>
      <c r="E2227">
        <v>0</v>
      </c>
      <c r="F2227" t="s">
        <v>10641</v>
      </c>
    </row>
    <row r="2228" spans="1:7" x14ac:dyDescent="0.25">
      <c r="A2228" t="s">
        <v>4059</v>
      </c>
      <c r="B2228" t="s">
        <v>4060</v>
      </c>
      <c r="C2228">
        <v>0</v>
      </c>
      <c r="D2228">
        <v>0</v>
      </c>
      <c r="E2228">
        <v>0</v>
      </c>
      <c r="F2228" t="s">
        <v>4061</v>
      </c>
    </row>
    <row r="2229" spans="1:7" x14ac:dyDescent="0.25">
      <c r="A2229" t="s">
        <v>4068</v>
      </c>
      <c r="B2229" t="s">
        <v>4069</v>
      </c>
      <c r="C2229">
        <v>0</v>
      </c>
      <c r="D2229">
        <v>0</v>
      </c>
      <c r="E2229">
        <v>0</v>
      </c>
      <c r="F2229" t="s">
        <v>4070</v>
      </c>
    </row>
    <row r="2230" spans="1:7" x14ac:dyDescent="0.25">
      <c r="A2230" t="s">
        <v>1791</v>
      </c>
      <c r="B2230" t="s">
        <v>1792</v>
      </c>
      <c r="C2230">
        <v>1</v>
      </c>
      <c r="D2230">
        <v>1</v>
      </c>
      <c r="E2230">
        <v>0</v>
      </c>
      <c r="F2230" t="s">
        <v>1793</v>
      </c>
      <c r="G2230" t="s">
        <v>1769</v>
      </c>
    </row>
    <row r="2231" spans="1:7" x14ac:dyDescent="0.25">
      <c r="A2231" t="s">
        <v>1791</v>
      </c>
      <c r="B2231" t="s">
        <v>8084</v>
      </c>
      <c r="C2231">
        <v>0</v>
      </c>
      <c r="D2231">
        <v>0</v>
      </c>
      <c r="E2231">
        <v>0</v>
      </c>
      <c r="F2231" t="s">
        <v>1793</v>
      </c>
    </row>
    <row r="2232" spans="1:7" x14ac:dyDescent="0.25">
      <c r="A2232" t="s">
        <v>4843</v>
      </c>
      <c r="B2232" t="s">
        <v>4844</v>
      </c>
      <c r="C2232">
        <v>0</v>
      </c>
      <c r="D2232">
        <v>0</v>
      </c>
      <c r="E2232">
        <v>0</v>
      </c>
      <c r="F2232" t="s">
        <v>4845</v>
      </c>
    </row>
    <row r="2233" spans="1:7" x14ac:dyDescent="0.25">
      <c r="A2233" t="s">
        <v>13274</v>
      </c>
      <c r="B2233" t="s">
        <v>12400</v>
      </c>
      <c r="C2233">
        <v>0</v>
      </c>
      <c r="D2233">
        <v>0</v>
      </c>
      <c r="E2233">
        <v>0</v>
      </c>
      <c r="F2233" t="s">
        <v>13275</v>
      </c>
    </row>
    <row r="2234" spans="1:7" x14ac:dyDescent="0.25">
      <c r="A2234" t="s">
        <v>2366</v>
      </c>
      <c r="B2234" t="s">
        <v>2367</v>
      </c>
      <c r="C2234">
        <v>0</v>
      </c>
      <c r="D2234">
        <v>0</v>
      </c>
      <c r="E2234">
        <v>0</v>
      </c>
      <c r="F2234" t="s">
        <v>2368</v>
      </c>
    </row>
    <row r="2235" spans="1:7" x14ac:dyDescent="0.25">
      <c r="A2235" t="s">
        <v>10522</v>
      </c>
      <c r="B2235" t="s">
        <v>10523</v>
      </c>
      <c r="C2235">
        <v>0</v>
      </c>
      <c r="D2235">
        <v>0</v>
      </c>
      <c r="E2235">
        <v>0</v>
      </c>
      <c r="F2235" t="s">
        <v>10524</v>
      </c>
    </row>
    <row r="2236" spans="1:7" x14ac:dyDescent="0.25">
      <c r="A2236" t="s">
        <v>5845</v>
      </c>
      <c r="B2236" t="s">
        <v>5846</v>
      </c>
      <c r="C2236">
        <v>0</v>
      </c>
      <c r="D2236">
        <v>0</v>
      </c>
      <c r="E2236">
        <v>0</v>
      </c>
      <c r="F2236" t="s">
        <v>5847</v>
      </c>
    </row>
    <row r="2237" spans="1:7" x14ac:dyDescent="0.25">
      <c r="A2237" t="s">
        <v>1145</v>
      </c>
      <c r="B2237" t="s">
        <v>1146</v>
      </c>
      <c r="C2237">
        <v>1</v>
      </c>
      <c r="D2237">
        <v>1</v>
      </c>
      <c r="E2237">
        <v>0</v>
      </c>
      <c r="F2237" t="s">
        <v>1147</v>
      </c>
      <c r="G2237" t="s">
        <v>247</v>
      </c>
    </row>
    <row r="2238" spans="1:7" x14ac:dyDescent="0.25">
      <c r="A2238" t="s">
        <v>13133</v>
      </c>
      <c r="B2238" t="s">
        <v>13134</v>
      </c>
      <c r="C2238">
        <v>0</v>
      </c>
      <c r="D2238">
        <v>0</v>
      </c>
      <c r="E2238">
        <v>0</v>
      </c>
      <c r="F2238" t="s">
        <v>13135</v>
      </c>
    </row>
    <row r="2239" spans="1:7" x14ac:dyDescent="0.25">
      <c r="A2239" t="s">
        <v>10411</v>
      </c>
      <c r="B2239" t="s">
        <v>10412</v>
      </c>
      <c r="C2239">
        <v>0</v>
      </c>
      <c r="D2239">
        <v>0</v>
      </c>
      <c r="E2239">
        <v>0</v>
      </c>
      <c r="F2239" t="s">
        <v>10413</v>
      </c>
    </row>
    <row r="2240" spans="1:7" x14ac:dyDescent="0.25">
      <c r="A2240" t="s">
        <v>1847</v>
      </c>
      <c r="B2240" t="s">
        <v>1848</v>
      </c>
      <c r="C2240">
        <v>0</v>
      </c>
      <c r="D2240">
        <v>0</v>
      </c>
      <c r="E2240">
        <v>0</v>
      </c>
      <c r="F2240" t="s">
        <v>1849</v>
      </c>
    </row>
    <row r="2241" spans="1:6" x14ac:dyDescent="0.25">
      <c r="A2241" t="s">
        <v>2885</v>
      </c>
      <c r="B2241" t="s">
        <v>2886</v>
      </c>
      <c r="C2241">
        <v>0</v>
      </c>
      <c r="D2241">
        <v>0</v>
      </c>
      <c r="E2241">
        <v>0</v>
      </c>
      <c r="F2241" t="s">
        <v>2887</v>
      </c>
    </row>
    <row r="2242" spans="1:6" x14ac:dyDescent="0.25">
      <c r="A2242" t="s">
        <v>6773</v>
      </c>
      <c r="B2242" t="s">
        <v>6774</v>
      </c>
      <c r="C2242">
        <v>0</v>
      </c>
      <c r="D2242">
        <v>0</v>
      </c>
      <c r="E2242">
        <v>0</v>
      </c>
      <c r="F2242" t="s">
        <v>6775</v>
      </c>
    </row>
    <row r="2243" spans="1:6" x14ac:dyDescent="0.25">
      <c r="A2243" t="s">
        <v>10298</v>
      </c>
      <c r="B2243" t="s">
        <v>10299</v>
      </c>
      <c r="C2243">
        <v>0</v>
      </c>
      <c r="D2243">
        <v>0</v>
      </c>
      <c r="E2243">
        <v>0</v>
      </c>
      <c r="F2243" t="s">
        <v>10300</v>
      </c>
    </row>
    <row r="2244" spans="1:6" x14ac:dyDescent="0.25">
      <c r="A2244" t="s">
        <v>11529</v>
      </c>
      <c r="B2244" t="s">
        <v>1630</v>
      </c>
      <c r="C2244">
        <v>0</v>
      </c>
      <c r="D2244">
        <v>0</v>
      </c>
      <c r="E2244">
        <v>0</v>
      </c>
      <c r="F2244" t="s">
        <v>11530</v>
      </c>
    </row>
    <row r="2245" spans="1:6" x14ac:dyDescent="0.25">
      <c r="A2245" t="s">
        <v>4475</v>
      </c>
      <c r="B2245" t="s">
        <v>4476</v>
      </c>
      <c r="C2245">
        <v>0</v>
      </c>
      <c r="D2245">
        <v>0</v>
      </c>
      <c r="E2245">
        <v>0</v>
      </c>
      <c r="F2245" t="s">
        <v>4477</v>
      </c>
    </row>
    <row r="2246" spans="1:6" x14ac:dyDescent="0.25">
      <c r="A2246" t="s">
        <v>3673</v>
      </c>
      <c r="B2246" t="s">
        <v>3674</v>
      </c>
      <c r="C2246">
        <v>0</v>
      </c>
      <c r="D2246">
        <v>0</v>
      </c>
      <c r="E2246">
        <v>0</v>
      </c>
      <c r="F2246" t="s">
        <v>3675</v>
      </c>
    </row>
    <row r="2247" spans="1:6" x14ac:dyDescent="0.25">
      <c r="A2247" t="s">
        <v>11182</v>
      </c>
      <c r="B2247" t="s">
        <v>11183</v>
      </c>
      <c r="C2247">
        <v>0</v>
      </c>
      <c r="D2247">
        <v>0</v>
      </c>
      <c r="E2247">
        <v>0</v>
      </c>
      <c r="F2247" t="s">
        <v>11184</v>
      </c>
    </row>
    <row r="2248" spans="1:6" x14ac:dyDescent="0.25">
      <c r="A2248" t="s">
        <v>6385</v>
      </c>
      <c r="B2248" t="s">
        <v>6386</v>
      </c>
      <c r="C2248">
        <v>0</v>
      </c>
      <c r="D2248">
        <v>0</v>
      </c>
      <c r="E2248">
        <v>0</v>
      </c>
      <c r="F2248" t="s">
        <v>6387</v>
      </c>
    </row>
    <row r="2249" spans="1:6" x14ac:dyDescent="0.25">
      <c r="A2249" t="s">
        <v>9257</v>
      </c>
      <c r="B2249" t="s">
        <v>9258</v>
      </c>
      <c r="C2249">
        <v>0</v>
      </c>
      <c r="D2249">
        <v>0</v>
      </c>
      <c r="E2249">
        <v>0</v>
      </c>
      <c r="F2249" t="s">
        <v>9259</v>
      </c>
    </row>
    <row r="2250" spans="1:6" x14ac:dyDescent="0.25">
      <c r="A2250" t="s">
        <v>13233</v>
      </c>
      <c r="B2250" t="s">
        <v>13234</v>
      </c>
      <c r="C2250">
        <v>0</v>
      </c>
      <c r="D2250">
        <v>0</v>
      </c>
      <c r="E2250">
        <v>0</v>
      </c>
      <c r="F2250" t="s">
        <v>13235</v>
      </c>
    </row>
    <row r="2251" spans="1:6" x14ac:dyDescent="0.25">
      <c r="A2251" t="s">
        <v>8322</v>
      </c>
      <c r="B2251" t="s">
        <v>8323</v>
      </c>
      <c r="C2251">
        <v>0</v>
      </c>
      <c r="D2251">
        <v>0</v>
      </c>
      <c r="E2251">
        <v>0</v>
      </c>
      <c r="F2251" t="s">
        <v>8324</v>
      </c>
    </row>
    <row r="2252" spans="1:6" x14ac:dyDescent="0.25">
      <c r="A2252" t="s">
        <v>12869</v>
      </c>
      <c r="B2252" t="s">
        <v>12870</v>
      </c>
      <c r="C2252">
        <v>0</v>
      </c>
      <c r="D2252">
        <v>0</v>
      </c>
      <c r="E2252">
        <v>0</v>
      </c>
      <c r="F2252" t="s">
        <v>12871</v>
      </c>
    </row>
    <row r="2253" spans="1:6" x14ac:dyDescent="0.25">
      <c r="A2253" t="s">
        <v>2127</v>
      </c>
      <c r="B2253" t="s">
        <v>2128</v>
      </c>
      <c r="C2253">
        <v>0</v>
      </c>
      <c r="D2253">
        <v>0</v>
      </c>
      <c r="E2253">
        <v>0</v>
      </c>
      <c r="F2253" t="s">
        <v>2129</v>
      </c>
    </row>
    <row r="2254" spans="1:6" x14ac:dyDescent="0.25">
      <c r="A2254" t="s">
        <v>8304</v>
      </c>
      <c r="B2254" t="s">
        <v>8305</v>
      </c>
      <c r="C2254">
        <v>0</v>
      </c>
      <c r="D2254">
        <v>0</v>
      </c>
      <c r="E2254">
        <v>0</v>
      </c>
      <c r="F2254" t="s">
        <v>8306</v>
      </c>
    </row>
    <row r="2255" spans="1:6" x14ac:dyDescent="0.25">
      <c r="A2255" t="s">
        <v>1850</v>
      </c>
      <c r="B2255" t="s">
        <v>1851</v>
      </c>
      <c r="C2255">
        <v>0</v>
      </c>
      <c r="D2255">
        <v>0</v>
      </c>
      <c r="E2255">
        <v>0</v>
      </c>
      <c r="F2255" t="s">
        <v>1852</v>
      </c>
    </row>
    <row r="2256" spans="1:6" x14ac:dyDescent="0.25">
      <c r="A2256" t="s">
        <v>2360</v>
      </c>
      <c r="B2256" t="s">
        <v>2361</v>
      </c>
      <c r="C2256">
        <v>0</v>
      </c>
      <c r="D2256">
        <v>0</v>
      </c>
      <c r="E2256">
        <v>0</v>
      </c>
      <c r="F2256" t="s">
        <v>2362</v>
      </c>
    </row>
    <row r="2257" spans="1:7" x14ac:dyDescent="0.25">
      <c r="A2257" t="s">
        <v>4469</v>
      </c>
      <c r="B2257" t="s">
        <v>4470</v>
      </c>
      <c r="C2257">
        <v>0</v>
      </c>
      <c r="D2257">
        <v>0</v>
      </c>
      <c r="E2257">
        <v>0</v>
      </c>
      <c r="F2257" t="s">
        <v>4471</v>
      </c>
    </row>
    <row r="2258" spans="1:7" x14ac:dyDescent="0.25">
      <c r="A2258" t="s">
        <v>3003</v>
      </c>
      <c r="B2258" t="s">
        <v>3004</v>
      </c>
      <c r="C2258">
        <v>0</v>
      </c>
      <c r="D2258">
        <v>0</v>
      </c>
      <c r="E2258">
        <v>0</v>
      </c>
      <c r="F2258" t="s">
        <v>3005</v>
      </c>
    </row>
    <row r="2259" spans="1:7" x14ac:dyDescent="0.25">
      <c r="A2259" t="s">
        <v>5317</v>
      </c>
      <c r="B2259" t="s">
        <v>4665</v>
      </c>
      <c r="C2259">
        <v>0</v>
      </c>
      <c r="D2259">
        <v>0</v>
      </c>
      <c r="E2259">
        <v>0</v>
      </c>
      <c r="F2259" t="s">
        <v>5318</v>
      </c>
    </row>
    <row r="2260" spans="1:7" x14ac:dyDescent="0.25">
      <c r="A2260" t="s">
        <v>10789</v>
      </c>
      <c r="B2260" t="s">
        <v>10790</v>
      </c>
      <c r="C2260">
        <v>0</v>
      </c>
      <c r="D2260">
        <v>0</v>
      </c>
      <c r="E2260">
        <v>0</v>
      </c>
      <c r="F2260" t="s">
        <v>10791</v>
      </c>
    </row>
    <row r="2261" spans="1:7" x14ac:dyDescent="0.25">
      <c r="A2261" t="s">
        <v>6572</v>
      </c>
      <c r="B2261" t="s">
        <v>6573</v>
      </c>
      <c r="C2261">
        <v>0</v>
      </c>
      <c r="D2261">
        <v>0</v>
      </c>
      <c r="E2261">
        <v>0</v>
      </c>
      <c r="F2261" t="s">
        <v>6574</v>
      </c>
    </row>
    <row r="2262" spans="1:7" x14ac:dyDescent="0.25">
      <c r="A2262" t="s">
        <v>3688</v>
      </c>
      <c r="B2262" t="s">
        <v>3689</v>
      </c>
      <c r="C2262">
        <v>0</v>
      </c>
      <c r="D2262">
        <v>0</v>
      </c>
      <c r="E2262">
        <v>0</v>
      </c>
      <c r="F2262" t="s">
        <v>3690</v>
      </c>
    </row>
    <row r="2263" spans="1:7" x14ac:dyDescent="0.25">
      <c r="A2263" t="s">
        <v>5938</v>
      </c>
      <c r="B2263" t="s">
        <v>5939</v>
      </c>
      <c r="C2263">
        <v>0</v>
      </c>
      <c r="D2263">
        <v>0</v>
      </c>
      <c r="E2263">
        <v>0</v>
      </c>
      <c r="F2263" t="s">
        <v>5940</v>
      </c>
    </row>
    <row r="2264" spans="1:7" x14ac:dyDescent="0.25">
      <c r="A2264" t="s">
        <v>691</v>
      </c>
      <c r="B2264" t="s">
        <v>692</v>
      </c>
      <c r="C2264">
        <v>1</v>
      </c>
      <c r="D2264">
        <v>1</v>
      </c>
      <c r="E2264">
        <v>0</v>
      </c>
      <c r="F2264" t="s">
        <v>693</v>
      </c>
      <c r="G2264" t="s">
        <v>208</v>
      </c>
    </row>
    <row r="2265" spans="1:7" x14ac:dyDescent="0.25">
      <c r="A2265" t="s">
        <v>3435</v>
      </c>
      <c r="B2265" t="s">
        <v>3436</v>
      </c>
      <c r="C2265">
        <v>0</v>
      </c>
      <c r="D2265">
        <v>0</v>
      </c>
      <c r="E2265">
        <v>0</v>
      </c>
      <c r="F2265" t="s">
        <v>3437</v>
      </c>
    </row>
    <row r="2266" spans="1:7" x14ac:dyDescent="0.25">
      <c r="A2266" t="s">
        <v>7257</v>
      </c>
      <c r="B2266" t="s">
        <v>7258</v>
      </c>
      <c r="C2266">
        <v>0</v>
      </c>
      <c r="D2266">
        <v>0</v>
      </c>
      <c r="E2266">
        <v>0</v>
      </c>
      <c r="F2266" t="s">
        <v>7259</v>
      </c>
    </row>
    <row r="2267" spans="1:7" x14ac:dyDescent="0.25">
      <c r="A2267" t="s">
        <v>8554</v>
      </c>
      <c r="B2267" t="s">
        <v>8555</v>
      </c>
      <c r="C2267">
        <v>0</v>
      </c>
      <c r="D2267">
        <v>0</v>
      </c>
      <c r="E2267">
        <v>0</v>
      </c>
      <c r="F2267" t="s">
        <v>8556</v>
      </c>
    </row>
    <row r="2268" spans="1:7" x14ac:dyDescent="0.25">
      <c r="A2268" t="s">
        <v>5487</v>
      </c>
      <c r="B2268" t="s">
        <v>5488</v>
      </c>
      <c r="C2268">
        <v>0</v>
      </c>
      <c r="D2268">
        <v>0</v>
      </c>
      <c r="E2268">
        <v>0</v>
      </c>
      <c r="F2268" t="s">
        <v>5489</v>
      </c>
    </row>
    <row r="2269" spans="1:7" x14ac:dyDescent="0.25">
      <c r="A2269" t="s">
        <v>4372</v>
      </c>
      <c r="B2269" t="s">
        <v>4373</v>
      </c>
      <c r="C2269">
        <v>0</v>
      </c>
      <c r="D2269">
        <v>0</v>
      </c>
      <c r="E2269">
        <v>0</v>
      </c>
      <c r="F2269" t="s">
        <v>4374</v>
      </c>
    </row>
    <row r="2270" spans="1:7" x14ac:dyDescent="0.25">
      <c r="A2270" t="s">
        <v>1856</v>
      </c>
      <c r="B2270" t="s">
        <v>1857</v>
      </c>
      <c r="C2270">
        <v>0</v>
      </c>
      <c r="D2270">
        <v>0</v>
      </c>
      <c r="E2270">
        <v>0</v>
      </c>
      <c r="F2270" t="s">
        <v>1858</v>
      </c>
    </row>
    <row r="2271" spans="1:7" x14ac:dyDescent="0.25">
      <c r="A2271" t="s">
        <v>8144</v>
      </c>
      <c r="B2271" t="s">
        <v>8145</v>
      </c>
      <c r="C2271">
        <v>0</v>
      </c>
      <c r="D2271">
        <v>0</v>
      </c>
      <c r="E2271">
        <v>0</v>
      </c>
      <c r="F2271" t="s">
        <v>8146</v>
      </c>
    </row>
    <row r="2272" spans="1:7" x14ac:dyDescent="0.25">
      <c r="A2272" t="s">
        <v>7919</v>
      </c>
      <c r="B2272" t="s">
        <v>7920</v>
      </c>
      <c r="C2272">
        <v>0</v>
      </c>
      <c r="D2272">
        <v>0</v>
      </c>
      <c r="E2272">
        <v>0</v>
      </c>
      <c r="F2272" t="s">
        <v>7921</v>
      </c>
    </row>
    <row r="2273" spans="1:7" x14ac:dyDescent="0.25">
      <c r="A2273" t="s">
        <v>288</v>
      </c>
      <c r="B2273" t="s">
        <v>289</v>
      </c>
      <c r="C2273">
        <v>9</v>
      </c>
      <c r="D2273">
        <v>0</v>
      </c>
      <c r="E2273">
        <v>9</v>
      </c>
      <c r="F2273" t="s">
        <v>290</v>
      </c>
      <c r="G2273" t="s">
        <v>291</v>
      </c>
    </row>
    <row r="2274" spans="1:7" x14ac:dyDescent="0.25">
      <c r="A2274" t="s">
        <v>12462</v>
      </c>
      <c r="B2274" t="s">
        <v>12463</v>
      </c>
      <c r="C2274">
        <v>0</v>
      </c>
      <c r="D2274">
        <v>0</v>
      </c>
      <c r="E2274">
        <v>0</v>
      </c>
      <c r="F2274" t="s">
        <v>12464</v>
      </c>
    </row>
    <row r="2275" spans="1:7" x14ac:dyDescent="0.25">
      <c r="A2275" t="s">
        <v>13189</v>
      </c>
      <c r="B2275" t="s">
        <v>13190</v>
      </c>
      <c r="C2275">
        <v>0</v>
      </c>
      <c r="D2275">
        <v>0</v>
      </c>
      <c r="E2275">
        <v>0</v>
      </c>
      <c r="F2275" t="s">
        <v>13191</v>
      </c>
    </row>
    <row r="2276" spans="1:7" x14ac:dyDescent="0.25">
      <c r="A2276" t="s">
        <v>3508</v>
      </c>
      <c r="B2276" t="s">
        <v>2805</v>
      </c>
      <c r="C2276">
        <v>0</v>
      </c>
      <c r="D2276">
        <v>0</v>
      </c>
      <c r="E2276">
        <v>0</v>
      </c>
      <c r="F2276" t="s">
        <v>3509</v>
      </c>
    </row>
    <row r="2277" spans="1:7" x14ac:dyDescent="0.25">
      <c r="A2277" t="s">
        <v>7811</v>
      </c>
      <c r="B2277" t="s">
        <v>7812</v>
      </c>
      <c r="C2277">
        <v>0</v>
      </c>
      <c r="D2277">
        <v>0</v>
      </c>
      <c r="E2277">
        <v>0</v>
      </c>
      <c r="F2277" t="s">
        <v>7813</v>
      </c>
    </row>
    <row r="2278" spans="1:7" x14ac:dyDescent="0.25">
      <c r="A2278" t="s">
        <v>4769</v>
      </c>
      <c r="B2278" t="s">
        <v>4770</v>
      </c>
      <c r="C2278">
        <v>0</v>
      </c>
      <c r="D2278">
        <v>0</v>
      </c>
      <c r="E2278">
        <v>0</v>
      </c>
      <c r="F2278" t="s">
        <v>4771</v>
      </c>
    </row>
    <row r="2279" spans="1:7" x14ac:dyDescent="0.25">
      <c r="A2279" t="s">
        <v>8418</v>
      </c>
      <c r="B2279" t="s">
        <v>8195</v>
      </c>
      <c r="C2279">
        <v>0</v>
      </c>
      <c r="D2279">
        <v>0</v>
      </c>
      <c r="E2279">
        <v>0</v>
      </c>
      <c r="F2279" t="s">
        <v>8419</v>
      </c>
    </row>
    <row r="2280" spans="1:7" x14ac:dyDescent="0.25">
      <c r="A2280" t="s">
        <v>11406</v>
      </c>
      <c r="B2280" t="s">
        <v>11407</v>
      </c>
      <c r="C2280">
        <v>0</v>
      </c>
      <c r="D2280">
        <v>0</v>
      </c>
      <c r="E2280">
        <v>0</v>
      </c>
      <c r="F2280" t="s">
        <v>11408</v>
      </c>
    </row>
    <row r="2281" spans="1:7" x14ac:dyDescent="0.25">
      <c r="A2281" t="s">
        <v>6679</v>
      </c>
      <c r="B2281" t="s">
        <v>6680</v>
      </c>
      <c r="C2281">
        <v>0</v>
      </c>
      <c r="D2281">
        <v>0</v>
      </c>
      <c r="E2281">
        <v>0</v>
      </c>
      <c r="F2281" t="s">
        <v>6681</v>
      </c>
    </row>
    <row r="2282" spans="1:7" x14ac:dyDescent="0.25">
      <c r="A2282" t="s">
        <v>4879</v>
      </c>
      <c r="B2282" t="s">
        <v>4880</v>
      </c>
      <c r="C2282">
        <v>0</v>
      </c>
      <c r="D2282">
        <v>0</v>
      </c>
      <c r="E2282">
        <v>0</v>
      </c>
      <c r="F2282" t="s">
        <v>4881</v>
      </c>
    </row>
    <row r="2283" spans="1:7" x14ac:dyDescent="0.25">
      <c r="A2283" t="s">
        <v>4879</v>
      </c>
      <c r="B2283" t="s">
        <v>9565</v>
      </c>
      <c r="C2283">
        <v>0</v>
      </c>
      <c r="D2283">
        <v>0</v>
      </c>
      <c r="E2283">
        <v>0</v>
      </c>
      <c r="F2283" t="s">
        <v>4881</v>
      </c>
    </row>
    <row r="2284" spans="1:7" x14ac:dyDescent="0.25">
      <c r="A2284" t="s">
        <v>940</v>
      </c>
      <c r="B2284" t="s">
        <v>941</v>
      </c>
      <c r="C2284">
        <v>1</v>
      </c>
      <c r="D2284">
        <v>0</v>
      </c>
      <c r="E2284">
        <v>1</v>
      </c>
      <c r="F2284" t="s">
        <v>942</v>
      </c>
      <c r="G2284" t="s">
        <v>215</v>
      </c>
    </row>
    <row r="2285" spans="1:7" x14ac:dyDescent="0.25">
      <c r="A2285" t="s">
        <v>8942</v>
      </c>
      <c r="B2285" t="s">
        <v>8943</v>
      </c>
      <c r="C2285">
        <v>0</v>
      </c>
      <c r="D2285">
        <v>0</v>
      </c>
      <c r="E2285">
        <v>0</v>
      </c>
      <c r="F2285" t="s">
        <v>8944</v>
      </c>
    </row>
    <row r="2286" spans="1:7" x14ac:dyDescent="0.25">
      <c r="A2286" t="s">
        <v>2160</v>
      </c>
      <c r="B2286" t="s">
        <v>2161</v>
      </c>
      <c r="C2286">
        <v>0</v>
      </c>
      <c r="D2286">
        <v>0</v>
      </c>
      <c r="E2286">
        <v>0</v>
      </c>
      <c r="F2286" t="s">
        <v>2162</v>
      </c>
    </row>
    <row r="2287" spans="1:7" x14ac:dyDescent="0.25">
      <c r="A2287" t="s">
        <v>3396</v>
      </c>
      <c r="B2287" t="s">
        <v>3397</v>
      </c>
      <c r="C2287">
        <v>0</v>
      </c>
      <c r="D2287">
        <v>0</v>
      </c>
      <c r="E2287">
        <v>0</v>
      </c>
      <c r="F2287" t="s">
        <v>3398</v>
      </c>
    </row>
    <row r="2288" spans="1:7" x14ac:dyDescent="0.25">
      <c r="A2288" t="s">
        <v>8085</v>
      </c>
      <c r="B2288" t="s">
        <v>8086</v>
      </c>
      <c r="C2288">
        <v>0</v>
      </c>
      <c r="D2288">
        <v>0</v>
      </c>
      <c r="E2288">
        <v>0</v>
      </c>
      <c r="F2288" t="s">
        <v>8087</v>
      </c>
    </row>
    <row r="2289" spans="1:7" x14ac:dyDescent="0.25">
      <c r="A2289" t="s">
        <v>7876</v>
      </c>
      <c r="B2289" t="s">
        <v>7877</v>
      </c>
      <c r="C2289">
        <v>0</v>
      </c>
      <c r="D2289">
        <v>0</v>
      </c>
      <c r="E2289">
        <v>0</v>
      </c>
      <c r="F2289" t="s">
        <v>7878</v>
      </c>
    </row>
    <row r="2290" spans="1:7" x14ac:dyDescent="0.25">
      <c r="A2290" t="s">
        <v>2006</v>
      </c>
      <c r="B2290" t="s">
        <v>2007</v>
      </c>
      <c r="C2290">
        <v>0</v>
      </c>
      <c r="D2290">
        <v>0</v>
      </c>
      <c r="E2290">
        <v>0</v>
      </c>
      <c r="F2290" t="s">
        <v>2008</v>
      </c>
    </row>
    <row r="2291" spans="1:7" x14ac:dyDescent="0.25">
      <c r="A2291" t="s">
        <v>4682</v>
      </c>
      <c r="B2291" t="s">
        <v>4683</v>
      </c>
      <c r="C2291">
        <v>0</v>
      </c>
      <c r="D2291">
        <v>0</v>
      </c>
      <c r="E2291">
        <v>0</v>
      </c>
      <c r="F2291" t="s">
        <v>4684</v>
      </c>
    </row>
    <row r="2292" spans="1:7" x14ac:dyDescent="0.25">
      <c r="A2292" t="s">
        <v>6367</v>
      </c>
      <c r="B2292" t="s">
        <v>6368</v>
      </c>
      <c r="C2292">
        <v>0</v>
      </c>
      <c r="D2292">
        <v>0</v>
      </c>
      <c r="E2292">
        <v>0</v>
      </c>
      <c r="F2292" t="s">
        <v>6369</v>
      </c>
    </row>
    <row r="2293" spans="1:7" x14ac:dyDescent="0.25">
      <c r="A2293" t="s">
        <v>7697</v>
      </c>
      <c r="B2293" t="s">
        <v>7698</v>
      </c>
      <c r="C2293">
        <v>0</v>
      </c>
      <c r="D2293">
        <v>0</v>
      </c>
      <c r="E2293">
        <v>0</v>
      </c>
      <c r="F2293" t="s">
        <v>7699</v>
      </c>
    </row>
    <row r="2294" spans="1:7" x14ac:dyDescent="0.25">
      <c r="A2294" t="s">
        <v>8686</v>
      </c>
      <c r="B2294" t="s">
        <v>8687</v>
      </c>
      <c r="C2294">
        <v>0</v>
      </c>
      <c r="D2294">
        <v>0</v>
      </c>
      <c r="E2294">
        <v>0</v>
      </c>
      <c r="F2294" t="s">
        <v>8688</v>
      </c>
    </row>
    <row r="2295" spans="1:7" x14ac:dyDescent="0.25">
      <c r="A2295" t="s">
        <v>1339</v>
      </c>
      <c r="B2295" t="s">
        <v>1340</v>
      </c>
      <c r="C2295">
        <v>1</v>
      </c>
      <c r="D2295">
        <v>1</v>
      </c>
      <c r="E2295">
        <v>0</v>
      </c>
      <c r="F2295" t="s">
        <v>1341</v>
      </c>
      <c r="G2295" t="s">
        <v>1342</v>
      </c>
    </row>
    <row r="2296" spans="1:7" x14ac:dyDescent="0.25">
      <c r="A2296" t="s">
        <v>823</v>
      </c>
      <c r="B2296" t="s">
        <v>824</v>
      </c>
      <c r="C2296">
        <v>1</v>
      </c>
      <c r="D2296">
        <v>1</v>
      </c>
      <c r="E2296">
        <v>0</v>
      </c>
      <c r="F2296" t="s">
        <v>825</v>
      </c>
      <c r="G2296" t="s">
        <v>215</v>
      </c>
    </row>
    <row r="2297" spans="1:7" x14ac:dyDescent="0.25">
      <c r="A2297" t="s">
        <v>6115</v>
      </c>
      <c r="B2297" t="s">
        <v>6116</v>
      </c>
      <c r="C2297">
        <v>0</v>
      </c>
      <c r="D2297">
        <v>0</v>
      </c>
      <c r="E2297">
        <v>0</v>
      </c>
      <c r="F2297" t="s">
        <v>6117</v>
      </c>
    </row>
    <row r="2298" spans="1:7" x14ac:dyDescent="0.25">
      <c r="A2298" t="s">
        <v>9180</v>
      </c>
      <c r="B2298" t="s">
        <v>9181</v>
      </c>
      <c r="C2298">
        <v>0</v>
      </c>
      <c r="D2298">
        <v>0</v>
      </c>
      <c r="E2298">
        <v>0</v>
      </c>
      <c r="F2298" t="s">
        <v>9182</v>
      </c>
    </row>
    <row r="2299" spans="1:7" x14ac:dyDescent="0.25">
      <c r="A2299" t="s">
        <v>906</v>
      </c>
      <c r="B2299" t="s">
        <v>907</v>
      </c>
      <c r="C2299">
        <v>1</v>
      </c>
      <c r="D2299">
        <v>1</v>
      </c>
      <c r="E2299">
        <v>0</v>
      </c>
      <c r="F2299" t="s">
        <v>908</v>
      </c>
      <c r="G2299" t="s">
        <v>215</v>
      </c>
    </row>
    <row r="2300" spans="1:7" x14ac:dyDescent="0.25">
      <c r="A2300" t="s">
        <v>1921</v>
      </c>
      <c r="B2300" t="s">
        <v>1922</v>
      </c>
      <c r="C2300">
        <v>0</v>
      </c>
      <c r="D2300">
        <v>0</v>
      </c>
      <c r="E2300">
        <v>0</v>
      </c>
      <c r="F2300" t="s">
        <v>1923</v>
      </c>
    </row>
    <row r="2301" spans="1:7" x14ac:dyDescent="0.25">
      <c r="A2301" t="s">
        <v>2163</v>
      </c>
      <c r="B2301" t="s">
        <v>2164</v>
      </c>
      <c r="C2301">
        <v>0</v>
      </c>
      <c r="D2301">
        <v>0</v>
      </c>
      <c r="E2301">
        <v>0</v>
      </c>
      <c r="F2301" t="s">
        <v>2165</v>
      </c>
    </row>
    <row r="2302" spans="1:7" x14ac:dyDescent="0.25">
      <c r="A2302" t="s">
        <v>6039</v>
      </c>
      <c r="B2302" t="s">
        <v>6040</v>
      </c>
      <c r="C2302">
        <v>0</v>
      </c>
      <c r="D2302">
        <v>0</v>
      </c>
      <c r="E2302">
        <v>0</v>
      </c>
      <c r="F2302" t="s">
        <v>6041</v>
      </c>
    </row>
    <row r="2303" spans="1:7" x14ac:dyDescent="0.25">
      <c r="A2303" t="s">
        <v>4640</v>
      </c>
      <c r="B2303" t="s">
        <v>4641</v>
      </c>
      <c r="C2303">
        <v>0</v>
      </c>
      <c r="D2303">
        <v>0</v>
      </c>
      <c r="E2303">
        <v>0</v>
      </c>
      <c r="F2303" t="s">
        <v>4642</v>
      </c>
    </row>
    <row r="2304" spans="1:7" x14ac:dyDescent="0.25">
      <c r="A2304" t="s">
        <v>8057</v>
      </c>
      <c r="B2304" t="s">
        <v>8058</v>
      </c>
      <c r="C2304">
        <v>0</v>
      </c>
      <c r="D2304">
        <v>0</v>
      </c>
      <c r="E2304">
        <v>0</v>
      </c>
      <c r="F2304" t="s">
        <v>8059</v>
      </c>
    </row>
    <row r="2305" spans="1:6" x14ac:dyDescent="0.25">
      <c r="A2305" t="s">
        <v>9140</v>
      </c>
      <c r="B2305" t="s">
        <v>9141</v>
      </c>
      <c r="C2305">
        <v>0</v>
      </c>
      <c r="D2305">
        <v>0</v>
      </c>
      <c r="E2305">
        <v>0</v>
      </c>
      <c r="F2305" t="s">
        <v>9142</v>
      </c>
    </row>
    <row r="2306" spans="1:6" x14ac:dyDescent="0.25">
      <c r="A2306" t="s">
        <v>8528</v>
      </c>
      <c r="B2306" t="s">
        <v>7240</v>
      </c>
      <c r="C2306">
        <v>0</v>
      </c>
      <c r="D2306">
        <v>0</v>
      </c>
      <c r="E2306">
        <v>0</v>
      </c>
      <c r="F2306" t="s">
        <v>8529</v>
      </c>
    </row>
    <row r="2307" spans="1:6" x14ac:dyDescent="0.25">
      <c r="A2307" t="s">
        <v>13271</v>
      </c>
      <c r="B2307" t="s">
        <v>4745</v>
      </c>
      <c r="C2307">
        <v>0</v>
      </c>
      <c r="D2307">
        <v>0</v>
      </c>
      <c r="E2307">
        <v>0</v>
      </c>
      <c r="F2307" t="s">
        <v>13272</v>
      </c>
    </row>
    <row r="2308" spans="1:6" x14ac:dyDescent="0.25">
      <c r="A2308" t="s">
        <v>8471</v>
      </c>
      <c r="B2308" t="s">
        <v>8472</v>
      </c>
      <c r="C2308">
        <v>0</v>
      </c>
      <c r="D2308">
        <v>0</v>
      </c>
      <c r="E2308">
        <v>0</v>
      </c>
      <c r="F2308" t="s">
        <v>8473</v>
      </c>
    </row>
    <row r="2309" spans="1:6" x14ac:dyDescent="0.25">
      <c r="A2309" t="s">
        <v>4290</v>
      </c>
      <c r="B2309" t="s">
        <v>4291</v>
      </c>
      <c r="C2309">
        <v>0</v>
      </c>
      <c r="D2309">
        <v>0</v>
      </c>
      <c r="E2309">
        <v>0</v>
      </c>
      <c r="F2309" t="s">
        <v>4292</v>
      </c>
    </row>
    <row r="2310" spans="1:6" x14ac:dyDescent="0.25">
      <c r="A2310" t="s">
        <v>5514</v>
      </c>
      <c r="B2310" t="s">
        <v>5515</v>
      </c>
      <c r="C2310">
        <v>0</v>
      </c>
      <c r="D2310">
        <v>0</v>
      </c>
      <c r="E2310">
        <v>0</v>
      </c>
      <c r="F2310" t="s">
        <v>5516</v>
      </c>
    </row>
    <row r="2311" spans="1:6" x14ac:dyDescent="0.25">
      <c r="A2311" t="s">
        <v>9183</v>
      </c>
      <c r="B2311" t="s">
        <v>9184</v>
      </c>
      <c r="C2311">
        <v>0</v>
      </c>
      <c r="D2311">
        <v>0</v>
      </c>
      <c r="E2311">
        <v>0</v>
      </c>
      <c r="F2311" t="s">
        <v>9185</v>
      </c>
    </row>
    <row r="2312" spans="1:6" x14ac:dyDescent="0.25">
      <c r="A2312" t="s">
        <v>8832</v>
      </c>
      <c r="B2312" t="s">
        <v>8833</v>
      </c>
      <c r="C2312">
        <v>0</v>
      </c>
      <c r="D2312">
        <v>0</v>
      </c>
      <c r="E2312">
        <v>0</v>
      </c>
      <c r="F2312" t="s">
        <v>8834</v>
      </c>
    </row>
    <row r="2313" spans="1:6" x14ac:dyDescent="0.25">
      <c r="A2313" t="s">
        <v>11619</v>
      </c>
      <c r="B2313" t="s">
        <v>11620</v>
      </c>
      <c r="C2313">
        <v>0</v>
      </c>
      <c r="D2313">
        <v>0</v>
      </c>
      <c r="E2313">
        <v>0</v>
      </c>
      <c r="F2313" t="s">
        <v>11621</v>
      </c>
    </row>
    <row r="2314" spans="1:6" x14ac:dyDescent="0.25">
      <c r="A2314" t="s">
        <v>8677</v>
      </c>
      <c r="B2314" t="s">
        <v>8678</v>
      </c>
      <c r="C2314">
        <v>0</v>
      </c>
      <c r="D2314">
        <v>0</v>
      </c>
      <c r="E2314">
        <v>0</v>
      </c>
      <c r="F2314" t="s">
        <v>8679</v>
      </c>
    </row>
    <row r="2315" spans="1:6" x14ac:dyDescent="0.25">
      <c r="A2315" t="s">
        <v>9462</v>
      </c>
      <c r="B2315" t="s">
        <v>9463</v>
      </c>
      <c r="C2315">
        <v>0</v>
      </c>
      <c r="D2315">
        <v>0</v>
      </c>
      <c r="E2315">
        <v>0</v>
      </c>
      <c r="F2315" t="s">
        <v>9464</v>
      </c>
    </row>
    <row r="2316" spans="1:6" x14ac:dyDescent="0.25">
      <c r="A2316" t="s">
        <v>3917</v>
      </c>
      <c r="B2316" t="s">
        <v>3918</v>
      </c>
      <c r="C2316">
        <v>0</v>
      </c>
      <c r="D2316">
        <v>0</v>
      </c>
      <c r="E2316">
        <v>0</v>
      </c>
      <c r="F2316" t="s">
        <v>3919</v>
      </c>
    </row>
    <row r="2317" spans="1:6" x14ac:dyDescent="0.25">
      <c r="A2317" t="s">
        <v>2730</v>
      </c>
      <c r="B2317" t="s">
        <v>2731</v>
      </c>
      <c r="C2317">
        <v>0</v>
      </c>
      <c r="D2317">
        <v>0</v>
      </c>
      <c r="E2317">
        <v>0</v>
      </c>
      <c r="F2317" t="s">
        <v>2732</v>
      </c>
    </row>
    <row r="2318" spans="1:6" x14ac:dyDescent="0.25">
      <c r="A2318" t="s">
        <v>8233</v>
      </c>
      <c r="B2318" t="s">
        <v>8234</v>
      </c>
      <c r="C2318">
        <v>0</v>
      </c>
      <c r="D2318">
        <v>0</v>
      </c>
      <c r="E2318">
        <v>0</v>
      </c>
      <c r="F2318" t="s">
        <v>8235</v>
      </c>
    </row>
    <row r="2319" spans="1:6" x14ac:dyDescent="0.25">
      <c r="A2319" t="s">
        <v>9643</v>
      </c>
      <c r="B2319" t="s">
        <v>9644</v>
      </c>
      <c r="C2319">
        <v>0</v>
      </c>
      <c r="D2319">
        <v>0</v>
      </c>
      <c r="E2319">
        <v>0</v>
      </c>
      <c r="F2319" t="s">
        <v>9645</v>
      </c>
    </row>
    <row r="2320" spans="1:6" x14ac:dyDescent="0.25">
      <c r="A2320" t="s">
        <v>3432</v>
      </c>
      <c r="B2320" t="s">
        <v>3433</v>
      </c>
      <c r="C2320">
        <v>0</v>
      </c>
      <c r="D2320">
        <v>0</v>
      </c>
      <c r="E2320">
        <v>0</v>
      </c>
      <c r="F2320" t="s">
        <v>3434</v>
      </c>
    </row>
    <row r="2321" spans="1:6" x14ac:dyDescent="0.25">
      <c r="A2321" t="s">
        <v>11696</v>
      </c>
      <c r="B2321" t="s">
        <v>11697</v>
      </c>
      <c r="C2321">
        <v>0</v>
      </c>
      <c r="D2321">
        <v>0</v>
      </c>
      <c r="E2321">
        <v>0</v>
      </c>
      <c r="F2321" t="s">
        <v>11698</v>
      </c>
    </row>
    <row r="2322" spans="1:6" x14ac:dyDescent="0.25">
      <c r="A2322" t="s">
        <v>4543</v>
      </c>
      <c r="B2322" t="s">
        <v>4544</v>
      </c>
      <c r="C2322">
        <v>0</v>
      </c>
      <c r="D2322">
        <v>0</v>
      </c>
      <c r="E2322">
        <v>0</v>
      </c>
      <c r="F2322" t="s">
        <v>4545</v>
      </c>
    </row>
    <row r="2323" spans="1:6" x14ac:dyDescent="0.25">
      <c r="A2323" t="s">
        <v>8890</v>
      </c>
      <c r="B2323" t="s">
        <v>8891</v>
      </c>
      <c r="C2323">
        <v>0</v>
      </c>
      <c r="D2323">
        <v>0</v>
      </c>
      <c r="E2323">
        <v>0</v>
      </c>
      <c r="F2323" t="s">
        <v>8892</v>
      </c>
    </row>
    <row r="2324" spans="1:6" x14ac:dyDescent="0.25">
      <c r="A2324" t="s">
        <v>11681</v>
      </c>
      <c r="B2324" t="s">
        <v>11682</v>
      </c>
      <c r="C2324">
        <v>0</v>
      </c>
      <c r="D2324">
        <v>0</v>
      </c>
      <c r="E2324">
        <v>0</v>
      </c>
      <c r="F2324" t="s">
        <v>11683</v>
      </c>
    </row>
    <row r="2325" spans="1:6" x14ac:dyDescent="0.25">
      <c r="A2325" t="s">
        <v>5112</v>
      </c>
      <c r="B2325" t="s">
        <v>5113</v>
      </c>
      <c r="C2325">
        <v>0</v>
      </c>
      <c r="D2325">
        <v>0</v>
      </c>
      <c r="E2325">
        <v>0</v>
      </c>
      <c r="F2325" t="s">
        <v>5114</v>
      </c>
    </row>
    <row r="2326" spans="1:6" x14ac:dyDescent="0.25">
      <c r="A2326" t="s">
        <v>7088</v>
      </c>
      <c r="B2326" t="s">
        <v>7089</v>
      </c>
      <c r="C2326">
        <v>0</v>
      </c>
      <c r="D2326">
        <v>0</v>
      </c>
      <c r="E2326">
        <v>0</v>
      </c>
      <c r="F2326" t="s">
        <v>7090</v>
      </c>
    </row>
    <row r="2327" spans="1:6" x14ac:dyDescent="0.25">
      <c r="A2327" t="s">
        <v>7088</v>
      </c>
      <c r="B2327" t="s">
        <v>7700</v>
      </c>
      <c r="C2327">
        <v>0</v>
      </c>
      <c r="D2327">
        <v>0</v>
      </c>
      <c r="E2327">
        <v>0</v>
      </c>
      <c r="F2327" t="s">
        <v>7090</v>
      </c>
    </row>
    <row r="2328" spans="1:6" x14ac:dyDescent="0.25">
      <c r="A2328" t="s">
        <v>11122</v>
      </c>
      <c r="B2328" t="s">
        <v>11123</v>
      </c>
      <c r="C2328">
        <v>0</v>
      </c>
      <c r="D2328">
        <v>0</v>
      </c>
      <c r="E2328">
        <v>0</v>
      </c>
      <c r="F2328" t="s">
        <v>11124</v>
      </c>
    </row>
    <row r="2329" spans="1:6" x14ac:dyDescent="0.25">
      <c r="A2329" t="s">
        <v>2536</v>
      </c>
      <c r="B2329" t="s">
        <v>2537</v>
      </c>
      <c r="C2329">
        <v>0</v>
      </c>
      <c r="D2329">
        <v>0</v>
      </c>
      <c r="E2329">
        <v>0</v>
      </c>
      <c r="F2329" t="s">
        <v>2538</v>
      </c>
    </row>
    <row r="2330" spans="1:6" x14ac:dyDescent="0.25">
      <c r="A2330" t="s">
        <v>2668</v>
      </c>
      <c r="B2330" t="s">
        <v>2669</v>
      </c>
      <c r="C2330">
        <v>0</v>
      </c>
      <c r="D2330">
        <v>0</v>
      </c>
      <c r="E2330">
        <v>0</v>
      </c>
      <c r="F2330" t="s">
        <v>2670</v>
      </c>
    </row>
    <row r="2331" spans="1:6" x14ac:dyDescent="0.25">
      <c r="A2331" t="s">
        <v>12211</v>
      </c>
      <c r="B2331" t="s">
        <v>12212</v>
      </c>
      <c r="C2331">
        <v>0</v>
      </c>
      <c r="D2331">
        <v>0</v>
      </c>
      <c r="E2331">
        <v>0</v>
      </c>
      <c r="F2331" t="s">
        <v>12213</v>
      </c>
    </row>
    <row r="2332" spans="1:6" x14ac:dyDescent="0.25">
      <c r="A2332" t="s">
        <v>3676</v>
      </c>
      <c r="B2332" t="s">
        <v>3677</v>
      </c>
      <c r="C2332">
        <v>0</v>
      </c>
      <c r="D2332">
        <v>0</v>
      </c>
      <c r="E2332">
        <v>0</v>
      </c>
      <c r="F2332" t="s">
        <v>3678</v>
      </c>
    </row>
    <row r="2333" spans="1:6" x14ac:dyDescent="0.25">
      <c r="A2333" t="s">
        <v>8420</v>
      </c>
      <c r="B2333" t="s">
        <v>8421</v>
      </c>
      <c r="C2333">
        <v>0</v>
      </c>
      <c r="D2333">
        <v>0</v>
      </c>
      <c r="E2333">
        <v>0</v>
      </c>
      <c r="F2333" t="s">
        <v>8422</v>
      </c>
    </row>
    <row r="2334" spans="1:6" x14ac:dyDescent="0.25">
      <c r="A2334" t="s">
        <v>12746</v>
      </c>
      <c r="B2334" t="s">
        <v>12747</v>
      </c>
      <c r="C2334">
        <v>0</v>
      </c>
      <c r="D2334">
        <v>0</v>
      </c>
      <c r="E2334">
        <v>0</v>
      </c>
      <c r="F2334" t="s">
        <v>12748</v>
      </c>
    </row>
    <row r="2335" spans="1:6" x14ac:dyDescent="0.25">
      <c r="A2335" t="s">
        <v>5724</v>
      </c>
      <c r="B2335" t="s">
        <v>5725</v>
      </c>
      <c r="C2335">
        <v>0</v>
      </c>
      <c r="D2335">
        <v>0</v>
      </c>
      <c r="E2335">
        <v>0</v>
      </c>
      <c r="F2335" t="s">
        <v>5726</v>
      </c>
    </row>
    <row r="2336" spans="1:6" x14ac:dyDescent="0.25">
      <c r="A2336" t="s">
        <v>6234</v>
      </c>
      <c r="B2336" t="s">
        <v>6235</v>
      </c>
      <c r="C2336">
        <v>0</v>
      </c>
      <c r="D2336">
        <v>0</v>
      </c>
      <c r="E2336">
        <v>0</v>
      </c>
      <c r="F2336" t="s">
        <v>6236</v>
      </c>
    </row>
    <row r="2337" spans="1:7" x14ac:dyDescent="0.25">
      <c r="A2337" t="s">
        <v>8838</v>
      </c>
      <c r="B2337" t="s">
        <v>8839</v>
      </c>
      <c r="C2337">
        <v>0</v>
      </c>
      <c r="D2337">
        <v>0</v>
      </c>
      <c r="E2337">
        <v>0</v>
      </c>
      <c r="F2337" t="s">
        <v>8840</v>
      </c>
    </row>
    <row r="2338" spans="1:7" x14ac:dyDescent="0.25">
      <c r="A2338" t="s">
        <v>1650</v>
      </c>
      <c r="B2338" t="s">
        <v>1651</v>
      </c>
      <c r="C2338">
        <v>1</v>
      </c>
      <c r="D2338">
        <v>1</v>
      </c>
      <c r="E2338">
        <v>0</v>
      </c>
      <c r="F2338" t="s">
        <v>1652</v>
      </c>
      <c r="G2338" t="s">
        <v>1459</v>
      </c>
    </row>
    <row r="2339" spans="1:7" x14ac:dyDescent="0.25">
      <c r="A2339" t="s">
        <v>9407</v>
      </c>
      <c r="B2339" t="s">
        <v>9408</v>
      </c>
      <c r="C2339">
        <v>0</v>
      </c>
      <c r="D2339">
        <v>0</v>
      </c>
      <c r="E2339">
        <v>0</v>
      </c>
      <c r="F2339" t="s">
        <v>9409</v>
      </c>
    </row>
    <row r="2340" spans="1:7" x14ac:dyDescent="0.25">
      <c r="A2340" t="s">
        <v>5328</v>
      </c>
      <c r="B2340" t="s">
        <v>5329</v>
      </c>
      <c r="C2340">
        <v>0</v>
      </c>
      <c r="D2340">
        <v>0</v>
      </c>
      <c r="E2340">
        <v>0</v>
      </c>
      <c r="F2340" t="s">
        <v>5330</v>
      </c>
    </row>
    <row r="2341" spans="1:7" x14ac:dyDescent="0.25">
      <c r="A2341" t="s">
        <v>10558</v>
      </c>
      <c r="B2341" t="s">
        <v>10559</v>
      </c>
      <c r="C2341">
        <v>0</v>
      </c>
      <c r="D2341">
        <v>0</v>
      </c>
      <c r="E2341">
        <v>0</v>
      </c>
      <c r="F2341" t="s">
        <v>10560</v>
      </c>
    </row>
    <row r="2342" spans="1:7" x14ac:dyDescent="0.25">
      <c r="A2342" t="s">
        <v>3789</v>
      </c>
      <c r="B2342" t="s">
        <v>3790</v>
      </c>
      <c r="C2342">
        <v>0</v>
      </c>
      <c r="D2342">
        <v>0</v>
      </c>
      <c r="E2342">
        <v>0</v>
      </c>
      <c r="F2342" t="s">
        <v>3791</v>
      </c>
    </row>
    <row r="2343" spans="1:7" x14ac:dyDescent="0.25">
      <c r="A2343" t="s">
        <v>9886</v>
      </c>
      <c r="B2343" t="s">
        <v>9887</v>
      </c>
      <c r="C2343">
        <v>0</v>
      </c>
      <c r="D2343">
        <v>0</v>
      </c>
      <c r="E2343">
        <v>0</v>
      </c>
      <c r="F2343" t="s">
        <v>9888</v>
      </c>
    </row>
    <row r="2344" spans="1:7" x14ac:dyDescent="0.25">
      <c r="A2344" t="s">
        <v>12969</v>
      </c>
      <c r="B2344" t="s">
        <v>12970</v>
      </c>
      <c r="C2344">
        <v>0</v>
      </c>
      <c r="D2344">
        <v>0</v>
      </c>
      <c r="E2344">
        <v>0</v>
      </c>
      <c r="F2344" t="s">
        <v>12971</v>
      </c>
    </row>
    <row r="2345" spans="1:7" x14ac:dyDescent="0.25">
      <c r="A2345" t="s">
        <v>6545</v>
      </c>
      <c r="B2345" t="s">
        <v>6546</v>
      </c>
      <c r="C2345">
        <v>0</v>
      </c>
      <c r="D2345">
        <v>0</v>
      </c>
      <c r="E2345">
        <v>0</v>
      </c>
      <c r="F2345" t="s">
        <v>6547</v>
      </c>
    </row>
    <row r="2346" spans="1:7" x14ac:dyDescent="0.25">
      <c r="A2346" t="s">
        <v>2176</v>
      </c>
      <c r="B2346" t="s">
        <v>2177</v>
      </c>
      <c r="C2346">
        <v>0</v>
      </c>
      <c r="D2346">
        <v>0</v>
      </c>
      <c r="E2346">
        <v>0</v>
      </c>
      <c r="F2346" t="s">
        <v>2178</v>
      </c>
    </row>
    <row r="2347" spans="1:7" x14ac:dyDescent="0.25">
      <c r="A2347" t="s">
        <v>11445</v>
      </c>
      <c r="B2347" t="s">
        <v>11446</v>
      </c>
      <c r="C2347">
        <v>0</v>
      </c>
      <c r="D2347">
        <v>0</v>
      </c>
      <c r="E2347">
        <v>0</v>
      </c>
      <c r="F2347" t="s">
        <v>11447</v>
      </c>
    </row>
    <row r="2348" spans="1:7" x14ac:dyDescent="0.25">
      <c r="A2348" t="s">
        <v>3009</v>
      </c>
      <c r="B2348" t="s">
        <v>3010</v>
      </c>
      <c r="C2348">
        <v>0</v>
      </c>
      <c r="D2348">
        <v>0</v>
      </c>
      <c r="E2348">
        <v>0</v>
      </c>
      <c r="F2348" t="s">
        <v>3011</v>
      </c>
    </row>
    <row r="2349" spans="1:7" x14ac:dyDescent="0.25">
      <c r="A2349" t="s">
        <v>724</v>
      </c>
      <c r="B2349" t="s">
        <v>725</v>
      </c>
      <c r="C2349">
        <v>1</v>
      </c>
      <c r="D2349">
        <v>1</v>
      </c>
      <c r="E2349">
        <v>0</v>
      </c>
      <c r="F2349" t="s">
        <v>726</v>
      </c>
      <c r="G2349" t="s">
        <v>208</v>
      </c>
    </row>
    <row r="2350" spans="1:7" x14ac:dyDescent="0.25">
      <c r="A2350" t="s">
        <v>8576</v>
      </c>
      <c r="B2350" t="s">
        <v>8577</v>
      </c>
      <c r="C2350">
        <v>0</v>
      </c>
      <c r="D2350">
        <v>0</v>
      </c>
      <c r="E2350">
        <v>0</v>
      </c>
      <c r="F2350" t="s">
        <v>8578</v>
      </c>
    </row>
    <row r="2351" spans="1:7" x14ac:dyDescent="0.25">
      <c r="A2351" t="s">
        <v>3869</v>
      </c>
      <c r="B2351" t="s">
        <v>3870</v>
      </c>
      <c r="C2351">
        <v>0</v>
      </c>
      <c r="D2351">
        <v>0</v>
      </c>
      <c r="E2351">
        <v>0</v>
      </c>
      <c r="F2351" t="s">
        <v>3871</v>
      </c>
    </row>
    <row r="2352" spans="1:7" x14ac:dyDescent="0.25">
      <c r="A2352" t="s">
        <v>9751</v>
      </c>
      <c r="B2352" t="s">
        <v>9752</v>
      </c>
      <c r="C2352">
        <v>0</v>
      </c>
      <c r="D2352">
        <v>0</v>
      </c>
      <c r="E2352">
        <v>0</v>
      </c>
      <c r="F2352" t="s">
        <v>9753</v>
      </c>
    </row>
    <row r="2353" spans="1:7" x14ac:dyDescent="0.25">
      <c r="A2353" t="s">
        <v>4488</v>
      </c>
      <c r="B2353" t="s">
        <v>4489</v>
      </c>
      <c r="C2353">
        <v>0</v>
      </c>
      <c r="D2353">
        <v>0</v>
      </c>
      <c r="E2353">
        <v>0</v>
      </c>
      <c r="F2353" t="s">
        <v>4490</v>
      </c>
    </row>
    <row r="2354" spans="1:7" x14ac:dyDescent="0.25">
      <c r="A2354" t="s">
        <v>4134</v>
      </c>
      <c r="B2354" t="s">
        <v>4135</v>
      </c>
      <c r="C2354">
        <v>0</v>
      </c>
      <c r="D2354">
        <v>0</v>
      </c>
      <c r="E2354">
        <v>0</v>
      </c>
      <c r="F2354" t="s">
        <v>4136</v>
      </c>
    </row>
    <row r="2355" spans="1:7" x14ac:dyDescent="0.25">
      <c r="A2355" t="s">
        <v>5334</v>
      </c>
      <c r="B2355" t="s">
        <v>5335</v>
      </c>
      <c r="C2355">
        <v>0</v>
      </c>
      <c r="D2355">
        <v>0</v>
      </c>
      <c r="E2355">
        <v>0</v>
      </c>
      <c r="F2355" t="s">
        <v>5336</v>
      </c>
    </row>
    <row r="2356" spans="1:7" x14ac:dyDescent="0.25">
      <c r="A2356" t="s">
        <v>7719</v>
      </c>
      <c r="B2356" t="s">
        <v>7720</v>
      </c>
      <c r="C2356">
        <v>0</v>
      </c>
      <c r="D2356">
        <v>0</v>
      </c>
      <c r="E2356">
        <v>0</v>
      </c>
      <c r="F2356" t="s">
        <v>7721</v>
      </c>
    </row>
    <row r="2357" spans="1:7" x14ac:dyDescent="0.25">
      <c r="A2357" t="s">
        <v>528</v>
      </c>
      <c r="B2357" t="s">
        <v>529</v>
      </c>
      <c r="C2357">
        <v>2</v>
      </c>
      <c r="D2357">
        <v>2</v>
      </c>
      <c r="E2357">
        <v>0</v>
      </c>
      <c r="F2357" t="s">
        <v>530</v>
      </c>
      <c r="G2357" t="s">
        <v>531</v>
      </c>
    </row>
    <row r="2358" spans="1:7" x14ac:dyDescent="0.25">
      <c r="A2358" t="s">
        <v>3938</v>
      </c>
      <c r="B2358" t="s">
        <v>3939</v>
      </c>
      <c r="C2358">
        <v>0</v>
      </c>
      <c r="D2358">
        <v>0</v>
      </c>
      <c r="E2358">
        <v>0</v>
      </c>
      <c r="F2358" t="s">
        <v>3940</v>
      </c>
    </row>
    <row r="2359" spans="1:7" x14ac:dyDescent="0.25">
      <c r="A2359" t="s">
        <v>7817</v>
      </c>
      <c r="B2359" t="s">
        <v>7818</v>
      </c>
      <c r="C2359">
        <v>0</v>
      </c>
      <c r="D2359">
        <v>0</v>
      </c>
      <c r="E2359">
        <v>0</v>
      </c>
      <c r="F2359" t="s">
        <v>7819</v>
      </c>
    </row>
    <row r="2360" spans="1:7" x14ac:dyDescent="0.25">
      <c r="A2360" t="s">
        <v>3872</v>
      </c>
      <c r="B2360" t="s">
        <v>3873</v>
      </c>
      <c r="C2360">
        <v>0</v>
      </c>
      <c r="D2360">
        <v>0</v>
      </c>
      <c r="E2360">
        <v>0</v>
      </c>
      <c r="F2360" t="s">
        <v>3874</v>
      </c>
    </row>
    <row r="2361" spans="1:7" x14ac:dyDescent="0.25">
      <c r="A2361" t="s">
        <v>3872</v>
      </c>
      <c r="B2361" t="s">
        <v>9827</v>
      </c>
      <c r="C2361">
        <v>0</v>
      </c>
      <c r="D2361">
        <v>0</v>
      </c>
      <c r="E2361">
        <v>0</v>
      </c>
      <c r="F2361" t="s">
        <v>3874</v>
      </c>
    </row>
    <row r="2362" spans="1:7" x14ac:dyDescent="0.25">
      <c r="A2362" t="s">
        <v>9111</v>
      </c>
      <c r="B2362" t="s">
        <v>9112</v>
      </c>
      <c r="C2362">
        <v>0</v>
      </c>
      <c r="D2362">
        <v>0</v>
      </c>
      <c r="E2362">
        <v>0</v>
      </c>
      <c r="F2362" t="s">
        <v>9113</v>
      </c>
    </row>
    <row r="2363" spans="1:7" x14ac:dyDescent="0.25">
      <c r="A2363" t="s">
        <v>8880</v>
      </c>
      <c r="B2363" t="s">
        <v>8881</v>
      </c>
      <c r="C2363">
        <v>0</v>
      </c>
      <c r="D2363">
        <v>0</v>
      </c>
      <c r="E2363">
        <v>0</v>
      </c>
      <c r="F2363" t="s">
        <v>8882</v>
      </c>
    </row>
    <row r="2364" spans="1:7" x14ac:dyDescent="0.25">
      <c r="A2364" t="s">
        <v>1906</v>
      </c>
      <c r="B2364" t="s">
        <v>1907</v>
      </c>
      <c r="C2364">
        <v>0</v>
      </c>
      <c r="D2364">
        <v>0</v>
      </c>
      <c r="E2364">
        <v>0</v>
      </c>
      <c r="F2364" t="s">
        <v>1908</v>
      </c>
    </row>
    <row r="2365" spans="1:7" x14ac:dyDescent="0.25">
      <c r="A2365" t="s">
        <v>11993</v>
      </c>
      <c r="B2365" t="s">
        <v>11994</v>
      </c>
      <c r="C2365">
        <v>0</v>
      </c>
      <c r="D2365">
        <v>0</v>
      </c>
      <c r="E2365">
        <v>0</v>
      </c>
      <c r="F2365" t="s">
        <v>11995</v>
      </c>
    </row>
    <row r="2366" spans="1:7" x14ac:dyDescent="0.25">
      <c r="A2366" t="s">
        <v>8461</v>
      </c>
      <c r="B2366" t="s">
        <v>8462</v>
      </c>
      <c r="C2366">
        <v>0</v>
      </c>
      <c r="D2366">
        <v>0</v>
      </c>
      <c r="E2366">
        <v>0</v>
      </c>
      <c r="F2366" t="s">
        <v>8463</v>
      </c>
    </row>
    <row r="2367" spans="1:7" x14ac:dyDescent="0.25">
      <c r="A2367" t="s">
        <v>9862</v>
      </c>
      <c r="B2367" t="s">
        <v>9863</v>
      </c>
      <c r="C2367">
        <v>0</v>
      </c>
      <c r="D2367">
        <v>0</v>
      </c>
      <c r="E2367">
        <v>0</v>
      </c>
      <c r="F2367" t="s">
        <v>9864</v>
      </c>
    </row>
    <row r="2368" spans="1:7" x14ac:dyDescent="0.25">
      <c r="A2368" t="s">
        <v>8014</v>
      </c>
      <c r="B2368" t="s">
        <v>8015</v>
      </c>
      <c r="C2368">
        <v>0</v>
      </c>
      <c r="D2368">
        <v>0</v>
      </c>
      <c r="E2368">
        <v>0</v>
      </c>
      <c r="F2368" t="s">
        <v>8016</v>
      </c>
    </row>
    <row r="2369" spans="1:7" x14ac:dyDescent="0.25">
      <c r="A2369" t="s">
        <v>11693</v>
      </c>
      <c r="B2369" t="s">
        <v>11694</v>
      </c>
      <c r="C2369">
        <v>0</v>
      </c>
      <c r="D2369">
        <v>0</v>
      </c>
      <c r="E2369">
        <v>0</v>
      </c>
      <c r="F2369" t="s">
        <v>11695</v>
      </c>
    </row>
    <row r="2370" spans="1:7" x14ac:dyDescent="0.25">
      <c r="A2370" t="s">
        <v>3920</v>
      </c>
      <c r="B2370" t="s">
        <v>3921</v>
      </c>
      <c r="C2370">
        <v>0</v>
      </c>
      <c r="D2370">
        <v>0</v>
      </c>
      <c r="E2370">
        <v>0</v>
      </c>
      <c r="F2370" t="s">
        <v>3922</v>
      </c>
    </row>
    <row r="2371" spans="1:7" x14ac:dyDescent="0.25">
      <c r="A2371" t="s">
        <v>6000</v>
      </c>
      <c r="B2371" t="s">
        <v>6001</v>
      </c>
      <c r="C2371">
        <v>0</v>
      </c>
      <c r="D2371">
        <v>0</v>
      </c>
      <c r="E2371">
        <v>0</v>
      </c>
      <c r="F2371" t="s">
        <v>6002</v>
      </c>
    </row>
    <row r="2372" spans="1:7" x14ac:dyDescent="0.25">
      <c r="A2372" t="s">
        <v>10768</v>
      </c>
      <c r="B2372" t="s">
        <v>10769</v>
      </c>
      <c r="C2372">
        <v>0</v>
      </c>
      <c r="D2372">
        <v>0</v>
      </c>
      <c r="E2372">
        <v>0</v>
      </c>
      <c r="F2372" t="s">
        <v>10770</v>
      </c>
    </row>
    <row r="2373" spans="1:7" x14ac:dyDescent="0.25">
      <c r="A2373" t="s">
        <v>9053</v>
      </c>
      <c r="B2373" t="s">
        <v>9054</v>
      </c>
      <c r="C2373">
        <v>0</v>
      </c>
      <c r="D2373">
        <v>0</v>
      </c>
      <c r="E2373">
        <v>0</v>
      </c>
      <c r="F2373" t="s">
        <v>9055</v>
      </c>
    </row>
    <row r="2374" spans="1:7" x14ac:dyDescent="0.25">
      <c r="A2374" t="s">
        <v>353</v>
      </c>
      <c r="B2374" t="s">
        <v>354</v>
      </c>
      <c r="C2374">
        <v>3</v>
      </c>
      <c r="D2374">
        <v>0</v>
      </c>
      <c r="E2374">
        <v>3</v>
      </c>
      <c r="F2374" t="s">
        <v>355</v>
      </c>
      <c r="G2374" t="s">
        <v>356</v>
      </c>
    </row>
    <row r="2375" spans="1:7" x14ac:dyDescent="0.25">
      <c r="A2375" t="s">
        <v>2286</v>
      </c>
      <c r="B2375" t="s">
        <v>2287</v>
      </c>
      <c r="C2375">
        <v>0</v>
      </c>
      <c r="D2375">
        <v>0</v>
      </c>
      <c r="E2375">
        <v>0</v>
      </c>
      <c r="F2375" t="s">
        <v>2288</v>
      </c>
    </row>
    <row r="2376" spans="1:7" x14ac:dyDescent="0.25">
      <c r="A2376" t="s">
        <v>7224</v>
      </c>
      <c r="B2376" t="s">
        <v>7225</v>
      </c>
      <c r="C2376">
        <v>0</v>
      </c>
      <c r="D2376">
        <v>0</v>
      </c>
      <c r="E2376">
        <v>0</v>
      </c>
      <c r="F2376" t="s">
        <v>7226</v>
      </c>
    </row>
    <row r="2377" spans="1:7" x14ac:dyDescent="0.25">
      <c r="A2377" t="s">
        <v>7299</v>
      </c>
      <c r="B2377" t="s">
        <v>7300</v>
      </c>
      <c r="C2377">
        <v>0</v>
      </c>
      <c r="D2377">
        <v>0</v>
      </c>
      <c r="E2377">
        <v>0</v>
      </c>
      <c r="F2377" t="s">
        <v>7301</v>
      </c>
    </row>
    <row r="2378" spans="1:7" x14ac:dyDescent="0.25">
      <c r="A2378" t="s">
        <v>7282</v>
      </c>
      <c r="B2378" t="s">
        <v>7283</v>
      </c>
      <c r="C2378">
        <v>0</v>
      </c>
      <c r="D2378">
        <v>0</v>
      </c>
      <c r="E2378">
        <v>0</v>
      </c>
      <c r="F2378" t="s">
        <v>7284</v>
      </c>
    </row>
    <row r="2379" spans="1:7" x14ac:dyDescent="0.25">
      <c r="A2379" t="s">
        <v>1937</v>
      </c>
      <c r="B2379" t="s">
        <v>1938</v>
      </c>
      <c r="C2379">
        <v>0</v>
      </c>
      <c r="D2379">
        <v>0</v>
      </c>
      <c r="E2379">
        <v>0</v>
      </c>
      <c r="F2379" t="s">
        <v>1939</v>
      </c>
    </row>
    <row r="2380" spans="1:7" x14ac:dyDescent="0.25">
      <c r="A2380" t="s">
        <v>790</v>
      </c>
      <c r="B2380" t="s">
        <v>791</v>
      </c>
      <c r="C2380">
        <v>1</v>
      </c>
      <c r="D2380">
        <v>1</v>
      </c>
      <c r="E2380">
        <v>0</v>
      </c>
      <c r="F2380" t="s">
        <v>792</v>
      </c>
      <c r="G2380" t="s">
        <v>212</v>
      </c>
    </row>
    <row r="2381" spans="1:7" x14ac:dyDescent="0.25">
      <c r="A2381" t="s">
        <v>3631</v>
      </c>
      <c r="B2381" t="s">
        <v>3632</v>
      </c>
      <c r="C2381">
        <v>0</v>
      </c>
      <c r="D2381">
        <v>0</v>
      </c>
      <c r="E2381">
        <v>0</v>
      </c>
      <c r="F2381" t="s">
        <v>3633</v>
      </c>
    </row>
    <row r="2382" spans="1:7" x14ac:dyDescent="0.25">
      <c r="A2382" t="s">
        <v>3815</v>
      </c>
      <c r="B2382" t="s">
        <v>3816</v>
      </c>
      <c r="C2382">
        <v>0</v>
      </c>
      <c r="D2382">
        <v>0</v>
      </c>
      <c r="E2382">
        <v>0</v>
      </c>
      <c r="F2382" t="s">
        <v>3817</v>
      </c>
    </row>
    <row r="2383" spans="1:7" x14ac:dyDescent="0.25">
      <c r="A2383" t="s">
        <v>12973</v>
      </c>
      <c r="B2383" t="s">
        <v>12974</v>
      </c>
      <c r="C2383">
        <v>0</v>
      </c>
      <c r="D2383">
        <v>0</v>
      </c>
      <c r="E2383">
        <v>0</v>
      </c>
      <c r="F2383" t="s">
        <v>12975</v>
      </c>
    </row>
    <row r="2384" spans="1:7" x14ac:dyDescent="0.25">
      <c r="A2384" t="s">
        <v>5815</v>
      </c>
      <c r="B2384" t="s">
        <v>5816</v>
      </c>
      <c r="C2384">
        <v>0</v>
      </c>
      <c r="D2384">
        <v>0</v>
      </c>
      <c r="E2384">
        <v>0</v>
      </c>
      <c r="F2384" t="s">
        <v>5817</v>
      </c>
    </row>
    <row r="2385" spans="1:6" x14ac:dyDescent="0.25">
      <c r="A2385" t="s">
        <v>2032</v>
      </c>
      <c r="B2385" t="s">
        <v>2022</v>
      </c>
      <c r="C2385">
        <v>0</v>
      </c>
      <c r="D2385">
        <v>0</v>
      </c>
      <c r="E2385">
        <v>0</v>
      </c>
      <c r="F2385" t="s">
        <v>2033</v>
      </c>
    </row>
    <row r="2386" spans="1:6" x14ac:dyDescent="0.25">
      <c r="A2386" t="s">
        <v>2021</v>
      </c>
      <c r="B2386" t="s">
        <v>2022</v>
      </c>
      <c r="C2386">
        <v>0</v>
      </c>
      <c r="D2386">
        <v>0</v>
      </c>
      <c r="E2386">
        <v>0</v>
      </c>
      <c r="F2386" t="s">
        <v>2023</v>
      </c>
    </row>
    <row r="2387" spans="1:6" x14ac:dyDescent="0.25">
      <c r="A2387" t="s">
        <v>7236</v>
      </c>
      <c r="B2387" t="s">
        <v>7237</v>
      </c>
      <c r="C2387">
        <v>0</v>
      </c>
      <c r="D2387">
        <v>0</v>
      </c>
      <c r="E2387">
        <v>0</v>
      </c>
      <c r="F2387" t="s">
        <v>7238</v>
      </c>
    </row>
    <row r="2388" spans="1:6" x14ac:dyDescent="0.25">
      <c r="A2388" t="s">
        <v>4038</v>
      </c>
      <c r="B2388" t="s">
        <v>4039</v>
      </c>
      <c r="C2388">
        <v>0</v>
      </c>
      <c r="D2388">
        <v>0</v>
      </c>
      <c r="E2388">
        <v>0</v>
      </c>
      <c r="F2388" t="s">
        <v>4040</v>
      </c>
    </row>
    <row r="2389" spans="1:6" x14ac:dyDescent="0.25">
      <c r="A2389" t="s">
        <v>11567</v>
      </c>
      <c r="B2389" t="s">
        <v>11568</v>
      </c>
      <c r="C2389">
        <v>0</v>
      </c>
      <c r="D2389">
        <v>0</v>
      </c>
      <c r="E2389">
        <v>0</v>
      </c>
      <c r="F2389" t="s">
        <v>11569</v>
      </c>
    </row>
    <row r="2390" spans="1:6" x14ac:dyDescent="0.25">
      <c r="A2390" t="s">
        <v>12616</v>
      </c>
      <c r="B2390" t="s">
        <v>12617</v>
      </c>
      <c r="C2390">
        <v>0</v>
      </c>
      <c r="D2390">
        <v>0</v>
      </c>
      <c r="E2390">
        <v>0</v>
      </c>
      <c r="F2390" t="s">
        <v>12618</v>
      </c>
    </row>
    <row r="2391" spans="1:6" x14ac:dyDescent="0.25">
      <c r="A2391" t="s">
        <v>7722</v>
      </c>
      <c r="B2391" t="s">
        <v>7723</v>
      </c>
      <c r="C2391">
        <v>0</v>
      </c>
      <c r="D2391">
        <v>0</v>
      </c>
      <c r="E2391">
        <v>0</v>
      </c>
      <c r="F2391" t="s">
        <v>7724</v>
      </c>
    </row>
    <row r="2392" spans="1:6" x14ac:dyDescent="0.25">
      <c r="A2392" t="s">
        <v>4329</v>
      </c>
      <c r="B2392" t="s">
        <v>4330</v>
      </c>
      <c r="C2392">
        <v>0</v>
      </c>
      <c r="D2392">
        <v>0</v>
      </c>
      <c r="E2392">
        <v>0</v>
      </c>
      <c r="F2392" t="s">
        <v>4331</v>
      </c>
    </row>
    <row r="2393" spans="1:6" x14ac:dyDescent="0.25">
      <c r="A2393" t="s">
        <v>7672</v>
      </c>
      <c r="B2393" t="s">
        <v>7673</v>
      </c>
      <c r="C2393">
        <v>0</v>
      </c>
      <c r="D2393">
        <v>0</v>
      </c>
      <c r="E2393">
        <v>0</v>
      </c>
      <c r="F2393" t="s">
        <v>7674</v>
      </c>
    </row>
    <row r="2394" spans="1:6" x14ac:dyDescent="0.25">
      <c r="A2394" t="s">
        <v>13081</v>
      </c>
      <c r="B2394" t="s">
        <v>13079</v>
      </c>
      <c r="C2394">
        <v>0</v>
      </c>
      <c r="D2394">
        <v>0</v>
      </c>
      <c r="E2394">
        <v>0</v>
      </c>
      <c r="F2394" t="s">
        <v>13082</v>
      </c>
    </row>
    <row r="2395" spans="1:6" x14ac:dyDescent="0.25">
      <c r="A2395" t="s">
        <v>12866</v>
      </c>
      <c r="B2395" t="s">
        <v>12867</v>
      </c>
      <c r="C2395">
        <v>0</v>
      </c>
      <c r="D2395">
        <v>0</v>
      </c>
      <c r="E2395">
        <v>0</v>
      </c>
      <c r="F2395" t="s">
        <v>12868</v>
      </c>
    </row>
    <row r="2396" spans="1:6" x14ac:dyDescent="0.25">
      <c r="A2396" t="s">
        <v>2897</v>
      </c>
      <c r="B2396" t="s">
        <v>2898</v>
      </c>
      <c r="C2396">
        <v>0</v>
      </c>
      <c r="D2396">
        <v>0</v>
      </c>
      <c r="E2396">
        <v>0</v>
      </c>
      <c r="F2396" t="s">
        <v>2899</v>
      </c>
    </row>
    <row r="2397" spans="1:6" x14ac:dyDescent="0.25">
      <c r="A2397" t="s">
        <v>3249</v>
      </c>
      <c r="B2397" t="s">
        <v>3250</v>
      </c>
      <c r="C2397">
        <v>0</v>
      </c>
      <c r="D2397">
        <v>0</v>
      </c>
      <c r="E2397">
        <v>0</v>
      </c>
      <c r="F2397" t="s">
        <v>3251</v>
      </c>
    </row>
    <row r="2398" spans="1:6" x14ac:dyDescent="0.25">
      <c r="A2398" t="s">
        <v>3249</v>
      </c>
      <c r="B2398" t="s">
        <v>11965</v>
      </c>
      <c r="C2398">
        <v>0</v>
      </c>
      <c r="D2398">
        <v>0</v>
      </c>
      <c r="E2398">
        <v>0</v>
      </c>
      <c r="F2398" t="s">
        <v>3251</v>
      </c>
    </row>
    <row r="2399" spans="1:6" x14ac:dyDescent="0.25">
      <c r="A2399" t="s">
        <v>2424</v>
      </c>
      <c r="B2399" t="s">
        <v>2425</v>
      </c>
      <c r="C2399">
        <v>0</v>
      </c>
      <c r="D2399">
        <v>0</v>
      </c>
      <c r="E2399">
        <v>0</v>
      </c>
      <c r="F2399" t="s">
        <v>2426</v>
      </c>
    </row>
    <row r="2400" spans="1:6" x14ac:dyDescent="0.25">
      <c r="A2400" t="s">
        <v>6969</v>
      </c>
      <c r="B2400" t="s">
        <v>6970</v>
      </c>
      <c r="C2400">
        <v>0</v>
      </c>
      <c r="D2400">
        <v>0</v>
      </c>
      <c r="E2400">
        <v>0</v>
      </c>
      <c r="F2400" t="s">
        <v>6971</v>
      </c>
    </row>
    <row r="2401" spans="1:7" x14ac:dyDescent="0.25">
      <c r="A2401" t="s">
        <v>3185</v>
      </c>
      <c r="B2401" t="s">
        <v>3186</v>
      </c>
      <c r="C2401">
        <v>0</v>
      </c>
      <c r="D2401">
        <v>0</v>
      </c>
      <c r="E2401">
        <v>0</v>
      </c>
      <c r="F2401" t="s">
        <v>3187</v>
      </c>
    </row>
    <row r="2402" spans="1:7" x14ac:dyDescent="0.25">
      <c r="A2402" t="s">
        <v>4894</v>
      </c>
      <c r="B2402" t="s">
        <v>4895</v>
      </c>
      <c r="C2402">
        <v>0</v>
      </c>
      <c r="D2402">
        <v>0</v>
      </c>
      <c r="E2402">
        <v>0</v>
      </c>
      <c r="F2402" t="s">
        <v>4896</v>
      </c>
    </row>
    <row r="2403" spans="1:7" x14ac:dyDescent="0.25">
      <c r="A2403" t="s">
        <v>4561</v>
      </c>
      <c r="B2403" t="s">
        <v>4562</v>
      </c>
      <c r="C2403">
        <v>0</v>
      </c>
      <c r="D2403">
        <v>0</v>
      </c>
      <c r="E2403">
        <v>0</v>
      </c>
      <c r="F2403" t="s">
        <v>4563</v>
      </c>
    </row>
    <row r="2404" spans="1:7" x14ac:dyDescent="0.25">
      <c r="A2404" t="s">
        <v>5449</v>
      </c>
      <c r="B2404" t="s">
        <v>5450</v>
      </c>
      <c r="C2404">
        <v>0</v>
      </c>
      <c r="D2404">
        <v>0</v>
      </c>
      <c r="E2404">
        <v>0</v>
      </c>
      <c r="F2404" t="s">
        <v>5451</v>
      </c>
    </row>
    <row r="2405" spans="1:7" x14ac:dyDescent="0.25">
      <c r="A2405" t="s">
        <v>11966</v>
      </c>
      <c r="B2405" t="s">
        <v>11967</v>
      </c>
      <c r="C2405">
        <v>0</v>
      </c>
      <c r="D2405">
        <v>0</v>
      </c>
      <c r="E2405">
        <v>0</v>
      </c>
      <c r="F2405" t="s">
        <v>11968</v>
      </c>
    </row>
    <row r="2406" spans="1:7" x14ac:dyDescent="0.25">
      <c r="A2406" t="s">
        <v>3284</v>
      </c>
      <c r="B2406" t="s">
        <v>3285</v>
      </c>
      <c r="C2406">
        <v>0</v>
      </c>
      <c r="D2406">
        <v>0</v>
      </c>
      <c r="E2406">
        <v>0</v>
      </c>
      <c r="F2406" t="s">
        <v>3286</v>
      </c>
    </row>
    <row r="2407" spans="1:7" x14ac:dyDescent="0.25">
      <c r="A2407" t="s">
        <v>8206</v>
      </c>
      <c r="B2407" t="s">
        <v>8207</v>
      </c>
      <c r="C2407">
        <v>0</v>
      </c>
      <c r="D2407">
        <v>0</v>
      </c>
      <c r="E2407">
        <v>0</v>
      </c>
      <c r="F2407" t="s">
        <v>8208</v>
      </c>
    </row>
    <row r="2408" spans="1:7" x14ac:dyDescent="0.25">
      <c r="A2408" t="s">
        <v>8212</v>
      </c>
      <c r="B2408" t="s">
        <v>8121</v>
      </c>
      <c r="C2408">
        <v>0</v>
      </c>
      <c r="D2408">
        <v>0</v>
      </c>
      <c r="E2408">
        <v>0</v>
      </c>
      <c r="F2408" t="s">
        <v>8213</v>
      </c>
    </row>
    <row r="2409" spans="1:7" x14ac:dyDescent="0.25">
      <c r="A2409" t="s">
        <v>11520</v>
      </c>
      <c r="B2409" t="s">
        <v>11521</v>
      </c>
      <c r="C2409">
        <v>0</v>
      </c>
      <c r="D2409">
        <v>0</v>
      </c>
      <c r="E2409">
        <v>0</v>
      </c>
      <c r="F2409" t="s">
        <v>11522</v>
      </c>
    </row>
    <row r="2410" spans="1:7" x14ac:dyDescent="0.25">
      <c r="A2410" t="s">
        <v>2632</v>
      </c>
      <c r="B2410" t="s">
        <v>2633</v>
      </c>
      <c r="C2410">
        <v>0</v>
      </c>
      <c r="D2410">
        <v>0</v>
      </c>
      <c r="E2410">
        <v>0</v>
      </c>
      <c r="F2410" t="s">
        <v>2634</v>
      </c>
    </row>
    <row r="2411" spans="1:7" x14ac:dyDescent="0.25">
      <c r="A2411" t="s">
        <v>12365</v>
      </c>
      <c r="B2411" t="s">
        <v>12366</v>
      </c>
      <c r="C2411">
        <v>0</v>
      </c>
      <c r="D2411">
        <v>0</v>
      </c>
      <c r="E2411">
        <v>0</v>
      </c>
      <c r="F2411" t="s">
        <v>12367</v>
      </c>
    </row>
    <row r="2412" spans="1:7" x14ac:dyDescent="0.25">
      <c r="A2412" t="s">
        <v>8966</v>
      </c>
      <c r="B2412" t="s">
        <v>8967</v>
      </c>
      <c r="C2412">
        <v>0</v>
      </c>
      <c r="D2412">
        <v>0</v>
      </c>
      <c r="E2412">
        <v>0</v>
      </c>
      <c r="F2412" t="s">
        <v>8968</v>
      </c>
    </row>
    <row r="2413" spans="1:7" x14ac:dyDescent="0.25">
      <c r="A2413" t="s">
        <v>4335</v>
      </c>
      <c r="B2413" t="s">
        <v>4336</v>
      </c>
      <c r="C2413">
        <v>0</v>
      </c>
      <c r="D2413">
        <v>0</v>
      </c>
      <c r="E2413">
        <v>0</v>
      </c>
      <c r="F2413" t="s">
        <v>4337</v>
      </c>
    </row>
    <row r="2414" spans="1:7" x14ac:dyDescent="0.25">
      <c r="A2414" t="s">
        <v>603</v>
      </c>
      <c r="B2414" t="s">
        <v>604</v>
      </c>
      <c r="C2414">
        <v>2</v>
      </c>
      <c r="D2414">
        <v>2</v>
      </c>
      <c r="E2414">
        <v>0</v>
      </c>
      <c r="F2414" t="s">
        <v>605</v>
      </c>
      <c r="G2414" t="s">
        <v>606</v>
      </c>
    </row>
    <row r="2415" spans="1:7" x14ac:dyDescent="0.25">
      <c r="A2415" t="s">
        <v>11978</v>
      </c>
      <c r="B2415" t="s">
        <v>11979</v>
      </c>
      <c r="C2415">
        <v>0</v>
      </c>
      <c r="D2415">
        <v>0</v>
      </c>
      <c r="E2415">
        <v>0</v>
      </c>
      <c r="F2415" t="s">
        <v>11980</v>
      </c>
    </row>
    <row r="2416" spans="1:7" x14ac:dyDescent="0.25">
      <c r="A2416" t="s">
        <v>2683</v>
      </c>
      <c r="B2416" t="s">
        <v>2684</v>
      </c>
      <c r="C2416">
        <v>0</v>
      </c>
      <c r="D2416">
        <v>0</v>
      </c>
      <c r="E2416">
        <v>0</v>
      </c>
      <c r="F2416" t="s">
        <v>2685</v>
      </c>
    </row>
    <row r="2417" spans="1:7" x14ac:dyDescent="0.25">
      <c r="A2417" t="s">
        <v>3500</v>
      </c>
      <c r="B2417" t="s">
        <v>3501</v>
      </c>
      <c r="C2417">
        <v>0</v>
      </c>
      <c r="D2417">
        <v>0</v>
      </c>
      <c r="E2417">
        <v>0</v>
      </c>
      <c r="F2417" t="s">
        <v>3502</v>
      </c>
    </row>
    <row r="2418" spans="1:7" x14ac:dyDescent="0.25">
      <c r="A2418" t="s">
        <v>5910</v>
      </c>
      <c r="B2418" t="s">
        <v>5911</v>
      </c>
      <c r="C2418">
        <v>0</v>
      </c>
      <c r="D2418">
        <v>0</v>
      </c>
      <c r="E2418">
        <v>0</v>
      </c>
      <c r="F2418" t="s">
        <v>5912</v>
      </c>
    </row>
    <row r="2419" spans="1:7" x14ac:dyDescent="0.25">
      <c r="A2419" t="s">
        <v>4897</v>
      </c>
      <c r="B2419" t="s">
        <v>4898</v>
      </c>
      <c r="C2419">
        <v>0</v>
      </c>
      <c r="D2419">
        <v>0</v>
      </c>
      <c r="E2419">
        <v>0</v>
      </c>
      <c r="F2419" t="s">
        <v>4899</v>
      </c>
    </row>
    <row r="2420" spans="1:7" x14ac:dyDescent="0.25">
      <c r="A2420" t="s">
        <v>6379</v>
      </c>
      <c r="B2420" t="s">
        <v>6380</v>
      </c>
      <c r="C2420">
        <v>0</v>
      </c>
      <c r="D2420">
        <v>0</v>
      </c>
      <c r="E2420">
        <v>0</v>
      </c>
      <c r="F2420" t="s">
        <v>6381</v>
      </c>
    </row>
    <row r="2421" spans="1:7" x14ac:dyDescent="0.25">
      <c r="A2421" t="s">
        <v>8147</v>
      </c>
      <c r="B2421" t="s">
        <v>8148</v>
      </c>
      <c r="C2421">
        <v>0</v>
      </c>
      <c r="D2421">
        <v>0</v>
      </c>
      <c r="E2421">
        <v>0</v>
      </c>
      <c r="F2421" t="s">
        <v>8149</v>
      </c>
    </row>
    <row r="2422" spans="1:7" x14ac:dyDescent="0.25">
      <c r="A2422" t="s">
        <v>7096</v>
      </c>
      <c r="B2422" t="s">
        <v>7097</v>
      </c>
      <c r="C2422">
        <v>0</v>
      </c>
      <c r="D2422">
        <v>0</v>
      </c>
      <c r="E2422">
        <v>0</v>
      </c>
      <c r="F2422" t="s">
        <v>7098</v>
      </c>
    </row>
    <row r="2423" spans="1:7" x14ac:dyDescent="0.25">
      <c r="A2423" t="s">
        <v>7093</v>
      </c>
      <c r="B2423" t="s">
        <v>7094</v>
      </c>
      <c r="C2423">
        <v>0</v>
      </c>
      <c r="D2423">
        <v>0</v>
      </c>
      <c r="E2423">
        <v>0</v>
      </c>
      <c r="F2423" t="s">
        <v>7095</v>
      </c>
    </row>
    <row r="2424" spans="1:7" x14ac:dyDescent="0.25">
      <c r="A2424" t="s">
        <v>9005</v>
      </c>
      <c r="B2424" t="s">
        <v>9006</v>
      </c>
      <c r="C2424">
        <v>0</v>
      </c>
      <c r="D2424">
        <v>0</v>
      </c>
      <c r="E2424">
        <v>0</v>
      </c>
      <c r="F2424" t="s">
        <v>9007</v>
      </c>
    </row>
    <row r="2425" spans="1:7" x14ac:dyDescent="0.25">
      <c r="A2425" t="s">
        <v>8337</v>
      </c>
      <c r="B2425" t="s">
        <v>8338</v>
      </c>
      <c r="C2425">
        <v>0</v>
      </c>
      <c r="D2425">
        <v>0</v>
      </c>
      <c r="E2425">
        <v>0</v>
      </c>
      <c r="F2425" t="s">
        <v>8339</v>
      </c>
    </row>
    <row r="2426" spans="1:7" x14ac:dyDescent="0.25">
      <c r="A2426" t="s">
        <v>5490</v>
      </c>
      <c r="B2426" t="s">
        <v>5491</v>
      </c>
      <c r="C2426">
        <v>0</v>
      </c>
      <c r="D2426">
        <v>0</v>
      </c>
      <c r="E2426">
        <v>0</v>
      </c>
      <c r="F2426" t="s">
        <v>5492</v>
      </c>
    </row>
    <row r="2427" spans="1:7" x14ac:dyDescent="0.25">
      <c r="A2427" t="s">
        <v>626</v>
      </c>
      <c r="B2427" t="s">
        <v>627</v>
      </c>
      <c r="C2427">
        <v>2</v>
      </c>
      <c r="D2427">
        <v>2</v>
      </c>
      <c r="E2427">
        <v>0</v>
      </c>
      <c r="F2427" t="s">
        <v>628</v>
      </c>
      <c r="G2427" t="s">
        <v>629</v>
      </c>
    </row>
    <row r="2428" spans="1:7" x14ac:dyDescent="0.25">
      <c r="A2428" t="s">
        <v>349</v>
      </c>
      <c r="B2428" t="s">
        <v>350</v>
      </c>
      <c r="C2428">
        <v>3</v>
      </c>
      <c r="D2428">
        <v>2</v>
      </c>
      <c r="E2428">
        <v>1</v>
      </c>
      <c r="F2428" t="s">
        <v>351</v>
      </c>
      <c r="G2428" t="s">
        <v>352</v>
      </c>
    </row>
    <row r="2429" spans="1:7" x14ac:dyDescent="0.25">
      <c r="A2429" t="s">
        <v>3380</v>
      </c>
      <c r="B2429" t="s">
        <v>44</v>
      </c>
      <c r="C2429">
        <v>0</v>
      </c>
      <c r="D2429">
        <v>0</v>
      </c>
      <c r="E2429">
        <v>0</v>
      </c>
      <c r="F2429" t="s">
        <v>3381</v>
      </c>
    </row>
    <row r="2430" spans="1:7" x14ac:dyDescent="0.25">
      <c r="A2430" t="s">
        <v>9126</v>
      </c>
      <c r="B2430" t="s">
        <v>9127</v>
      </c>
      <c r="C2430">
        <v>0</v>
      </c>
      <c r="D2430">
        <v>0</v>
      </c>
      <c r="E2430">
        <v>0</v>
      </c>
      <c r="F2430" t="s">
        <v>9128</v>
      </c>
    </row>
    <row r="2431" spans="1:7" x14ac:dyDescent="0.25">
      <c r="A2431" t="s">
        <v>3752</v>
      </c>
      <c r="B2431" t="s">
        <v>3753</v>
      </c>
      <c r="C2431">
        <v>0</v>
      </c>
      <c r="D2431">
        <v>0</v>
      </c>
      <c r="E2431">
        <v>0</v>
      </c>
      <c r="F2431" t="s">
        <v>3754</v>
      </c>
    </row>
    <row r="2432" spans="1:7" x14ac:dyDescent="0.25">
      <c r="A2432" t="s">
        <v>5842</v>
      </c>
      <c r="B2432" t="s">
        <v>5843</v>
      </c>
      <c r="C2432">
        <v>0</v>
      </c>
      <c r="D2432">
        <v>0</v>
      </c>
      <c r="E2432">
        <v>0</v>
      </c>
      <c r="F2432" t="s">
        <v>5844</v>
      </c>
    </row>
    <row r="2433" spans="1:7" x14ac:dyDescent="0.25">
      <c r="A2433" t="s">
        <v>13212</v>
      </c>
      <c r="B2433" t="s">
        <v>13213</v>
      </c>
      <c r="C2433">
        <v>0</v>
      </c>
      <c r="D2433">
        <v>0</v>
      </c>
      <c r="E2433">
        <v>0</v>
      </c>
      <c r="F2433" t="s">
        <v>13214</v>
      </c>
    </row>
    <row r="2434" spans="1:7" x14ac:dyDescent="0.25">
      <c r="A2434" t="s">
        <v>6249</v>
      </c>
      <c r="B2434" t="s">
        <v>6250</v>
      </c>
      <c r="C2434">
        <v>0</v>
      </c>
      <c r="D2434">
        <v>0</v>
      </c>
      <c r="E2434">
        <v>0</v>
      </c>
      <c r="F2434" t="s">
        <v>6251</v>
      </c>
    </row>
    <row r="2435" spans="1:7" x14ac:dyDescent="0.25">
      <c r="A2435" t="s">
        <v>12093</v>
      </c>
      <c r="B2435" t="s">
        <v>11095</v>
      </c>
      <c r="C2435">
        <v>0</v>
      </c>
      <c r="D2435">
        <v>0</v>
      </c>
      <c r="E2435">
        <v>0</v>
      </c>
      <c r="F2435" t="s">
        <v>12094</v>
      </c>
    </row>
    <row r="2436" spans="1:7" x14ac:dyDescent="0.25">
      <c r="A2436" t="s">
        <v>7114</v>
      </c>
      <c r="B2436" t="s">
        <v>7115</v>
      </c>
      <c r="C2436">
        <v>0</v>
      </c>
      <c r="D2436">
        <v>0</v>
      </c>
      <c r="E2436">
        <v>0</v>
      </c>
      <c r="F2436" t="s">
        <v>7116</v>
      </c>
    </row>
    <row r="2437" spans="1:7" x14ac:dyDescent="0.25">
      <c r="A2437" t="s">
        <v>540</v>
      </c>
      <c r="B2437" t="s">
        <v>541</v>
      </c>
      <c r="C2437">
        <v>2</v>
      </c>
      <c r="D2437">
        <v>2</v>
      </c>
      <c r="E2437">
        <v>0</v>
      </c>
      <c r="F2437" t="s">
        <v>542</v>
      </c>
      <c r="G2437" t="s">
        <v>531</v>
      </c>
    </row>
    <row r="2438" spans="1:7" x14ac:dyDescent="0.25">
      <c r="A2438" t="s">
        <v>5337</v>
      </c>
      <c r="B2438" t="s">
        <v>5338</v>
      </c>
      <c r="C2438">
        <v>0</v>
      </c>
      <c r="D2438">
        <v>0</v>
      </c>
      <c r="E2438">
        <v>0</v>
      </c>
      <c r="F2438" t="s">
        <v>5339</v>
      </c>
    </row>
    <row r="2439" spans="1:7" x14ac:dyDescent="0.25">
      <c r="A2439" t="s">
        <v>6237</v>
      </c>
      <c r="B2439" t="s">
        <v>6238</v>
      </c>
      <c r="C2439">
        <v>0</v>
      </c>
      <c r="D2439">
        <v>0</v>
      </c>
      <c r="E2439">
        <v>0</v>
      </c>
      <c r="F2439" t="s">
        <v>6239</v>
      </c>
    </row>
    <row r="2440" spans="1:7" x14ac:dyDescent="0.25">
      <c r="A2440" t="s">
        <v>3602</v>
      </c>
      <c r="B2440" t="s">
        <v>3603</v>
      </c>
      <c r="C2440">
        <v>0</v>
      </c>
      <c r="D2440">
        <v>0</v>
      </c>
      <c r="E2440">
        <v>0</v>
      </c>
      <c r="F2440" t="s">
        <v>3604</v>
      </c>
    </row>
    <row r="2441" spans="1:7" x14ac:dyDescent="0.25">
      <c r="A2441" t="s">
        <v>10030</v>
      </c>
      <c r="B2441" t="s">
        <v>10031</v>
      </c>
      <c r="C2441">
        <v>0</v>
      </c>
      <c r="D2441">
        <v>0</v>
      </c>
      <c r="E2441">
        <v>0</v>
      </c>
      <c r="F2441" t="s">
        <v>10032</v>
      </c>
    </row>
    <row r="2442" spans="1:7" x14ac:dyDescent="0.25">
      <c r="A2442" t="s">
        <v>6192</v>
      </c>
      <c r="B2442" t="s">
        <v>6193</v>
      </c>
      <c r="C2442">
        <v>0</v>
      </c>
      <c r="D2442">
        <v>0</v>
      </c>
      <c r="E2442">
        <v>0</v>
      </c>
      <c r="F2442" t="s">
        <v>6194</v>
      </c>
    </row>
    <row r="2443" spans="1:7" x14ac:dyDescent="0.25">
      <c r="A2443" t="s">
        <v>3610</v>
      </c>
      <c r="B2443" t="s">
        <v>3611</v>
      </c>
      <c r="C2443">
        <v>0</v>
      </c>
      <c r="D2443">
        <v>0</v>
      </c>
      <c r="E2443">
        <v>0</v>
      </c>
      <c r="F2443" t="s">
        <v>3612</v>
      </c>
    </row>
    <row r="2444" spans="1:7" x14ac:dyDescent="0.25">
      <c r="A2444" t="s">
        <v>7030</v>
      </c>
      <c r="B2444" t="s">
        <v>7031</v>
      </c>
      <c r="C2444">
        <v>0</v>
      </c>
      <c r="D2444">
        <v>0</v>
      </c>
      <c r="E2444">
        <v>0</v>
      </c>
      <c r="F2444" t="s">
        <v>7032</v>
      </c>
    </row>
    <row r="2445" spans="1:7" x14ac:dyDescent="0.25">
      <c r="A2445" t="s">
        <v>8503</v>
      </c>
      <c r="B2445" t="s">
        <v>8504</v>
      </c>
      <c r="C2445">
        <v>0</v>
      </c>
      <c r="D2445">
        <v>0</v>
      </c>
      <c r="E2445">
        <v>0</v>
      </c>
      <c r="F2445" t="s">
        <v>8505</v>
      </c>
    </row>
    <row r="2446" spans="1:7" x14ac:dyDescent="0.25">
      <c r="A2446" t="s">
        <v>9155</v>
      </c>
      <c r="B2446" t="s">
        <v>9156</v>
      </c>
      <c r="C2446">
        <v>0</v>
      </c>
      <c r="D2446">
        <v>0</v>
      </c>
      <c r="E2446">
        <v>0</v>
      </c>
      <c r="F2446" t="s">
        <v>9157</v>
      </c>
    </row>
    <row r="2447" spans="1:7" x14ac:dyDescent="0.25">
      <c r="A2447" t="s">
        <v>6599</v>
      </c>
      <c r="B2447" t="s">
        <v>6600</v>
      </c>
      <c r="C2447">
        <v>0</v>
      </c>
      <c r="D2447">
        <v>0</v>
      </c>
      <c r="E2447">
        <v>0</v>
      </c>
      <c r="F2447" t="s">
        <v>6601</v>
      </c>
    </row>
    <row r="2448" spans="1:7" x14ac:dyDescent="0.25">
      <c r="A2448" t="s">
        <v>11484</v>
      </c>
      <c r="B2448" t="s">
        <v>11485</v>
      </c>
      <c r="C2448">
        <v>0</v>
      </c>
      <c r="D2448">
        <v>0</v>
      </c>
      <c r="E2448">
        <v>0</v>
      </c>
      <c r="F2448" t="s">
        <v>11486</v>
      </c>
    </row>
    <row r="2449" spans="1:7" x14ac:dyDescent="0.25">
      <c r="A2449" t="s">
        <v>10970</v>
      </c>
      <c r="B2449" t="s">
        <v>10971</v>
      </c>
      <c r="C2449">
        <v>0</v>
      </c>
      <c r="D2449">
        <v>0</v>
      </c>
      <c r="E2449">
        <v>0</v>
      </c>
      <c r="F2449" t="s">
        <v>10972</v>
      </c>
    </row>
    <row r="2450" spans="1:7" x14ac:dyDescent="0.25">
      <c r="A2450" t="s">
        <v>11612</v>
      </c>
      <c r="B2450" t="s">
        <v>11613</v>
      </c>
      <c r="C2450">
        <v>0</v>
      </c>
      <c r="D2450">
        <v>0</v>
      </c>
      <c r="E2450">
        <v>0</v>
      </c>
      <c r="F2450" t="s">
        <v>11614</v>
      </c>
    </row>
    <row r="2451" spans="1:7" x14ac:dyDescent="0.25">
      <c r="A2451" t="s">
        <v>7079</v>
      </c>
      <c r="B2451" t="s">
        <v>7080</v>
      </c>
      <c r="C2451">
        <v>0</v>
      </c>
      <c r="D2451">
        <v>0</v>
      </c>
      <c r="E2451">
        <v>0</v>
      </c>
      <c r="F2451" t="s">
        <v>7081</v>
      </c>
    </row>
    <row r="2452" spans="1:7" x14ac:dyDescent="0.25">
      <c r="A2452" t="s">
        <v>345</v>
      </c>
      <c r="B2452" t="s">
        <v>346</v>
      </c>
      <c r="C2452">
        <v>3</v>
      </c>
      <c r="D2452">
        <v>3</v>
      </c>
      <c r="E2452">
        <v>0</v>
      </c>
      <c r="F2452" t="s">
        <v>347</v>
      </c>
      <c r="G2452" t="s">
        <v>348</v>
      </c>
    </row>
    <row r="2453" spans="1:7" x14ac:dyDescent="0.25">
      <c r="A2453" t="s">
        <v>12809</v>
      </c>
      <c r="B2453" t="s">
        <v>11898</v>
      </c>
      <c r="C2453">
        <v>0</v>
      </c>
      <c r="D2453">
        <v>0</v>
      </c>
      <c r="E2453">
        <v>0</v>
      </c>
      <c r="F2453" t="s">
        <v>12810</v>
      </c>
    </row>
    <row r="2454" spans="1:7" x14ac:dyDescent="0.25">
      <c r="A2454" t="s">
        <v>13103</v>
      </c>
      <c r="B2454" t="s">
        <v>13104</v>
      </c>
      <c r="C2454">
        <v>0</v>
      </c>
      <c r="D2454">
        <v>0</v>
      </c>
      <c r="E2454">
        <v>0</v>
      </c>
      <c r="F2454" t="s">
        <v>13105</v>
      </c>
    </row>
    <row r="2455" spans="1:7" x14ac:dyDescent="0.25">
      <c r="A2455" t="s">
        <v>8011</v>
      </c>
      <c r="B2455" t="s">
        <v>8012</v>
      </c>
      <c r="C2455">
        <v>0</v>
      </c>
      <c r="D2455">
        <v>0</v>
      </c>
      <c r="E2455">
        <v>0</v>
      </c>
      <c r="F2455" t="s">
        <v>8013</v>
      </c>
    </row>
    <row r="2456" spans="1:7" x14ac:dyDescent="0.25">
      <c r="A2456" t="s">
        <v>1041</v>
      </c>
      <c r="B2456" t="s">
        <v>1042</v>
      </c>
      <c r="C2456">
        <v>1</v>
      </c>
      <c r="D2456">
        <v>1</v>
      </c>
      <c r="E2456">
        <v>0</v>
      </c>
      <c r="F2456" t="s">
        <v>1043</v>
      </c>
      <c r="G2456" t="s">
        <v>214</v>
      </c>
    </row>
    <row r="2457" spans="1:7" x14ac:dyDescent="0.25">
      <c r="A2457" t="s">
        <v>5028</v>
      </c>
      <c r="B2457" t="s">
        <v>5029</v>
      </c>
      <c r="C2457">
        <v>0</v>
      </c>
      <c r="D2457">
        <v>0</v>
      </c>
      <c r="E2457">
        <v>0</v>
      </c>
      <c r="F2457" t="s">
        <v>5030</v>
      </c>
    </row>
    <row r="2458" spans="1:7" x14ac:dyDescent="0.25">
      <c r="A2458" t="s">
        <v>9730</v>
      </c>
      <c r="B2458" t="s">
        <v>9731</v>
      </c>
      <c r="C2458">
        <v>0</v>
      </c>
      <c r="D2458">
        <v>0</v>
      </c>
      <c r="E2458">
        <v>0</v>
      </c>
      <c r="F2458" t="s">
        <v>9732</v>
      </c>
    </row>
    <row r="2459" spans="1:7" x14ac:dyDescent="0.25">
      <c r="A2459" t="s">
        <v>5590</v>
      </c>
      <c r="B2459" t="s">
        <v>5591</v>
      </c>
      <c r="C2459">
        <v>0</v>
      </c>
      <c r="D2459">
        <v>0</v>
      </c>
      <c r="E2459">
        <v>0</v>
      </c>
      <c r="F2459" t="s">
        <v>5592</v>
      </c>
    </row>
    <row r="2460" spans="1:7" x14ac:dyDescent="0.25">
      <c r="A2460" t="s">
        <v>4664</v>
      </c>
      <c r="B2460" t="s">
        <v>4665</v>
      </c>
      <c r="C2460">
        <v>0</v>
      </c>
      <c r="D2460">
        <v>0</v>
      </c>
      <c r="E2460">
        <v>0</v>
      </c>
      <c r="F2460" t="s">
        <v>4666</v>
      </c>
    </row>
    <row r="2461" spans="1:7" x14ac:dyDescent="0.25">
      <c r="A2461" t="s">
        <v>1409</v>
      </c>
      <c r="B2461" t="s">
        <v>1410</v>
      </c>
      <c r="C2461">
        <v>1</v>
      </c>
      <c r="D2461">
        <v>1</v>
      </c>
      <c r="E2461">
        <v>0</v>
      </c>
      <c r="F2461" t="s">
        <v>1411</v>
      </c>
      <c r="G2461" t="s">
        <v>260</v>
      </c>
    </row>
    <row r="2462" spans="1:7" x14ac:dyDescent="0.25">
      <c r="A2462" t="s">
        <v>8603</v>
      </c>
      <c r="B2462" t="s">
        <v>8604</v>
      </c>
      <c r="C2462">
        <v>0</v>
      </c>
      <c r="D2462">
        <v>0</v>
      </c>
      <c r="E2462">
        <v>0</v>
      </c>
      <c r="F2462" t="s">
        <v>8605</v>
      </c>
    </row>
    <row r="2463" spans="1:7" x14ac:dyDescent="0.25">
      <c r="A2463" t="s">
        <v>8603</v>
      </c>
      <c r="B2463" t="s">
        <v>9354</v>
      </c>
      <c r="C2463">
        <v>0</v>
      </c>
      <c r="D2463">
        <v>0</v>
      </c>
      <c r="E2463">
        <v>0</v>
      </c>
      <c r="F2463" t="s">
        <v>8605</v>
      </c>
    </row>
    <row r="2464" spans="1:7" x14ac:dyDescent="0.25">
      <c r="A2464" t="s">
        <v>595</v>
      </c>
      <c r="B2464" t="s">
        <v>596</v>
      </c>
      <c r="C2464">
        <v>2</v>
      </c>
      <c r="D2464">
        <v>2</v>
      </c>
      <c r="E2464">
        <v>0</v>
      </c>
      <c r="F2464" t="s">
        <v>597</v>
      </c>
      <c r="G2464" t="s">
        <v>598</v>
      </c>
    </row>
    <row r="2465" spans="1:7" x14ac:dyDescent="0.25">
      <c r="A2465" t="s">
        <v>4367</v>
      </c>
      <c r="B2465" t="s">
        <v>4368</v>
      </c>
      <c r="C2465">
        <v>0</v>
      </c>
      <c r="D2465">
        <v>0</v>
      </c>
      <c r="E2465">
        <v>0</v>
      </c>
      <c r="F2465" t="s">
        <v>4369</v>
      </c>
    </row>
    <row r="2466" spans="1:7" x14ac:dyDescent="0.25">
      <c r="A2466" t="s">
        <v>7631</v>
      </c>
      <c r="B2466" t="s">
        <v>7632</v>
      </c>
      <c r="C2466">
        <v>0</v>
      </c>
      <c r="D2466">
        <v>0</v>
      </c>
      <c r="E2466">
        <v>0</v>
      </c>
      <c r="F2466" t="s">
        <v>7633</v>
      </c>
    </row>
    <row r="2467" spans="1:7" x14ac:dyDescent="0.25">
      <c r="A2467" t="s">
        <v>10250</v>
      </c>
      <c r="B2467" t="s">
        <v>10251</v>
      </c>
      <c r="C2467">
        <v>0</v>
      </c>
      <c r="D2467">
        <v>0</v>
      </c>
      <c r="E2467">
        <v>0</v>
      </c>
      <c r="F2467" t="s">
        <v>10252</v>
      </c>
    </row>
    <row r="2468" spans="1:7" x14ac:dyDescent="0.25">
      <c r="A2468" t="s">
        <v>7125</v>
      </c>
      <c r="B2468" t="s">
        <v>7126</v>
      </c>
      <c r="C2468">
        <v>0</v>
      </c>
      <c r="D2468">
        <v>0</v>
      </c>
      <c r="E2468">
        <v>0</v>
      </c>
      <c r="F2468" t="s">
        <v>7127</v>
      </c>
    </row>
    <row r="2469" spans="1:7" x14ac:dyDescent="0.25">
      <c r="A2469" t="s">
        <v>2581</v>
      </c>
      <c r="B2469" t="s">
        <v>2582</v>
      </c>
      <c r="C2469">
        <v>0</v>
      </c>
      <c r="D2469">
        <v>0</v>
      </c>
      <c r="E2469">
        <v>0</v>
      </c>
      <c r="F2469" t="s">
        <v>2583</v>
      </c>
    </row>
    <row r="2470" spans="1:7" x14ac:dyDescent="0.25">
      <c r="A2470" t="s">
        <v>9206</v>
      </c>
      <c r="B2470" t="s">
        <v>9207</v>
      </c>
      <c r="C2470">
        <v>0</v>
      </c>
      <c r="D2470">
        <v>0</v>
      </c>
      <c r="E2470">
        <v>0</v>
      </c>
      <c r="F2470" t="s">
        <v>9208</v>
      </c>
    </row>
    <row r="2471" spans="1:7" x14ac:dyDescent="0.25">
      <c r="A2471" t="s">
        <v>7308</v>
      </c>
      <c r="B2471" t="s">
        <v>7309</v>
      </c>
      <c r="C2471">
        <v>0</v>
      </c>
      <c r="D2471">
        <v>0</v>
      </c>
      <c r="E2471">
        <v>0</v>
      </c>
      <c r="F2471" t="s">
        <v>7310</v>
      </c>
    </row>
    <row r="2472" spans="1:7" x14ac:dyDescent="0.25">
      <c r="A2472" t="s">
        <v>2315</v>
      </c>
      <c r="B2472" t="s">
        <v>1600</v>
      </c>
      <c r="C2472">
        <v>0</v>
      </c>
      <c r="D2472">
        <v>0</v>
      </c>
      <c r="E2472">
        <v>0</v>
      </c>
      <c r="F2472" t="s">
        <v>2316</v>
      </c>
    </row>
    <row r="2473" spans="1:7" x14ac:dyDescent="0.25">
      <c r="A2473" t="s">
        <v>1473</v>
      </c>
      <c r="B2473" t="s">
        <v>1474</v>
      </c>
      <c r="C2473">
        <v>1</v>
      </c>
      <c r="D2473">
        <v>1</v>
      </c>
      <c r="E2473">
        <v>0</v>
      </c>
      <c r="F2473" t="s">
        <v>1475</v>
      </c>
      <c r="G2473" t="s">
        <v>207</v>
      </c>
    </row>
    <row r="2474" spans="1:7" x14ac:dyDescent="0.25">
      <c r="A2474" t="s">
        <v>8260</v>
      </c>
      <c r="B2474" t="s">
        <v>8261</v>
      </c>
      <c r="C2474">
        <v>0</v>
      </c>
      <c r="D2474">
        <v>0</v>
      </c>
      <c r="E2474">
        <v>0</v>
      </c>
      <c r="F2474" t="s">
        <v>8262</v>
      </c>
    </row>
    <row r="2475" spans="1:7" x14ac:dyDescent="0.25">
      <c r="A2475" t="s">
        <v>8088</v>
      </c>
      <c r="B2475" t="s">
        <v>8089</v>
      </c>
      <c r="C2475">
        <v>0</v>
      </c>
      <c r="D2475">
        <v>0</v>
      </c>
      <c r="E2475">
        <v>0</v>
      </c>
      <c r="F2475" t="s">
        <v>8090</v>
      </c>
    </row>
    <row r="2476" spans="1:7" x14ac:dyDescent="0.25">
      <c r="A2476" t="s">
        <v>5748</v>
      </c>
      <c r="B2476" t="s">
        <v>5749</v>
      </c>
      <c r="C2476">
        <v>0</v>
      </c>
      <c r="D2476">
        <v>0</v>
      </c>
      <c r="E2476">
        <v>0</v>
      </c>
      <c r="F2476" t="s">
        <v>5750</v>
      </c>
    </row>
    <row r="2477" spans="1:7" x14ac:dyDescent="0.25">
      <c r="A2477" t="s">
        <v>3700</v>
      </c>
      <c r="B2477" t="s">
        <v>3701</v>
      </c>
      <c r="C2477">
        <v>0</v>
      </c>
      <c r="D2477">
        <v>0</v>
      </c>
      <c r="E2477">
        <v>0</v>
      </c>
      <c r="F2477" t="s">
        <v>3702</v>
      </c>
    </row>
    <row r="2478" spans="1:7" x14ac:dyDescent="0.25">
      <c r="A2478" t="s">
        <v>9107</v>
      </c>
      <c r="B2478" t="s">
        <v>9108</v>
      </c>
      <c r="C2478">
        <v>0</v>
      </c>
      <c r="D2478">
        <v>0</v>
      </c>
      <c r="E2478">
        <v>0</v>
      </c>
      <c r="F2478" t="s">
        <v>9109</v>
      </c>
    </row>
    <row r="2479" spans="1:7" x14ac:dyDescent="0.25">
      <c r="A2479" t="s">
        <v>6590</v>
      </c>
      <c r="B2479" t="s">
        <v>6591</v>
      </c>
      <c r="C2479">
        <v>0</v>
      </c>
      <c r="D2479">
        <v>0</v>
      </c>
      <c r="E2479">
        <v>0</v>
      </c>
      <c r="F2479" t="s">
        <v>6592</v>
      </c>
    </row>
    <row r="2480" spans="1:7" x14ac:dyDescent="0.25">
      <c r="A2480" t="s">
        <v>7082</v>
      </c>
      <c r="B2480" t="s">
        <v>7083</v>
      </c>
      <c r="C2480">
        <v>0</v>
      </c>
      <c r="D2480">
        <v>0</v>
      </c>
      <c r="E2480">
        <v>0</v>
      </c>
      <c r="F2480" t="s">
        <v>7084</v>
      </c>
    </row>
    <row r="2481" spans="1:7" x14ac:dyDescent="0.25">
      <c r="A2481" t="s">
        <v>1226</v>
      </c>
      <c r="B2481" t="s">
        <v>1227</v>
      </c>
      <c r="C2481">
        <v>1</v>
      </c>
      <c r="D2481">
        <v>1</v>
      </c>
      <c r="E2481">
        <v>0</v>
      </c>
      <c r="F2481" t="s">
        <v>1228</v>
      </c>
      <c r="G2481" t="s">
        <v>1222</v>
      </c>
    </row>
    <row r="2482" spans="1:7" x14ac:dyDescent="0.25">
      <c r="A2482" t="s">
        <v>3854</v>
      </c>
      <c r="B2482" t="s">
        <v>3855</v>
      </c>
      <c r="C2482">
        <v>0</v>
      </c>
      <c r="D2482">
        <v>0</v>
      </c>
      <c r="E2482">
        <v>0</v>
      </c>
      <c r="F2482" t="s">
        <v>3856</v>
      </c>
    </row>
    <row r="2483" spans="1:7" x14ac:dyDescent="0.25">
      <c r="A2483" t="s">
        <v>8289</v>
      </c>
      <c r="B2483" t="s">
        <v>8290</v>
      </c>
      <c r="C2483">
        <v>0</v>
      </c>
      <c r="D2483">
        <v>0</v>
      </c>
      <c r="E2483">
        <v>0</v>
      </c>
      <c r="F2483" t="s">
        <v>8291</v>
      </c>
    </row>
    <row r="2484" spans="1:7" x14ac:dyDescent="0.25">
      <c r="A2484" t="s">
        <v>841</v>
      </c>
      <c r="B2484" t="s">
        <v>842</v>
      </c>
      <c r="C2484">
        <v>1</v>
      </c>
      <c r="D2484">
        <v>1</v>
      </c>
      <c r="E2484">
        <v>0</v>
      </c>
      <c r="F2484" t="s">
        <v>843</v>
      </c>
      <c r="G2484" t="s">
        <v>215</v>
      </c>
    </row>
    <row r="2485" spans="1:7" x14ac:dyDescent="0.25">
      <c r="A2485" t="s">
        <v>4576</v>
      </c>
      <c r="B2485" t="s">
        <v>4577</v>
      </c>
      <c r="C2485">
        <v>0</v>
      </c>
      <c r="D2485">
        <v>0</v>
      </c>
      <c r="E2485">
        <v>0</v>
      </c>
      <c r="F2485" t="s">
        <v>4578</v>
      </c>
    </row>
    <row r="2486" spans="1:7" x14ac:dyDescent="0.25">
      <c r="A2486" t="s">
        <v>1346</v>
      </c>
      <c r="B2486" t="s">
        <v>1347</v>
      </c>
      <c r="C2486">
        <v>1</v>
      </c>
      <c r="D2486">
        <v>1</v>
      </c>
      <c r="E2486">
        <v>0</v>
      </c>
      <c r="F2486" t="s">
        <v>1348</v>
      </c>
      <c r="G2486" t="s">
        <v>1342</v>
      </c>
    </row>
    <row r="2487" spans="1:7" x14ac:dyDescent="0.25">
      <c r="A2487" t="s">
        <v>1142</v>
      </c>
      <c r="B2487" t="s">
        <v>1143</v>
      </c>
      <c r="C2487">
        <v>1</v>
      </c>
      <c r="D2487">
        <v>1</v>
      </c>
      <c r="E2487">
        <v>0</v>
      </c>
      <c r="F2487" t="s">
        <v>1144</v>
      </c>
      <c r="G2487" t="s">
        <v>247</v>
      </c>
    </row>
    <row r="2488" spans="1:7" x14ac:dyDescent="0.25">
      <c r="A2488" t="s">
        <v>8426</v>
      </c>
      <c r="B2488" t="s">
        <v>8427</v>
      </c>
      <c r="C2488">
        <v>0</v>
      </c>
      <c r="D2488">
        <v>0</v>
      </c>
      <c r="E2488">
        <v>0</v>
      </c>
      <c r="F2488" t="s">
        <v>8428</v>
      </c>
    </row>
    <row r="2489" spans="1:7" x14ac:dyDescent="0.25">
      <c r="A2489" t="s">
        <v>2179</v>
      </c>
      <c r="B2489" t="s">
        <v>2180</v>
      </c>
      <c r="C2489">
        <v>0</v>
      </c>
      <c r="D2489">
        <v>0</v>
      </c>
      <c r="E2489">
        <v>0</v>
      </c>
      <c r="F2489" t="s">
        <v>2181</v>
      </c>
    </row>
    <row r="2490" spans="1:7" x14ac:dyDescent="0.25">
      <c r="A2490" t="s">
        <v>12910</v>
      </c>
      <c r="B2490" t="s">
        <v>12911</v>
      </c>
      <c r="C2490">
        <v>0</v>
      </c>
      <c r="D2490">
        <v>0</v>
      </c>
      <c r="E2490">
        <v>0</v>
      </c>
      <c r="F2490" t="s">
        <v>12912</v>
      </c>
    </row>
    <row r="2491" spans="1:7" x14ac:dyDescent="0.25">
      <c r="A2491" t="s">
        <v>5561</v>
      </c>
      <c r="B2491" t="s">
        <v>5562</v>
      </c>
      <c r="C2491">
        <v>0</v>
      </c>
      <c r="D2491">
        <v>0</v>
      </c>
      <c r="E2491">
        <v>0</v>
      </c>
      <c r="F2491" t="s">
        <v>5563</v>
      </c>
    </row>
    <row r="2492" spans="1:7" x14ac:dyDescent="0.25">
      <c r="A2492" t="s">
        <v>10370</v>
      </c>
      <c r="B2492" t="s">
        <v>10371</v>
      </c>
      <c r="C2492">
        <v>0</v>
      </c>
      <c r="D2492">
        <v>0</v>
      </c>
      <c r="E2492">
        <v>0</v>
      </c>
      <c r="F2492" t="s">
        <v>10372</v>
      </c>
    </row>
    <row r="2493" spans="1:7" x14ac:dyDescent="0.25">
      <c r="A2493" t="s">
        <v>9275</v>
      </c>
      <c r="B2493" t="s">
        <v>9276</v>
      </c>
      <c r="C2493">
        <v>0</v>
      </c>
      <c r="D2493">
        <v>0</v>
      </c>
      <c r="E2493">
        <v>0</v>
      </c>
      <c r="F2493" t="s">
        <v>9277</v>
      </c>
    </row>
    <row r="2494" spans="1:7" x14ac:dyDescent="0.25">
      <c r="A2494" t="s">
        <v>3640</v>
      </c>
      <c r="B2494" t="s">
        <v>3641</v>
      </c>
      <c r="C2494">
        <v>0</v>
      </c>
      <c r="D2494">
        <v>0</v>
      </c>
      <c r="E2494">
        <v>0</v>
      </c>
      <c r="F2494" t="s">
        <v>3642</v>
      </c>
    </row>
    <row r="2495" spans="1:7" x14ac:dyDescent="0.25">
      <c r="A2495" t="s">
        <v>8495</v>
      </c>
      <c r="B2495" t="s">
        <v>8121</v>
      </c>
      <c r="C2495">
        <v>0</v>
      </c>
      <c r="D2495">
        <v>0</v>
      </c>
      <c r="E2495">
        <v>0</v>
      </c>
      <c r="F2495" t="s">
        <v>8496</v>
      </c>
    </row>
    <row r="2496" spans="1:7" x14ac:dyDescent="0.25">
      <c r="A2496" t="s">
        <v>5214</v>
      </c>
      <c r="B2496" t="s">
        <v>5215</v>
      </c>
      <c r="C2496">
        <v>0</v>
      </c>
      <c r="D2496">
        <v>0</v>
      </c>
      <c r="E2496">
        <v>0</v>
      </c>
      <c r="F2496" t="s">
        <v>5216</v>
      </c>
    </row>
    <row r="2497" spans="1:7" x14ac:dyDescent="0.25">
      <c r="A2497" t="s">
        <v>8236</v>
      </c>
      <c r="B2497" t="s">
        <v>8237</v>
      </c>
      <c r="C2497">
        <v>0</v>
      </c>
      <c r="D2497">
        <v>0</v>
      </c>
      <c r="E2497">
        <v>0</v>
      </c>
      <c r="F2497" t="s">
        <v>8238</v>
      </c>
    </row>
    <row r="2498" spans="1:7" x14ac:dyDescent="0.25">
      <c r="A2498" t="s">
        <v>2560</v>
      </c>
      <c r="B2498" t="s">
        <v>2561</v>
      </c>
      <c r="C2498">
        <v>0</v>
      </c>
      <c r="D2498">
        <v>0</v>
      </c>
      <c r="E2498">
        <v>0</v>
      </c>
      <c r="F2498" t="s">
        <v>2562</v>
      </c>
    </row>
    <row r="2499" spans="1:7" x14ac:dyDescent="0.25">
      <c r="A2499" t="s">
        <v>12860</v>
      </c>
      <c r="B2499" t="s">
        <v>12861</v>
      </c>
      <c r="C2499">
        <v>0</v>
      </c>
      <c r="D2499">
        <v>0</v>
      </c>
      <c r="E2499">
        <v>0</v>
      </c>
      <c r="F2499" t="s">
        <v>12862</v>
      </c>
    </row>
    <row r="2500" spans="1:7" x14ac:dyDescent="0.25">
      <c r="A2500" t="s">
        <v>5581</v>
      </c>
      <c r="B2500" t="s">
        <v>5582</v>
      </c>
      <c r="C2500">
        <v>0</v>
      </c>
      <c r="D2500">
        <v>0</v>
      </c>
      <c r="E2500">
        <v>0</v>
      </c>
      <c r="F2500" t="s">
        <v>5583</v>
      </c>
    </row>
    <row r="2501" spans="1:7" x14ac:dyDescent="0.25">
      <c r="A2501" t="s">
        <v>12631</v>
      </c>
      <c r="B2501" t="s">
        <v>12632</v>
      </c>
      <c r="C2501">
        <v>0</v>
      </c>
      <c r="D2501">
        <v>0</v>
      </c>
      <c r="E2501">
        <v>0</v>
      </c>
      <c r="F2501" t="s">
        <v>12633</v>
      </c>
    </row>
    <row r="2502" spans="1:7" x14ac:dyDescent="0.25">
      <c r="A2502" t="s">
        <v>5549</v>
      </c>
      <c r="B2502" t="s">
        <v>5550</v>
      </c>
      <c r="C2502">
        <v>0</v>
      </c>
      <c r="D2502">
        <v>0</v>
      </c>
      <c r="E2502">
        <v>0</v>
      </c>
      <c r="F2502" t="s">
        <v>5551</v>
      </c>
    </row>
    <row r="2503" spans="1:7" x14ac:dyDescent="0.25">
      <c r="A2503" t="s">
        <v>12098</v>
      </c>
      <c r="B2503" t="s">
        <v>12099</v>
      </c>
      <c r="C2503">
        <v>0</v>
      </c>
      <c r="D2503">
        <v>0</v>
      </c>
      <c r="E2503">
        <v>0</v>
      </c>
      <c r="F2503" t="s">
        <v>12100</v>
      </c>
    </row>
    <row r="2504" spans="1:7" x14ac:dyDescent="0.25">
      <c r="A2504" t="s">
        <v>6940</v>
      </c>
      <c r="B2504" t="s">
        <v>6941</v>
      </c>
      <c r="C2504">
        <v>0</v>
      </c>
      <c r="D2504">
        <v>0</v>
      </c>
      <c r="E2504">
        <v>0</v>
      </c>
      <c r="F2504" t="s">
        <v>6942</v>
      </c>
    </row>
    <row r="2505" spans="1:7" x14ac:dyDescent="0.25">
      <c r="A2505" t="s">
        <v>1882</v>
      </c>
      <c r="B2505" t="s">
        <v>1883</v>
      </c>
      <c r="C2505">
        <v>0</v>
      </c>
      <c r="D2505">
        <v>0</v>
      </c>
      <c r="E2505">
        <v>0</v>
      </c>
      <c r="F2505" t="s">
        <v>1884</v>
      </c>
    </row>
    <row r="2506" spans="1:7" x14ac:dyDescent="0.25">
      <c r="A2506" t="s">
        <v>6012</v>
      </c>
      <c r="B2506" t="s">
        <v>6013</v>
      </c>
      <c r="C2506">
        <v>0</v>
      </c>
      <c r="D2506">
        <v>0</v>
      </c>
      <c r="E2506">
        <v>0</v>
      </c>
      <c r="F2506" t="s">
        <v>6014</v>
      </c>
    </row>
    <row r="2507" spans="1:7" x14ac:dyDescent="0.25">
      <c r="A2507" t="s">
        <v>673</v>
      </c>
      <c r="B2507" t="s">
        <v>674</v>
      </c>
      <c r="C2507">
        <v>1</v>
      </c>
      <c r="D2507">
        <v>1</v>
      </c>
      <c r="E2507">
        <v>0</v>
      </c>
      <c r="F2507" t="s">
        <v>675</v>
      </c>
      <c r="G2507" t="s">
        <v>258</v>
      </c>
    </row>
    <row r="2508" spans="1:7" x14ac:dyDescent="0.25">
      <c r="A2508" t="s">
        <v>9610</v>
      </c>
      <c r="B2508" t="s">
        <v>9611</v>
      </c>
      <c r="C2508">
        <v>0</v>
      </c>
      <c r="D2508">
        <v>0</v>
      </c>
      <c r="E2508">
        <v>0</v>
      </c>
      <c r="F2508" t="s">
        <v>9612</v>
      </c>
    </row>
    <row r="2509" spans="1:7" x14ac:dyDescent="0.25">
      <c r="A2509" t="s">
        <v>1540</v>
      </c>
      <c r="B2509" t="s">
        <v>1541</v>
      </c>
      <c r="C2509">
        <v>1</v>
      </c>
      <c r="D2509">
        <v>1</v>
      </c>
      <c r="E2509">
        <v>0</v>
      </c>
      <c r="F2509" t="s">
        <v>1542</v>
      </c>
      <c r="G2509" t="s">
        <v>250</v>
      </c>
    </row>
    <row r="2510" spans="1:7" x14ac:dyDescent="0.25">
      <c r="A2510" t="s">
        <v>3230</v>
      </c>
      <c r="B2510" t="s">
        <v>3231</v>
      </c>
      <c r="C2510">
        <v>0</v>
      </c>
      <c r="D2510">
        <v>0</v>
      </c>
      <c r="E2510">
        <v>0</v>
      </c>
      <c r="F2510" t="s">
        <v>3232</v>
      </c>
    </row>
    <row r="2511" spans="1:7" x14ac:dyDescent="0.25">
      <c r="A2511" t="s">
        <v>4112</v>
      </c>
      <c r="B2511" t="s">
        <v>4113</v>
      </c>
      <c r="C2511">
        <v>0</v>
      </c>
      <c r="D2511">
        <v>0</v>
      </c>
      <c r="E2511">
        <v>0</v>
      </c>
      <c r="F2511" t="s">
        <v>4114</v>
      </c>
    </row>
    <row r="2512" spans="1:7" x14ac:dyDescent="0.25">
      <c r="A2512" t="s">
        <v>9437</v>
      </c>
      <c r="B2512" t="s">
        <v>9438</v>
      </c>
      <c r="C2512">
        <v>0</v>
      </c>
      <c r="D2512">
        <v>0</v>
      </c>
      <c r="E2512">
        <v>0</v>
      </c>
      <c r="F2512" t="s">
        <v>9439</v>
      </c>
    </row>
    <row r="2513" spans="1:7" x14ac:dyDescent="0.25">
      <c r="A2513" t="s">
        <v>772</v>
      </c>
      <c r="B2513" t="s">
        <v>773</v>
      </c>
      <c r="C2513">
        <v>1</v>
      </c>
      <c r="D2513">
        <v>1</v>
      </c>
      <c r="E2513">
        <v>0</v>
      </c>
      <c r="F2513" t="s">
        <v>774</v>
      </c>
      <c r="G2513" t="s">
        <v>243</v>
      </c>
    </row>
    <row r="2514" spans="1:7" x14ac:dyDescent="0.25">
      <c r="A2514" t="s">
        <v>5007</v>
      </c>
      <c r="B2514" t="s">
        <v>5008</v>
      </c>
      <c r="C2514">
        <v>0</v>
      </c>
      <c r="D2514">
        <v>0</v>
      </c>
      <c r="E2514">
        <v>0</v>
      </c>
      <c r="F2514" t="s">
        <v>5009</v>
      </c>
    </row>
    <row r="2515" spans="1:7" x14ac:dyDescent="0.25">
      <c r="A2515" t="s">
        <v>9871</v>
      </c>
      <c r="B2515" t="s">
        <v>9872</v>
      </c>
      <c r="C2515">
        <v>0</v>
      </c>
      <c r="D2515">
        <v>0</v>
      </c>
      <c r="E2515">
        <v>0</v>
      </c>
      <c r="F2515" t="s">
        <v>9873</v>
      </c>
    </row>
    <row r="2516" spans="1:7" x14ac:dyDescent="0.25">
      <c r="A2516" t="s">
        <v>7835</v>
      </c>
      <c r="B2516" t="s">
        <v>7836</v>
      </c>
      <c r="C2516">
        <v>0</v>
      </c>
      <c r="D2516">
        <v>0</v>
      </c>
      <c r="E2516">
        <v>0</v>
      </c>
      <c r="F2516" t="s">
        <v>7837</v>
      </c>
    </row>
    <row r="2517" spans="1:7" x14ac:dyDescent="0.25">
      <c r="A2517" t="s">
        <v>12955</v>
      </c>
      <c r="B2517" t="s">
        <v>12956</v>
      </c>
      <c r="C2517">
        <v>0</v>
      </c>
      <c r="D2517">
        <v>0</v>
      </c>
      <c r="E2517">
        <v>0</v>
      </c>
      <c r="F2517" t="s">
        <v>12957</v>
      </c>
    </row>
    <row r="2518" spans="1:7" x14ac:dyDescent="0.25">
      <c r="A2518" t="s">
        <v>8818</v>
      </c>
      <c r="B2518" t="s">
        <v>8819</v>
      </c>
      <c r="C2518">
        <v>0</v>
      </c>
      <c r="D2518">
        <v>0</v>
      </c>
      <c r="E2518">
        <v>0</v>
      </c>
      <c r="F2518" t="s">
        <v>8820</v>
      </c>
    </row>
    <row r="2519" spans="1:7" x14ac:dyDescent="0.25">
      <c r="A2519" t="s">
        <v>10801</v>
      </c>
      <c r="B2519" t="s">
        <v>10802</v>
      </c>
      <c r="C2519">
        <v>0</v>
      </c>
      <c r="D2519">
        <v>0</v>
      </c>
      <c r="E2519">
        <v>0</v>
      </c>
      <c r="F2519" t="s">
        <v>10803</v>
      </c>
    </row>
    <row r="2520" spans="1:7" x14ac:dyDescent="0.25">
      <c r="A2520" t="s">
        <v>2182</v>
      </c>
      <c r="B2520" t="s">
        <v>2183</v>
      </c>
      <c r="C2520">
        <v>0</v>
      </c>
      <c r="D2520">
        <v>0</v>
      </c>
      <c r="E2520">
        <v>0</v>
      </c>
      <c r="F2520" t="s">
        <v>2184</v>
      </c>
    </row>
    <row r="2521" spans="1:7" x14ac:dyDescent="0.25">
      <c r="A2521" t="s">
        <v>11609</v>
      </c>
      <c r="B2521" t="s">
        <v>11610</v>
      </c>
      <c r="C2521">
        <v>0</v>
      </c>
      <c r="D2521">
        <v>0</v>
      </c>
      <c r="E2521">
        <v>0</v>
      </c>
      <c r="F2521" t="s">
        <v>11611</v>
      </c>
    </row>
    <row r="2522" spans="1:7" x14ac:dyDescent="0.25">
      <c r="A2522" t="s">
        <v>8594</v>
      </c>
      <c r="B2522" t="s">
        <v>8595</v>
      </c>
      <c r="C2522">
        <v>0</v>
      </c>
      <c r="D2522">
        <v>0</v>
      </c>
      <c r="E2522">
        <v>0</v>
      </c>
      <c r="F2522" t="s">
        <v>8596</v>
      </c>
    </row>
    <row r="2523" spans="1:7" x14ac:dyDescent="0.25">
      <c r="A2523" t="s">
        <v>8031</v>
      </c>
      <c r="B2523" t="s">
        <v>8032</v>
      </c>
      <c r="C2523">
        <v>0</v>
      </c>
      <c r="D2523">
        <v>0</v>
      </c>
      <c r="E2523">
        <v>0</v>
      </c>
      <c r="F2523" t="s">
        <v>8033</v>
      </c>
    </row>
    <row r="2524" spans="1:7" x14ac:dyDescent="0.25">
      <c r="A2524" t="s">
        <v>12605</v>
      </c>
      <c r="B2524" t="s">
        <v>12606</v>
      </c>
      <c r="C2524">
        <v>0</v>
      </c>
      <c r="D2524">
        <v>0</v>
      </c>
      <c r="E2524">
        <v>0</v>
      </c>
      <c r="F2524" t="s">
        <v>12607</v>
      </c>
    </row>
    <row r="2525" spans="1:7" x14ac:dyDescent="0.25">
      <c r="A2525" t="s">
        <v>11027</v>
      </c>
      <c r="B2525" t="s">
        <v>11028</v>
      </c>
      <c r="C2525">
        <v>0</v>
      </c>
      <c r="D2525">
        <v>0</v>
      </c>
      <c r="E2525">
        <v>0</v>
      </c>
      <c r="F2525" t="s">
        <v>11029</v>
      </c>
    </row>
    <row r="2526" spans="1:7" x14ac:dyDescent="0.25">
      <c r="A2526" t="s">
        <v>9290</v>
      </c>
      <c r="B2526" t="s">
        <v>9291</v>
      </c>
      <c r="C2526">
        <v>0</v>
      </c>
      <c r="D2526">
        <v>0</v>
      </c>
      <c r="E2526">
        <v>0</v>
      </c>
      <c r="F2526" t="s">
        <v>9292</v>
      </c>
    </row>
    <row r="2527" spans="1:7" x14ac:dyDescent="0.25">
      <c r="A2527" t="s">
        <v>12104</v>
      </c>
      <c r="B2527" t="s">
        <v>12105</v>
      </c>
      <c r="C2527">
        <v>0</v>
      </c>
      <c r="D2527">
        <v>0</v>
      </c>
      <c r="E2527">
        <v>0</v>
      </c>
      <c r="F2527" t="s">
        <v>12106</v>
      </c>
    </row>
    <row r="2528" spans="1:7" x14ac:dyDescent="0.25">
      <c r="A2528" t="s">
        <v>10432</v>
      </c>
      <c r="B2528" t="s">
        <v>10433</v>
      </c>
      <c r="C2528">
        <v>0</v>
      </c>
      <c r="D2528">
        <v>0</v>
      </c>
      <c r="E2528">
        <v>0</v>
      </c>
      <c r="F2528" t="s">
        <v>10434</v>
      </c>
    </row>
    <row r="2529" spans="1:7" x14ac:dyDescent="0.25">
      <c r="A2529" t="s">
        <v>12666</v>
      </c>
      <c r="B2529" t="s">
        <v>12667</v>
      </c>
      <c r="C2529">
        <v>0</v>
      </c>
      <c r="D2529">
        <v>0</v>
      </c>
      <c r="E2529">
        <v>0</v>
      </c>
      <c r="F2529" t="s">
        <v>12668</v>
      </c>
    </row>
    <row r="2530" spans="1:7" x14ac:dyDescent="0.25">
      <c r="A2530" t="s">
        <v>3420</v>
      </c>
      <c r="B2530" t="s">
        <v>3421</v>
      </c>
      <c r="C2530">
        <v>0</v>
      </c>
      <c r="D2530">
        <v>0</v>
      </c>
      <c r="E2530">
        <v>0</v>
      </c>
      <c r="F2530" t="s">
        <v>3422</v>
      </c>
    </row>
    <row r="2531" spans="1:7" x14ac:dyDescent="0.25">
      <c r="A2531" t="s">
        <v>4589</v>
      </c>
      <c r="B2531" t="s">
        <v>4590</v>
      </c>
      <c r="C2531">
        <v>0</v>
      </c>
      <c r="D2531">
        <v>0</v>
      </c>
      <c r="E2531">
        <v>0</v>
      </c>
      <c r="F2531" t="s">
        <v>4591</v>
      </c>
    </row>
    <row r="2532" spans="1:7" x14ac:dyDescent="0.25">
      <c r="A2532" t="s">
        <v>8008</v>
      </c>
      <c r="B2532" t="s">
        <v>8009</v>
      </c>
      <c r="C2532">
        <v>0</v>
      </c>
      <c r="D2532">
        <v>0</v>
      </c>
      <c r="E2532">
        <v>0</v>
      </c>
      <c r="F2532" t="s">
        <v>8010</v>
      </c>
    </row>
    <row r="2533" spans="1:7" x14ac:dyDescent="0.25">
      <c r="A2533" t="s">
        <v>2960</v>
      </c>
      <c r="B2533" t="s">
        <v>2961</v>
      </c>
      <c r="C2533">
        <v>0</v>
      </c>
      <c r="D2533">
        <v>0</v>
      </c>
      <c r="E2533">
        <v>0</v>
      </c>
      <c r="F2533" t="s">
        <v>2962</v>
      </c>
    </row>
    <row r="2534" spans="1:7" x14ac:dyDescent="0.25">
      <c r="A2534" t="s">
        <v>1525</v>
      </c>
      <c r="B2534" t="s">
        <v>1526</v>
      </c>
      <c r="C2534">
        <v>1</v>
      </c>
      <c r="D2534">
        <v>1</v>
      </c>
      <c r="E2534">
        <v>0</v>
      </c>
      <c r="F2534" t="s">
        <v>1527</v>
      </c>
      <c r="G2534" t="s">
        <v>218</v>
      </c>
    </row>
    <row r="2535" spans="1:7" x14ac:dyDescent="0.25">
      <c r="A2535" t="s">
        <v>11352</v>
      </c>
      <c r="B2535" t="s">
        <v>11353</v>
      </c>
      <c r="C2535">
        <v>0</v>
      </c>
      <c r="D2535">
        <v>0</v>
      </c>
      <c r="E2535">
        <v>0</v>
      </c>
      <c r="F2535" t="s">
        <v>11354</v>
      </c>
    </row>
    <row r="2536" spans="1:7" x14ac:dyDescent="0.25">
      <c r="A2536" t="s">
        <v>11197</v>
      </c>
      <c r="B2536" t="s">
        <v>11198</v>
      </c>
      <c r="C2536">
        <v>0</v>
      </c>
      <c r="D2536">
        <v>0</v>
      </c>
      <c r="E2536">
        <v>0</v>
      </c>
      <c r="F2536" t="s">
        <v>11199</v>
      </c>
    </row>
    <row r="2537" spans="1:7" x14ac:dyDescent="0.25">
      <c r="A2537" t="s">
        <v>882</v>
      </c>
      <c r="B2537" t="s">
        <v>883</v>
      </c>
      <c r="C2537">
        <v>1</v>
      </c>
      <c r="D2537">
        <v>1</v>
      </c>
      <c r="E2537">
        <v>0</v>
      </c>
      <c r="F2537" t="s">
        <v>884</v>
      </c>
      <c r="G2537" t="s">
        <v>215</v>
      </c>
    </row>
    <row r="2538" spans="1:7" x14ac:dyDescent="0.25">
      <c r="A2538" t="s">
        <v>12752</v>
      </c>
      <c r="B2538" t="s">
        <v>12753</v>
      </c>
      <c r="C2538">
        <v>0</v>
      </c>
      <c r="D2538">
        <v>0</v>
      </c>
      <c r="E2538">
        <v>0</v>
      </c>
      <c r="F2538" t="s">
        <v>12754</v>
      </c>
    </row>
    <row r="2539" spans="1:7" x14ac:dyDescent="0.25">
      <c r="A2539" t="s">
        <v>7808</v>
      </c>
      <c r="B2539" t="s">
        <v>7809</v>
      </c>
      <c r="C2539">
        <v>0</v>
      </c>
      <c r="D2539">
        <v>0</v>
      </c>
      <c r="E2539">
        <v>0</v>
      </c>
      <c r="F2539" t="s">
        <v>7810</v>
      </c>
    </row>
    <row r="2540" spans="1:7" x14ac:dyDescent="0.25">
      <c r="A2540" t="s">
        <v>9816</v>
      </c>
      <c r="B2540" t="s">
        <v>9799</v>
      </c>
      <c r="C2540">
        <v>0</v>
      </c>
      <c r="D2540">
        <v>0</v>
      </c>
      <c r="E2540">
        <v>0</v>
      </c>
      <c r="F2540" t="s">
        <v>9817</v>
      </c>
    </row>
    <row r="2541" spans="1:7" x14ac:dyDescent="0.25">
      <c r="A2541" t="s">
        <v>8435</v>
      </c>
      <c r="B2541" t="s">
        <v>8436</v>
      </c>
      <c r="C2541">
        <v>0</v>
      </c>
      <c r="D2541">
        <v>0</v>
      </c>
      <c r="E2541">
        <v>0</v>
      </c>
      <c r="F2541" t="s">
        <v>8437</v>
      </c>
    </row>
    <row r="2542" spans="1:7" x14ac:dyDescent="0.25">
      <c r="A2542" t="s">
        <v>6791</v>
      </c>
      <c r="B2542" t="s">
        <v>6792</v>
      </c>
      <c r="C2542">
        <v>0</v>
      </c>
      <c r="D2542">
        <v>0</v>
      </c>
      <c r="E2542">
        <v>0</v>
      </c>
      <c r="F2542" t="s">
        <v>6793</v>
      </c>
    </row>
    <row r="2543" spans="1:7" x14ac:dyDescent="0.25">
      <c r="A2543" t="s">
        <v>4697</v>
      </c>
      <c r="B2543" t="s">
        <v>4698</v>
      </c>
      <c r="C2543">
        <v>0</v>
      </c>
      <c r="D2543">
        <v>0</v>
      </c>
      <c r="E2543">
        <v>0</v>
      </c>
      <c r="F2543" t="s">
        <v>4699</v>
      </c>
    </row>
    <row r="2544" spans="1:7" x14ac:dyDescent="0.25">
      <c r="A2544" t="s">
        <v>2447</v>
      </c>
      <c r="B2544" t="s">
        <v>2448</v>
      </c>
      <c r="C2544">
        <v>0</v>
      </c>
      <c r="D2544">
        <v>0</v>
      </c>
      <c r="E2544">
        <v>0</v>
      </c>
      <c r="F2544" t="s">
        <v>2449</v>
      </c>
    </row>
    <row r="2545" spans="1:7" x14ac:dyDescent="0.25">
      <c r="A2545" t="s">
        <v>7364</v>
      </c>
      <c r="B2545" t="s">
        <v>7365</v>
      </c>
      <c r="C2545">
        <v>0</v>
      </c>
      <c r="D2545">
        <v>0</v>
      </c>
      <c r="E2545">
        <v>0</v>
      </c>
      <c r="F2545" t="s">
        <v>7366</v>
      </c>
    </row>
    <row r="2546" spans="1:7" x14ac:dyDescent="0.25">
      <c r="A2546" t="s">
        <v>11496</v>
      </c>
      <c r="B2546" t="s">
        <v>11497</v>
      </c>
      <c r="C2546">
        <v>0</v>
      </c>
      <c r="D2546">
        <v>0</v>
      </c>
      <c r="E2546">
        <v>0</v>
      </c>
      <c r="F2546" t="s">
        <v>11498</v>
      </c>
    </row>
    <row r="2547" spans="1:7" x14ac:dyDescent="0.25">
      <c r="A2547" t="s">
        <v>8257</v>
      </c>
      <c r="B2547" t="s">
        <v>8258</v>
      </c>
      <c r="C2547">
        <v>0</v>
      </c>
      <c r="D2547">
        <v>0</v>
      </c>
      <c r="E2547">
        <v>0</v>
      </c>
      <c r="F2547" t="s">
        <v>8259</v>
      </c>
    </row>
    <row r="2548" spans="1:7" x14ac:dyDescent="0.25">
      <c r="A2548" t="s">
        <v>11449</v>
      </c>
      <c r="B2548" t="s">
        <v>11450</v>
      </c>
      <c r="C2548">
        <v>0</v>
      </c>
      <c r="D2548">
        <v>0</v>
      </c>
      <c r="E2548">
        <v>0</v>
      </c>
      <c r="F2548" t="s">
        <v>11451</v>
      </c>
    </row>
    <row r="2549" spans="1:7" x14ac:dyDescent="0.25">
      <c r="A2549" t="s">
        <v>6517</v>
      </c>
      <c r="B2549" t="s">
        <v>6518</v>
      </c>
      <c r="C2549">
        <v>0</v>
      </c>
      <c r="D2549">
        <v>0</v>
      </c>
      <c r="E2549">
        <v>0</v>
      </c>
      <c r="F2549" t="s">
        <v>6519</v>
      </c>
    </row>
    <row r="2550" spans="1:7" x14ac:dyDescent="0.25">
      <c r="A2550" t="s">
        <v>2554</v>
      </c>
      <c r="B2550" t="s">
        <v>2555</v>
      </c>
      <c r="C2550">
        <v>0</v>
      </c>
      <c r="D2550">
        <v>0</v>
      </c>
      <c r="E2550">
        <v>0</v>
      </c>
      <c r="F2550" t="s">
        <v>2556</v>
      </c>
    </row>
    <row r="2551" spans="1:7" x14ac:dyDescent="0.25">
      <c r="A2551" t="s">
        <v>3217</v>
      </c>
      <c r="B2551" t="s">
        <v>3218</v>
      </c>
      <c r="C2551">
        <v>0</v>
      </c>
      <c r="D2551">
        <v>0</v>
      </c>
      <c r="E2551">
        <v>0</v>
      </c>
      <c r="F2551" t="s">
        <v>3219</v>
      </c>
    </row>
    <row r="2552" spans="1:7" x14ac:dyDescent="0.25">
      <c r="A2552" t="s">
        <v>3731</v>
      </c>
      <c r="B2552" t="s">
        <v>3732</v>
      </c>
      <c r="C2552">
        <v>0</v>
      </c>
      <c r="D2552">
        <v>0</v>
      </c>
      <c r="E2552">
        <v>0</v>
      </c>
      <c r="F2552" t="s">
        <v>3733</v>
      </c>
    </row>
    <row r="2553" spans="1:7" x14ac:dyDescent="0.25">
      <c r="A2553" t="s">
        <v>973</v>
      </c>
      <c r="B2553" t="s">
        <v>974</v>
      </c>
      <c r="C2553">
        <v>1</v>
      </c>
      <c r="D2553">
        <v>1</v>
      </c>
      <c r="E2553">
        <v>0</v>
      </c>
      <c r="F2553" t="s">
        <v>975</v>
      </c>
      <c r="G2553" t="s">
        <v>220</v>
      </c>
    </row>
    <row r="2554" spans="1:7" x14ac:dyDescent="0.25">
      <c r="A2554" t="s">
        <v>404</v>
      </c>
      <c r="B2554" t="s">
        <v>405</v>
      </c>
      <c r="C2554">
        <v>2</v>
      </c>
      <c r="D2554">
        <v>2</v>
      </c>
      <c r="E2554">
        <v>0</v>
      </c>
      <c r="F2554" t="s">
        <v>406</v>
      </c>
      <c r="G2554" t="s">
        <v>407</v>
      </c>
    </row>
    <row r="2555" spans="1:7" x14ac:dyDescent="0.25">
      <c r="A2555" t="s">
        <v>4694</v>
      </c>
      <c r="B2555" t="s">
        <v>4695</v>
      </c>
      <c r="C2555">
        <v>0</v>
      </c>
      <c r="D2555">
        <v>0</v>
      </c>
      <c r="E2555">
        <v>0</v>
      </c>
      <c r="F2555" t="s">
        <v>4696</v>
      </c>
    </row>
    <row r="2556" spans="1:7" x14ac:dyDescent="0.25">
      <c r="A2556" t="s">
        <v>8129</v>
      </c>
      <c r="B2556" t="s">
        <v>8130</v>
      </c>
      <c r="C2556">
        <v>0</v>
      </c>
      <c r="D2556">
        <v>0</v>
      </c>
      <c r="E2556">
        <v>0</v>
      </c>
      <c r="F2556" t="s">
        <v>8131</v>
      </c>
    </row>
    <row r="2557" spans="1:7" x14ac:dyDescent="0.25">
      <c r="A2557" t="s">
        <v>13075</v>
      </c>
      <c r="B2557" t="s">
        <v>13076</v>
      </c>
      <c r="C2557">
        <v>0</v>
      </c>
      <c r="D2557">
        <v>0</v>
      </c>
      <c r="E2557">
        <v>0</v>
      </c>
      <c r="F2557" t="s">
        <v>13077</v>
      </c>
    </row>
    <row r="2558" spans="1:7" x14ac:dyDescent="0.25">
      <c r="A2558" t="s">
        <v>579</v>
      </c>
      <c r="B2558" t="s">
        <v>580</v>
      </c>
      <c r="C2558">
        <v>2</v>
      </c>
      <c r="D2558">
        <v>2</v>
      </c>
      <c r="E2558">
        <v>0</v>
      </c>
      <c r="F2558" t="s">
        <v>581</v>
      </c>
      <c r="G2558" t="s">
        <v>582</v>
      </c>
    </row>
    <row r="2559" spans="1:7" x14ac:dyDescent="0.25">
      <c r="A2559" t="s">
        <v>5401</v>
      </c>
      <c r="B2559" t="s">
        <v>5402</v>
      </c>
      <c r="C2559">
        <v>0</v>
      </c>
      <c r="D2559">
        <v>0</v>
      </c>
      <c r="E2559">
        <v>0</v>
      </c>
      <c r="F2559" t="s">
        <v>5403</v>
      </c>
    </row>
    <row r="2560" spans="1:7" x14ac:dyDescent="0.25">
      <c r="A2560" t="s">
        <v>6593</v>
      </c>
      <c r="B2560" t="s">
        <v>6594</v>
      </c>
      <c r="C2560">
        <v>0</v>
      </c>
      <c r="D2560">
        <v>0</v>
      </c>
      <c r="E2560">
        <v>0</v>
      </c>
      <c r="F2560" t="s">
        <v>6595</v>
      </c>
    </row>
    <row r="2561" spans="1:7" x14ac:dyDescent="0.25">
      <c r="A2561" t="s">
        <v>9548</v>
      </c>
      <c r="B2561" t="s">
        <v>9549</v>
      </c>
      <c r="C2561">
        <v>0</v>
      </c>
      <c r="D2561">
        <v>0</v>
      </c>
      <c r="E2561">
        <v>0</v>
      </c>
      <c r="F2561" t="s">
        <v>9550</v>
      </c>
    </row>
    <row r="2562" spans="1:7" x14ac:dyDescent="0.25">
      <c r="A2562" t="s">
        <v>12678</v>
      </c>
      <c r="B2562" t="s">
        <v>6722</v>
      </c>
      <c r="C2562">
        <v>0</v>
      </c>
      <c r="D2562">
        <v>0</v>
      </c>
      <c r="E2562">
        <v>0</v>
      </c>
      <c r="F2562" t="s">
        <v>12679</v>
      </c>
    </row>
    <row r="2563" spans="1:7" x14ac:dyDescent="0.25">
      <c r="A2563" t="s">
        <v>6490</v>
      </c>
      <c r="B2563" t="s">
        <v>6491</v>
      </c>
      <c r="C2563">
        <v>0</v>
      </c>
      <c r="D2563">
        <v>0</v>
      </c>
      <c r="E2563">
        <v>0</v>
      </c>
      <c r="F2563" t="s">
        <v>6492</v>
      </c>
    </row>
    <row r="2564" spans="1:7" x14ac:dyDescent="0.25">
      <c r="A2564" t="s">
        <v>3987</v>
      </c>
      <c r="B2564" t="s">
        <v>3988</v>
      </c>
      <c r="C2564">
        <v>0</v>
      </c>
      <c r="D2564">
        <v>0</v>
      </c>
      <c r="E2564">
        <v>0</v>
      </c>
      <c r="F2564" t="s">
        <v>3989</v>
      </c>
    </row>
    <row r="2565" spans="1:7" x14ac:dyDescent="0.25">
      <c r="A2565" t="s">
        <v>1048</v>
      </c>
      <c r="B2565" t="s">
        <v>1049</v>
      </c>
      <c r="C2565">
        <v>1</v>
      </c>
      <c r="D2565">
        <v>1</v>
      </c>
      <c r="E2565">
        <v>0</v>
      </c>
      <c r="F2565" t="s">
        <v>1050</v>
      </c>
      <c r="G2565" t="s">
        <v>214</v>
      </c>
    </row>
    <row r="2566" spans="1:7" x14ac:dyDescent="0.25">
      <c r="A2566" t="s">
        <v>1806</v>
      </c>
      <c r="B2566" t="s">
        <v>1807</v>
      </c>
      <c r="C2566">
        <v>1</v>
      </c>
      <c r="D2566">
        <v>1</v>
      </c>
      <c r="E2566">
        <v>0</v>
      </c>
      <c r="F2566" t="s">
        <v>1808</v>
      </c>
      <c r="G2566" t="s">
        <v>1769</v>
      </c>
    </row>
    <row r="2567" spans="1:7" x14ac:dyDescent="0.25">
      <c r="A2567" t="s">
        <v>5037</v>
      </c>
      <c r="B2567" t="s">
        <v>5038</v>
      </c>
      <c r="C2567">
        <v>0</v>
      </c>
      <c r="D2567">
        <v>0</v>
      </c>
      <c r="E2567">
        <v>0</v>
      </c>
      <c r="F2567" t="s">
        <v>5039</v>
      </c>
    </row>
    <row r="2568" spans="1:7" x14ac:dyDescent="0.25">
      <c r="A2568" t="s">
        <v>1445</v>
      </c>
      <c r="B2568" t="s">
        <v>1446</v>
      </c>
      <c r="C2568">
        <v>1</v>
      </c>
      <c r="D2568">
        <v>1</v>
      </c>
      <c r="E2568">
        <v>0</v>
      </c>
      <c r="F2568" t="s">
        <v>1447</v>
      </c>
      <c r="G2568" t="s">
        <v>260</v>
      </c>
    </row>
    <row r="2569" spans="1:7" x14ac:dyDescent="0.25">
      <c r="A2569" t="s">
        <v>6805</v>
      </c>
      <c r="B2569" t="s">
        <v>6806</v>
      </c>
      <c r="C2569">
        <v>0</v>
      </c>
      <c r="D2569">
        <v>0</v>
      </c>
      <c r="E2569">
        <v>0</v>
      </c>
      <c r="F2569" t="s">
        <v>6807</v>
      </c>
    </row>
    <row r="2570" spans="1:7" x14ac:dyDescent="0.25">
      <c r="A2570" t="s">
        <v>13083</v>
      </c>
      <c r="B2570" t="s">
        <v>13084</v>
      </c>
      <c r="C2570">
        <v>0</v>
      </c>
      <c r="D2570">
        <v>0</v>
      </c>
      <c r="E2570">
        <v>0</v>
      </c>
      <c r="F2570" t="s">
        <v>13085</v>
      </c>
    </row>
    <row r="2571" spans="1:7" x14ac:dyDescent="0.25">
      <c r="A2571" t="s">
        <v>4344</v>
      </c>
      <c r="B2571" t="s">
        <v>4345</v>
      </c>
      <c r="C2571">
        <v>0</v>
      </c>
      <c r="D2571">
        <v>0</v>
      </c>
      <c r="E2571">
        <v>0</v>
      </c>
      <c r="F2571" t="s">
        <v>4346</v>
      </c>
    </row>
    <row r="2572" spans="1:7" x14ac:dyDescent="0.25">
      <c r="A2572" t="s">
        <v>12740</v>
      </c>
      <c r="B2572" t="s">
        <v>12741</v>
      </c>
      <c r="C2572">
        <v>0</v>
      </c>
      <c r="D2572">
        <v>0</v>
      </c>
      <c r="E2572">
        <v>0</v>
      </c>
      <c r="F2572" t="s">
        <v>12742</v>
      </c>
    </row>
    <row r="2573" spans="1:7" x14ac:dyDescent="0.25">
      <c r="A2573" t="s">
        <v>7614</v>
      </c>
      <c r="B2573" t="s">
        <v>7615</v>
      </c>
      <c r="C2573">
        <v>0</v>
      </c>
      <c r="D2573">
        <v>0</v>
      </c>
      <c r="E2573">
        <v>0</v>
      </c>
      <c r="F2573" t="s">
        <v>7616</v>
      </c>
    </row>
    <row r="2574" spans="1:7" x14ac:dyDescent="0.25">
      <c r="A2574" t="s">
        <v>1415</v>
      </c>
      <c r="B2574" t="s">
        <v>1416</v>
      </c>
      <c r="C2574">
        <v>1</v>
      </c>
      <c r="D2574">
        <v>1</v>
      </c>
      <c r="E2574">
        <v>0</v>
      </c>
      <c r="F2574" t="s">
        <v>1417</v>
      </c>
      <c r="G2574" t="s">
        <v>260</v>
      </c>
    </row>
    <row r="2575" spans="1:7" x14ac:dyDescent="0.25">
      <c r="A2575" t="s">
        <v>9080</v>
      </c>
      <c r="B2575" t="s">
        <v>9081</v>
      </c>
      <c r="C2575">
        <v>0</v>
      </c>
      <c r="D2575">
        <v>0</v>
      </c>
      <c r="E2575">
        <v>0</v>
      </c>
      <c r="F2575" t="s">
        <v>9082</v>
      </c>
    </row>
    <row r="2576" spans="1:7" x14ac:dyDescent="0.25">
      <c r="A2576" t="s">
        <v>10567</v>
      </c>
      <c r="B2576" t="s">
        <v>10568</v>
      </c>
      <c r="C2576">
        <v>0</v>
      </c>
      <c r="D2576">
        <v>0</v>
      </c>
      <c r="E2576">
        <v>0</v>
      </c>
      <c r="F2576" t="s">
        <v>10569</v>
      </c>
    </row>
    <row r="2577" spans="1:7" x14ac:dyDescent="0.25">
      <c r="A2577" t="s">
        <v>1547</v>
      </c>
      <c r="B2577" t="s">
        <v>1548</v>
      </c>
      <c r="C2577">
        <v>1</v>
      </c>
      <c r="D2577">
        <v>1</v>
      </c>
      <c r="E2577">
        <v>0</v>
      </c>
      <c r="F2577" t="s">
        <v>1549</v>
      </c>
      <c r="G2577" t="s">
        <v>1546</v>
      </c>
    </row>
    <row r="2578" spans="1:7" x14ac:dyDescent="0.25">
      <c r="A2578" t="s">
        <v>1263</v>
      </c>
      <c r="B2578" t="s">
        <v>1264</v>
      </c>
      <c r="C2578">
        <v>1</v>
      </c>
      <c r="D2578">
        <v>1</v>
      </c>
      <c r="E2578">
        <v>0</v>
      </c>
      <c r="F2578" t="s">
        <v>1265</v>
      </c>
      <c r="G2578" t="s">
        <v>1262</v>
      </c>
    </row>
    <row r="2579" spans="1:7" x14ac:dyDescent="0.25">
      <c r="A2579" t="s">
        <v>5874</v>
      </c>
      <c r="B2579" t="s">
        <v>5837</v>
      </c>
      <c r="C2579">
        <v>0</v>
      </c>
      <c r="D2579">
        <v>0</v>
      </c>
      <c r="E2579">
        <v>0</v>
      </c>
      <c r="F2579" t="s">
        <v>5875</v>
      </c>
    </row>
    <row r="2580" spans="1:7" x14ac:dyDescent="0.25">
      <c r="A2580" t="s">
        <v>12296</v>
      </c>
      <c r="B2580" t="s">
        <v>12297</v>
      </c>
      <c r="C2580">
        <v>0</v>
      </c>
      <c r="D2580">
        <v>0</v>
      </c>
      <c r="E2580">
        <v>0</v>
      </c>
      <c r="F2580" t="s">
        <v>12298</v>
      </c>
    </row>
    <row r="2581" spans="1:7" x14ac:dyDescent="0.25">
      <c r="A2581" t="s">
        <v>2493</v>
      </c>
      <c r="B2581" t="s">
        <v>2292</v>
      </c>
      <c r="C2581">
        <v>0</v>
      </c>
      <c r="D2581">
        <v>0</v>
      </c>
      <c r="E2581">
        <v>0</v>
      </c>
      <c r="F2581" t="s">
        <v>2494</v>
      </c>
    </row>
    <row r="2582" spans="1:7" x14ac:dyDescent="0.25">
      <c r="A2582" t="s">
        <v>1454</v>
      </c>
      <c r="B2582" t="s">
        <v>1455</v>
      </c>
      <c r="C2582">
        <v>1</v>
      </c>
      <c r="D2582">
        <v>1</v>
      </c>
      <c r="E2582">
        <v>0</v>
      </c>
      <c r="F2582" t="s">
        <v>1456</v>
      </c>
      <c r="G2582" t="s">
        <v>1457</v>
      </c>
    </row>
    <row r="2583" spans="1:7" x14ac:dyDescent="0.25">
      <c r="A2583" t="s">
        <v>3554</v>
      </c>
      <c r="B2583" t="s">
        <v>3555</v>
      </c>
      <c r="C2583">
        <v>0</v>
      </c>
      <c r="D2583">
        <v>0</v>
      </c>
      <c r="E2583">
        <v>0</v>
      </c>
      <c r="F2583" t="s">
        <v>3556</v>
      </c>
    </row>
    <row r="2584" spans="1:7" x14ac:dyDescent="0.25">
      <c r="A2584" t="s">
        <v>5493</v>
      </c>
      <c r="B2584" t="s">
        <v>5494</v>
      </c>
      <c r="C2584">
        <v>0</v>
      </c>
      <c r="D2584">
        <v>0</v>
      </c>
      <c r="E2584">
        <v>0</v>
      </c>
      <c r="F2584" t="s">
        <v>5495</v>
      </c>
    </row>
    <row r="2585" spans="1:7" x14ac:dyDescent="0.25">
      <c r="A2585" t="s">
        <v>3786</v>
      </c>
      <c r="B2585" t="s">
        <v>3787</v>
      </c>
      <c r="C2585">
        <v>0</v>
      </c>
      <c r="D2585">
        <v>0</v>
      </c>
      <c r="E2585">
        <v>0</v>
      </c>
      <c r="F2585" t="s">
        <v>3788</v>
      </c>
    </row>
    <row r="2586" spans="1:7" x14ac:dyDescent="0.25">
      <c r="A2586" t="s">
        <v>1442</v>
      </c>
      <c r="B2586" t="s">
        <v>1443</v>
      </c>
      <c r="C2586">
        <v>1</v>
      </c>
      <c r="D2586">
        <v>1</v>
      </c>
      <c r="E2586">
        <v>0</v>
      </c>
      <c r="F2586" t="s">
        <v>1444</v>
      </c>
      <c r="G2586" t="s">
        <v>260</v>
      </c>
    </row>
    <row r="2587" spans="1:7" x14ac:dyDescent="0.25">
      <c r="A2587" t="s">
        <v>1216</v>
      </c>
      <c r="B2587" t="s">
        <v>1217</v>
      </c>
      <c r="C2587">
        <v>1</v>
      </c>
      <c r="D2587">
        <v>1</v>
      </c>
      <c r="E2587">
        <v>0</v>
      </c>
      <c r="F2587" t="s">
        <v>1218</v>
      </c>
      <c r="G2587" t="s">
        <v>231</v>
      </c>
    </row>
    <row r="2588" spans="1:7" x14ac:dyDescent="0.25">
      <c r="A2588" t="s">
        <v>3984</v>
      </c>
      <c r="B2588" t="s">
        <v>3985</v>
      </c>
      <c r="C2588">
        <v>0</v>
      </c>
      <c r="D2588">
        <v>0</v>
      </c>
      <c r="E2588">
        <v>0</v>
      </c>
      <c r="F2588" t="s">
        <v>3986</v>
      </c>
    </row>
    <row r="2589" spans="1:7" x14ac:dyDescent="0.25">
      <c r="A2589" t="s">
        <v>3224</v>
      </c>
      <c r="B2589" t="s">
        <v>3225</v>
      </c>
      <c r="C2589">
        <v>0</v>
      </c>
      <c r="D2589">
        <v>0</v>
      </c>
      <c r="E2589">
        <v>0</v>
      </c>
      <c r="F2589" t="s">
        <v>3226</v>
      </c>
    </row>
    <row r="2590" spans="1:7" x14ac:dyDescent="0.25">
      <c r="A2590" t="s">
        <v>2247</v>
      </c>
      <c r="B2590" t="s">
        <v>2248</v>
      </c>
      <c r="C2590">
        <v>0</v>
      </c>
      <c r="D2590">
        <v>0</v>
      </c>
      <c r="E2590">
        <v>0</v>
      </c>
      <c r="F2590" t="s">
        <v>2249</v>
      </c>
    </row>
    <row r="2591" spans="1:7" x14ac:dyDescent="0.25">
      <c r="A2591" t="s">
        <v>8911</v>
      </c>
      <c r="B2591" t="s">
        <v>4516</v>
      </c>
      <c r="C2591">
        <v>0</v>
      </c>
      <c r="D2591">
        <v>0</v>
      </c>
      <c r="E2591">
        <v>0</v>
      </c>
      <c r="F2591" t="s">
        <v>8912</v>
      </c>
    </row>
    <row r="2592" spans="1:7" x14ac:dyDescent="0.25">
      <c r="A2592" t="s">
        <v>4121</v>
      </c>
      <c r="B2592" t="s">
        <v>4122</v>
      </c>
      <c r="C2592">
        <v>0</v>
      </c>
      <c r="D2592">
        <v>0</v>
      </c>
      <c r="E2592">
        <v>0</v>
      </c>
      <c r="F2592" t="s">
        <v>4123</v>
      </c>
    </row>
    <row r="2593" spans="1:6" x14ac:dyDescent="0.25">
      <c r="A2593" t="s">
        <v>3770</v>
      </c>
      <c r="B2593" t="s">
        <v>3575</v>
      </c>
      <c r="C2593">
        <v>0</v>
      </c>
      <c r="D2593">
        <v>0</v>
      </c>
      <c r="E2593">
        <v>0</v>
      </c>
      <c r="F2593" t="s">
        <v>3771</v>
      </c>
    </row>
    <row r="2594" spans="1:6" x14ac:dyDescent="0.25">
      <c r="A2594" t="s">
        <v>4998</v>
      </c>
      <c r="B2594" t="s">
        <v>4999</v>
      </c>
      <c r="C2594">
        <v>0</v>
      </c>
      <c r="D2594">
        <v>0</v>
      </c>
      <c r="E2594">
        <v>0</v>
      </c>
      <c r="F2594" t="s">
        <v>5000</v>
      </c>
    </row>
    <row r="2595" spans="1:6" x14ac:dyDescent="0.25">
      <c r="A2595" t="s">
        <v>12169</v>
      </c>
      <c r="B2595" t="s">
        <v>12170</v>
      </c>
      <c r="C2595">
        <v>0</v>
      </c>
      <c r="D2595">
        <v>0</v>
      </c>
      <c r="E2595">
        <v>0</v>
      </c>
      <c r="F2595" t="s">
        <v>12171</v>
      </c>
    </row>
    <row r="2596" spans="1:6" x14ac:dyDescent="0.25">
      <c r="A2596" t="s">
        <v>5177</v>
      </c>
      <c r="B2596" t="s">
        <v>5178</v>
      </c>
      <c r="C2596">
        <v>0</v>
      </c>
      <c r="D2596">
        <v>0</v>
      </c>
      <c r="E2596">
        <v>0</v>
      </c>
      <c r="F2596" t="s">
        <v>5179</v>
      </c>
    </row>
    <row r="2597" spans="1:6" x14ac:dyDescent="0.25">
      <c r="A2597" t="s">
        <v>2173</v>
      </c>
      <c r="B2597" t="s">
        <v>2174</v>
      </c>
      <c r="C2597">
        <v>0</v>
      </c>
      <c r="D2597">
        <v>0</v>
      </c>
      <c r="E2597">
        <v>0</v>
      </c>
      <c r="F2597" t="s">
        <v>2175</v>
      </c>
    </row>
    <row r="2598" spans="1:6" x14ac:dyDescent="0.25">
      <c r="A2598" t="s">
        <v>5727</v>
      </c>
      <c r="B2598" t="s">
        <v>5728</v>
      </c>
      <c r="C2598">
        <v>0</v>
      </c>
      <c r="D2598">
        <v>0</v>
      </c>
      <c r="E2598">
        <v>0</v>
      </c>
      <c r="F2598" t="s">
        <v>5729</v>
      </c>
    </row>
    <row r="2599" spans="1:6" x14ac:dyDescent="0.25">
      <c r="A2599" t="s">
        <v>11343</v>
      </c>
      <c r="B2599" t="s">
        <v>11344</v>
      </c>
      <c r="C2599">
        <v>0</v>
      </c>
      <c r="D2599">
        <v>0</v>
      </c>
      <c r="E2599">
        <v>0</v>
      </c>
      <c r="F2599" t="s">
        <v>11345</v>
      </c>
    </row>
    <row r="2600" spans="1:6" x14ac:dyDescent="0.25">
      <c r="A2600" t="s">
        <v>9251</v>
      </c>
      <c r="B2600" t="s">
        <v>9252</v>
      </c>
      <c r="C2600">
        <v>0</v>
      </c>
      <c r="D2600">
        <v>0</v>
      </c>
      <c r="E2600">
        <v>0</v>
      </c>
      <c r="F2600" t="s">
        <v>9253</v>
      </c>
    </row>
    <row r="2601" spans="1:6" x14ac:dyDescent="0.25">
      <c r="A2601" t="s">
        <v>5241</v>
      </c>
      <c r="B2601" t="s">
        <v>5242</v>
      </c>
      <c r="C2601">
        <v>0</v>
      </c>
      <c r="D2601">
        <v>0</v>
      </c>
      <c r="E2601">
        <v>0</v>
      </c>
      <c r="F2601" t="s">
        <v>5243</v>
      </c>
    </row>
    <row r="2602" spans="1:6" x14ac:dyDescent="0.25">
      <c r="A2602" t="s">
        <v>3078</v>
      </c>
      <c r="B2602" t="s">
        <v>3079</v>
      </c>
      <c r="C2602">
        <v>0</v>
      </c>
      <c r="D2602">
        <v>0</v>
      </c>
      <c r="E2602">
        <v>0</v>
      </c>
      <c r="F2602" t="s">
        <v>3080</v>
      </c>
    </row>
    <row r="2603" spans="1:6" x14ac:dyDescent="0.25">
      <c r="A2603" t="s">
        <v>6173</v>
      </c>
      <c r="B2603" t="s">
        <v>6174</v>
      </c>
      <c r="C2603">
        <v>0</v>
      </c>
      <c r="D2603">
        <v>0</v>
      </c>
      <c r="E2603">
        <v>0</v>
      </c>
      <c r="F2603" t="s">
        <v>6175</v>
      </c>
    </row>
    <row r="2604" spans="1:6" x14ac:dyDescent="0.25">
      <c r="A2604" t="s">
        <v>2765</v>
      </c>
      <c r="B2604" t="s">
        <v>2766</v>
      </c>
      <c r="C2604">
        <v>0</v>
      </c>
      <c r="D2604">
        <v>0</v>
      </c>
      <c r="E2604">
        <v>0</v>
      </c>
      <c r="F2604" t="s">
        <v>2767</v>
      </c>
    </row>
    <row r="2605" spans="1:6" x14ac:dyDescent="0.25">
      <c r="A2605" t="s">
        <v>11137</v>
      </c>
      <c r="B2605" t="s">
        <v>1783</v>
      </c>
      <c r="C2605">
        <v>0</v>
      </c>
      <c r="D2605">
        <v>0</v>
      </c>
      <c r="E2605">
        <v>0</v>
      </c>
      <c r="F2605" t="s">
        <v>11138</v>
      </c>
    </row>
    <row r="2606" spans="1:6" x14ac:dyDescent="0.25">
      <c r="A2606" t="s">
        <v>3046</v>
      </c>
      <c r="B2606" t="s">
        <v>3047</v>
      </c>
      <c r="C2606">
        <v>0</v>
      </c>
      <c r="D2606">
        <v>0</v>
      </c>
      <c r="E2606">
        <v>0</v>
      </c>
      <c r="F2606" t="s">
        <v>3048</v>
      </c>
    </row>
    <row r="2607" spans="1:6" x14ac:dyDescent="0.25">
      <c r="A2607" t="s">
        <v>7120</v>
      </c>
      <c r="B2607" t="s">
        <v>7121</v>
      </c>
      <c r="C2607">
        <v>0</v>
      </c>
      <c r="D2607">
        <v>0</v>
      </c>
      <c r="E2607">
        <v>0</v>
      </c>
      <c r="F2607" t="s">
        <v>7122</v>
      </c>
    </row>
    <row r="2608" spans="1:6" x14ac:dyDescent="0.25">
      <c r="A2608" t="s">
        <v>4411</v>
      </c>
      <c r="B2608" t="s">
        <v>4412</v>
      </c>
      <c r="C2608">
        <v>0</v>
      </c>
      <c r="D2608">
        <v>0</v>
      </c>
      <c r="E2608">
        <v>0</v>
      </c>
      <c r="F2608" t="s">
        <v>4413</v>
      </c>
    </row>
    <row r="2609" spans="1:7" x14ac:dyDescent="0.25">
      <c r="A2609" t="s">
        <v>8467</v>
      </c>
      <c r="B2609" t="s">
        <v>8468</v>
      </c>
      <c r="C2609">
        <v>0</v>
      </c>
      <c r="D2609">
        <v>0</v>
      </c>
      <c r="E2609">
        <v>0</v>
      </c>
      <c r="F2609" t="s">
        <v>8469</v>
      </c>
    </row>
    <row r="2610" spans="1:7" x14ac:dyDescent="0.25">
      <c r="A2610" t="s">
        <v>11625</v>
      </c>
      <c r="B2610" t="s">
        <v>11626</v>
      </c>
      <c r="C2610">
        <v>0</v>
      </c>
      <c r="D2610">
        <v>0</v>
      </c>
      <c r="E2610">
        <v>0</v>
      </c>
      <c r="F2610" t="s">
        <v>11627</v>
      </c>
    </row>
    <row r="2611" spans="1:7" x14ac:dyDescent="0.25">
      <c r="A2611" t="s">
        <v>5174</v>
      </c>
      <c r="B2611" t="s">
        <v>5175</v>
      </c>
      <c r="C2611">
        <v>0</v>
      </c>
      <c r="D2611">
        <v>0</v>
      </c>
      <c r="E2611">
        <v>0</v>
      </c>
      <c r="F2611" t="s">
        <v>5176</v>
      </c>
    </row>
    <row r="2612" spans="1:7" x14ac:dyDescent="0.25">
      <c r="A2612" t="s">
        <v>2753</v>
      </c>
      <c r="B2612" t="s">
        <v>2754</v>
      </c>
      <c r="C2612">
        <v>0</v>
      </c>
      <c r="D2612">
        <v>0</v>
      </c>
      <c r="E2612">
        <v>0</v>
      </c>
      <c r="F2612" t="s">
        <v>2755</v>
      </c>
    </row>
    <row r="2613" spans="1:7" x14ac:dyDescent="0.25">
      <c r="A2613" t="s">
        <v>3896</v>
      </c>
      <c r="B2613" t="s">
        <v>3897</v>
      </c>
      <c r="C2613">
        <v>0</v>
      </c>
      <c r="D2613">
        <v>0</v>
      </c>
      <c r="E2613">
        <v>0</v>
      </c>
      <c r="F2613" t="s">
        <v>3898</v>
      </c>
    </row>
    <row r="2614" spans="1:7" x14ac:dyDescent="0.25">
      <c r="A2614" t="s">
        <v>8883</v>
      </c>
      <c r="B2614" t="s">
        <v>8884</v>
      </c>
      <c r="C2614">
        <v>0</v>
      </c>
      <c r="D2614">
        <v>0</v>
      </c>
      <c r="E2614">
        <v>0</v>
      </c>
      <c r="F2614" t="s">
        <v>8885</v>
      </c>
    </row>
    <row r="2615" spans="1:7" x14ac:dyDescent="0.25">
      <c r="A2615" t="s">
        <v>4968</v>
      </c>
      <c r="B2615" t="s">
        <v>4969</v>
      </c>
      <c r="C2615">
        <v>0</v>
      </c>
      <c r="D2615">
        <v>0</v>
      </c>
      <c r="E2615">
        <v>0</v>
      </c>
      <c r="F2615" t="s">
        <v>4970</v>
      </c>
    </row>
    <row r="2616" spans="1:7" x14ac:dyDescent="0.25">
      <c r="A2616" t="s">
        <v>1349</v>
      </c>
      <c r="B2616" t="s">
        <v>1350</v>
      </c>
      <c r="C2616">
        <v>1</v>
      </c>
      <c r="D2616">
        <v>1</v>
      </c>
      <c r="E2616">
        <v>0</v>
      </c>
      <c r="F2616" t="s">
        <v>1351</v>
      </c>
      <c r="G2616" t="s">
        <v>1342</v>
      </c>
    </row>
    <row r="2617" spans="1:7" x14ac:dyDescent="0.25">
      <c r="A2617" t="s">
        <v>9742</v>
      </c>
      <c r="B2617" t="s">
        <v>9743</v>
      </c>
      <c r="C2617">
        <v>0</v>
      </c>
      <c r="D2617">
        <v>0</v>
      </c>
      <c r="E2617">
        <v>0</v>
      </c>
      <c r="F2617" t="s">
        <v>9744</v>
      </c>
    </row>
    <row r="2618" spans="1:7" x14ac:dyDescent="0.25">
      <c r="A2618" t="s">
        <v>11188</v>
      </c>
      <c r="B2618" t="s">
        <v>11189</v>
      </c>
      <c r="C2618">
        <v>0</v>
      </c>
      <c r="D2618">
        <v>0</v>
      </c>
      <c r="E2618">
        <v>0</v>
      </c>
      <c r="F2618" t="s">
        <v>11190</v>
      </c>
    </row>
    <row r="2619" spans="1:7" x14ac:dyDescent="0.25">
      <c r="A2619" t="s">
        <v>8999</v>
      </c>
      <c r="B2619" t="s">
        <v>9000</v>
      </c>
      <c r="C2619">
        <v>0</v>
      </c>
      <c r="D2619">
        <v>0</v>
      </c>
      <c r="E2619">
        <v>0</v>
      </c>
      <c r="F2619" t="s">
        <v>9001</v>
      </c>
    </row>
    <row r="2620" spans="1:7" x14ac:dyDescent="0.25">
      <c r="A2620" t="s">
        <v>4390</v>
      </c>
      <c r="B2620" t="s">
        <v>4391</v>
      </c>
      <c r="C2620">
        <v>0</v>
      </c>
      <c r="D2620">
        <v>0</v>
      </c>
      <c r="E2620">
        <v>0</v>
      </c>
      <c r="F2620" t="s">
        <v>4392</v>
      </c>
    </row>
    <row r="2621" spans="1:7" x14ac:dyDescent="0.25">
      <c r="A2621" t="s">
        <v>4230</v>
      </c>
      <c r="B2621" t="s">
        <v>4231</v>
      </c>
      <c r="C2621">
        <v>0</v>
      </c>
      <c r="D2621">
        <v>0</v>
      </c>
      <c r="E2621">
        <v>0</v>
      </c>
      <c r="F2621" t="s">
        <v>4232</v>
      </c>
    </row>
    <row r="2622" spans="1:7" x14ac:dyDescent="0.25">
      <c r="A2622" t="s">
        <v>1375</v>
      </c>
      <c r="B2622" t="s">
        <v>1376</v>
      </c>
      <c r="C2622">
        <v>1</v>
      </c>
      <c r="D2622">
        <v>1</v>
      </c>
      <c r="E2622">
        <v>0</v>
      </c>
      <c r="F2622" t="s">
        <v>1377</v>
      </c>
      <c r="G2622" t="s">
        <v>254</v>
      </c>
    </row>
    <row r="2623" spans="1:7" x14ac:dyDescent="0.25">
      <c r="A2623" t="s">
        <v>9868</v>
      </c>
      <c r="B2623" t="s">
        <v>9869</v>
      </c>
      <c r="C2623">
        <v>0</v>
      </c>
      <c r="D2623">
        <v>0</v>
      </c>
      <c r="E2623">
        <v>0</v>
      </c>
      <c r="F2623" t="s">
        <v>9870</v>
      </c>
    </row>
    <row r="2624" spans="1:7" x14ac:dyDescent="0.25">
      <c r="A2624" t="s">
        <v>9296</v>
      </c>
      <c r="B2624" t="s">
        <v>2321</v>
      </c>
      <c r="C2624">
        <v>0</v>
      </c>
      <c r="D2624">
        <v>0</v>
      </c>
      <c r="E2624">
        <v>0</v>
      </c>
      <c r="F2624" t="s">
        <v>9297</v>
      </c>
    </row>
    <row r="2625" spans="1:7" x14ac:dyDescent="0.25">
      <c r="A2625" t="s">
        <v>4106</v>
      </c>
      <c r="B2625" t="s">
        <v>4107</v>
      </c>
      <c r="C2625">
        <v>0</v>
      </c>
      <c r="D2625">
        <v>0</v>
      </c>
      <c r="E2625">
        <v>0</v>
      </c>
      <c r="F2625" t="s">
        <v>4108</v>
      </c>
    </row>
    <row r="2626" spans="1:7" x14ac:dyDescent="0.25">
      <c r="A2626" t="s">
        <v>4106</v>
      </c>
      <c r="B2626" t="s">
        <v>4124</v>
      </c>
      <c r="C2626">
        <v>0</v>
      </c>
      <c r="D2626">
        <v>0</v>
      </c>
      <c r="E2626">
        <v>0</v>
      </c>
      <c r="F2626" t="s">
        <v>4108</v>
      </c>
    </row>
    <row r="2627" spans="1:7" x14ac:dyDescent="0.25">
      <c r="A2627" t="s">
        <v>4106</v>
      </c>
      <c r="B2627" t="s">
        <v>4783</v>
      </c>
      <c r="C2627">
        <v>0</v>
      </c>
      <c r="D2627">
        <v>0</v>
      </c>
      <c r="E2627">
        <v>0</v>
      </c>
      <c r="F2627" t="s">
        <v>4108</v>
      </c>
    </row>
    <row r="2628" spans="1:7" x14ac:dyDescent="0.25">
      <c r="A2628" t="s">
        <v>4106</v>
      </c>
      <c r="B2628" t="s">
        <v>9186</v>
      </c>
      <c r="C2628">
        <v>0</v>
      </c>
      <c r="D2628">
        <v>0</v>
      </c>
      <c r="E2628">
        <v>0</v>
      </c>
      <c r="F2628" t="s">
        <v>4108</v>
      </c>
    </row>
    <row r="2629" spans="1:7" x14ac:dyDescent="0.25">
      <c r="A2629" t="s">
        <v>4106</v>
      </c>
      <c r="B2629" t="s">
        <v>9187</v>
      </c>
      <c r="C2629">
        <v>0</v>
      </c>
      <c r="D2629">
        <v>0</v>
      </c>
      <c r="E2629">
        <v>0</v>
      </c>
      <c r="F2629" t="s">
        <v>4108</v>
      </c>
    </row>
    <row r="2630" spans="1:7" x14ac:dyDescent="0.25">
      <c r="A2630" t="s">
        <v>4106</v>
      </c>
      <c r="B2630" t="s">
        <v>11671</v>
      </c>
      <c r="C2630">
        <v>0</v>
      </c>
      <c r="D2630">
        <v>0</v>
      </c>
      <c r="E2630">
        <v>0</v>
      </c>
      <c r="F2630" t="s">
        <v>4108</v>
      </c>
    </row>
    <row r="2631" spans="1:7" x14ac:dyDescent="0.25">
      <c r="A2631" t="s">
        <v>4106</v>
      </c>
      <c r="B2631" t="s">
        <v>13000</v>
      </c>
      <c r="C2631">
        <v>0</v>
      </c>
      <c r="D2631">
        <v>0</v>
      </c>
      <c r="E2631">
        <v>0</v>
      </c>
      <c r="F2631" t="s">
        <v>4108</v>
      </c>
    </row>
    <row r="2632" spans="1:7" x14ac:dyDescent="0.25">
      <c r="A2632" t="s">
        <v>8072</v>
      </c>
      <c r="B2632" t="s">
        <v>8073</v>
      </c>
      <c r="C2632">
        <v>0</v>
      </c>
      <c r="D2632">
        <v>0</v>
      </c>
      <c r="E2632">
        <v>0</v>
      </c>
      <c r="F2632" t="s">
        <v>8074</v>
      </c>
    </row>
    <row r="2633" spans="1:7" x14ac:dyDescent="0.25">
      <c r="A2633" t="s">
        <v>5739</v>
      </c>
      <c r="B2633" t="s">
        <v>5740</v>
      </c>
      <c r="C2633">
        <v>0</v>
      </c>
      <c r="D2633">
        <v>0</v>
      </c>
      <c r="E2633">
        <v>0</v>
      </c>
      <c r="F2633" t="s">
        <v>5741</v>
      </c>
    </row>
    <row r="2634" spans="1:7" x14ac:dyDescent="0.25">
      <c r="A2634" t="s">
        <v>6275</v>
      </c>
      <c r="B2634" t="s">
        <v>6276</v>
      </c>
      <c r="C2634">
        <v>0</v>
      </c>
      <c r="D2634">
        <v>0</v>
      </c>
      <c r="E2634">
        <v>0</v>
      </c>
      <c r="F2634" t="s">
        <v>6277</v>
      </c>
    </row>
    <row r="2635" spans="1:7" x14ac:dyDescent="0.25">
      <c r="A2635" t="s">
        <v>11597</v>
      </c>
      <c r="B2635" t="s">
        <v>11598</v>
      </c>
      <c r="C2635">
        <v>0</v>
      </c>
      <c r="D2635">
        <v>0</v>
      </c>
      <c r="E2635">
        <v>0</v>
      </c>
      <c r="F2635" t="s">
        <v>11599</v>
      </c>
    </row>
    <row r="2636" spans="1:7" x14ac:dyDescent="0.25">
      <c r="A2636" t="s">
        <v>7164</v>
      </c>
      <c r="B2636" t="s">
        <v>7165</v>
      </c>
      <c r="C2636">
        <v>0</v>
      </c>
      <c r="D2636">
        <v>0</v>
      </c>
      <c r="E2636">
        <v>0</v>
      </c>
      <c r="F2636" t="s">
        <v>7166</v>
      </c>
    </row>
    <row r="2637" spans="1:7" x14ac:dyDescent="0.25">
      <c r="A2637" t="s">
        <v>7341</v>
      </c>
      <c r="B2637" t="s">
        <v>7342</v>
      </c>
      <c r="C2637">
        <v>0</v>
      </c>
      <c r="D2637">
        <v>0</v>
      </c>
      <c r="E2637">
        <v>0</v>
      </c>
      <c r="F2637" t="s">
        <v>7343</v>
      </c>
    </row>
    <row r="2638" spans="1:7" x14ac:dyDescent="0.25">
      <c r="A2638" t="s">
        <v>8423</v>
      </c>
      <c r="B2638" t="s">
        <v>8424</v>
      </c>
      <c r="C2638">
        <v>0</v>
      </c>
      <c r="D2638">
        <v>0</v>
      </c>
      <c r="E2638">
        <v>0</v>
      </c>
      <c r="F2638" t="s">
        <v>8425</v>
      </c>
    </row>
    <row r="2639" spans="1:7" x14ac:dyDescent="0.25">
      <c r="A2639" t="s">
        <v>787</v>
      </c>
      <c r="B2639" t="s">
        <v>788</v>
      </c>
      <c r="C2639">
        <v>1</v>
      </c>
      <c r="D2639">
        <v>1</v>
      </c>
      <c r="E2639">
        <v>0</v>
      </c>
      <c r="F2639" t="s">
        <v>789</v>
      </c>
      <c r="G2639" t="s">
        <v>212</v>
      </c>
    </row>
    <row r="2640" spans="1:7" x14ac:dyDescent="0.25">
      <c r="A2640" t="s">
        <v>1695</v>
      </c>
      <c r="B2640" t="s">
        <v>1696</v>
      </c>
      <c r="C2640">
        <v>1</v>
      </c>
      <c r="D2640">
        <v>1</v>
      </c>
      <c r="E2640">
        <v>0</v>
      </c>
      <c r="F2640" t="s">
        <v>1697</v>
      </c>
      <c r="G2640" t="s">
        <v>227</v>
      </c>
    </row>
    <row r="2641" spans="1:7" x14ac:dyDescent="0.25">
      <c r="A2641" t="s">
        <v>10959</v>
      </c>
      <c r="B2641" t="s">
        <v>10960</v>
      </c>
      <c r="C2641">
        <v>0</v>
      </c>
      <c r="D2641">
        <v>0</v>
      </c>
      <c r="E2641">
        <v>0</v>
      </c>
      <c r="F2641" t="s">
        <v>10961</v>
      </c>
    </row>
    <row r="2642" spans="1:7" x14ac:dyDescent="0.25">
      <c r="A2642" t="s">
        <v>9527</v>
      </c>
      <c r="B2642" t="s">
        <v>9528</v>
      </c>
      <c r="C2642">
        <v>0</v>
      </c>
      <c r="D2642">
        <v>0</v>
      </c>
      <c r="E2642">
        <v>0</v>
      </c>
      <c r="F2642" t="s">
        <v>9529</v>
      </c>
    </row>
    <row r="2643" spans="1:7" x14ac:dyDescent="0.25">
      <c r="A2643" t="s">
        <v>1501</v>
      </c>
      <c r="B2643" t="s">
        <v>1502</v>
      </c>
      <c r="C2643">
        <v>1</v>
      </c>
      <c r="D2643">
        <v>1</v>
      </c>
      <c r="E2643">
        <v>0</v>
      </c>
      <c r="F2643" t="s">
        <v>1503</v>
      </c>
      <c r="G2643" t="s">
        <v>1463</v>
      </c>
    </row>
    <row r="2644" spans="1:7" x14ac:dyDescent="0.25">
      <c r="A2644" t="s">
        <v>2435</v>
      </c>
      <c r="B2644" t="s">
        <v>2436</v>
      </c>
      <c r="C2644">
        <v>0</v>
      </c>
      <c r="D2644">
        <v>0</v>
      </c>
      <c r="E2644">
        <v>0</v>
      </c>
      <c r="F2644" t="s">
        <v>2437</v>
      </c>
    </row>
    <row r="2645" spans="1:7" x14ac:dyDescent="0.25">
      <c r="A2645" t="s">
        <v>2435</v>
      </c>
      <c r="B2645" t="s">
        <v>4579</v>
      </c>
      <c r="C2645">
        <v>0</v>
      </c>
      <c r="D2645">
        <v>0</v>
      </c>
      <c r="E2645">
        <v>0</v>
      </c>
      <c r="F2645" t="s">
        <v>2437</v>
      </c>
    </row>
    <row r="2646" spans="1:7" x14ac:dyDescent="0.25">
      <c r="A2646" t="s">
        <v>2435</v>
      </c>
      <c r="B2646" t="s">
        <v>6540</v>
      </c>
      <c r="C2646">
        <v>0</v>
      </c>
      <c r="D2646">
        <v>0</v>
      </c>
      <c r="E2646">
        <v>0</v>
      </c>
      <c r="F2646" t="s">
        <v>2437</v>
      </c>
    </row>
    <row r="2647" spans="1:7" x14ac:dyDescent="0.25">
      <c r="A2647" t="s">
        <v>2435</v>
      </c>
      <c r="B2647" t="s">
        <v>7875</v>
      </c>
      <c r="C2647">
        <v>0</v>
      </c>
      <c r="D2647">
        <v>0</v>
      </c>
      <c r="E2647">
        <v>0</v>
      </c>
      <c r="F2647" t="s">
        <v>2437</v>
      </c>
    </row>
    <row r="2648" spans="1:7" x14ac:dyDescent="0.25">
      <c r="A2648" t="s">
        <v>2435</v>
      </c>
      <c r="B2648" t="s">
        <v>8732</v>
      </c>
      <c r="C2648">
        <v>0</v>
      </c>
      <c r="D2648">
        <v>0</v>
      </c>
      <c r="E2648">
        <v>0</v>
      </c>
      <c r="F2648" t="s">
        <v>2437</v>
      </c>
    </row>
    <row r="2649" spans="1:7" x14ac:dyDescent="0.25">
      <c r="A2649" t="s">
        <v>2435</v>
      </c>
      <c r="B2649" t="s">
        <v>9690</v>
      </c>
      <c r="C2649">
        <v>0</v>
      </c>
      <c r="D2649">
        <v>0</v>
      </c>
      <c r="E2649">
        <v>0</v>
      </c>
      <c r="F2649" t="s">
        <v>2437</v>
      </c>
    </row>
    <row r="2650" spans="1:7" x14ac:dyDescent="0.25">
      <c r="A2650" t="s">
        <v>2435</v>
      </c>
      <c r="B2650" t="s">
        <v>10162</v>
      </c>
      <c r="C2650">
        <v>0</v>
      </c>
      <c r="D2650">
        <v>0</v>
      </c>
      <c r="E2650">
        <v>0</v>
      </c>
      <c r="F2650" t="s">
        <v>2437</v>
      </c>
    </row>
    <row r="2651" spans="1:7" x14ac:dyDescent="0.25">
      <c r="A2651" t="s">
        <v>3278</v>
      </c>
      <c r="B2651" t="s">
        <v>3279</v>
      </c>
      <c r="C2651">
        <v>0</v>
      </c>
      <c r="D2651">
        <v>0</v>
      </c>
      <c r="E2651">
        <v>0</v>
      </c>
      <c r="F2651" t="s">
        <v>3280</v>
      </c>
    </row>
    <row r="2652" spans="1:7" x14ac:dyDescent="0.25">
      <c r="A2652" t="s">
        <v>3278</v>
      </c>
      <c r="B2652" t="s">
        <v>8889</v>
      </c>
      <c r="C2652">
        <v>0</v>
      </c>
      <c r="D2652">
        <v>0</v>
      </c>
      <c r="E2652">
        <v>0</v>
      </c>
      <c r="F2652" t="s">
        <v>3280</v>
      </c>
    </row>
    <row r="2653" spans="1:7" x14ac:dyDescent="0.25">
      <c r="A2653" t="s">
        <v>2280</v>
      </c>
      <c r="B2653" t="s">
        <v>2281</v>
      </c>
      <c r="C2653">
        <v>0</v>
      </c>
      <c r="D2653">
        <v>0</v>
      </c>
      <c r="E2653">
        <v>0</v>
      </c>
      <c r="F2653" t="s">
        <v>2282</v>
      </c>
    </row>
    <row r="2654" spans="1:7" x14ac:dyDescent="0.25">
      <c r="A2654" t="s">
        <v>5141</v>
      </c>
      <c r="B2654" t="s">
        <v>5142</v>
      </c>
      <c r="C2654">
        <v>0</v>
      </c>
      <c r="D2654">
        <v>0</v>
      </c>
      <c r="E2654">
        <v>0</v>
      </c>
      <c r="F2654" t="s">
        <v>5143</v>
      </c>
    </row>
    <row r="2655" spans="1:7" x14ac:dyDescent="0.25">
      <c r="A2655" t="s">
        <v>10006</v>
      </c>
      <c r="B2655" t="s">
        <v>10007</v>
      </c>
      <c r="C2655">
        <v>0</v>
      </c>
      <c r="D2655">
        <v>0</v>
      </c>
      <c r="E2655">
        <v>0</v>
      </c>
      <c r="F2655" t="s">
        <v>10008</v>
      </c>
    </row>
    <row r="2656" spans="1:7" x14ac:dyDescent="0.25">
      <c r="A2656" t="s">
        <v>3492</v>
      </c>
      <c r="B2656" t="s">
        <v>3493</v>
      </c>
      <c r="C2656">
        <v>0</v>
      </c>
      <c r="D2656">
        <v>0</v>
      </c>
      <c r="E2656">
        <v>0</v>
      </c>
      <c r="F2656" t="s">
        <v>3494</v>
      </c>
    </row>
    <row r="2657" spans="1:7" x14ac:dyDescent="0.25">
      <c r="A2657" t="s">
        <v>2912</v>
      </c>
      <c r="B2657" t="s">
        <v>2913</v>
      </c>
      <c r="C2657">
        <v>0</v>
      </c>
      <c r="D2657">
        <v>0</v>
      </c>
      <c r="E2657">
        <v>0</v>
      </c>
      <c r="F2657" t="s">
        <v>2914</v>
      </c>
    </row>
    <row r="2658" spans="1:7" x14ac:dyDescent="0.25">
      <c r="A2658" t="s">
        <v>9209</v>
      </c>
      <c r="B2658" t="s">
        <v>9210</v>
      </c>
      <c r="C2658">
        <v>0</v>
      </c>
      <c r="D2658">
        <v>0</v>
      </c>
      <c r="E2658">
        <v>0</v>
      </c>
      <c r="F2658" t="s">
        <v>9211</v>
      </c>
    </row>
    <row r="2659" spans="1:7" x14ac:dyDescent="0.25">
      <c r="A2659" t="s">
        <v>7675</v>
      </c>
      <c r="B2659" t="s">
        <v>7676</v>
      </c>
      <c r="C2659">
        <v>0</v>
      </c>
      <c r="D2659">
        <v>0</v>
      </c>
      <c r="E2659">
        <v>0</v>
      </c>
      <c r="F2659" t="s">
        <v>7677</v>
      </c>
    </row>
    <row r="2660" spans="1:7" x14ac:dyDescent="0.25">
      <c r="A2660" t="s">
        <v>4814</v>
      </c>
      <c r="B2660" t="s">
        <v>4815</v>
      </c>
      <c r="C2660">
        <v>0</v>
      </c>
      <c r="D2660">
        <v>0</v>
      </c>
      <c r="E2660">
        <v>0</v>
      </c>
      <c r="F2660" t="s">
        <v>4816</v>
      </c>
    </row>
    <row r="2661" spans="1:7" x14ac:dyDescent="0.25">
      <c r="A2661" t="s">
        <v>126</v>
      </c>
      <c r="B2661" t="s">
        <v>127</v>
      </c>
      <c r="C2661">
        <v>6</v>
      </c>
      <c r="D2661">
        <v>6</v>
      </c>
      <c r="E2661">
        <v>0</v>
      </c>
      <c r="F2661" t="s">
        <v>128</v>
      </c>
      <c r="G2661" t="s">
        <v>129</v>
      </c>
    </row>
    <row r="2662" spans="1:7" x14ac:dyDescent="0.25">
      <c r="A2662" t="s">
        <v>1492</v>
      </c>
      <c r="B2662" t="s">
        <v>1493</v>
      </c>
      <c r="C2662">
        <v>1</v>
      </c>
      <c r="D2662">
        <v>1</v>
      </c>
      <c r="E2662">
        <v>0</v>
      </c>
      <c r="F2662" t="s">
        <v>1494</v>
      </c>
      <c r="G2662" t="s">
        <v>1488</v>
      </c>
    </row>
    <row r="2663" spans="1:7" x14ac:dyDescent="0.25">
      <c r="A2663" t="s">
        <v>11328</v>
      </c>
      <c r="B2663" t="s">
        <v>11329</v>
      </c>
      <c r="C2663">
        <v>0</v>
      </c>
      <c r="D2663">
        <v>0</v>
      </c>
      <c r="E2663">
        <v>0</v>
      </c>
      <c r="F2663" t="s">
        <v>11330</v>
      </c>
    </row>
    <row r="2664" spans="1:7" x14ac:dyDescent="0.25">
      <c r="A2664" t="s">
        <v>8568</v>
      </c>
      <c r="B2664" t="s">
        <v>1030</v>
      </c>
      <c r="C2664">
        <v>0</v>
      </c>
      <c r="D2664">
        <v>0</v>
      </c>
      <c r="E2664">
        <v>0</v>
      </c>
      <c r="F2664" t="s">
        <v>8569</v>
      </c>
    </row>
    <row r="2665" spans="1:7" x14ac:dyDescent="0.25">
      <c r="A2665" t="s">
        <v>11543</v>
      </c>
      <c r="B2665" t="s">
        <v>11544</v>
      </c>
      <c r="C2665">
        <v>0</v>
      </c>
      <c r="D2665">
        <v>0</v>
      </c>
      <c r="E2665">
        <v>0</v>
      </c>
      <c r="F2665" t="s">
        <v>11545</v>
      </c>
    </row>
    <row r="2666" spans="1:7" x14ac:dyDescent="0.25">
      <c r="A2666" t="s">
        <v>8825</v>
      </c>
      <c r="B2666" t="s">
        <v>8826</v>
      </c>
      <c r="C2666">
        <v>0</v>
      </c>
      <c r="D2666">
        <v>0</v>
      </c>
      <c r="E2666">
        <v>0</v>
      </c>
      <c r="F2666" t="s">
        <v>8827</v>
      </c>
    </row>
    <row r="2667" spans="1:7" x14ac:dyDescent="0.25">
      <c r="A2667" t="s">
        <v>12437</v>
      </c>
      <c r="B2667" t="s">
        <v>12438</v>
      </c>
      <c r="C2667">
        <v>0</v>
      </c>
      <c r="D2667">
        <v>0</v>
      </c>
      <c r="E2667">
        <v>0</v>
      </c>
      <c r="F2667" t="s">
        <v>12439</v>
      </c>
    </row>
    <row r="2668" spans="1:7" x14ac:dyDescent="0.25">
      <c r="A2668" t="s">
        <v>11241</v>
      </c>
      <c r="B2668" t="s">
        <v>11242</v>
      </c>
      <c r="C2668">
        <v>0</v>
      </c>
      <c r="D2668">
        <v>0</v>
      </c>
      <c r="E2668">
        <v>0</v>
      </c>
      <c r="F2668" t="s">
        <v>11243</v>
      </c>
    </row>
    <row r="2669" spans="1:7" x14ac:dyDescent="0.25">
      <c r="A2669" t="s">
        <v>3207</v>
      </c>
      <c r="B2669" t="s">
        <v>3201</v>
      </c>
      <c r="C2669">
        <v>0</v>
      </c>
      <c r="D2669">
        <v>0</v>
      </c>
      <c r="E2669">
        <v>0</v>
      </c>
      <c r="F2669" t="s">
        <v>3208</v>
      </c>
    </row>
    <row r="2670" spans="1:7" x14ac:dyDescent="0.25">
      <c r="A2670" t="s">
        <v>7619</v>
      </c>
      <c r="B2670" t="s">
        <v>7620</v>
      </c>
      <c r="C2670">
        <v>0</v>
      </c>
      <c r="D2670">
        <v>0</v>
      </c>
      <c r="E2670">
        <v>0</v>
      </c>
      <c r="F2670" t="s">
        <v>7621</v>
      </c>
    </row>
    <row r="2671" spans="1:7" x14ac:dyDescent="0.25">
      <c r="A2671" t="s">
        <v>5408</v>
      </c>
      <c r="B2671" t="s">
        <v>5409</v>
      </c>
      <c r="C2671">
        <v>0</v>
      </c>
      <c r="D2671">
        <v>0</v>
      </c>
      <c r="E2671">
        <v>0</v>
      </c>
      <c r="F2671" t="s">
        <v>5410</v>
      </c>
    </row>
    <row r="2672" spans="1:7" x14ac:dyDescent="0.25">
      <c r="A2672" t="s">
        <v>10262</v>
      </c>
      <c r="B2672" t="s">
        <v>10263</v>
      </c>
      <c r="C2672">
        <v>0</v>
      </c>
      <c r="D2672">
        <v>0</v>
      </c>
      <c r="E2672">
        <v>0</v>
      </c>
      <c r="F2672" t="s">
        <v>10264</v>
      </c>
    </row>
    <row r="2673" spans="1:7" x14ac:dyDescent="0.25">
      <c r="A2673" t="s">
        <v>1614</v>
      </c>
      <c r="B2673" t="s">
        <v>453</v>
      </c>
      <c r="C2673">
        <v>1</v>
      </c>
      <c r="D2673">
        <v>1</v>
      </c>
      <c r="E2673">
        <v>0</v>
      </c>
      <c r="F2673" t="s">
        <v>1615</v>
      </c>
      <c r="G2673" t="s">
        <v>1459</v>
      </c>
    </row>
    <row r="2674" spans="1:7" x14ac:dyDescent="0.25">
      <c r="A2674" t="s">
        <v>9177</v>
      </c>
      <c r="B2674" t="s">
        <v>9178</v>
      </c>
      <c r="C2674">
        <v>0</v>
      </c>
      <c r="D2674">
        <v>0</v>
      </c>
      <c r="E2674">
        <v>0</v>
      </c>
      <c r="F2674" t="s">
        <v>9179</v>
      </c>
    </row>
    <row r="2675" spans="1:7" x14ac:dyDescent="0.25">
      <c r="A2675" t="s">
        <v>11433</v>
      </c>
      <c r="B2675" t="s">
        <v>11434</v>
      </c>
      <c r="C2675">
        <v>0</v>
      </c>
      <c r="D2675">
        <v>0</v>
      </c>
      <c r="E2675">
        <v>0</v>
      </c>
      <c r="F2675" t="s">
        <v>11435</v>
      </c>
    </row>
    <row r="2676" spans="1:7" x14ac:dyDescent="0.25">
      <c r="A2676" t="s">
        <v>11433</v>
      </c>
      <c r="B2676" t="s">
        <v>13242</v>
      </c>
      <c r="C2676">
        <v>0</v>
      </c>
      <c r="D2676">
        <v>0</v>
      </c>
      <c r="E2676">
        <v>0</v>
      </c>
      <c r="F2676" t="s">
        <v>11435</v>
      </c>
    </row>
    <row r="2677" spans="1:7" x14ac:dyDescent="0.25">
      <c r="A2677" t="s">
        <v>9850</v>
      </c>
      <c r="B2677" t="s">
        <v>9851</v>
      </c>
      <c r="C2677">
        <v>0</v>
      </c>
      <c r="D2677">
        <v>0</v>
      </c>
      <c r="E2677">
        <v>0</v>
      </c>
      <c r="F2677" t="s">
        <v>9852</v>
      </c>
    </row>
    <row r="2678" spans="1:7" x14ac:dyDescent="0.25">
      <c r="A2678" t="s">
        <v>2040</v>
      </c>
      <c r="B2678" t="s">
        <v>2041</v>
      </c>
      <c r="C2678">
        <v>0</v>
      </c>
      <c r="D2678">
        <v>0</v>
      </c>
      <c r="E2678">
        <v>0</v>
      </c>
      <c r="F2678" t="s">
        <v>2042</v>
      </c>
    </row>
    <row r="2679" spans="1:7" x14ac:dyDescent="0.25">
      <c r="A2679" t="s">
        <v>12853</v>
      </c>
      <c r="B2679" t="s">
        <v>12854</v>
      </c>
      <c r="C2679">
        <v>0</v>
      </c>
      <c r="D2679">
        <v>0</v>
      </c>
      <c r="E2679">
        <v>0</v>
      </c>
      <c r="F2679" t="s">
        <v>12855</v>
      </c>
    </row>
    <row r="2680" spans="1:7" x14ac:dyDescent="0.25">
      <c r="A2680" t="s">
        <v>13030</v>
      </c>
      <c r="B2680" t="s">
        <v>12956</v>
      </c>
      <c r="C2680">
        <v>0</v>
      </c>
      <c r="D2680">
        <v>0</v>
      </c>
      <c r="E2680">
        <v>0</v>
      </c>
      <c r="F2680" t="s">
        <v>13031</v>
      </c>
    </row>
    <row r="2681" spans="1:7" x14ac:dyDescent="0.25">
      <c r="A2681" t="s">
        <v>2813</v>
      </c>
      <c r="B2681" t="s">
        <v>2814</v>
      </c>
      <c r="C2681">
        <v>0</v>
      </c>
      <c r="D2681">
        <v>0</v>
      </c>
      <c r="E2681">
        <v>0</v>
      </c>
      <c r="F2681" t="s">
        <v>2815</v>
      </c>
    </row>
    <row r="2682" spans="1:7" x14ac:dyDescent="0.25">
      <c r="A2682" t="s">
        <v>3423</v>
      </c>
      <c r="B2682" t="s">
        <v>3424</v>
      </c>
      <c r="C2682">
        <v>0</v>
      </c>
      <c r="D2682">
        <v>0</v>
      </c>
      <c r="E2682">
        <v>0</v>
      </c>
      <c r="F2682" t="s">
        <v>3425</v>
      </c>
    </row>
    <row r="2683" spans="1:7" x14ac:dyDescent="0.25">
      <c r="A2683" t="s">
        <v>6820</v>
      </c>
      <c r="B2683" t="s">
        <v>6821</v>
      </c>
      <c r="C2683">
        <v>0</v>
      </c>
      <c r="D2683">
        <v>0</v>
      </c>
      <c r="E2683">
        <v>0</v>
      </c>
      <c r="F2683" t="s">
        <v>6822</v>
      </c>
    </row>
    <row r="2684" spans="1:7" x14ac:dyDescent="0.25">
      <c r="A2684" t="s">
        <v>2712</v>
      </c>
      <c r="B2684" t="s">
        <v>2713</v>
      </c>
      <c r="C2684">
        <v>0</v>
      </c>
      <c r="D2684">
        <v>0</v>
      </c>
      <c r="E2684">
        <v>0</v>
      </c>
      <c r="F2684" t="s">
        <v>2714</v>
      </c>
    </row>
    <row r="2685" spans="1:7" x14ac:dyDescent="0.25">
      <c r="A2685" t="s">
        <v>1748</v>
      </c>
      <c r="B2685" t="s">
        <v>1749</v>
      </c>
      <c r="C2685">
        <v>1</v>
      </c>
      <c r="D2685">
        <v>1</v>
      </c>
      <c r="E2685">
        <v>0</v>
      </c>
      <c r="F2685" t="s">
        <v>1750</v>
      </c>
      <c r="G2685" t="s">
        <v>1729</v>
      </c>
    </row>
    <row r="2686" spans="1:7" x14ac:dyDescent="0.25">
      <c r="A2686" t="s">
        <v>11511</v>
      </c>
      <c r="B2686" t="s">
        <v>11512</v>
      </c>
      <c r="C2686">
        <v>0</v>
      </c>
      <c r="D2686">
        <v>0</v>
      </c>
      <c r="E2686">
        <v>0</v>
      </c>
      <c r="F2686" t="s">
        <v>11513</v>
      </c>
    </row>
    <row r="2687" spans="1:7" x14ac:dyDescent="0.25">
      <c r="A2687" t="s">
        <v>2572</v>
      </c>
      <c r="B2687" t="s">
        <v>2573</v>
      </c>
      <c r="C2687">
        <v>0</v>
      </c>
      <c r="D2687">
        <v>0</v>
      </c>
      <c r="E2687">
        <v>0</v>
      </c>
      <c r="F2687" t="s">
        <v>2574</v>
      </c>
    </row>
    <row r="2688" spans="1:7" x14ac:dyDescent="0.25">
      <c r="A2688" t="s">
        <v>784</v>
      </c>
      <c r="B2688" t="s">
        <v>785</v>
      </c>
      <c r="C2688">
        <v>1</v>
      </c>
      <c r="D2688">
        <v>1</v>
      </c>
      <c r="E2688">
        <v>0</v>
      </c>
      <c r="F2688" t="s">
        <v>786</v>
      </c>
      <c r="G2688" t="s">
        <v>212</v>
      </c>
    </row>
    <row r="2689" spans="1:7" x14ac:dyDescent="0.25">
      <c r="A2689" t="s">
        <v>9419</v>
      </c>
      <c r="B2689" t="s">
        <v>9420</v>
      </c>
      <c r="C2689">
        <v>0</v>
      </c>
      <c r="D2689">
        <v>0</v>
      </c>
      <c r="E2689">
        <v>0</v>
      </c>
      <c r="F2689" t="s">
        <v>9421</v>
      </c>
    </row>
    <row r="2690" spans="1:7" x14ac:dyDescent="0.25">
      <c r="A2690" t="s">
        <v>10579</v>
      </c>
      <c r="B2690" t="s">
        <v>10580</v>
      </c>
      <c r="C2690">
        <v>0</v>
      </c>
      <c r="D2690">
        <v>0</v>
      </c>
      <c r="E2690">
        <v>0</v>
      </c>
      <c r="F2690" t="s">
        <v>10581</v>
      </c>
    </row>
    <row r="2691" spans="1:7" x14ac:dyDescent="0.25">
      <c r="A2691" t="s">
        <v>3447</v>
      </c>
      <c r="B2691" t="s">
        <v>3448</v>
      </c>
      <c r="C2691">
        <v>0</v>
      </c>
      <c r="D2691">
        <v>0</v>
      </c>
      <c r="E2691">
        <v>0</v>
      </c>
      <c r="F2691" t="s">
        <v>3449</v>
      </c>
    </row>
    <row r="2692" spans="1:7" x14ac:dyDescent="0.25">
      <c r="A2692" t="s">
        <v>8037</v>
      </c>
      <c r="B2692" t="s">
        <v>8038</v>
      </c>
      <c r="C2692">
        <v>0</v>
      </c>
      <c r="D2692">
        <v>0</v>
      </c>
      <c r="E2692">
        <v>0</v>
      </c>
      <c r="F2692" t="s">
        <v>8039</v>
      </c>
    </row>
    <row r="2693" spans="1:7" x14ac:dyDescent="0.25">
      <c r="A2693" t="s">
        <v>8432</v>
      </c>
      <c r="B2693" t="s">
        <v>8433</v>
      </c>
      <c r="C2693">
        <v>0</v>
      </c>
      <c r="D2693">
        <v>0</v>
      </c>
      <c r="E2693">
        <v>0</v>
      </c>
      <c r="F2693" t="s">
        <v>8434</v>
      </c>
    </row>
    <row r="2694" spans="1:7" x14ac:dyDescent="0.25">
      <c r="A2694" t="s">
        <v>3290</v>
      </c>
      <c r="B2694" t="s">
        <v>3291</v>
      </c>
      <c r="C2694">
        <v>0</v>
      </c>
      <c r="D2694">
        <v>0</v>
      </c>
      <c r="E2694">
        <v>0</v>
      </c>
      <c r="F2694" t="s">
        <v>3292</v>
      </c>
    </row>
    <row r="2695" spans="1:7" x14ac:dyDescent="0.25">
      <c r="A2695" t="s">
        <v>3734</v>
      </c>
      <c r="B2695" t="s">
        <v>3735</v>
      </c>
      <c r="C2695">
        <v>0</v>
      </c>
      <c r="D2695">
        <v>0</v>
      </c>
      <c r="E2695">
        <v>0</v>
      </c>
      <c r="F2695" t="s">
        <v>3736</v>
      </c>
    </row>
    <row r="2696" spans="1:7" x14ac:dyDescent="0.25">
      <c r="A2696" t="s">
        <v>3474</v>
      </c>
      <c r="B2696" t="s">
        <v>3475</v>
      </c>
      <c r="C2696">
        <v>0</v>
      </c>
      <c r="D2696">
        <v>0</v>
      </c>
      <c r="E2696">
        <v>0</v>
      </c>
      <c r="F2696" t="s">
        <v>3476</v>
      </c>
    </row>
    <row r="2697" spans="1:7" x14ac:dyDescent="0.25">
      <c r="A2697" t="s">
        <v>4873</v>
      </c>
      <c r="B2697" t="s">
        <v>4874</v>
      </c>
      <c r="C2697">
        <v>0</v>
      </c>
      <c r="D2697">
        <v>0</v>
      </c>
      <c r="E2697">
        <v>0</v>
      </c>
      <c r="F2697" t="s">
        <v>4875</v>
      </c>
    </row>
    <row r="2698" spans="1:7" x14ac:dyDescent="0.25">
      <c r="A2698" t="s">
        <v>11776</v>
      </c>
      <c r="B2698" t="s">
        <v>11777</v>
      </c>
      <c r="C2698">
        <v>0</v>
      </c>
      <c r="D2698">
        <v>0</v>
      </c>
      <c r="E2698">
        <v>0</v>
      </c>
      <c r="F2698" t="s">
        <v>11778</v>
      </c>
    </row>
    <row r="2699" spans="1:7" x14ac:dyDescent="0.25">
      <c r="A2699" t="s">
        <v>916</v>
      </c>
      <c r="B2699" t="s">
        <v>917</v>
      </c>
      <c r="C2699">
        <v>1</v>
      </c>
      <c r="D2699">
        <v>0</v>
      </c>
      <c r="E2699">
        <v>1</v>
      </c>
      <c r="F2699" t="s">
        <v>918</v>
      </c>
      <c r="G2699" t="s">
        <v>215</v>
      </c>
    </row>
    <row r="2700" spans="1:7" x14ac:dyDescent="0.25">
      <c r="A2700" t="s">
        <v>1014</v>
      </c>
      <c r="B2700" t="s">
        <v>1015</v>
      </c>
      <c r="C2700">
        <v>1</v>
      </c>
      <c r="D2700">
        <v>0</v>
      </c>
      <c r="E2700">
        <v>1</v>
      </c>
      <c r="F2700" t="s">
        <v>1016</v>
      </c>
      <c r="G2700" t="s">
        <v>214</v>
      </c>
    </row>
    <row r="2701" spans="1:7" x14ac:dyDescent="0.25">
      <c r="A2701" t="s">
        <v>516</v>
      </c>
      <c r="B2701" t="s">
        <v>517</v>
      </c>
      <c r="C2701">
        <v>2</v>
      </c>
      <c r="D2701">
        <v>0</v>
      </c>
      <c r="E2701">
        <v>2</v>
      </c>
      <c r="F2701" t="s">
        <v>518</v>
      </c>
      <c r="G2701" t="s">
        <v>519</v>
      </c>
    </row>
    <row r="2702" spans="1:7" x14ac:dyDescent="0.25">
      <c r="A2702" t="s">
        <v>5672</v>
      </c>
      <c r="B2702" t="s">
        <v>5673</v>
      </c>
      <c r="C2702">
        <v>0</v>
      </c>
      <c r="D2702">
        <v>0</v>
      </c>
      <c r="E2702">
        <v>0</v>
      </c>
      <c r="F2702" t="s">
        <v>5674</v>
      </c>
    </row>
    <row r="2703" spans="1:7" x14ac:dyDescent="0.25">
      <c r="A2703" t="s">
        <v>5373</v>
      </c>
      <c r="B2703" t="s">
        <v>5374</v>
      </c>
      <c r="C2703">
        <v>0</v>
      </c>
      <c r="D2703">
        <v>0</v>
      </c>
      <c r="E2703">
        <v>0</v>
      </c>
      <c r="F2703" t="s">
        <v>5375</v>
      </c>
    </row>
    <row r="2704" spans="1:7" x14ac:dyDescent="0.25">
      <c r="A2704" t="s">
        <v>6403</v>
      </c>
      <c r="B2704" t="s">
        <v>6404</v>
      </c>
      <c r="C2704">
        <v>0</v>
      </c>
      <c r="D2704">
        <v>0</v>
      </c>
      <c r="E2704">
        <v>0</v>
      </c>
      <c r="F2704" t="s">
        <v>6405</v>
      </c>
    </row>
    <row r="2705" spans="1:7" x14ac:dyDescent="0.25">
      <c r="A2705" t="s">
        <v>2518</v>
      </c>
      <c r="B2705" t="s">
        <v>2519</v>
      </c>
      <c r="C2705">
        <v>0</v>
      </c>
      <c r="D2705">
        <v>0</v>
      </c>
      <c r="E2705">
        <v>0</v>
      </c>
      <c r="F2705" t="s">
        <v>2520</v>
      </c>
    </row>
    <row r="2706" spans="1:7" x14ac:dyDescent="0.25">
      <c r="A2706" t="s">
        <v>9240</v>
      </c>
      <c r="B2706" t="s">
        <v>9241</v>
      </c>
      <c r="C2706">
        <v>0</v>
      </c>
      <c r="D2706">
        <v>0</v>
      </c>
      <c r="E2706">
        <v>0</v>
      </c>
      <c r="F2706" t="s">
        <v>9242</v>
      </c>
    </row>
    <row r="2707" spans="1:7" x14ac:dyDescent="0.25">
      <c r="A2707" t="s">
        <v>9703</v>
      </c>
      <c r="B2707" t="s">
        <v>9704</v>
      </c>
      <c r="C2707">
        <v>0</v>
      </c>
      <c r="D2707">
        <v>0</v>
      </c>
      <c r="E2707">
        <v>0</v>
      </c>
      <c r="F2707" t="s">
        <v>9705</v>
      </c>
    </row>
    <row r="2708" spans="1:7" x14ac:dyDescent="0.25">
      <c r="A2708" t="s">
        <v>7785</v>
      </c>
      <c r="B2708" t="s">
        <v>338</v>
      </c>
      <c r="C2708">
        <v>0</v>
      </c>
      <c r="D2708">
        <v>0</v>
      </c>
      <c r="E2708">
        <v>0</v>
      </c>
      <c r="F2708" t="s">
        <v>7786</v>
      </c>
    </row>
    <row r="2709" spans="1:7" x14ac:dyDescent="0.25">
      <c r="A2709" t="s">
        <v>1671</v>
      </c>
      <c r="B2709" t="s">
        <v>1672</v>
      </c>
      <c r="C2709">
        <v>1</v>
      </c>
      <c r="D2709">
        <v>0</v>
      </c>
      <c r="E2709">
        <v>1</v>
      </c>
      <c r="F2709" t="s">
        <v>1673</v>
      </c>
      <c r="G2709" t="s">
        <v>1459</v>
      </c>
    </row>
    <row r="2710" spans="1:7" x14ac:dyDescent="0.25">
      <c r="A2710" t="s">
        <v>6770</v>
      </c>
      <c r="B2710" t="s">
        <v>6771</v>
      </c>
      <c r="C2710">
        <v>0</v>
      </c>
      <c r="D2710">
        <v>0</v>
      </c>
      <c r="E2710">
        <v>0</v>
      </c>
      <c r="F2710" t="s">
        <v>6772</v>
      </c>
    </row>
    <row r="2711" spans="1:7" x14ac:dyDescent="0.25">
      <c r="A2711" t="s">
        <v>6993</v>
      </c>
      <c r="B2711" t="s">
        <v>6994</v>
      </c>
      <c r="C2711">
        <v>0</v>
      </c>
      <c r="D2711">
        <v>0</v>
      </c>
      <c r="E2711">
        <v>0</v>
      </c>
      <c r="F2711" t="s">
        <v>6995</v>
      </c>
    </row>
    <row r="2712" spans="1:7" x14ac:dyDescent="0.25">
      <c r="A2712" t="s">
        <v>11640</v>
      </c>
      <c r="B2712" t="s">
        <v>11641</v>
      </c>
      <c r="C2712">
        <v>0</v>
      </c>
      <c r="D2712">
        <v>0</v>
      </c>
      <c r="E2712">
        <v>0</v>
      </c>
      <c r="F2712" t="s">
        <v>11642</v>
      </c>
    </row>
    <row r="2713" spans="1:7" x14ac:dyDescent="0.25">
      <c r="A2713" t="s">
        <v>11217</v>
      </c>
      <c r="B2713" t="s">
        <v>11218</v>
      </c>
      <c r="C2713">
        <v>0</v>
      </c>
      <c r="D2713">
        <v>0</v>
      </c>
      <c r="E2713">
        <v>0</v>
      </c>
      <c r="F2713" t="s">
        <v>11219</v>
      </c>
    </row>
    <row r="2714" spans="1:7" x14ac:dyDescent="0.25">
      <c r="A2714" t="s">
        <v>12282</v>
      </c>
      <c r="B2714" t="s">
        <v>12283</v>
      </c>
      <c r="C2714">
        <v>0</v>
      </c>
      <c r="D2714">
        <v>0</v>
      </c>
      <c r="E2714">
        <v>0</v>
      </c>
      <c r="F2714" t="s">
        <v>12284</v>
      </c>
    </row>
    <row r="2715" spans="1:7" x14ac:dyDescent="0.25">
      <c r="A2715" t="s">
        <v>12773</v>
      </c>
      <c r="B2715" t="s">
        <v>12774</v>
      </c>
      <c r="C2715">
        <v>0</v>
      </c>
      <c r="D2715">
        <v>0</v>
      </c>
      <c r="E2715">
        <v>0</v>
      </c>
      <c r="F2715" t="s">
        <v>12775</v>
      </c>
    </row>
    <row r="2716" spans="1:7" x14ac:dyDescent="0.25">
      <c r="A2716" t="s">
        <v>7457</v>
      </c>
      <c r="B2716" t="s">
        <v>7458</v>
      </c>
      <c r="C2716">
        <v>0</v>
      </c>
      <c r="D2716">
        <v>0</v>
      </c>
      <c r="E2716">
        <v>0</v>
      </c>
      <c r="F2716" t="s">
        <v>7459</v>
      </c>
    </row>
    <row r="2717" spans="1:7" x14ac:dyDescent="0.25">
      <c r="A2717" t="s">
        <v>543</v>
      </c>
      <c r="B2717" t="s">
        <v>544</v>
      </c>
      <c r="C2717">
        <v>2</v>
      </c>
      <c r="D2717">
        <v>2</v>
      </c>
      <c r="E2717">
        <v>0</v>
      </c>
      <c r="F2717" t="s">
        <v>545</v>
      </c>
      <c r="G2717" t="s">
        <v>546</v>
      </c>
    </row>
    <row r="2718" spans="1:7" x14ac:dyDescent="0.25">
      <c r="A2718" t="s">
        <v>8809</v>
      </c>
      <c r="B2718" t="s">
        <v>8810</v>
      </c>
      <c r="C2718">
        <v>0</v>
      </c>
      <c r="D2718">
        <v>0</v>
      </c>
      <c r="E2718">
        <v>0</v>
      </c>
      <c r="F2718" t="s">
        <v>8811</v>
      </c>
    </row>
    <row r="2719" spans="1:7" x14ac:dyDescent="0.25">
      <c r="A2719" t="s">
        <v>12001</v>
      </c>
      <c r="B2719" t="s">
        <v>12002</v>
      </c>
      <c r="C2719">
        <v>0</v>
      </c>
      <c r="D2719">
        <v>0</v>
      </c>
      <c r="E2719">
        <v>0</v>
      </c>
      <c r="F2719" t="s">
        <v>12003</v>
      </c>
    </row>
    <row r="2720" spans="1:7" x14ac:dyDescent="0.25">
      <c r="A2720" t="s">
        <v>1862</v>
      </c>
      <c r="B2720" t="s">
        <v>1863</v>
      </c>
      <c r="C2720">
        <v>0</v>
      </c>
      <c r="D2720">
        <v>0</v>
      </c>
      <c r="E2720">
        <v>0</v>
      </c>
      <c r="F2720" t="s">
        <v>1864</v>
      </c>
    </row>
    <row r="2721" spans="1:7" x14ac:dyDescent="0.25">
      <c r="A2721" t="s">
        <v>1862</v>
      </c>
      <c r="B2721" t="s">
        <v>3306</v>
      </c>
      <c r="C2721">
        <v>0</v>
      </c>
      <c r="D2721">
        <v>0</v>
      </c>
      <c r="E2721">
        <v>0</v>
      </c>
      <c r="F2721" t="s">
        <v>1864</v>
      </c>
    </row>
    <row r="2722" spans="1:7" x14ac:dyDescent="0.25">
      <c r="A2722" t="s">
        <v>1862</v>
      </c>
      <c r="B2722" t="s">
        <v>4462</v>
      </c>
      <c r="C2722">
        <v>0</v>
      </c>
      <c r="D2722">
        <v>0</v>
      </c>
      <c r="E2722">
        <v>0</v>
      </c>
      <c r="F2722" t="s">
        <v>1864</v>
      </c>
    </row>
    <row r="2723" spans="1:7" x14ac:dyDescent="0.25">
      <c r="A2723" t="s">
        <v>1862</v>
      </c>
      <c r="B2723" t="s">
        <v>11690</v>
      </c>
      <c r="C2723">
        <v>0</v>
      </c>
      <c r="D2723">
        <v>0</v>
      </c>
      <c r="E2723">
        <v>0</v>
      </c>
      <c r="F2723" t="s">
        <v>1864</v>
      </c>
    </row>
    <row r="2724" spans="1:7" x14ac:dyDescent="0.25">
      <c r="A2724" t="s">
        <v>13131</v>
      </c>
      <c r="B2724" t="s">
        <v>8558</v>
      </c>
      <c r="C2724">
        <v>0</v>
      </c>
      <c r="D2724">
        <v>0</v>
      </c>
      <c r="E2724">
        <v>0</v>
      </c>
      <c r="F2724" t="s">
        <v>13132</v>
      </c>
    </row>
    <row r="2725" spans="1:7" x14ac:dyDescent="0.25">
      <c r="A2725" t="s">
        <v>5736</v>
      </c>
      <c r="B2725" t="s">
        <v>5737</v>
      </c>
      <c r="C2725">
        <v>0</v>
      </c>
      <c r="D2725">
        <v>0</v>
      </c>
      <c r="E2725">
        <v>0</v>
      </c>
      <c r="F2725" t="s">
        <v>5738</v>
      </c>
    </row>
    <row r="2726" spans="1:7" x14ac:dyDescent="0.25">
      <c r="A2726" t="s">
        <v>13218</v>
      </c>
      <c r="B2726" t="s">
        <v>13219</v>
      </c>
      <c r="C2726">
        <v>0</v>
      </c>
      <c r="D2726">
        <v>0</v>
      </c>
      <c r="E2726">
        <v>0</v>
      </c>
      <c r="F2726" t="s">
        <v>13220</v>
      </c>
    </row>
    <row r="2727" spans="1:7" x14ac:dyDescent="0.25">
      <c r="A2727" t="s">
        <v>9056</v>
      </c>
      <c r="B2727" t="s">
        <v>9057</v>
      </c>
      <c r="C2727">
        <v>0</v>
      </c>
      <c r="D2727">
        <v>0</v>
      </c>
      <c r="E2727">
        <v>0</v>
      </c>
      <c r="F2727" t="s">
        <v>9058</v>
      </c>
    </row>
    <row r="2728" spans="1:7" x14ac:dyDescent="0.25">
      <c r="A2728" t="s">
        <v>12393</v>
      </c>
      <c r="B2728" t="s">
        <v>12394</v>
      </c>
      <c r="C2728">
        <v>0</v>
      </c>
      <c r="D2728">
        <v>0</v>
      </c>
      <c r="E2728">
        <v>0</v>
      </c>
      <c r="F2728" t="s">
        <v>12395</v>
      </c>
    </row>
    <row r="2729" spans="1:7" x14ac:dyDescent="0.25">
      <c r="A2729" t="s">
        <v>4098</v>
      </c>
      <c r="B2729" t="s">
        <v>4099</v>
      </c>
      <c r="C2729">
        <v>0</v>
      </c>
      <c r="D2729">
        <v>0</v>
      </c>
      <c r="E2729">
        <v>0</v>
      </c>
      <c r="F2729" t="s">
        <v>4100</v>
      </c>
    </row>
    <row r="2730" spans="1:7" x14ac:dyDescent="0.25">
      <c r="A2730" t="s">
        <v>6914</v>
      </c>
      <c r="B2730" t="s">
        <v>6915</v>
      </c>
      <c r="C2730">
        <v>0</v>
      </c>
      <c r="D2730">
        <v>0</v>
      </c>
      <c r="E2730">
        <v>0</v>
      </c>
      <c r="F2730" t="s">
        <v>6916</v>
      </c>
    </row>
    <row r="2731" spans="1:7" x14ac:dyDescent="0.25">
      <c r="A2731" t="s">
        <v>5915</v>
      </c>
      <c r="B2731" t="s">
        <v>5837</v>
      </c>
      <c r="C2731">
        <v>0</v>
      </c>
      <c r="D2731">
        <v>0</v>
      </c>
      <c r="E2731">
        <v>0</v>
      </c>
      <c r="F2731" t="s">
        <v>5916</v>
      </c>
    </row>
    <row r="2732" spans="1:7" x14ac:dyDescent="0.25">
      <c r="A2732" t="s">
        <v>5365</v>
      </c>
      <c r="B2732" t="s">
        <v>5366</v>
      </c>
      <c r="C2732">
        <v>0</v>
      </c>
      <c r="D2732">
        <v>0</v>
      </c>
      <c r="E2732">
        <v>0</v>
      </c>
      <c r="F2732" t="s">
        <v>5367</v>
      </c>
    </row>
    <row r="2733" spans="1:7" x14ac:dyDescent="0.25">
      <c r="A2733" t="s">
        <v>11253</v>
      </c>
      <c r="B2733" t="s">
        <v>11254</v>
      </c>
      <c r="C2733">
        <v>0</v>
      </c>
      <c r="D2733">
        <v>0</v>
      </c>
      <c r="E2733">
        <v>0</v>
      </c>
      <c r="F2733" t="s">
        <v>11255</v>
      </c>
    </row>
    <row r="2734" spans="1:7" x14ac:dyDescent="0.25">
      <c r="A2734" t="s">
        <v>11914</v>
      </c>
      <c r="B2734" t="s">
        <v>11915</v>
      </c>
      <c r="C2734">
        <v>0</v>
      </c>
      <c r="D2734">
        <v>0</v>
      </c>
      <c r="E2734">
        <v>0</v>
      </c>
      <c r="F2734" t="s">
        <v>11916</v>
      </c>
    </row>
    <row r="2735" spans="1:7" x14ac:dyDescent="0.25">
      <c r="A2735" t="s">
        <v>10392</v>
      </c>
      <c r="B2735" t="s">
        <v>10393</v>
      </c>
      <c r="C2735">
        <v>0</v>
      </c>
      <c r="D2735">
        <v>0</v>
      </c>
      <c r="E2735">
        <v>0</v>
      </c>
      <c r="F2735" t="s">
        <v>10394</v>
      </c>
    </row>
    <row r="2736" spans="1:7" x14ac:dyDescent="0.25">
      <c r="A2736" t="s">
        <v>1788</v>
      </c>
      <c r="B2736" t="s">
        <v>1789</v>
      </c>
      <c r="C2736">
        <v>1</v>
      </c>
      <c r="D2736">
        <v>1</v>
      </c>
      <c r="E2736">
        <v>0</v>
      </c>
      <c r="F2736" t="s">
        <v>1790</v>
      </c>
      <c r="G2736" t="s">
        <v>1769</v>
      </c>
    </row>
    <row r="2737" spans="1:7" x14ac:dyDescent="0.25">
      <c r="A2737" t="s">
        <v>12978</v>
      </c>
      <c r="B2737" t="s">
        <v>12979</v>
      </c>
      <c r="C2737">
        <v>0</v>
      </c>
      <c r="D2737">
        <v>0</v>
      </c>
      <c r="E2737">
        <v>0</v>
      </c>
      <c r="F2737" t="s">
        <v>12980</v>
      </c>
    </row>
    <row r="2738" spans="1:7" x14ac:dyDescent="0.25">
      <c r="A2738" t="s">
        <v>6882</v>
      </c>
      <c r="B2738" t="s">
        <v>6883</v>
      </c>
      <c r="C2738">
        <v>0</v>
      </c>
      <c r="D2738">
        <v>0</v>
      </c>
      <c r="E2738">
        <v>0</v>
      </c>
      <c r="F2738" t="s">
        <v>6884</v>
      </c>
    </row>
    <row r="2739" spans="1:7" x14ac:dyDescent="0.25">
      <c r="A2739" t="s">
        <v>2641</v>
      </c>
      <c r="B2739" t="s">
        <v>2642</v>
      </c>
      <c r="C2739">
        <v>0</v>
      </c>
      <c r="D2739">
        <v>0</v>
      </c>
      <c r="E2739">
        <v>0</v>
      </c>
      <c r="F2739" t="s">
        <v>2643</v>
      </c>
    </row>
    <row r="2740" spans="1:7" x14ac:dyDescent="0.25">
      <c r="A2740" t="s">
        <v>8668</v>
      </c>
      <c r="B2740" t="s">
        <v>8669</v>
      </c>
      <c r="C2740">
        <v>0</v>
      </c>
      <c r="D2740">
        <v>0</v>
      </c>
      <c r="E2740">
        <v>0</v>
      </c>
      <c r="F2740" t="s">
        <v>8670</v>
      </c>
    </row>
    <row r="2741" spans="1:7" x14ac:dyDescent="0.25">
      <c r="A2741" t="s">
        <v>7445</v>
      </c>
      <c r="B2741" t="s">
        <v>7446</v>
      </c>
      <c r="C2741">
        <v>0</v>
      </c>
      <c r="D2741">
        <v>0</v>
      </c>
      <c r="E2741">
        <v>0</v>
      </c>
      <c r="F2741" t="s">
        <v>7447</v>
      </c>
    </row>
    <row r="2742" spans="1:7" x14ac:dyDescent="0.25">
      <c r="A2742" t="s">
        <v>7445</v>
      </c>
      <c r="B2742" t="s">
        <v>7536</v>
      </c>
      <c r="C2742">
        <v>0</v>
      </c>
      <c r="D2742">
        <v>0</v>
      </c>
      <c r="E2742">
        <v>0</v>
      </c>
      <c r="F2742" t="s">
        <v>7447</v>
      </c>
    </row>
    <row r="2743" spans="1:7" x14ac:dyDescent="0.25">
      <c r="A2743" t="s">
        <v>6911</v>
      </c>
      <c r="B2743" t="s">
        <v>6912</v>
      </c>
      <c r="C2743">
        <v>0</v>
      </c>
      <c r="D2743">
        <v>0</v>
      </c>
      <c r="E2743">
        <v>0</v>
      </c>
      <c r="F2743" t="s">
        <v>6913</v>
      </c>
    </row>
    <row r="2744" spans="1:7" x14ac:dyDescent="0.25">
      <c r="A2744" t="s">
        <v>11388</v>
      </c>
      <c r="B2744" t="s">
        <v>11389</v>
      </c>
      <c r="C2744">
        <v>0</v>
      </c>
      <c r="D2744">
        <v>0</v>
      </c>
      <c r="E2744">
        <v>0</v>
      </c>
      <c r="F2744" t="s">
        <v>11390</v>
      </c>
    </row>
    <row r="2745" spans="1:7" x14ac:dyDescent="0.25">
      <c r="A2745" t="s">
        <v>2384</v>
      </c>
      <c r="B2745" t="s">
        <v>2385</v>
      </c>
      <c r="C2745">
        <v>0</v>
      </c>
      <c r="D2745">
        <v>0</v>
      </c>
      <c r="E2745">
        <v>0</v>
      </c>
      <c r="F2745" t="s">
        <v>2386</v>
      </c>
    </row>
    <row r="2746" spans="1:7" x14ac:dyDescent="0.25">
      <c r="A2746" t="s">
        <v>1148</v>
      </c>
      <c r="B2746" t="s">
        <v>1149</v>
      </c>
      <c r="C2746">
        <v>1</v>
      </c>
      <c r="D2746">
        <v>1</v>
      </c>
      <c r="E2746">
        <v>0</v>
      </c>
      <c r="F2746" t="s">
        <v>1150</v>
      </c>
      <c r="G2746" t="s">
        <v>247</v>
      </c>
    </row>
    <row r="2747" spans="1:7" x14ac:dyDescent="0.25">
      <c r="A2747" t="s">
        <v>981</v>
      </c>
      <c r="B2747" t="s">
        <v>346</v>
      </c>
      <c r="C2747">
        <v>1</v>
      </c>
      <c r="D2747">
        <v>1</v>
      </c>
      <c r="E2747">
        <v>0</v>
      </c>
      <c r="F2747" t="s">
        <v>982</v>
      </c>
      <c r="G2747" t="s">
        <v>220</v>
      </c>
    </row>
    <row r="2748" spans="1:7" x14ac:dyDescent="0.25">
      <c r="A2748" t="s">
        <v>12565</v>
      </c>
      <c r="B2748" t="s">
        <v>12566</v>
      </c>
      <c r="C2748">
        <v>0</v>
      </c>
      <c r="D2748">
        <v>0</v>
      </c>
      <c r="E2748">
        <v>0</v>
      </c>
      <c r="F2748" t="s">
        <v>12567</v>
      </c>
    </row>
    <row r="2749" spans="1:7" x14ac:dyDescent="0.25">
      <c r="A2749" t="s">
        <v>2921</v>
      </c>
      <c r="B2749" t="s">
        <v>2922</v>
      </c>
      <c r="C2749">
        <v>0</v>
      </c>
      <c r="D2749">
        <v>0</v>
      </c>
      <c r="E2749">
        <v>0</v>
      </c>
      <c r="F2749" t="s">
        <v>2923</v>
      </c>
    </row>
    <row r="2750" spans="1:7" x14ac:dyDescent="0.25">
      <c r="A2750" t="s">
        <v>4849</v>
      </c>
      <c r="B2750" t="s">
        <v>4850</v>
      </c>
      <c r="C2750">
        <v>0</v>
      </c>
      <c r="D2750">
        <v>0</v>
      </c>
      <c r="E2750">
        <v>0</v>
      </c>
      <c r="F2750" t="s">
        <v>4851</v>
      </c>
    </row>
    <row r="2751" spans="1:7" x14ac:dyDescent="0.25">
      <c r="A2751" t="s">
        <v>9345</v>
      </c>
      <c r="B2751" t="s">
        <v>9346</v>
      </c>
      <c r="C2751">
        <v>0</v>
      </c>
      <c r="D2751">
        <v>0</v>
      </c>
      <c r="E2751">
        <v>0</v>
      </c>
      <c r="F2751" t="s">
        <v>9347</v>
      </c>
    </row>
    <row r="2752" spans="1:7" x14ac:dyDescent="0.25">
      <c r="A2752" t="s">
        <v>919</v>
      </c>
      <c r="B2752" t="s">
        <v>920</v>
      </c>
      <c r="C2752">
        <v>1</v>
      </c>
      <c r="D2752">
        <v>0</v>
      </c>
      <c r="E2752">
        <v>1</v>
      </c>
      <c r="F2752" t="s">
        <v>921</v>
      </c>
      <c r="G2752" t="s">
        <v>215</v>
      </c>
    </row>
    <row r="2753" spans="1:7" x14ac:dyDescent="0.25">
      <c r="A2753" t="s">
        <v>2188</v>
      </c>
      <c r="B2753" t="s">
        <v>2189</v>
      </c>
      <c r="C2753">
        <v>0</v>
      </c>
      <c r="D2753">
        <v>0</v>
      </c>
      <c r="E2753">
        <v>0</v>
      </c>
      <c r="F2753" t="s">
        <v>2190</v>
      </c>
    </row>
    <row r="2754" spans="1:7" x14ac:dyDescent="0.25">
      <c r="A2754" t="s">
        <v>3969</v>
      </c>
      <c r="B2754" t="s">
        <v>3970</v>
      </c>
      <c r="C2754">
        <v>0</v>
      </c>
      <c r="D2754">
        <v>0</v>
      </c>
      <c r="E2754">
        <v>0</v>
      </c>
      <c r="F2754" t="s">
        <v>3971</v>
      </c>
    </row>
    <row r="2755" spans="1:7" x14ac:dyDescent="0.25">
      <c r="A2755" t="s">
        <v>11687</v>
      </c>
      <c r="B2755" t="s">
        <v>11688</v>
      </c>
      <c r="C2755">
        <v>0</v>
      </c>
      <c r="D2755">
        <v>0</v>
      </c>
      <c r="E2755">
        <v>0</v>
      </c>
      <c r="F2755" t="s">
        <v>11689</v>
      </c>
    </row>
    <row r="2756" spans="1:7" x14ac:dyDescent="0.25">
      <c r="A2756" t="s">
        <v>2810</v>
      </c>
      <c r="B2756" t="s">
        <v>2811</v>
      </c>
      <c r="C2756">
        <v>0</v>
      </c>
      <c r="D2756">
        <v>0</v>
      </c>
      <c r="E2756">
        <v>0</v>
      </c>
      <c r="F2756" t="s">
        <v>2812</v>
      </c>
    </row>
    <row r="2757" spans="1:7" x14ac:dyDescent="0.25">
      <c r="A2757" t="s">
        <v>4652</v>
      </c>
      <c r="B2757" t="s">
        <v>4653</v>
      </c>
      <c r="C2757">
        <v>0</v>
      </c>
      <c r="D2757">
        <v>0</v>
      </c>
      <c r="E2757">
        <v>0</v>
      </c>
      <c r="F2757" t="s">
        <v>4654</v>
      </c>
    </row>
    <row r="2758" spans="1:7" x14ac:dyDescent="0.25">
      <c r="A2758" t="s">
        <v>5383</v>
      </c>
      <c r="B2758" t="s">
        <v>5384</v>
      </c>
      <c r="C2758">
        <v>0</v>
      </c>
      <c r="D2758">
        <v>0</v>
      </c>
      <c r="E2758">
        <v>0</v>
      </c>
      <c r="F2758" t="s">
        <v>5385</v>
      </c>
    </row>
    <row r="2759" spans="1:7" x14ac:dyDescent="0.25">
      <c r="A2759" t="s">
        <v>5235</v>
      </c>
      <c r="B2759" t="s">
        <v>5236</v>
      </c>
      <c r="C2759">
        <v>0</v>
      </c>
      <c r="D2759">
        <v>0</v>
      </c>
      <c r="E2759">
        <v>0</v>
      </c>
      <c r="F2759" t="s">
        <v>5237</v>
      </c>
    </row>
    <row r="2760" spans="1:7" x14ac:dyDescent="0.25">
      <c r="A2760" t="s">
        <v>6533</v>
      </c>
      <c r="B2760" t="s">
        <v>6534</v>
      </c>
      <c r="C2760">
        <v>0</v>
      </c>
      <c r="D2760">
        <v>0</v>
      </c>
      <c r="E2760">
        <v>0</v>
      </c>
      <c r="F2760" t="s">
        <v>6535</v>
      </c>
    </row>
    <row r="2761" spans="1:7" x14ac:dyDescent="0.25">
      <c r="A2761" t="s">
        <v>2200</v>
      </c>
      <c r="B2761" t="s">
        <v>2201</v>
      </c>
      <c r="C2761">
        <v>0</v>
      </c>
      <c r="D2761">
        <v>0</v>
      </c>
      <c r="E2761">
        <v>0</v>
      </c>
      <c r="F2761" t="s">
        <v>2202</v>
      </c>
    </row>
    <row r="2762" spans="1:7" x14ac:dyDescent="0.25">
      <c r="A2762" t="s">
        <v>2197</v>
      </c>
      <c r="B2762" t="s">
        <v>2198</v>
      </c>
      <c r="C2762">
        <v>0</v>
      </c>
      <c r="D2762">
        <v>0</v>
      </c>
      <c r="E2762">
        <v>0</v>
      </c>
      <c r="F2762" t="s">
        <v>2199</v>
      </c>
    </row>
    <row r="2763" spans="1:7" x14ac:dyDescent="0.25">
      <c r="A2763" t="s">
        <v>6926</v>
      </c>
      <c r="B2763" t="s">
        <v>6927</v>
      </c>
      <c r="C2763">
        <v>0</v>
      </c>
      <c r="D2763">
        <v>0</v>
      </c>
      <c r="E2763">
        <v>0</v>
      </c>
      <c r="F2763" t="s">
        <v>6928</v>
      </c>
    </row>
    <row r="2764" spans="1:7" x14ac:dyDescent="0.25">
      <c r="A2764" t="s">
        <v>9539</v>
      </c>
      <c r="B2764" t="s">
        <v>9540</v>
      </c>
      <c r="C2764">
        <v>0</v>
      </c>
      <c r="D2764">
        <v>0</v>
      </c>
      <c r="E2764">
        <v>0</v>
      </c>
      <c r="F2764" t="s">
        <v>9541</v>
      </c>
    </row>
    <row r="2765" spans="1:7" x14ac:dyDescent="0.25">
      <c r="A2765" t="s">
        <v>9226</v>
      </c>
      <c r="B2765" t="s">
        <v>9227</v>
      </c>
      <c r="C2765">
        <v>0</v>
      </c>
      <c r="D2765">
        <v>0</v>
      </c>
      <c r="E2765">
        <v>0</v>
      </c>
      <c r="F2765" t="s">
        <v>9228</v>
      </c>
    </row>
    <row r="2766" spans="1:7" x14ac:dyDescent="0.25">
      <c r="A2766" t="s">
        <v>1112</v>
      </c>
      <c r="B2766" t="s">
        <v>1113</v>
      </c>
      <c r="C2766">
        <v>1</v>
      </c>
      <c r="D2766">
        <v>1</v>
      </c>
      <c r="E2766">
        <v>0</v>
      </c>
      <c r="F2766" t="s">
        <v>1114</v>
      </c>
      <c r="G2766" t="s">
        <v>200</v>
      </c>
    </row>
    <row r="2767" spans="1:7" x14ac:dyDescent="0.25">
      <c r="A2767" t="s">
        <v>2718</v>
      </c>
      <c r="B2767" t="s">
        <v>2719</v>
      </c>
      <c r="C2767">
        <v>0</v>
      </c>
      <c r="D2767">
        <v>0</v>
      </c>
      <c r="E2767">
        <v>0</v>
      </c>
      <c r="F2767" t="s">
        <v>2720</v>
      </c>
    </row>
    <row r="2768" spans="1:7" x14ac:dyDescent="0.25">
      <c r="A2768" t="s">
        <v>1204</v>
      </c>
      <c r="B2768" t="s">
        <v>1205</v>
      </c>
      <c r="C2768">
        <v>1</v>
      </c>
      <c r="D2768">
        <v>1</v>
      </c>
      <c r="E2768">
        <v>0</v>
      </c>
      <c r="F2768" t="s">
        <v>1206</v>
      </c>
      <c r="G2768" t="s">
        <v>231</v>
      </c>
    </row>
    <row r="2769" spans="1:7" x14ac:dyDescent="0.25">
      <c r="A2769" t="s">
        <v>12004</v>
      </c>
      <c r="B2769" t="s">
        <v>12005</v>
      </c>
      <c r="C2769">
        <v>0</v>
      </c>
      <c r="D2769">
        <v>0</v>
      </c>
      <c r="E2769">
        <v>0</v>
      </c>
      <c r="F2769" t="s">
        <v>12006</v>
      </c>
    </row>
    <row r="2770" spans="1:7" x14ac:dyDescent="0.25">
      <c r="A2770" t="s">
        <v>9101</v>
      </c>
      <c r="B2770" t="s">
        <v>9102</v>
      </c>
      <c r="C2770">
        <v>0</v>
      </c>
      <c r="D2770">
        <v>0</v>
      </c>
      <c r="E2770">
        <v>0</v>
      </c>
      <c r="F2770" t="s">
        <v>9103</v>
      </c>
    </row>
    <row r="2771" spans="1:7" x14ac:dyDescent="0.25">
      <c r="A2771" t="s">
        <v>102</v>
      </c>
      <c r="B2771" t="s">
        <v>103</v>
      </c>
      <c r="C2771">
        <v>7</v>
      </c>
      <c r="D2771">
        <v>7</v>
      </c>
      <c r="E2771">
        <v>0</v>
      </c>
      <c r="F2771" t="s">
        <v>104</v>
      </c>
      <c r="G2771" t="s">
        <v>105</v>
      </c>
    </row>
    <row r="2772" spans="1:7" x14ac:dyDescent="0.25">
      <c r="A2772" t="s">
        <v>10528</v>
      </c>
      <c r="B2772" t="s">
        <v>10529</v>
      </c>
      <c r="C2772">
        <v>0</v>
      </c>
      <c r="D2772">
        <v>0</v>
      </c>
      <c r="E2772">
        <v>0</v>
      </c>
      <c r="F2772" t="s">
        <v>10530</v>
      </c>
    </row>
    <row r="2773" spans="1:7" x14ac:dyDescent="0.25">
      <c r="A2773" t="s">
        <v>12016</v>
      </c>
      <c r="B2773" t="s">
        <v>12017</v>
      </c>
      <c r="C2773">
        <v>0</v>
      </c>
      <c r="D2773">
        <v>0</v>
      </c>
      <c r="E2773">
        <v>0</v>
      </c>
      <c r="F2773" t="s">
        <v>12018</v>
      </c>
    </row>
    <row r="2774" spans="1:7" x14ac:dyDescent="0.25">
      <c r="A2774" t="s">
        <v>8346</v>
      </c>
      <c r="B2774" t="s">
        <v>8347</v>
      </c>
      <c r="C2774">
        <v>0</v>
      </c>
      <c r="D2774">
        <v>0</v>
      </c>
      <c r="E2774">
        <v>0</v>
      </c>
      <c r="F2774" t="s">
        <v>8348</v>
      </c>
    </row>
    <row r="2775" spans="1:7" x14ac:dyDescent="0.25">
      <c r="A2775" t="s">
        <v>6185</v>
      </c>
      <c r="B2775" t="s">
        <v>6186</v>
      </c>
      <c r="C2775">
        <v>0</v>
      </c>
      <c r="D2775">
        <v>0</v>
      </c>
      <c r="E2775">
        <v>0</v>
      </c>
      <c r="F2775" t="s">
        <v>6187</v>
      </c>
    </row>
    <row r="2776" spans="1:7" x14ac:dyDescent="0.25">
      <c r="A2776" t="s">
        <v>10477</v>
      </c>
      <c r="B2776" t="s">
        <v>10478</v>
      </c>
      <c r="C2776">
        <v>0</v>
      </c>
      <c r="D2776">
        <v>0</v>
      </c>
      <c r="E2776">
        <v>0</v>
      </c>
      <c r="F2776" t="s">
        <v>10479</v>
      </c>
    </row>
    <row r="2777" spans="1:7" x14ac:dyDescent="0.25">
      <c r="A2777" t="s">
        <v>12422</v>
      </c>
      <c r="B2777" t="s">
        <v>12423</v>
      </c>
      <c r="C2777">
        <v>0</v>
      </c>
      <c r="D2777">
        <v>0</v>
      </c>
      <c r="E2777">
        <v>0</v>
      </c>
      <c r="F2777" t="s">
        <v>12424</v>
      </c>
    </row>
    <row r="2778" spans="1:7" x14ac:dyDescent="0.25">
      <c r="A2778" t="s">
        <v>9008</v>
      </c>
      <c r="B2778" t="s">
        <v>9009</v>
      </c>
      <c r="C2778">
        <v>0</v>
      </c>
      <c r="D2778">
        <v>0</v>
      </c>
      <c r="E2778">
        <v>0</v>
      </c>
      <c r="F2778" t="s">
        <v>9010</v>
      </c>
    </row>
    <row r="2779" spans="1:7" x14ac:dyDescent="0.25">
      <c r="A2779" t="s">
        <v>8680</v>
      </c>
      <c r="B2779" t="s">
        <v>8681</v>
      </c>
      <c r="C2779">
        <v>0</v>
      </c>
      <c r="D2779">
        <v>0</v>
      </c>
      <c r="E2779">
        <v>0</v>
      </c>
      <c r="F2779" t="s">
        <v>8682</v>
      </c>
    </row>
    <row r="2780" spans="1:7" x14ac:dyDescent="0.25">
      <c r="A2780" t="s">
        <v>8060</v>
      </c>
      <c r="B2780" t="s">
        <v>8061</v>
      </c>
      <c r="C2780">
        <v>0</v>
      </c>
      <c r="D2780">
        <v>0</v>
      </c>
      <c r="E2780">
        <v>0</v>
      </c>
      <c r="F2780" t="s">
        <v>8062</v>
      </c>
    </row>
    <row r="2781" spans="1:7" x14ac:dyDescent="0.25">
      <c r="A2781" t="s">
        <v>2465</v>
      </c>
      <c r="B2781" t="s">
        <v>2466</v>
      </c>
      <c r="C2781">
        <v>0</v>
      </c>
      <c r="D2781">
        <v>0</v>
      </c>
      <c r="E2781">
        <v>0</v>
      </c>
      <c r="F2781" t="s">
        <v>2467</v>
      </c>
    </row>
    <row r="2782" spans="1:7" x14ac:dyDescent="0.25">
      <c r="A2782" t="s">
        <v>3237</v>
      </c>
      <c r="B2782" t="s">
        <v>3238</v>
      </c>
      <c r="C2782">
        <v>0</v>
      </c>
      <c r="D2782">
        <v>0</v>
      </c>
      <c r="E2782">
        <v>0</v>
      </c>
      <c r="F2782" t="s">
        <v>3239</v>
      </c>
    </row>
    <row r="2783" spans="1:7" x14ac:dyDescent="0.25">
      <c r="A2783" t="s">
        <v>8905</v>
      </c>
      <c r="B2783" t="s">
        <v>8906</v>
      </c>
      <c r="C2783">
        <v>0</v>
      </c>
      <c r="D2783">
        <v>0</v>
      </c>
      <c r="E2783">
        <v>0</v>
      </c>
      <c r="F2783" t="s">
        <v>8907</v>
      </c>
    </row>
    <row r="2784" spans="1:7" x14ac:dyDescent="0.25">
      <c r="A2784" t="s">
        <v>3993</v>
      </c>
      <c r="B2784" t="s">
        <v>3994</v>
      </c>
      <c r="C2784">
        <v>0</v>
      </c>
      <c r="D2784">
        <v>0</v>
      </c>
      <c r="E2784">
        <v>0</v>
      </c>
      <c r="F2784" t="s">
        <v>3995</v>
      </c>
    </row>
    <row r="2785" spans="1:7" x14ac:dyDescent="0.25">
      <c r="A2785" t="s">
        <v>7773</v>
      </c>
      <c r="B2785" t="s">
        <v>7774</v>
      </c>
      <c r="C2785">
        <v>0</v>
      </c>
      <c r="D2785">
        <v>0</v>
      </c>
      <c r="E2785">
        <v>0</v>
      </c>
      <c r="F2785" t="s">
        <v>7775</v>
      </c>
    </row>
    <row r="2786" spans="1:7" x14ac:dyDescent="0.25">
      <c r="A2786" t="s">
        <v>7685</v>
      </c>
      <c r="B2786" t="s">
        <v>7686</v>
      </c>
      <c r="C2786">
        <v>0</v>
      </c>
      <c r="D2786">
        <v>0</v>
      </c>
      <c r="E2786">
        <v>0</v>
      </c>
      <c r="F2786" t="s">
        <v>7687</v>
      </c>
    </row>
    <row r="2787" spans="1:7" x14ac:dyDescent="0.25">
      <c r="A2787" t="s">
        <v>3131</v>
      </c>
      <c r="B2787" t="s">
        <v>3132</v>
      </c>
      <c r="C2787">
        <v>0</v>
      </c>
      <c r="D2787">
        <v>0</v>
      </c>
      <c r="E2787">
        <v>0</v>
      </c>
      <c r="F2787" t="s">
        <v>3133</v>
      </c>
    </row>
    <row r="2788" spans="1:7" x14ac:dyDescent="0.25">
      <c r="A2788" t="s">
        <v>6652</v>
      </c>
      <c r="B2788" t="s">
        <v>6653</v>
      </c>
      <c r="C2788">
        <v>0</v>
      </c>
      <c r="D2788">
        <v>0</v>
      </c>
      <c r="E2788">
        <v>0</v>
      </c>
      <c r="F2788" t="s">
        <v>6654</v>
      </c>
    </row>
    <row r="2789" spans="1:7" x14ac:dyDescent="0.25">
      <c r="A2789" t="s">
        <v>1439</v>
      </c>
      <c r="B2789" t="s">
        <v>1440</v>
      </c>
      <c r="C2789">
        <v>1</v>
      </c>
      <c r="D2789">
        <v>1</v>
      </c>
      <c r="E2789">
        <v>0</v>
      </c>
      <c r="F2789" t="s">
        <v>1441</v>
      </c>
      <c r="G2789" t="s">
        <v>260</v>
      </c>
    </row>
    <row r="2790" spans="1:7" x14ac:dyDescent="0.25">
      <c r="A2790" t="s">
        <v>7847</v>
      </c>
      <c r="B2790" t="s">
        <v>7848</v>
      </c>
      <c r="C2790">
        <v>0</v>
      </c>
      <c r="D2790">
        <v>0</v>
      </c>
      <c r="E2790">
        <v>0</v>
      </c>
      <c r="F2790" t="s">
        <v>7849</v>
      </c>
    </row>
    <row r="2791" spans="1:7" x14ac:dyDescent="0.25">
      <c r="A2791" t="s">
        <v>5649</v>
      </c>
      <c r="B2791" t="s">
        <v>5650</v>
      </c>
      <c r="C2791">
        <v>0</v>
      </c>
      <c r="D2791">
        <v>0</v>
      </c>
      <c r="E2791">
        <v>0</v>
      </c>
      <c r="F2791" t="s">
        <v>5651</v>
      </c>
    </row>
    <row r="2792" spans="1:7" x14ac:dyDescent="0.25">
      <c r="A2792" t="s">
        <v>190</v>
      </c>
      <c r="B2792" t="s">
        <v>191</v>
      </c>
      <c r="C2792">
        <v>4</v>
      </c>
      <c r="D2792">
        <v>0</v>
      </c>
      <c r="E2792">
        <v>4</v>
      </c>
      <c r="F2792" t="s">
        <v>192</v>
      </c>
      <c r="G2792" t="s">
        <v>324</v>
      </c>
    </row>
    <row r="2793" spans="1:7" x14ac:dyDescent="0.25">
      <c r="A2793" t="s">
        <v>5929</v>
      </c>
      <c r="B2793" t="s">
        <v>5930</v>
      </c>
      <c r="C2793">
        <v>0</v>
      </c>
      <c r="D2793">
        <v>0</v>
      </c>
      <c r="E2793">
        <v>0</v>
      </c>
      <c r="F2793" t="s">
        <v>5931</v>
      </c>
    </row>
    <row r="2794" spans="1:7" x14ac:dyDescent="0.25">
      <c r="A2794" t="s">
        <v>10000</v>
      </c>
      <c r="B2794" t="s">
        <v>10001</v>
      </c>
      <c r="C2794">
        <v>0</v>
      </c>
      <c r="D2794">
        <v>0</v>
      </c>
      <c r="E2794">
        <v>0</v>
      </c>
      <c r="F2794" t="s">
        <v>10002</v>
      </c>
    </row>
    <row r="2795" spans="1:7" x14ac:dyDescent="0.25">
      <c r="A2795" t="s">
        <v>8102</v>
      </c>
      <c r="B2795" t="s">
        <v>8103</v>
      </c>
      <c r="C2795">
        <v>0</v>
      </c>
      <c r="D2795">
        <v>0</v>
      </c>
      <c r="E2795">
        <v>0</v>
      </c>
      <c r="F2795" t="s">
        <v>8104</v>
      </c>
    </row>
    <row r="2796" spans="1:7" x14ac:dyDescent="0.25">
      <c r="A2796" t="s">
        <v>8800</v>
      </c>
      <c r="B2796" t="s">
        <v>8801</v>
      </c>
      <c r="C2796">
        <v>0</v>
      </c>
      <c r="D2796">
        <v>0</v>
      </c>
      <c r="E2796">
        <v>0</v>
      </c>
      <c r="F2796" t="s">
        <v>8802</v>
      </c>
    </row>
    <row r="2797" spans="1:7" x14ac:dyDescent="0.25">
      <c r="A2797" t="s">
        <v>8187</v>
      </c>
      <c r="B2797" t="s">
        <v>8188</v>
      </c>
      <c r="C2797">
        <v>0</v>
      </c>
      <c r="D2797">
        <v>0</v>
      </c>
      <c r="E2797">
        <v>0</v>
      </c>
      <c r="F2797" t="s">
        <v>8189</v>
      </c>
    </row>
    <row r="2798" spans="1:7" x14ac:dyDescent="0.25">
      <c r="A2798" t="s">
        <v>7854</v>
      </c>
      <c r="B2798" t="s">
        <v>7855</v>
      </c>
      <c r="C2798">
        <v>0</v>
      </c>
      <c r="D2798">
        <v>0</v>
      </c>
      <c r="E2798">
        <v>0</v>
      </c>
      <c r="F2798" t="s">
        <v>7856</v>
      </c>
    </row>
    <row r="2799" spans="1:7" x14ac:dyDescent="0.25">
      <c r="A2799" t="s">
        <v>3233</v>
      </c>
      <c r="B2799" t="s">
        <v>3234</v>
      </c>
      <c r="C2799">
        <v>0</v>
      </c>
      <c r="D2799">
        <v>0</v>
      </c>
      <c r="E2799">
        <v>0</v>
      </c>
      <c r="F2799" t="s">
        <v>3235</v>
      </c>
    </row>
    <row r="2800" spans="1:7" x14ac:dyDescent="0.25">
      <c r="A2800" t="s">
        <v>4506</v>
      </c>
      <c r="B2800" t="s">
        <v>4507</v>
      </c>
      <c r="C2800">
        <v>0</v>
      </c>
      <c r="D2800">
        <v>0</v>
      </c>
      <c r="E2800">
        <v>0</v>
      </c>
      <c r="F2800" t="s">
        <v>4508</v>
      </c>
    </row>
    <row r="2801" spans="1:7" x14ac:dyDescent="0.25">
      <c r="A2801" t="s">
        <v>10099</v>
      </c>
      <c r="B2801" t="s">
        <v>10100</v>
      </c>
      <c r="C2801">
        <v>0</v>
      </c>
      <c r="D2801">
        <v>0</v>
      </c>
      <c r="E2801">
        <v>0</v>
      </c>
      <c r="F2801" t="s">
        <v>10101</v>
      </c>
    </row>
    <row r="2802" spans="1:7" x14ac:dyDescent="0.25">
      <c r="A2802" t="s">
        <v>10060</v>
      </c>
      <c r="B2802" t="s">
        <v>10061</v>
      </c>
      <c r="C2802">
        <v>0</v>
      </c>
      <c r="D2802">
        <v>0</v>
      </c>
      <c r="E2802">
        <v>0</v>
      </c>
      <c r="F2802" t="s">
        <v>10062</v>
      </c>
    </row>
    <row r="2803" spans="1:7" x14ac:dyDescent="0.25">
      <c r="A2803" t="s">
        <v>6481</v>
      </c>
      <c r="B2803" t="s">
        <v>6482</v>
      </c>
      <c r="C2803">
        <v>0</v>
      </c>
      <c r="D2803">
        <v>0</v>
      </c>
      <c r="E2803">
        <v>0</v>
      </c>
      <c r="F2803" t="s">
        <v>6483</v>
      </c>
    </row>
    <row r="2804" spans="1:7" x14ac:dyDescent="0.25">
      <c r="A2804" t="s">
        <v>9382</v>
      </c>
      <c r="B2804" t="s">
        <v>9383</v>
      </c>
      <c r="C2804">
        <v>0</v>
      </c>
      <c r="D2804">
        <v>0</v>
      </c>
      <c r="E2804">
        <v>0</v>
      </c>
      <c r="F2804" t="s">
        <v>9384</v>
      </c>
    </row>
    <row r="2805" spans="1:7" x14ac:dyDescent="0.25">
      <c r="A2805" t="s">
        <v>8908</v>
      </c>
      <c r="B2805" t="s">
        <v>8909</v>
      </c>
      <c r="C2805">
        <v>0</v>
      </c>
      <c r="D2805">
        <v>0</v>
      </c>
      <c r="E2805">
        <v>0</v>
      </c>
      <c r="F2805" t="s">
        <v>8910</v>
      </c>
    </row>
    <row r="2806" spans="1:7" x14ac:dyDescent="0.25">
      <c r="A2806" t="s">
        <v>12646</v>
      </c>
      <c r="B2806" t="s">
        <v>12647</v>
      </c>
      <c r="C2806">
        <v>0</v>
      </c>
      <c r="D2806">
        <v>0</v>
      </c>
      <c r="E2806">
        <v>0</v>
      </c>
      <c r="F2806" t="s">
        <v>12648</v>
      </c>
    </row>
    <row r="2807" spans="1:7" x14ac:dyDescent="0.25">
      <c r="A2807" t="s">
        <v>13035</v>
      </c>
      <c r="B2807" t="s">
        <v>13036</v>
      </c>
      <c r="C2807">
        <v>0</v>
      </c>
      <c r="D2807">
        <v>0</v>
      </c>
      <c r="E2807">
        <v>0</v>
      </c>
      <c r="F2807" t="s">
        <v>13037</v>
      </c>
    </row>
    <row r="2808" spans="1:7" x14ac:dyDescent="0.25">
      <c r="A2808" t="s">
        <v>11376</v>
      </c>
      <c r="B2808" t="s">
        <v>11377</v>
      </c>
      <c r="C2808">
        <v>0</v>
      </c>
      <c r="D2808">
        <v>0</v>
      </c>
      <c r="E2808">
        <v>0</v>
      </c>
      <c r="F2808" t="s">
        <v>11378</v>
      </c>
    </row>
    <row r="2809" spans="1:7" x14ac:dyDescent="0.25">
      <c r="A2809" t="s">
        <v>11665</v>
      </c>
      <c r="B2809" t="s">
        <v>11666</v>
      </c>
      <c r="C2809">
        <v>0</v>
      </c>
      <c r="D2809">
        <v>0</v>
      </c>
      <c r="E2809">
        <v>0</v>
      </c>
      <c r="F2809" t="s">
        <v>11667</v>
      </c>
    </row>
    <row r="2810" spans="1:7" x14ac:dyDescent="0.25">
      <c r="A2810" t="s">
        <v>10177</v>
      </c>
      <c r="B2810" t="s">
        <v>10178</v>
      </c>
      <c r="C2810">
        <v>0</v>
      </c>
      <c r="D2810">
        <v>0</v>
      </c>
      <c r="E2810">
        <v>0</v>
      </c>
      <c r="F2810" t="s">
        <v>10179</v>
      </c>
    </row>
    <row r="2811" spans="1:7" x14ac:dyDescent="0.25">
      <c r="A2811" t="s">
        <v>3592</v>
      </c>
      <c r="B2811" t="s">
        <v>3593</v>
      </c>
      <c r="C2811">
        <v>0</v>
      </c>
      <c r="D2811">
        <v>0</v>
      </c>
      <c r="E2811">
        <v>0</v>
      </c>
      <c r="F2811" t="s">
        <v>3594</v>
      </c>
    </row>
    <row r="2812" spans="1:7" x14ac:dyDescent="0.25">
      <c r="A2812" t="s">
        <v>341</v>
      </c>
      <c r="B2812" t="s">
        <v>342</v>
      </c>
      <c r="C2812">
        <v>3</v>
      </c>
      <c r="D2812">
        <v>3</v>
      </c>
      <c r="E2812">
        <v>0</v>
      </c>
      <c r="F2812" t="s">
        <v>343</v>
      </c>
      <c r="G2812" t="s">
        <v>344</v>
      </c>
    </row>
    <row r="2813" spans="1:7" x14ac:dyDescent="0.25">
      <c r="A2813" t="s">
        <v>8582</v>
      </c>
      <c r="B2813" t="s">
        <v>8583</v>
      </c>
      <c r="C2813">
        <v>0</v>
      </c>
      <c r="D2813">
        <v>0</v>
      </c>
      <c r="E2813">
        <v>0</v>
      </c>
      <c r="F2813" t="s">
        <v>8584</v>
      </c>
    </row>
    <row r="2814" spans="1:7" x14ac:dyDescent="0.25">
      <c r="A2814" t="s">
        <v>1543</v>
      </c>
      <c r="B2814" t="s">
        <v>1544</v>
      </c>
      <c r="C2814">
        <v>1</v>
      </c>
      <c r="D2814">
        <v>1</v>
      </c>
      <c r="E2814">
        <v>0</v>
      </c>
      <c r="F2814" t="s">
        <v>1545</v>
      </c>
      <c r="G2814" t="s">
        <v>1546</v>
      </c>
    </row>
    <row r="2815" spans="1:7" x14ac:dyDescent="0.25">
      <c r="A2815" t="s">
        <v>10927</v>
      </c>
      <c r="B2815" t="s">
        <v>10928</v>
      </c>
      <c r="C2815">
        <v>0</v>
      </c>
      <c r="D2815">
        <v>0</v>
      </c>
      <c r="E2815">
        <v>0</v>
      </c>
      <c r="F2815" t="s">
        <v>10929</v>
      </c>
    </row>
    <row r="2816" spans="1:7" x14ac:dyDescent="0.25">
      <c r="A2816" t="s">
        <v>2265</v>
      </c>
      <c r="B2816" t="s">
        <v>2266</v>
      </c>
      <c r="C2816">
        <v>0</v>
      </c>
      <c r="D2816">
        <v>0</v>
      </c>
      <c r="E2816">
        <v>0</v>
      </c>
      <c r="F2816" t="s">
        <v>2267</v>
      </c>
    </row>
    <row r="2817" spans="1:7" x14ac:dyDescent="0.25">
      <c r="A2817" t="s">
        <v>5703</v>
      </c>
      <c r="B2817" t="s">
        <v>5704</v>
      </c>
      <c r="C2817">
        <v>0</v>
      </c>
      <c r="D2817">
        <v>0</v>
      </c>
      <c r="E2817">
        <v>0</v>
      </c>
      <c r="F2817" t="s">
        <v>5705</v>
      </c>
    </row>
    <row r="2818" spans="1:7" x14ac:dyDescent="0.25">
      <c r="A2818" t="s">
        <v>2801</v>
      </c>
      <c r="B2818" t="s">
        <v>2802</v>
      </c>
      <c r="C2818">
        <v>0</v>
      </c>
      <c r="D2818">
        <v>0</v>
      </c>
      <c r="E2818">
        <v>0</v>
      </c>
      <c r="F2818" t="s">
        <v>2803</v>
      </c>
    </row>
    <row r="2819" spans="1:7" x14ac:dyDescent="0.25">
      <c r="A2819" t="s">
        <v>1602</v>
      </c>
      <c r="B2819" t="s">
        <v>1603</v>
      </c>
      <c r="C2819">
        <v>1</v>
      </c>
      <c r="D2819">
        <v>0</v>
      </c>
      <c r="E2819">
        <v>1</v>
      </c>
      <c r="F2819" t="s">
        <v>1604</v>
      </c>
      <c r="G2819" t="s">
        <v>1459</v>
      </c>
    </row>
    <row r="2820" spans="1:7" x14ac:dyDescent="0.25">
      <c r="A2820" t="s">
        <v>11397</v>
      </c>
      <c r="B2820" t="s">
        <v>11398</v>
      </c>
      <c r="C2820">
        <v>0</v>
      </c>
      <c r="D2820">
        <v>0</v>
      </c>
      <c r="E2820">
        <v>0</v>
      </c>
      <c r="F2820" t="s">
        <v>11399</v>
      </c>
    </row>
    <row r="2821" spans="1:7" x14ac:dyDescent="0.25">
      <c r="A2821" t="s">
        <v>12890</v>
      </c>
      <c r="B2821" t="s">
        <v>12891</v>
      </c>
      <c r="C2821">
        <v>0</v>
      </c>
      <c r="D2821">
        <v>0</v>
      </c>
      <c r="E2821">
        <v>0</v>
      </c>
      <c r="F2821" t="s">
        <v>12892</v>
      </c>
    </row>
    <row r="2822" spans="1:7" x14ac:dyDescent="0.25">
      <c r="A2822" t="s">
        <v>1871</v>
      </c>
      <c r="B2822" t="s">
        <v>1872</v>
      </c>
      <c r="C2822">
        <v>0</v>
      </c>
      <c r="D2822">
        <v>0</v>
      </c>
      <c r="E2822">
        <v>0</v>
      </c>
      <c r="F2822" t="s">
        <v>1873</v>
      </c>
    </row>
    <row r="2823" spans="1:7" x14ac:dyDescent="0.25">
      <c r="A2823" t="s">
        <v>10265</v>
      </c>
      <c r="B2823" t="s">
        <v>10266</v>
      </c>
      <c r="C2823">
        <v>0</v>
      </c>
      <c r="D2823">
        <v>0</v>
      </c>
      <c r="E2823">
        <v>0</v>
      </c>
      <c r="F2823" t="s">
        <v>10267</v>
      </c>
    </row>
    <row r="2824" spans="1:7" x14ac:dyDescent="0.25">
      <c r="A2824" t="s">
        <v>2342</v>
      </c>
      <c r="B2824" t="s">
        <v>2343</v>
      </c>
      <c r="C2824">
        <v>0</v>
      </c>
      <c r="D2824">
        <v>0</v>
      </c>
      <c r="E2824">
        <v>0</v>
      </c>
      <c r="F2824" t="s">
        <v>2344</v>
      </c>
    </row>
    <row r="2825" spans="1:7" x14ac:dyDescent="0.25">
      <c r="A2825" t="s">
        <v>2342</v>
      </c>
      <c r="B2825" t="s">
        <v>3248</v>
      </c>
      <c r="C2825">
        <v>0</v>
      </c>
      <c r="D2825">
        <v>0</v>
      </c>
      <c r="E2825">
        <v>0</v>
      </c>
      <c r="F2825" t="s">
        <v>2344</v>
      </c>
    </row>
    <row r="2826" spans="1:7" x14ac:dyDescent="0.25">
      <c r="A2826" t="s">
        <v>2342</v>
      </c>
      <c r="B2826" t="s">
        <v>932</v>
      </c>
      <c r="C2826">
        <v>0</v>
      </c>
      <c r="D2826">
        <v>0</v>
      </c>
      <c r="E2826">
        <v>0</v>
      </c>
      <c r="F2826" t="s">
        <v>2344</v>
      </c>
    </row>
    <row r="2827" spans="1:7" x14ac:dyDescent="0.25">
      <c r="A2827" t="s">
        <v>2342</v>
      </c>
      <c r="B2827" t="s">
        <v>9390</v>
      </c>
      <c r="C2827">
        <v>0</v>
      </c>
      <c r="D2827">
        <v>0</v>
      </c>
      <c r="E2827">
        <v>0</v>
      </c>
      <c r="F2827" t="s">
        <v>2344</v>
      </c>
    </row>
    <row r="2828" spans="1:7" x14ac:dyDescent="0.25">
      <c r="A2828" t="s">
        <v>3182</v>
      </c>
      <c r="B2828" t="s">
        <v>3183</v>
      </c>
      <c r="C2828">
        <v>0</v>
      </c>
      <c r="D2828">
        <v>0</v>
      </c>
      <c r="E2828">
        <v>0</v>
      </c>
      <c r="F2828" t="s">
        <v>3184</v>
      </c>
    </row>
    <row r="2829" spans="1:7" x14ac:dyDescent="0.25">
      <c r="A2829" t="s">
        <v>4586</v>
      </c>
      <c r="B2829" t="s">
        <v>4587</v>
      </c>
      <c r="C2829">
        <v>0</v>
      </c>
      <c r="D2829">
        <v>0</v>
      </c>
      <c r="E2829">
        <v>0</v>
      </c>
      <c r="F2829" t="s">
        <v>4588</v>
      </c>
    </row>
    <row r="2830" spans="1:7" x14ac:dyDescent="0.25">
      <c r="A2830" t="s">
        <v>4251</v>
      </c>
      <c r="B2830" t="s">
        <v>4252</v>
      </c>
      <c r="C2830">
        <v>0</v>
      </c>
      <c r="D2830">
        <v>0</v>
      </c>
      <c r="E2830">
        <v>0</v>
      </c>
      <c r="F2830" t="s">
        <v>4253</v>
      </c>
    </row>
    <row r="2831" spans="1:7" x14ac:dyDescent="0.25">
      <c r="A2831" t="s">
        <v>1467</v>
      </c>
      <c r="B2831" t="s">
        <v>1468</v>
      </c>
      <c r="C2831">
        <v>1</v>
      </c>
      <c r="D2831">
        <v>1</v>
      </c>
      <c r="E2831">
        <v>0</v>
      </c>
      <c r="F2831" t="s">
        <v>1469</v>
      </c>
      <c r="G2831" t="s">
        <v>207</v>
      </c>
    </row>
    <row r="2832" spans="1:7" x14ac:dyDescent="0.25">
      <c r="A2832" t="s">
        <v>979</v>
      </c>
      <c r="B2832" t="s">
        <v>16</v>
      </c>
      <c r="C2832">
        <v>1</v>
      </c>
      <c r="D2832">
        <v>1</v>
      </c>
      <c r="E2832">
        <v>0</v>
      </c>
      <c r="F2832" t="s">
        <v>980</v>
      </c>
      <c r="G2832" t="s">
        <v>220</v>
      </c>
    </row>
    <row r="2833" spans="1:7" x14ac:dyDescent="0.25">
      <c r="A2833" t="s">
        <v>2707</v>
      </c>
      <c r="B2833" t="s">
        <v>2645</v>
      </c>
      <c r="C2833">
        <v>0</v>
      </c>
      <c r="D2833">
        <v>0</v>
      </c>
      <c r="E2833">
        <v>0</v>
      </c>
      <c r="F2833" t="s">
        <v>2708</v>
      </c>
    </row>
    <row r="2834" spans="1:7" x14ac:dyDescent="0.25">
      <c r="A2834" t="s">
        <v>7073</v>
      </c>
      <c r="B2834" t="s">
        <v>7074</v>
      </c>
      <c r="C2834">
        <v>0</v>
      </c>
      <c r="D2834">
        <v>0</v>
      </c>
      <c r="E2834">
        <v>0</v>
      </c>
      <c r="F2834" t="s">
        <v>7075</v>
      </c>
    </row>
    <row r="2835" spans="1:7" x14ac:dyDescent="0.25">
      <c r="A2835" t="s">
        <v>1623</v>
      </c>
      <c r="B2835" t="s">
        <v>1624</v>
      </c>
      <c r="C2835">
        <v>1</v>
      </c>
      <c r="D2835">
        <v>1</v>
      </c>
      <c r="E2835">
        <v>0</v>
      </c>
      <c r="F2835" t="s">
        <v>1625</v>
      </c>
      <c r="G2835" t="s">
        <v>1459</v>
      </c>
    </row>
    <row r="2836" spans="1:7" x14ac:dyDescent="0.25">
      <c r="A2836" t="s">
        <v>1623</v>
      </c>
      <c r="B2836" t="s">
        <v>1980</v>
      </c>
      <c r="C2836">
        <v>0</v>
      </c>
      <c r="D2836">
        <v>0</v>
      </c>
      <c r="E2836">
        <v>0</v>
      </c>
      <c r="F2836" t="s">
        <v>1625</v>
      </c>
    </row>
    <row r="2837" spans="1:7" x14ac:dyDescent="0.25">
      <c r="A2837" t="s">
        <v>1623</v>
      </c>
      <c r="B2837" t="s">
        <v>2387</v>
      </c>
      <c r="C2837">
        <v>0</v>
      </c>
      <c r="D2837">
        <v>0</v>
      </c>
      <c r="E2837">
        <v>0</v>
      </c>
      <c r="F2837" t="s">
        <v>1625</v>
      </c>
    </row>
    <row r="2838" spans="1:7" x14ac:dyDescent="0.25">
      <c r="A2838" t="s">
        <v>1623</v>
      </c>
      <c r="B2838" t="s">
        <v>3040</v>
      </c>
      <c r="C2838">
        <v>0</v>
      </c>
      <c r="D2838">
        <v>0</v>
      </c>
      <c r="E2838">
        <v>0</v>
      </c>
      <c r="F2838" t="s">
        <v>1625</v>
      </c>
    </row>
    <row r="2839" spans="1:7" x14ac:dyDescent="0.25">
      <c r="A2839" t="s">
        <v>1623</v>
      </c>
      <c r="B2839" t="s">
        <v>3049</v>
      </c>
      <c r="C2839">
        <v>0</v>
      </c>
      <c r="D2839">
        <v>0</v>
      </c>
      <c r="E2839">
        <v>0</v>
      </c>
      <c r="F2839" t="s">
        <v>1625</v>
      </c>
    </row>
    <row r="2840" spans="1:7" x14ac:dyDescent="0.25">
      <c r="A2840" t="s">
        <v>1623</v>
      </c>
      <c r="B2840" t="s">
        <v>4429</v>
      </c>
      <c r="C2840">
        <v>0</v>
      </c>
      <c r="D2840">
        <v>0</v>
      </c>
      <c r="E2840">
        <v>0</v>
      </c>
      <c r="F2840" t="s">
        <v>1625</v>
      </c>
    </row>
    <row r="2841" spans="1:7" x14ac:dyDescent="0.25">
      <c r="A2841" t="s">
        <v>1623</v>
      </c>
      <c r="B2841" t="s">
        <v>6904</v>
      </c>
      <c r="C2841">
        <v>0</v>
      </c>
      <c r="D2841">
        <v>0</v>
      </c>
      <c r="E2841">
        <v>0</v>
      </c>
      <c r="F2841" t="s">
        <v>1625</v>
      </c>
    </row>
    <row r="2842" spans="1:7" x14ac:dyDescent="0.25">
      <c r="A2842" t="s">
        <v>1623</v>
      </c>
      <c r="B2842" t="s">
        <v>7043</v>
      </c>
      <c r="C2842">
        <v>0</v>
      </c>
      <c r="D2842">
        <v>0</v>
      </c>
      <c r="E2842">
        <v>0</v>
      </c>
      <c r="F2842" t="s">
        <v>1625</v>
      </c>
    </row>
    <row r="2843" spans="1:7" x14ac:dyDescent="0.25">
      <c r="A2843" t="s">
        <v>1623</v>
      </c>
      <c r="B2843" t="s">
        <v>7256</v>
      </c>
      <c r="C2843">
        <v>0</v>
      </c>
      <c r="D2843">
        <v>0</v>
      </c>
      <c r="E2843">
        <v>0</v>
      </c>
      <c r="F2843" t="s">
        <v>1625</v>
      </c>
    </row>
    <row r="2844" spans="1:7" x14ac:dyDescent="0.25">
      <c r="A2844" t="s">
        <v>1623</v>
      </c>
      <c r="B2844" t="s">
        <v>8094</v>
      </c>
      <c r="C2844">
        <v>0</v>
      </c>
      <c r="D2844">
        <v>0</v>
      </c>
      <c r="E2844">
        <v>0</v>
      </c>
      <c r="F2844" t="s">
        <v>1625</v>
      </c>
    </row>
    <row r="2845" spans="1:7" x14ac:dyDescent="0.25">
      <c r="A2845" t="s">
        <v>1623</v>
      </c>
      <c r="B2845" t="s">
        <v>8831</v>
      </c>
      <c r="C2845">
        <v>0</v>
      </c>
      <c r="D2845">
        <v>0</v>
      </c>
      <c r="E2845">
        <v>0</v>
      </c>
      <c r="F2845" t="s">
        <v>1625</v>
      </c>
    </row>
    <row r="2846" spans="1:7" x14ac:dyDescent="0.25">
      <c r="A2846" t="s">
        <v>1623</v>
      </c>
      <c r="B2846" t="s">
        <v>9341</v>
      </c>
      <c r="C2846">
        <v>0</v>
      </c>
      <c r="D2846">
        <v>0</v>
      </c>
      <c r="E2846">
        <v>0</v>
      </c>
      <c r="F2846" t="s">
        <v>1625</v>
      </c>
    </row>
    <row r="2847" spans="1:7" x14ac:dyDescent="0.25">
      <c r="A2847" t="s">
        <v>1623</v>
      </c>
      <c r="B2847" t="s">
        <v>9599</v>
      </c>
      <c r="C2847">
        <v>0</v>
      </c>
      <c r="D2847">
        <v>0</v>
      </c>
      <c r="E2847">
        <v>0</v>
      </c>
      <c r="F2847" t="s">
        <v>1625</v>
      </c>
    </row>
    <row r="2848" spans="1:7" x14ac:dyDescent="0.25">
      <c r="A2848" t="s">
        <v>2253</v>
      </c>
      <c r="B2848" t="s">
        <v>2254</v>
      </c>
      <c r="C2848">
        <v>0</v>
      </c>
      <c r="D2848">
        <v>0</v>
      </c>
      <c r="E2848">
        <v>0</v>
      </c>
      <c r="F2848" t="s">
        <v>2255</v>
      </c>
    </row>
    <row r="2849" spans="1:6" x14ac:dyDescent="0.25">
      <c r="A2849" t="s">
        <v>2253</v>
      </c>
      <c r="B2849" t="s">
        <v>3056</v>
      </c>
      <c r="C2849">
        <v>0</v>
      </c>
      <c r="D2849">
        <v>0</v>
      </c>
      <c r="E2849">
        <v>0</v>
      </c>
      <c r="F2849" t="s">
        <v>2255</v>
      </c>
    </row>
    <row r="2850" spans="1:6" x14ac:dyDescent="0.25">
      <c r="A2850" t="s">
        <v>2253</v>
      </c>
      <c r="B2850" t="s">
        <v>4536</v>
      </c>
      <c r="C2850">
        <v>0</v>
      </c>
      <c r="D2850">
        <v>0</v>
      </c>
      <c r="E2850">
        <v>0</v>
      </c>
      <c r="F2850" t="s">
        <v>2255</v>
      </c>
    </row>
    <row r="2851" spans="1:6" x14ac:dyDescent="0.25">
      <c r="A2851" t="s">
        <v>2253</v>
      </c>
      <c r="B2851" t="s">
        <v>7018</v>
      </c>
      <c r="C2851">
        <v>0</v>
      </c>
      <c r="D2851">
        <v>0</v>
      </c>
      <c r="E2851">
        <v>0</v>
      </c>
      <c r="F2851" t="s">
        <v>2255</v>
      </c>
    </row>
    <row r="2852" spans="1:6" x14ac:dyDescent="0.25">
      <c r="A2852" t="s">
        <v>2253</v>
      </c>
      <c r="B2852" t="s">
        <v>7183</v>
      </c>
      <c r="C2852">
        <v>0</v>
      </c>
      <c r="D2852">
        <v>0</v>
      </c>
      <c r="E2852">
        <v>0</v>
      </c>
      <c r="F2852" t="s">
        <v>2255</v>
      </c>
    </row>
    <row r="2853" spans="1:6" x14ac:dyDescent="0.25">
      <c r="A2853" t="s">
        <v>2253</v>
      </c>
      <c r="B2853" t="s">
        <v>8027</v>
      </c>
      <c r="C2853">
        <v>0</v>
      </c>
      <c r="D2853">
        <v>0</v>
      </c>
      <c r="E2853">
        <v>0</v>
      </c>
      <c r="F2853" t="s">
        <v>2255</v>
      </c>
    </row>
    <row r="2854" spans="1:6" x14ac:dyDescent="0.25">
      <c r="A2854" t="s">
        <v>2253</v>
      </c>
      <c r="B2854" t="s">
        <v>8193</v>
      </c>
      <c r="C2854">
        <v>0</v>
      </c>
      <c r="D2854">
        <v>0</v>
      </c>
      <c r="E2854">
        <v>0</v>
      </c>
      <c r="F2854" t="s">
        <v>2255</v>
      </c>
    </row>
    <row r="2855" spans="1:6" x14ac:dyDescent="0.25">
      <c r="A2855" t="s">
        <v>2253</v>
      </c>
      <c r="B2855" t="s">
        <v>8998</v>
      </c>
      <c r="C2855">
        <v>0</v>
      </c>
      <c r="D2855">
        <v>0</v>
      </c>
      <c r="E2855">
        <v>0</v>
      </c>
      <c r="F2855" t="s">
        <v>2255</v>
      </c>
    </row>
    <row r="2856" spans="1:6" x14ac:dyDescent="0.25">
      <c r="A2856" t="s">
        <v>2191</v>
      </c>
      <c r="B2856" t="s">
        <v>2192</v>
      </c>
      <c r="C2856">
        <v>0</v>
      </c>
      <c r="D2856">
        <v>0</v>
      </c>
      <c r="E2856">
        <v>0</v>
      </c>
      <c r="F2856" t="s">
        <v>2193</v>
      </c>
    </row>
    <row r="2857" spans="1:6" x14ac:dyDescent="0.25">
      <c r="A2857" t="s">
        <v>2191</v>
      </c>
      <c r="B2857" t="s">
        <v>3084</v>
      </c>
      <c r="C2857">
        <v>0</v>
      </c>
      <c r="D2857">
        <v>0</v>
      </c>
      <c r="E2857">
        <v>0</v>
      </c>
      <c r="F2857" t="s">
        <v>2193</v>
      </c>
    </row>
    <row r="2858" spans="1:6" x14ac:dyDescent="0.25">
      <c r="A2858" t="s">
        <v>2191</v>
      </c>
      <c r="B2858" t="s">
        <v>3094</v>
      </c>
      <c r="C2858">
        <v>0</v>
      </c>
      <c r="D2858">
        <v>0</v>
      </c>
      <c r="E2858">
        <v>0</v>
      </c>
      <c r="F2858" t="s">
        <v>2193</v>
      </c>
    </row>
    <row r="2859" spans="1:6" x14ac:dyDescent="0.25">
      <c r="A2859" t="s">
        <v>2191</v>
      </c>
      <c r="B2859" t="s">
        <v>3125</v>
      </c>
      <c r="C2859">
        <v>0</v>
      </c>
      <c r="D2859">
        <v>0</v>
      </c>
      <c r="E2859">
        <v>0</v>
      </c>
      <c r="F2859" t="s">
        <v>2193</v>
      </c>
    </row>
    <row r="2860" spans="1:6" x14ac:dyDescent="0.25">
      <c r="A2860" t="s">
        <v>2191</v>
      </c>
      <c r="B2860" t="s">
        <v>6295</v>
      </c>
      <c r="C2860">
        <v>0</v>
      </c>
      <c r="D2860">
        <v>0</v>
      </c>
      <c r="E2860">
        <v>0</v>
      </c>
      <c r="F2860" t="s">
        <v>2193</v>
      </c>
    </row>
    <row r="2861" spans="1:6" x14ac:dyDescent="0.25">
      <c r="A2861" t="s">
        <v>2191</v>
      </c>
      <c r="B2861" t="s">
        <v>6445</v>
      </c>
      <c r="C2861">
        <v>0</v>
      </c>
      <c r="D2861">
        <v>0</v>
      </c>
      <c r="E2861">
        <v>0</v>
      </c>
      <c r="F2861" t="s">
        <v>2193</v>
      </c>
    </row>
    <row r="2862" spans="1:6" x14ac:dyDescent="0.25">
      <c r="A2862" t="s">
        <v>2191</v>
      </c>
      <c r="B2862" t="s">
        <v>6874</v>
      </c>
      <c r="C2862">
        <v>0</v>
      </c>
      <c r="D2862">
        <v>0</v>
      </c>
      <c r="E2862">
        <v>0</v>
      </c>
      <c r="F2862" t="s">
        <v>2193</v>
      </c>
    </row>
    <row r="2863" spans="1:6" x14ac:dyDescent="0.25">
      <c r="A2863" t="s">
        <v>2191</v>
      </c>
      <c r="B2863" t="s">
        <v>6888</v>
      </c>
      <c r="C2863">
        <v>0</v>
      </c>
      <c r="D2863">
        <v>0</v>
      </c>
      <c r="E2863">
        <v>0</v>
      </c>
      <c r="F2863" t="s">
        <v>2193</v>
      </c>
    </row>
    <row r="2864" spans="1:6" x14ac:dyDescent="0.25">
      <c r="A2864" t="s">
        <v>2191</v>
      </c>
      <c r="B2864" t="s">
        <v>6987</v>
      </c>
      <c r="C2864">
        <v>0</v>
      </c>
      <c r="D2864">
        <v>0</v>
      </c>
      <c r="E2864">
        <v>0</v>
      </c>
      <c r="F2864" t="s">
        <v>2193</v>
      </c>
    </row>
    <row r="2865" spans="1:7" x14ac:dyDescent="0.25">
      <c r="A2865" t="s">
        <v>2191</v>
      </c>
      <c r="B2865" t="s">
        <v>8004</v>
      </c>
      <c r="C2865">
        <v>0</v>
      </c>
      <c r="D2865">
        <v>0</v>
      </c>
      <c r="E2865">
        <v>0</v>
      </c>
      <c r="F2865" t="s">
        <v>2193</v>
      </c>
    </row>
    <row r="2866" spans="1:7" x14ac:dyDescent="0.25">
      <c r="A2866" t="s">
        <v>2191</v>
      </c>
      <c r="B2866" t="s">
        <v>9089</v>
      </c>
      <c r="C2866">
        <v>0</v>
      </c>
      <c r="D2866">
        <v>0</v>
      </c>
      <c r="E2866">
        <v>0</v>
      </c>
      <c r="F2866" t="s">
        <v>2193</v>
      </c>
    </row>
    <row r="2867" spans="1:7" x14ac:dyDescent="0.25">
      <c r="A2867" t="s">
        <v>2191</v>
      </c>
      <c r="B2867" t="s">
        <v>13118</v>
      </c>
      <c r="C2867">
        <v>0</v>
      </c>
      <c r="D2867">
        <v>0</v>
      </c>
      <c r="E2867">
        <v>0</v>
      </c>
      <c r="F2867" t="s">
        <v>2193</v>
      </c>
    </row>
    <row r="2868" spans="1:7" x14ac:dyDescent="0.25">
      <c r="A2868" t="s">
        <v>7248</v>
      </c>
      <c r="B2868" t="s">
        <v>2440</v>
      </c>
      <c r="C2868">
        <v>0</v>
      </c>
      <c r="D2868">
        <v>0</v>
      </c>
      <c r="E2868">
        <v>0</v>
      </c>
      <c r="F2868" t="s">
        <v>7249</v>
      </c>
    </row>
    <row r="2869" spans="1:7" x14ac:dyDescent="0.25">
      <c r="A2869" t="s">
        <v>5809</v>
      </c>
      <c r="B2869" t="s">
        <v>5810</v>
      </c>
      <c r="C2869">
        <v>0</v>
      </c>
      <c r="D2869">
        <v>0</v>
      </c>
      <c r="E2869">
        <v>0</v>
      </c>
      <c r="F2869" t="s">
        <v>5811</v>
      </c>
    </row>
    <row r="2870" spans="1:7" x14ac:dyDescent="0.25">
      <c r="A2870" t="s">
        <v>1723</v>
      </c>
      <c r="B2870" t="s">
        <v>1724</v>
      </c>
      <c r="C2870">
        <v>1</v>
      </c>
      <c r="D2870">
        <v>1</v>
      </c>
      <c r="E2870">
        <v>0</v>
      </c>
      <c r="F2870" t="s">
        <v>1725</v>
      </c>
      <c r="G2870" t="s">
        <v>221</v>
      </c>
    </row>
    <row r="2871" spans="1:7" x14ac:dyDescent="0.25">
      <c r="A2871" t="s">
        <v>958</v>
      </c>
      <c r="B2871" t="s">
        <v>959</v>
      </c>
      <c r="C2871">
        <v>1</v>
      </c>
      <c r="D2871">
        <v>1</v>
      </c>
      <c r="E2871">
        <v>0</v>
      </c>
      <c r="F2871" t="s">
        <v>960</v>
      </c>
      <c r="G2871" t="s">
        <v>215</v>
      </c>
    </row>
    <row r="2872" spans="1:7" x14ac:dyDescent="0.25">
      <c r="A2872" t="s">
        <v>1026</v>
      </c>
      <c r="B2872" t="s">
        <v>1027</v>
      </c>
      <c r="C2872">
        <v>1</v>
      </c>
      <c r="D2872">
        <v>1</v>
      </c>
      <c r="E2872">
        <v>0</v>
      </c>
      <c r="F2872" t="s">
        <v>1028</v>
      </c>
      <c r="G2872" t="s">
        <v>214</v>
      </c>
    </row>
    <row r="2873" spans="1:7" x14ac:dyDescent="0.25">
      <c r="A2873" t="s">
        <v>11316</v>
      </c>
      <c r="B2873" t="s">
        <v>11317</v>
      </c>
      <c r="C2873">
        <v>0</v>
      </c>
      <c r="D2873">
        <v>0</v>
      </c>
      <c r="E2873">
        <v>0</v>
      </c>
      <c r="F2873" t="s">
        <v>11318</v>
      </c>
    </row>
    <row r="2874" spans="1:7" x14ac:dyDescent="0.25">
      <c r="A2874" t="s">
        <v>11298</v>
      </c>
      <c r="B2874" t="s">
        <v>11299</v>
      </c>
      <c r="C2874">
        <v>0</v>
      </c>
      <c r="D2874">
        <v>0</v>
      </c>
      <c r="E2874">
        <v>0</v>
      </c>
      <c r="F2874" t="s">
        <v>11300</v>
      </c>
    </row>
    <row r="2875" spans="1:7" x14ac:dyDescent="0.25">
      <c r="A2875" t="s">
        <v>10220</v>
      </c>
      <c r="B2875" t="s">
        <v>10221</v>
      </c>
      <c r="C2875">
        <v>0</v>
      </c>
      <c r="D2875">
        <v>0</v>
      </c>
      <c r="E2875">
        <v>0</v>
      </c>
      <c r="F2875" t="s">
        <v>10222</v>
      </c>
    </row>
    <row r="2876" spans="1:7" x14ac:dyDescent="0.25">
      <c r="A2876" t="s">
        <v>2501</v>
      </c>
      <c r="B2876" t="s">
        <v>2502</v>
      </c>
      <c r="C2876">
        <v>0</v>
      </c>
      <c r="D2876">
        <v>0</v>
      </c>
      <c r="E2876">
        <v>0</v>
      </c>
      <c r="F2876" t="s">
        <v>2503</v>
      </c>
    </row>
    <row r="2877" spans="1:7" x14ac:dyDescent="0.25">
      <c r="A2877" t="s">
        <v>3091</v>
      </c>
      <c r="B2877" t="s">
        <v>3092</v>
      </c>
      <c r="C2877">
        <v>0</v>
      </c>
      <c r="D2877">
        <v>0</v>
      </c>
      <c r="E2877">
        <v>0</v>
      </c>
      <c r="F2877" t="s">
        <v>3093</v>
      </c>
    </row>
    <row r="2878" spans="1:7" x14ac:dyDescent="0.25">
      <c r="A2878" t="s">
        <v>8209</v>
      </c>
      <c r="B2878" t="s">
        <v>8210</v>
      </c>
      <c r="C2878">
        <v>0</v>
      </c>
      <c r="D2878">
        <v>0</v>
      </c>
      <c r="E2878">
        <v>0</v>
      </c>
      <c r="F2878" t="s">
        <v>8211</v>
      </c>
    </row>
    <row r="2879" spans="1:7" x14ac:dyDescent="0.25">
      <c r="A2879" t="s">
        <v>396</v>
      </c>
      <c r="B2879" t="s">
        <v>397</v>
      </c>
      <c r="C2879">
        <v>2</v>
      </c>
      <c r="D2879">
        <v>2</v>
      </c>
      <c r="E2879">
        <v>0</v>
      </c>
      <c r="F2879" t="s">
        <v>398</v>
      </c>
      <c r="G2879" t="s">
        <v>399</v>
      </c>
    </row>
    <row r="2880" spans="1:7" x14ac:dyDescent="0.25">
      <c r="A2880" t="s">
        <v>292</v>
      </c>
      <c r="B2880" t="s">
        <v>293</v>
      </c>
      <c r="C2880">
        <v>9</v>
      </c>
      <c r="D2880">
        <v>9</v>
      </c>
      <c r="E2880">
        <v>0</v>
      </c>
      <c r="F2880" t="s">
        <v>294</v>
      </c>
      <c r="G2880" t="s">
        <v>295</v>
      </c>
    </row>
    <row r="2881" spans="1:7" x14ac:dyDescent="0.25">
      <c r="A2881" t="s">
        <v>7747</v>
      </c>
      <c r="B2881" t="s">
        <v>370</v>
      </c>
      <c r="C2881">
        <v>0</v>
      </c>
      <c r="D2881">
        <v>0</v>
      </c>
      <c r="E2881">
        <v>0</v>
      </c>
      <c r="F2881" t="s">
        <v>7748</v>
      </c>
    </row>
    <row r="2882" spans="1:7" x14ac:dyDescent="0.25">
      <c r="A2882" t="s">
        <v>3935</v>
      </c>
      <c r="B2882" t="s">
        <v>3936</v>
      </c>
      <c r="C2882">
        <v>0</v>
      </c>
      <c r="D2882">
        <v>0</v>
      </c>
      <c r="E2882">
        <v>0</v>
      </c>
      <c r="F2882" t="s">
        <v>3937</v>
      </c>
    </row>
    <row r="2883" spans="1:7" x14ac:dyDescent="0.25">
      <c r="A2883" t="s">
        <v>7469</v>
      </c>
      <c r="B2883" t="s">
        <v>7470</v>
      </c>
      <c r="C2883">
        <v>0</v>
      </c>
      <c r="D2883">
        <v>0</v>
      </c>
      <c r="E2883">
        <v>0</v>
      </c>
      <c r="F2883" t="s">
        <v>7471</v>
      </c>
    </row>
    <row r="2884" spans="1:7" x14ac:dyDescent="0.25">
      <c r="A2884" t="s">
        <v>3021</v>
      </c>
      <c r="B2884" t="s">
        <v>3022</v>
      </c>
      <c r="C2884">
        <v>0</v>
      </c>
      <c r="D2884">
        <v>0</v>
      </c>
      <c r="E2884">
        <v>0</v>
      </c>
      <c r="F2884" t="s">
        <v>3023</v>
      </c>
    </row>
    <row r="2885" spans="1:7" x14ac:dyDescent="0.25">
      <c r="A2885" t="s">
        <v>12483</v>
      </c>
      <c r="B2885" t="s">
        <v>12484</v>
      </c>
      <c r="C2885">
        <v>0</v>
      </c>
      <c r="D2885">
        <v>0</v>
      </c>
      <c r="E2885">
        <v>0</v>
      </c>
      <c r="F2885" t="s">
        <v>12485</v>
      </c>
    </row>
    <row r="2886" spans="1:7" x14ac:dyDescent="0.25">
      <c r="A2886" t="s">
        <v>11268</v>
      </c>
      <c r="B2886" t="s">
        <v>11269</v>
      </c>
      <c r="C2886">
        <v>0</v>
      </c>
      <c r="D2886">
        <v>0</v>
      </c>
      <c r="E2886">
        <v>0</v>
      </c>
      <c r="F2886" t="s">
        <v>11270</v>
      </c>
    </row>
    <row r="2887" spans="1:7" x14ac:dyDescent="0.25">
      <c r="A2887" t="s">
        <v>13139</v>
      </c>
      <c r="B2887" t="s">
        <v>13140</v>
      </c>
      <c r="C2887">
        <v>0</v>
      </c>
      <c r="D2887">
        <v>0</v>
      </c>
      <c r="E2887">
        <v>0</v>
      </c>
      <c r="F2887" t="s">
        <v>13141</v>
      </c>
    </row>
    <row r="2888" spans="1:7" x14ac:dyDescent="0.25">
      <c r="A2888" t="s">
        <v>9973</v>
      </c>
      <c r="B2888" t="s">
        <v>9974</v>
      </c>
      <c r="C2888">
        <v>0</v>
      </c>
      <c r="D2888">
        <v>0</v>
      </c>
      <c r="E2888">
        <v>0</v>
      </c>
      <c r="F2888" t="s">
        <v>9975</v>
      </c>
    </row>
    <row r="2889" spans="1:7" x14ac:dyDescent="0.25">
      <c r="A2889" t="s">
        <v>9168</v>
      </c>
      <c r="B2889" t="s">
        <v>9169</v>
      </c>
      <c r="C2889">
        <v>0</v>
      </c>
      <c r="D2889">
        <v>0</v>
      </c>
      <c r="E2889">
        <v>0</v>
      </c>
      <c r="F2889" t="s">
        <v>9170</v>
      </c>
    </row>
    <row r="2890" spans="1:7" x14ac:dyDescent="0.25">
      <c r="A2890" t="s">
        <v>7731</v>
      </c>
      <c r="B2890" t="s">
        <v>7732</v>
      </c>
      <c r="C2890">
        <v>0</v>
      </c>
      <c r="D2890">
        <v>0</v>
      </c>
      <c r="E2890">
        <v>0</v>
      </c>
      <c r="F2890" t="s">
        <v>7733</v>
      </c>
    </row>
    <row r="2891" spans="1:7" x14ac:dyDescent="0.25">
      <c r="A2891" t="s">
        <v>7593</v>
      </c>
      <c r="B2891" t="s">
        <v>7594</v>
      </c>
      <c r="C2891">
        <v>0</v>
      </c>
      <c r="D2891">
        <v>0</v>
      </c>
      <c r="E2891">
        <v>0</v>
      </c>
      <c r="F2891" t="s">
        <v>7595</v>
      </c>
    </row>
    <row r="2892" spans="1:7" x14ac:dyDescent="0.25">
      <c r="A2892" t="s">
        <v>12737</v>
      </c>
      <c r="B2892" t="s">
        <v>12738</v>
      </c>
      <c r="C2892">
        <v>0</v>
      </c>
      <c r="D2892">
        <v>0</v>
      </c>
      <c r="E2892">
        <v>0</v>
      </c>
      <c r="F2892" t="s">
        <v>12739</v>
      </c>
    </row>
    <row r="2893" spans="1:7" x14ac:dyDescent="0.25">
      <c r="A2893" t="s">
        <v>1038</v>
      </c>
      <c r="B2893" t="s">
        <v>1039</v>
      </c>
      <c r="C2893">
        <v>1</v>
      </c>
      <c r="D2893">
        <v>1</v>
      </c>
      <c r="E2893">
        <v>0</v>
      </c>
      <c r="F2893" t="s">
        <v>1040</v>
      </c>
      <c r="G2893" t="s">
        <v>214</v>
      </c>
    </row>
    <row r="2894" spans="1:7" x14ac:dyDescent="0.25">
      <c r="A2894" t="s">
        <v>3281</v>
      </c>
      <c r="B2894" t="s">
        <v>3282</v>
      </c>
      <c r="C2894">
        <v>0</v>
      </c>
      <c r="D2894">
        <v>0</v>
      </c>
      <c r="E2894">
        <v>0</v>
      </c>
      <c r="F2894" t="s">
        <v>3283</v>
      </c>
    </row>
    <row r="2895" spans="1:7" x14ac:dyDescent="0.25">
      <c r="A2895" t="s">
        <v>1794</v>
      </c>
      <c r="B2895" t="s">
        <v>1795</v>
      </c>
      <c r="C2895">
        <v>1</v>
      </c>
      <c r="D2895">
        <v>1</v>
      </c>
      <c r="E2895">
        <v>0</v>
      </c>
      <c r="F2895" t="s">
        <v>1796</v>
      </c>
      <c r="G2895" t="s">
        <v>1769</v>
      </c>
    </row>
    <row r="2896" spans="1:7" x14ac:dyDescent="0.25">
      <c r="A2896" t="s">
        <v>8190</v>
      </c>
      <c r="B2896" t="s">
        <v>8191</v>
      </c>
      <c r="C2896">
        <v>0</v>
      </c>
      <c r="D2896">
        <v>0</v>
      </c>
      <c r="E2896">
        <v>0</v>
      </c>
      <c r="F2896" t="s">
        <v>8192</v>
      </c>
    </row>
    <row r="2897" spans="1:7" x14ac:dyDescent="0.25">
      <c r="A2897" t="s">
        <v>12697</v>
      </c>
      <c r="B2897" t="s">
        <v>2373</v>
      </c>
      <c r="C2897">
        <v>0</v>
      </c>
      <c r="D2897">
        <v>0</v>
      </c>
      <c r="E2897">
        <v>0</v>
      </c>
      <c r="F2897" t="s">
        <v>12698</v>
      </c>
    </row>
    <row r="2898" spans="1:7" x14ac:dyDescent="0.25">
      <c r="A2898" t="s">
        <v>8364</v>
      </c>
      <c r="B2898" t="s">
        <v>8365</v>
      </c>
      <c r="C2898">
        <v>0</v>
      </c>
      <c r="D2898">
        <v>0</v>
      </c>
      <c r="E2898">
        <v>0</v>
      </c>
      <c r="F2898" t="s">
        <v>8366</v>
      </c>
    </row>
    <row r="2899" spans="1:7" x14ac:dyDescent="0.25">
      <c r="A2899" t="s">
        <v>8352</v>
      </c>
      <c r="B2899" t="s">
        <v>8353</v>
      </c>
      <c r="C2899">
        <v>0</v>
      </c>
      <c r="D2899">
        <v>0</v>
      </c>
      <c r="E2899">
        <v>0</v>
      </c>
      <c r="F2899" t="s">
        <v>8354</v>
      </c>
    </row>
    <row r="2900" spans="1:7" x14ac:dyDescent="0.25">
      <c r="A2900" t="s">
        <v>961</v>
      </c>
      <c r="B2900" t="s">
        <v>962</v>
      </c>
      <c r="C2900">
        <v>1</v>
      </c>
      <c r="D2900">
        <v>1</v>
      </c>
      <c r="E2900">
        <v>0</v>
      </c>
      <c r="F2900" t="s">
        <v>963</v>
      </c>
      <c r="G2900" t="s">
        <v>215</v>
      </c>
    </row>
    <row r="2901" spans="1:7" x14ac:dyDescent="0.25">
      <c r="A2901" t="s">
        <v>3152</v>
      </c>
      <c r="B2901" t="s">
        <v>3153</v>
      </c>
      <c r="C2901">
        <v>0</v>
      </c>
      <c r="D2901">
        <v>0</v>
      </c>
      <c r="E2901">
        <v>0</v>
      </c>
      <c r="F2901" t="s">
        <v>3154</v>
      </c>
    </row>
    <row r="2902" spans="1:7" x14ac:dyDescent="0.25">
      <c r="A2902" t="s">
        <v>448</v>
      </c>
      <c r="B2902" t="s">
        <v>449</v>
      </c>
      <c r="C2902">
        <v>2</v>
      </c>
      <c r="D2902">
        <v>2</v>
      </c>
      <c r="E2902">
        <v>0</v>
      </c>
      <c r="F2902" t="s">
        <v>450</v>
      </c>
      <c r="G2902" t="s">
        <v>451</v>
      </c>
    </row>
    <row r="2903" spans="1:7" x14ac:dyDescent="0.25">
      <c r="A2903" t="s">
        <v>10979</v>
      </c>
      <c r="B2903" t="s">
        <v>10980</v>
      </c>
      <c r="C2903">
        <v>0</v>
      </c>
      <c r="D2903">
        <v>0</v>
      </c>
      <c r="E2903">
        <v>0</v>
      </c>
      <c r="F2903" t="s">
        <v>10981</v>
      </c>
    </row>
    <row r="2904" spans="1:7" x14ac:dyDescent="0.25">
      <c r="A2904" t="s">
        <v>12468</v>
      </c>
      <c r="B2904" t="s">
        <v>12469</v>
      </c>
      <c r="C2904">
        <v>0</v>
      </c>
      <c r="D2904">
        <v>0</v>
      </c>
      <c r="E2904">
        <v>0</v>
      </c>
      <c r="F2904" t="s">
        <v>12470</v>
      </c>
    </row>
    <row r="2905" spans="1:7" x14ac:dyDescent="0.25">
      <c r="A2905" t="s">
        <v>4613</v>
      </c>
      <c r="B2905" t="s">
        <v>4614</v>
      </c>
      <c r="C2905">
        <v>0</v>
      </c>
      <c r="D2905">
        <v>0</v>
      </c>
      <c r="E2905">
        <v>0</v>
      </c>
      <c r="F2905" t="s">
        <v>4615</v>
      </c>
    </row>
    <row r="2906" spans="1:7" x14ac:dyDescent="0.25">
      <c r="A2906" t="s">
        <v>1448</v>
      </c>
      <c r="B2906" t="s">
        <v>1449</v>
      </c>
      <c r="C2906">
        <v>1</v>
      </c>
      <c r="D2906">
        <v>1</v>
      </c>
      <c r="E2906">
        <v>0</v>
      </c>
      <c r="F2906" t="s">
        <v>1450</v>
      </c>
      <c r="G2906" t="s">
        <v>260</v>
      </c>
    </row>
    <row r="2907" spans="1:7" x14ac:dyDescent="0.25">
      <c r="A2907" t="s">
        <v>11540</v>
      </c>
      <c r="B2907" t="s">
        <v>11541</v>
      </c>
      <c r="C2907">
        <v>0</v>
      </c>
      <c r="D2907">
        <v>0</v>
      </c>
      <c r="E2907">
        <v>0</v>
      </c>
      <c r="F2907" t="s">
        <v>11542</v>
      </c>
    </row>
    <row r="2908" spans="1:7" x14ac:dyDescent="0.25">
      <c r="A2908" t="s">
        <v>6923</v>
      </c>
      <c r="B2908" t="s">
        <v>6924</v>
      </c>
      <c r="C2908">
        <v>0</v>
      </c>
      <c r="D2908">
        <v>0</v>
      </c>
      <c r="E2908">
        <v>0</v>
      </c>
      <c r="F2908" t="s">
        <v>6925</v>
      </c>
    </row>
    <row r="2909" spans="1:7" x14ac:dyDescent="0.25">
      <c r="A2909" t="s">
        <v>7481</v>
      </c>
      <c r="B2909" t="s">
        <v>7482</v>
      </c>
      <c r="C2909">
        <v>0</v>
      </c>
      <c r="D2909">
        <v>0</v>
      </c>
      <c r="E2909">
        <v>0</v>
      </c>
      <c r="F2909" t="s">
        <v>7483</v>
      </c>
    </row>
    <row r="2910" spans="1:7" x14ac:dyDescent="0.25">
      <c r="A2910" t="s">
        <v>7001</v>
      </c>
      <c r="B2910" t="s">
        <v>7002</v>
      </c>
      <c r="C2910">
        <v>0</v>
      </c>
      <c r="D2910">
        <v>0</v>
      </c>
      <c r="E2910">
        <v>0</v>
      </c>
      <c r="F2910" t="s">
        <v>7003</v>
      </c>
    </row>
    <row r="2911" spans="1:7" x14ac:dyDescent="0.25">
      <c r="A2911" t="s">
        <v>1118</v>
      </c>
      <c r="B2911" t="s">
        <v>1119</v>
      </c>
      <c r="C2911">
        <v>1</v>
      </c>
      <c r="D2911">
        <v>1</v>
      </c>
      <c r="E2911">
        <v>0</v>
      </c>
      <c r="F2911" t="s">
        <v>1120</v>
      </c>
      <c r="G2911" t="s">
        <v>200</v>
      </c>
    </row>
    <row r="2912" spans="1:7" x14ac:dyDescent="0.25">
      <c r="A2912" t="s">
        <v>2217</v>
      </c>
      <c r="B2912" t="s">
        <v>2218</v>
      </c>
      <c r="C2912">
        <v>0</v>
      </c>
      <c r="D2912">
        <v>0</v>
      </c>
      <c r="E2912">
        <v>0</v>
      </c>
      <c r="F2912" t="s">
        <v>2219</v>
      </c>
    </row>
    <row r="2913" spans="1:7" x14ac:dyDescent="0.25">
      <c r="A2913" t="s">
        <v>329</v>
      </c>
      <c r="B2913" t="s">
        <v>330</v>
      </c>
      <c r="C2913">
        <v>3</v>
      </c>
      <c r="D2913">
        <v>3</v>
      </c>
      <c r="E2913">
        <v>0</v>
      </c>
      <c r="F2913" t="s">
        <v>331</v>
      </c>
      <c r="G2913" t="s">
        <v>332</v>
      </c>
    </row>
    <row r="2914" spans="1:7" x14ac:dyDescent="0.25">
      <c r="A2914" t="s">
        <v>11430</v>
      </c>
      <c r="B2914" t="s">
        <v>11431</v>
      </c>
      <c r="C2914">
        <v>0</v>
      </c>
      <c r="D2914">
        <v>0</v>
      </c>
      <c r="E2914">
        <v>0</v>
      </c>
      <c r="F2914" t="s">
        <v>11432</v>
      </c>
    </row>
    <row r="2915" spans="1:7" x14ac:dyDescent="0.25">
      <c r="A2915" t="s">
        <v>6889</v>
      </c>
      <c r="B2915" t="s">
        <v>1458</v>
      </c>
      <c r="C2915">
        <v>0</v>
      </c>
      <c r="D2915">
        <v>0</v>
      </c>
      <c r="E2915">
        <v>0</v>
      </c>
      <c r="F2915" t="s">
        <v>6890</v>
      </c>
    </row>
    <row r="2916" spans="1:7" x14ac:dyDescent="0.25">
      <c r="A2916" t="s">
        <v>4564</v>
      </c>
      <c r="B2916" t="s">
        <v>4565</v>
      </c>
      <c r="C2916">
        <v>0</v>
      </c>
      <c r="D2916">
        <v>0</v>
      </c>
      <c r="E2916">
        <v>0</v>
      </c>
      <c r="F2916" t="s">
        <v>4566</v>
      </c>
    </row>
    <row r="2917" spans="1:7" x14ac:dyDescent="0.25">
      <c r="A2917" t="s">
        <v>3534</v>
      </c>
      <c r="B2917" t="s">
        <v>3535</v>
      </c>
      <c r="C2917">
        <v>0</v>
      </c>
      <c r="D2917">
        <v>0</v>
      </c>
      <c r="E2917">
        <v>0</v>
      </c>
      <c r="F2917" t="s">
        <v>3536</v>
      </c>
    </row>
    <row r="2918" spans="1:7" x14ac:dyDescent="0.25">
      <c r="A2918" t="s">
        <v>712</v>
      </c>
      <c r="B2918" t="s">
        <v>713</v>
      </c>
      <c r="C2918">
        <v>1</v>
      </c>
      <c r="D2918">
        <v>1</v>
      </c>
      <c r="E2918">
        <v>0</v>
      </c>
      <c r="F2918" t="s">
        <v>714</v>
      </c>
      <c r="G2918" t="s">
        <v>208</v>
      </c>
    </row>
    <row r="2919" spans="1:7" x14ac:dyDescent="0.25">
      <c r="A2919" t="s">
        <v>712</v>
      </c>
      <c r="B2919" t="s">
        <v>1458</v>
      </c>
      <c r="C2919">
        <v>1</v>
      </c>
      <c r="D2919">
        <v>1</v>
      </c>
      <c r="E2919">
        <v>0</v>
      </c>
      <c r="F2919" t="s">
        <v>714</v>
      </c>
      <c r="G2919" t="s">
        <v>1459</v>
      </c>
    </row>
    <row r="2920" spans="1:7" x14ac:dyDescent="0.25">
      <c r="A2920" t="s">
        <v>712</v>
      </c>
      <c r="B2920" t="s">
        <v>1973</v>
      </c>
      <c r="C2920">
        <v>0</v>
      </c>
      <c r="D2920">
        <v>0</v>
      </c>
      <c r="E2920">
        <v>0</v>
      </c>
      <c r="F2920" t="s">
        <v>714</v>
      </c>
    </row>
    <row r="2921" spans="1:7" x14ac:dyDescent="0.25">
      <c r="A2921" t="s">
        <v>712</v>
      </c>
      <c r="B2921" t="s">
        <v>2302</v>
      </c>
      <c r="C2921">
        <v>0</v>
      </c>
      <c r="D2921">
        <v>0</v>
      </c>
      <c r="E2921">
        <v>0</v>
      </c>
      <c r="F2921" t="s">
        <v>714</v>
      </c>
    </row>
    <row r="2922" spans="1:7" x14ac:dyDescent="0.25">
      <c r="A2922" t="s">
        <v>712</v>
      </c>
      <c r="B2922" t="s">
        <v>2438</v>
      </c>
      <c r="C2922">
        <v>0</v>
      </c>
      <c r="D2922">
        <v>0</v>
      </c>
      <c r="E2922">
        <v>0</v>
      </c>
      <c r="F2922" t="s">
        <v>714</v>
      </c>
    </row>
    <row r="2923" spans="1:7" x14ac:dyDescent="0.25">
      <c r="A2923" t="s">
        <v>712</v>
      </c>
      <c r="B2923" t="s">
        <v>2486</v>
      </c>
      <c r="C2923">
        <v>0</v>
      </c>
      <c r="D2923">
        <v>0</v>
      </c>
      <c r="E2923">
        <v>0</v>
      </c>
      <c r="F2923" t="s">
        <v>714</v>
      </c>
    </row>
    <row r="2924" spans="1:7" x14ac:dyDescent="0.25">
      <c r="A2924" t="s">
        <v>712</v>
      </c>
      <c r="B2924" t="s">
        <v>3062</v>
      </c>
      <c r="C2924">
        <v>0</v>
      </c>
      <c r="D2924">
        <v>0</v>
      </c>
      <c r="E2924">
        <v>0</v>
      </c>
      <c r="F2924" t="s">
        <v>714</v>
      </c>
    </row>
    <row r="2925" spans="1:7" x14ac:dyDescent="0.25">
      <c r="A2925" t="s">
        <v>712</v>
      </c>
      <c r="B2925" t="s">
        <v>3181</v>
      </c>
      <c r="C2925">
        <v>0</v>
      </c>
      <c r="D2925">
        <v>0</v>
      </c>
      <c r="E2925">
        <v>0</v>
      </c>
      <c r="F2925" t="s">
        <v>714</v>
      </c>
    </row>
    <row r="2926" spans="1:7" x14ac:dyDescent="0.25">
      <c r="A2926" t="s">
        <v>712</v>
      </c>
      <c r="B2926" t="s">
        <v>3206</v>
      </c>
      <c r="C2926">
        <v>0</v>
      </c>
      <c r="D2926">
        <v>0</v>
      </c>
      <c r="E2926">
        <v>0</v>
      </c>
      <c r="F2926" t="s">
        <v>714</v>
      </c>
    </row>
    <row r="2927" spans="1:7" x14ac:dyDescent="0.25">
      <c r="A2927" t="s">
        <v>712</v>
      </c>
      <c r="B2927" t="s">
        <v>3223</v>
      </c>
      <c r="C2927">
        <v>0</v>
      </c>
      <c r="D2927">
        <v>0</v>
      </c>
      <c r="E2927">
        <v>0</v>
      </c>
      <c r="F2927" t="s">
        <v>714</v>
      </c>
    </row>
    <row r="2928" spans="1:7" x14ac:dyDescent="0.25">
      <c r="A2928" t="s">
        <v>712</v>
      </c>
      <c r="B2928" t="s">
        <v>3296</v>
      </c>
      <c r="C2928">
        <v>0</v>
      </c>
      <c r="D2928">
        <v>0</v>
      </c>
      <c r="E2928">
        <v>0</v>
      </c>
      <c r="F2928" t="s">
        <v>714</v>
      </c>
    </row>
    <row r="2929" spans="1:6" x14ac:dyDescent="0.25">
      <c r="A2929" t="s">
        <v>712</v>
      </c>
      <c r="B2929" t="s">
        <v>3968</v>
      </c>
      <c r="C2929">
        <v>0</v>
      </c>
      <c r="D2929">
        <v>0</v>
      </c>
      <c r="E2929">
        <v>0</v>
      </c>
      <c r="F2929" t="s">
        <v>714</v>
      </c>
    </row>
    <row r="2930" spans="1:6" x14ac:dyDescent="0.25">
      <c r="A2930" t="s">
        <v>712</v>
      </c>
      <c r="B2930" t="s">
        <v>4753</v>
      </c>
      <c r="C2930">
        <v>0</v>
      </c>
      <c r="D2930">
        <v>0</v>
      </c>
      <c r="E2930">
        <v>0</v>
      </c>
      <c r="F2930" t="s">
        <v>714</v>
      </c>
    </row>
    <row r="2931" spans="1:6" x14ac:dyDescent="0.25">
      <c r="A2931" t="s">
        <v>712</v>
      </c>
      <c r="B2931" t="s">
        <v>4836</v>
      </c>
      <c r="C2931">
        <v>0</v>
      </c>
      <c r="D2931">
        <v>0</v>
      </c>
      <c r="E2931">
        <v>0</v>
      </c>
      <c r="F2931" t="s">
        <v>714</v>
      </c>
    </row>
    <row r="2932" spans="1:6" x14ac:dyDescent="0.25">
      <c r="A2932" t="s">
        <v>712</v>
      </c>
      <c r="B2932" t="s">
        <v>4994</v>
      </c>
      <c r="C2932">
        <v>0</v>
      </c>
      <c r="D2932">
        <v>0</v>
      </c>
      <c r="E2932">
        <v>0</v>
      </c>
      <c r="F2932" t="s">
        <v>714</v>
      </c>
    </row>
    <row r="2933" spans="1:6" x14ac:dyDescent="0.25">
      <c r="A2933" t="s">
        <v>712</v>
      </c>
      <c r="B2933" t="s">
        <v>1235</v>
      </c>
      <c r="C2933">
        <v>0</v>
      </c>
      <c r="D2933">
        <v>0</v>
      </c>
      <c r="E2933">
        <v>0</v>
      </c>
      <c r="F2933" t="s">
        <v>714</v>
      </c>
    </row>
    <row r="2934" spans="1:6" x14ac:dyDescent="0.25">
      <c r="A2934" t="s">
        <v>712</v>
      </c>
      <c r="B2934" t="s">
        <v>5304</v>
      </c>
      <c r="C2934">
        <v>0</v>
      </c>
      <c r="D2934">
        <v>0</v>
      </c>
      <c r="E2934">
        <v>0</v>
      </c>
      <c r="F2934" t="s">
        <v>714</v>
      </c>
    </row>
    <row r="2935" spans="1:6" x14ac:dyDescent="0.25">
      <c r="A2935" t="s">
        <v>712</v>
      </c>
      <c r="B2935" t="s">
        <v>5404</v>
      </c>
      <c r="C2935">
        <v>0</v>
      </c>
      <c r="D2935">
        <v>0</v>
      </c>
      <c r="E2935">
        <v>0</v>
      </c>
      <c r="F2935" t="s">
        <v>714</v>
      </c>
    </row>
    <row r="2936" spans="1:6" x14ac:dyDescent="0.25">
      <c r="A2936" t="s">
        <v>712</v>
      </c>
      <c r="B2936" t="s">
        <v>5454</v>
      </c>
      <c r="C2936">
        <v>0</v>
      </c>
      <c r="D2936">
        <v>0</v>
      </c>
      <c r="E2936">
        <v>0</v>
      </c>
      <c r="F2936" t="s">
        <v>714</v>
      </c>
    </row>
    <row r="2937" spans="1:6" x14ac:dyDescent="0.25">
      <c r="A2937" t="s">
        <v>712</v>
      </c>
      <c r="B2937" t="s">
        <v>5803</v>
      </c>
      <c r="C2937">
        <v>0</v>
      </c>
      <c r="D2937">
        <v>0</v>
      </c>
      <c r="E2937">
        <v>0</v>
      </c>
      <c r="F2937" t="s">
        <v>714</v>
      </c>
    </row>
    <row r="2938" spans="1:6" x14ac:dyDescent="0.25">
      <c r="A2938" t="s">
        <v>712</v>
      </c>
      <c r="B2938" t="s">
        <v>5951</v>
      </c>
      <c r="C2938">
        <v>0</v>
      </c>
      <c r="D2938">
        <v>0</v>
      </c>
      <c r="E2938">
        <v>0</v>
      </c>
      <c r="F2938" t="s">
        <v>714</v>
      </c>
    </row>
    <row r="2939" spans="1:6" x14ac:dyDescent="0.25">
      <c r="A2939" t="s">
        <v>712</v>
      </c>
      <c r="B2939" t="s">
        <v>5961</v>
      </c>
      <c r="C2939">
        <v>0</v>
      </c>
      <c r="D2939">
        <v>0</v>
      </c>
      <c r="E2939">
        <v>0</v>
      </c>
      <c r="F2939" t="s">
        <v>714</v>
      </c>
    </row>
    <row r="2940" spans="1:6" x14ac:dyDescent="0.25">
      <c r="A2940" t="s">
        <v>712</v>
      </c>
      <c r="B2940" t="s">
        <v>6127</v>
      </c>
      <c r="C2940">
        <v>0</v>
      </c>
      <c r="D2940">
        <v>0</v>
      </c>
      <c r="E2940">
        <v>0</v>
      </c>
      <c r="F2940" t="s">
        <v>714</v>
      </c>
    </row>
    <row r="2941" spans="1:6" x14ac:dyDescent="0.25">
      <c r="A2941" t="s">
        <v>712</v>
      </c>
      <c r="B2941" t="s">
        <v>6164</v>
      </c>
      <c r="C2941">
        <v>0</v>
      </c>
      <c r="D2941">
        <v>0</v>
      </c>
      <c r="E2941">
        <v>0</v>
      </c>
      <c r="F2941" t="s">
        <v>714</v>
      </c>
    </row>
    <row r="2942" spans="1:6" x14ac:dyDescent="0.25">
      <c r="A2942" t="s">
        <v>712</v>
      </c>
      <c r="B2942" t="s">
        <v>6201</v>
      </c>
      <c r="C2942">
        <v>0</v>
      </c>
      <c r="D2942">
        <v>0</v>
      </c>
      <c r="E2942">
        <v>0</v>
      </c>
      <c r="F2942" t="s">
        <v>714</v>
      </c>
    </row>
    <row r="2943" spans="1:6" x14ac:dyDescent="0.25">
      <c r="A2943" t="s">
        <v>712</v>
      </c>
      <c r="B2943" t="s">
        <v>6532</v>
      </c>
      <c r="C2943">
        <v>0</v>
      </c>
      <c r="D2943">
        <v>0</v>
      </c>
      <c r="E2943">
        <v>0</v>
      </c>
      <c r="F2943" t="s">
        <v>714</v>
      </c>
    </row>
    <row r="2944" spans="1:6" x14ac:dyDescent="0.25">
      <c r="A2944" t="s">
        <v>712</v>
      </c>
      <c r="B2944" t="s">
        <v>6720</v>
      </c>
      <c r="C2944">
        <v>0</v>
      </c>
      <c r="D2944">
        <v>0</v>
      </c>
      <c r="E2944">
        <v>0</v>
      </c>
      <c r="F2944" t="s">
        <v>714</v>
      </c>
    </row>
    <row r="2945" spans="1:6" x14ac:dyDescent="0.25">
      <c r="A2945" t="s">
        <v>712</v>
      </c>
      <c r="B2945" t="s">
        <v>6757</v>
      </c>
      <c r="C2945">
        <v>0</v>
      </c>
      <c r="D2945">
        <v>0</v>
      </c>
      <c r="E2945">
        <v>0</v>
      </c>
      <c r="F2945" t="s">
        <v>714</v>
      </c>
    </row>
    <row r="2946" spans="1:6" x14ac:dyDescent="0.25">
      <c r="A2946" t="s">
        <v>712</v>
      </c>
      <c r="B2946" t="s">
        <v>7388</v>
      </c>
      <c r="C2946">
        <v>0</v>
      </c>
      <c r="D2946">
        <v>0</v>
      </c>
      <c r="E2946">
        <v>0</v>
      </c>
      <c r="F2946" t="s">
        <v>714</v>
      </c>
    </row>
    <row r="2947" spans="1:6" x14ac:dyDescent="0.25">
      <c r="A2947" t="s">
        <v>712</v>
      </c>
      <c r="B2947" t="s">
        <v>8046</v>
      </c>
      <c r="C2947">
        <v>0</v>
      </c>
      <c r="D2947">
        <v>0</v>
      </c>
      <c r="E2947">
        <v>0</v>
      </c>
      <c r="F2947" t="s">
        <v>714</v>
      </c>
    </row>
    <row r="2948" spans="1:6" x14ac:dyDescent="0.25">
      <c r="A2948" t="s">
        <v>712</v>
      </c>
      <c r="B2948" t="s">
        <v>8056</v>
      </c>
      <c r="C2948">
        <v>0</v>
      </c>
      <c r="D2948">
        <v>0</v>
      </c>
      <c r="E2948">
        <v>0</v>
      </c>
      <c r="F2948" t="s">
        <v>714</v>
      </c>
    </row>
    <row r="2949" spans="1:6" x14ac:dyDescent="0.25">
      <c r="A2949" t="s">
        <v>712</v>
      </c>
      <c r="B2949" t="s">
        <v>8217</v>
      </c>
      <c r="C2949">
        <v>0</v>
      </c>
      <c r="D2949">
        <v>0</v>
      </c>
      <c r="E2949">
        <v>0</v>
      </c>
      <c r="F2949" t="s">
        <v>714</v>
      </c>
    </row>
    <row r="2950" spans="1:6" x14ac:dyDescent="0.25">
      <c r="A2950" t="s">
        <v>712</v>
      </c>
      <c r="B2950" t="s">
        <v>8733</v>
      </c>
      <c r="C2950">
        <v>0</v>
      </c>
      <c r="D2950">
        <v>0</v>
      </c>
      <c r="E2950">
        <v>0</v>
      </c>
      <c r="F2950" t="s">
        <v>714</v>
      </c>
    </row>
    <row r="2951" spans="1:6" x14ac:dyDescent="0.25">
      <c r="A2951" t="s">
        <v>712</v>
      </c>
      <c r="B2951" t="s">
        <v>9219</v>
      </c>
      <c r="C2951">
        <v>0</v>
      </c>
      <c r="D2951">
        <v>0</v>
      </c>
      <c r="E2951">
        <v>0</v>
      </c>
      <c r="F2951" t="s">
        <v>714</v>
      </c>
    </row>
    <row r="2952" spans="1:6" x14ac:dyDescent="0.25">
      <c r="A2952" t="s">
        <v>712</v>
      </c>
      <c r="B2952" t="s">
        <v>9322</v>
      </c>
      <c r="C2952">
        <v>0</v>
      </c>
      <c r="D2952">
        <v>0</v>
      </c>
      <c r="E2952">
        <v>0</v>
      </c>
      <c r="F2952" t="s">
        <v>714</v>
      </c>
    </row>
    <row r="2953" spans="1:6" x14ac:dyDescent="0.25">
      <c r="A2953" t="s">
        <v>712</v>
      </c>
      <c r="B2953" t="s">
        <v>9375</v>
      </c>
      <c r="C2953">
        <v>0</v>
      </c>
      <c r="D2953">
        <v>0</v>
      </c>
      <c r="E2953">
        <v>0</v>
      </c>
      <c r="F2953" t="s">
        <v>714</v>
      </c>
    </row>
    <row r="2954" spans="1:6" x14ac:dyDescent="0.25">
      <c r="A2954" t="s">
        <v>712</v>
      </c>
      <c r="B2954" t="s">
        <v>9609</v>
      </c>
      <c r="C2954">
        <v>0</v>
      </c>
      <c r="D2954">
        <v>0</v>
      </c>
      <c r="E2954">
        <v>0</v>
      </c>
      <c r="F2954" t="s">
        <v>714</v>
      </c>
    </row>
    <row r="2955" spans="1:6" x14ac:dyDescent="0.25">
      <c r="A2955" t="s">
        <v>712</v>
      </c>
      <c r="B2955" t="s">
        <v>10166</v>
      </c>
      <c r="C2955">
        <v>0</v>
      </c>
      <c r="D2955">
        <v>0</v>
      </c>
      <c r="E2955">
        <v>0</v>
      </c>
      <c r="F2955" t="s">
        <v>714</v>
      </c>
    </row>
    <row r="2956" spans="1:6" x14ac:dyDescent="0.25">
      <c r="A2956" t="s">
        <v>712</v>
      </c>
      <c r="B2956" t="s">
        <v>11014</v>
      </c>
      <c r="C2956">
        <v>0</v>
      </c>
      <c r="D2956">
        <v>0</v>
      </c>
      <c r="E2956">
        <v>0</v>
      </c>
      <c r="F2956" t="s">
        <v>714</v>
      </c>
    </row>
    <row r="2957" spans="1:6" x14ac:dyDescent="0.25">
      <c r="A2957" t="s">
        <v>712</v>
      </c>
      <c r="B2957" t="s">
        <v>11087</v>
      </c>
      <c r="C2957">
        <v>0</v>
      </c>
      <c r="D2957">
        <v>0</v>
      </c>
      <c r="E2957">
        <v>0</v>
      </c>
      <c r="F2957" t="s">
        <v>714</v>
      </c>
    </row>
    <row r="2958" spans="1:6" x14ac:dyDescent="0.25">
      <c r="A2958" t="s">
        <v>712</v>
      </c>
      <c r="B2958" t="s">
        <v>11154</v>
      </c>
      <c r="C2958">
        <v>0</v>
      </c>
      <c r="D2958">
        <v>0</v>
      </c>
      <c r="E2958">
        <v>0</v>
      </c>
      <c r="F2958" t="s">
        <v>714</v>
      </c>
    </row>
    <row r="2959" spans="1:6" x14ac:dyDescent="0.25">
      <c r="A2959" t="s">
        <v>712</v>
      </c>
      <c r="B2959" t="s">
        <v>11655</v>
      </c>
      <c r="C2959">
        <v>0</v>
      </c>
      <c r="D2959">
        <v>0</v>
      </c>
      <c r="E2959">
        <v>0</v>
      </c>
      <c r="F2959" t="s">
        <v>714</v>
      </c>
    </row>
    <row r="2960" spans="1:6" x14ac:dyDescent="0.25">
      <c r="A2960" t="s">
        <v>712</v>
      </c>
      <c r="B2960" t="s">
        <v>11926</v>
      </c>
      <c r="C2960">
        <v>0</v>
      </c>
      <c r="D2960">
        <v>0</v>
      </c>
      <c r="E2960">
        <v>0</v>
      </c>
      <c r="F2960" t="s">
        <v>714</v>
      </c>
    </row>
    <row r="2961" spans="1:6" x14ac:dyDescent="0.25">
      <c r="A2961" t="s">
        <v>712</v>
      </c>
      <c r="B2961" t="s">
        <v>12984</v>
      </c>
      <c r="C2961">
        <v>0</v>
      </c>
      <c r="D2961">
        <v>0</v>
      </c>
      <c r="E2961">
        <v>0</v>
      </c>
      <c r="F2961" t="s">
        <v>714</v>
      </c>
    </row>
    <row r="2962" spans="1:6" x14ac:dyDescent="0.25">
      <c r="A2962" t="s">
        <v>712</v>
      </c>
      <c r="B2962" t="s">
        <v>13013</v>
      </c>
      <c r="C2962">
        <v>0</v>
      </c>
      <c r="D2962">
        <v>0</v>
      </c>
      <c r="E2962">
        <v>0</v>
      </c>
      <c r="F2962" t="s">
        <v>714</v>
      </c>
    </row>
    <row r="2963" spans="1:6" x14ac:dyDescent="0.25">
      <c r="A2963" t="s">
        <v>712</v>
      </c>
      <c r="B2963" t="s">
        <v>13273</v>
      </c>
      <c r="C2963">
        <v>0</v>
      </c>
      <c r="D2963">
        <v>0</v>
      </c>
      <c r="E2963">
        <v>0</v>
      </c>
      <c r="F2963" t="s">
        <v>714</v>
      </c>
    </row>
    <row r="2964" spans="1:6" x14ac:dyDescent="0.25">
      <c r="A2964" t="s">
        <v>13032</v>
      </c>
      <c r="B2964" t="s">
        <v>13033</v>
      </c>
      <c r="C2964">
        <v>0</v>
      </c>
      <c r="D2964">
        <v>0</v>
      </c>
      <c r="E2964">
        <v>0</v>
      </c>
      <c r="F2964" t="s">
        <v>13034</v>
      </c>
    </row>
    <row r="2965" spans="1:6" x14ac:dyDescent="0.25">
      <c r="A2965" t="s">
        <v>8969</v>
      </c>
      <c r="B2965" t="s">
        <v>8970</v>
      </c>
      <c r="C2965">
        <v>0</v>
      </c>
      <c r="D2965">
        <v>0</v>
      </c>
      <c r="E2965">
        <v>0</v>
      </c>
      <c r="F2965" t="s">
        <v>8971</v>
      </c>
    </row>
    <row r="2966" spans="1:6" x14ac:dyDescent="0.25">
      <c r="A2966" t="s">
        <v>11889</v>
      </c>
      <c r="B2966" t="s">
        <v>7326</v>
      </c>
      <c r="C2966">
        <v>0</v>
      </c>
      <c r="D2966">
        <v>0</v>
      </c>
      <c r="E2966">
        <v>0</v>
      </c>
      <c r="F2966" t="s">
        <v>11890</v>
      </c>
    </row>
    <row r="2967" spans="1:6" x14ac:dyDescent="0.25">
      <c r="A2967" t="s">
        <v>2289</v>
      </c>
      <c r="B2967" t="s">
        <v>2290</v>
      </c>
      <c r="C2967">
        <v>0</v>
      </c>
      <c r="D2967">
        <v>0</v>
      </c>
      <c r="E2967">
        <v>0</v>
      </c>
      <c r="F2967" t="s">
        <v>2291</v>
      </c>
    </row>
    <row r="2968" spans="1:6" x14ac:dyDescent="0.25">
      <c r="A2968" t="s">
        <v>7010</v>
      </c>
      <c r="B2968" t="s">
        <v>1458</v>
      </c>
      <c r="C2968">
        <v>0</v>
      </c>
      <c r="D2968">
        <v>0</v>
      </c>
      <c r="E2968">
        <v>0</v>
      </c>
      <c r="F2968" t="s">
        <v>7011</v>
      </c>
    </row>
    <row r="2969" spans="1:6" x14ac:dyDescent="0.25">
      <c r="A2969" t="s">
        <v>8221</v>
      </c>
      <c r="B2969" t="s">
        <v>8222</v>
      </c>
      <c r="C2969">
        <v>0</v>
      </c>
      <c r="D2969">
        <v>0</v>
      </c>
      <c r="E2969">
        <v>0</v>
      </c>
      <c r="F2969" t="s">
        <v>8223</v>
      </c>
    </row>
    <row r="2970" spans="1:6" x14ac:dyDescent="0.25">
      <c r="A2970" t="s">
        <v>2509</v>
      </c>
      <c r="B2970" t="s">
        <v>2510</v>
      </c>
      <c r="C2970">
        <v>0</v>
      </c>
      <c r="D2970">
        <v>0</v>
      </c>
      <c r="E2970">
        <v>0</v>
      </c>
      <c r="F2970" t="s">
        <v>2511</v>
      </c>
    </row>
    <row r="2971" spans="1:6" x14ac:dyDescent="0.25">
      <c r="A2971" t="s">
        <v>10069</v>
      </c>
      <c r="B2971" t="s">
        <v>10070</v>
      </c>
      <c r="C2971">
        <v>0</v>
      </c>
      <c r="D2971">
        <v>0</v>
      </c>
      <c r="E2971">
        <v>0</v>
      </c>
      <c r="F2971" t="s">
        <v>10071</v>
      </c>
    </row>
    <row r="2972" spans="1:6" x14ac:dyDescent="0.25">
      <c r="A2972" t="s">
        <v>10471</v>
      </c>
      <c r="B2972" t="s">
        <v>10472</v>
      </c>
      <c r="C2972">
        <v>0</v>
      </c>
      <c r="D2972">
        <v>0</v>
      </c>
      <c r="E2972">
        <v>0</v>
      </c>
      <c r="F2972" t="s">
        <v>10473</v>
      </c>
    </row>
    <row r="2973" spans="1:6" x14ac:dyDescent="0.25">
      <c r="A2973" t="s">
        <v>7167</v>
      </c>
      <c r="B2973" t="s">
        <v>7168</v>
      </c>
      <c r="C2973">
        <v>0</v>
      </c>
      <c r="D2973">
        <v>0</v>
      </c>
      <c r="E2973">
        <v>0</v>
      </c>
      <c r="F2973" t="s">
        <v>7169</v>
      </c>
    </row>
    <row r="2974" spans="1:6" x14ac:dyDescent="0.25">
      <c r="A2974" t="s">
        <v>10198</v>
      </c>
      <c r="B2974" t="s">
        <v>10199</v>
      </c>
      <c r="C2974">
        <v>0</v>
      </c>
      <c r="D2974">
        <v>0</v>
      </c>
      <c r="E2974">
        <v>0</v>
      </c>
      <c r="F2974" t="s">
        <v>10200</v>
      </c>
    </row>
    <row r="2975" spans="1:6" x14ac:dyDescent="0.25">
      <c r="A2975" t="s">
        <v>8047</v>
      </c>
      <c r="B2975" t="s">
        <v>8048</v>
      </c>
      <c r="C2975">
        <v>0</v>
      </c>
      <c r="D2975">
        <v>0</v>
      </c>
      <c r="E2975">
        <v>0</v>
      </c>
      <c r="F2975" t="s">
        <v>8049</v>
      </c>
    </row>
    <row r="2976" spans="1:6" x14ac:dyDescent="0.25">
      <c r="A2976" t="s">
        <v>11158</v>
      </c>
      <c r="B2976" t="s">
        <v>11159</v>
      </c>
      <c r="C2976">
        <v>0</v>
      </c>
      <c r="D2976">
        <v>0</v>
      </c>
      <c r="E2976">
        <v>0</v>
      </c>
      <c r="F2976" t="s">
        <v>11160</v>
      </c>
    </row>
    <row r="2977" spans="1:7" x14ac:dyDescent="0.25">
      <c r="A2977" t="s">
        <v>5478</v>
      </c>
      <c r="B2977" t="s">
        <v>5479</v>
      </c>
      <c r="C2977">
        <v>0</v>
      </c>
      <c r="D2977">
        <v>0</v>
      </c>
      <c r="E2977">
        <v>0</v>
      </c>
      <c r="F2977" t="s">
        <v>5480</v>
      </c>
    </row>
    <row r="2978" spans="1:7" x14ac:dyDescent="0.25">
      <c r="A2978" t="s">
        <v>658</v>
      </c>
      <c r="B2978" t="s">
        <v>659</v>
      </c>
      <c r="C2978">
        <v>1</v>
      </c>
      <c r="D2978">
        <v>1</v>
      </c>
      <c r="E2978">
        <v>0</v>
      </c>
      <c r="F2978" t="s">
        <v>660</v>
      </c>
      <c r="G2978" t="s">
        <v>257</v>
      </c>
    </row>
    <row r="2979" spans="1:7" x14ac:dyDescent="0.25">
      <c r="A2979" t="s">
        <v>8761</v>
      </c>
      <c r="B2979" t="s">
        <v>8762</v>
      </c>
      <c r="C2979">
        <v>0</v>
      </c>
      <c r="D2979">
        <v>0</v>
      </c>
      <c r="E2979">
        <v>0</v>
      </c>
      <c r="F2979" t="s">
        <v>8763</v>
      </c>
    </row>
    <row r="2980" spans="1:7" x14ac:dyDescent="0.25">
      <c r="A2980" t="s">
        <v>6446</v>
      </c>
      <c r="B2980" t="s">
        <v>6447</v>
      </c>
      <c r="C2980">
        <v>0</v>
      </c>
      <c r="D2980">
        <v>0</v>
      </c>
      <c r="E2980">
        <v>0</v>
      </c>
      <c r="F2980" t="s">
        <v>6448</v>
      </c>
    </row>
    <row r="2981" spans="1:7" x14ac:dyDescent="0.25">
      <c r="A2981" t="s">
        <v>12452</v>
      </c>
      <c r="B2981" t="s">
        <v>12453</v>
      </c>
      <c r="C2981">
        <v>0</v>
      </c>
      <c r="D2981">
        <v>0</v>
      </c>
      <c r="E2981">
        <v>0</v>
      </c>
      <c r="F2981" t="s">
        <v>12454</v>
      </c>
    </row>
    <row r="2982" spans="1:7" x14ac:dyDescent="0.25">
      <c r="A2982" t="s">
        <v>12022</v>
      </c>
      <c r="B2982" t="s">
        <v>12023</v>
      </c>
      <c r="C2982">
        <v>0</v>
      </c>
      <c r="D2982">
        <v>0</v>
      </c>
      <c r="E2982">
        <v>0</v>
      </c>
      <c r="F2982" t="s">
        <v>12024</v>
      </c>
    </row>
    <row r="2983" spans="1:7" x14ac:dyDescent="0.25">
      <c r="A2983" t="s">
        <v>10953</v>
      </c>
      <c r="B2983" t="s">
        <v>10954</v>
      </c>
      <c r="C2983">
        <v>0</v>
      </c>
      <c r="D2983">
        <v>0</v>
      </c>
      <c r="E2983">
        <v>0</v>
      </c>
      <c r="F2983" t="s">
        <v>10955</v>
      </c>
    </row>
    <row r="2984" spans="1:7" x14ac:dyDescent="0.25">
      <c r="A2984" t="s">
        <v>11705</v>
      </c>
      <c r="B2984" t="s">
        <v>11706</v>
      </c>
      <c r="C2984">
        <v>0</v>
      </c>
      <c r="D2984">
        <v>0</v>
      </c>
      <c r="E2984">
        <v>0</v>
      </c>
      <c r="F2984" t="s">
        <v>11707</v>
      </c>
    </row>
    <row r="2985" spans="1:7" x14ac:dyDescent="0.25">
      <c r="A2985" t="s">
        <v>10840</v>
      </c>
      <c r="B2985" t="s">
        <v>10841</v>
      </c>
      <c r="C2985">
        <v>0</v>
      </c>
      <c r="D2985">
        <v>0</v>
      </c>
      <c r="E2985">
        <v>0</v>
      </c>
      <c r="F2985" t="s">
        <v>10842</v>
      </c>
    </row>
    <row r="2986" spans="1:7" x14ac:dyDescent="0.25">
      <c r="A2986" t="s">
        <v>11179</v>
      </c>
      <c r="B2986" t="s">
        <v>11180</v>
      </c>
      <c r="C2986">
        <v>0</v>
      </c>
      <c r="D2986">
        <v>0</v>
      </c>
      <c r="E2986">
        <v>0</v>
      </c>
      <c r="F2986" t="s">
        <v>11181</v>
      </c>
    </row>
    <row r="2987" spans="1:7" x14ac:dyDescent="0.25">
      <c r="A2987" t="s">
        <v>1207</v>
      </c>
      <c r="B2987" t="s">
        <v>1208</v>
      </c>
      <c r="C2987">
        <v>1</v>
      </c>
      <c r="D2987">
        <v>1</v>
      </c>
      <c r="E2987">
        <v>0</v>
      </c>
      <c r="F2987" t="s">
        <v>1209</v>
      </c>
      <c r="G2987" t="s">
        <v>231</v>
      </c>
    </row>
    <row r="2988" spans="1:7" x14ac:dyDescent="0.25">
      <c r="A2988" t="s">
        <v>8509</v>
      </c>
      <c r="B2988" t="s">
        <v>8510</v>
      </c>
      <c r="C2988">
        <v>0</v>
      </c>
      <c r="D2988">
        <v>0</v>
      </c>
      <c r="E2988">
        <v>0</v>
      </c>
      <c r="F2988" t="s">
        <v>8511</v>
      </c>
    </row>
    <row r="2989" spans="1:7" x14ac:dyDescent="0.25">
      <c r="A2989" t="s">
        <v>8509</v>
      </c>
      <c r="B2989" t="s">
        <v>8512</v>
      </c>
      <c r="C2989">
        <v>0</v>
      </c>
      <c r="D2989">
        <v>0</v>
      </c>
      <c r="E2989">
        <v>0</v>
      </c>
      <c r="F2989" t="s">
        <v>8511</v>
      </c>
    </row>
    <row r="2990" spans="1:7" x14ac:dyDescent="0.25">
      <c r="A2990" t="s">
        <v>9376</v>
      </c>
      <c r="B2990" t="s">
        <v>9377</v>
      </c>
      <c r="C2990">
        <v>0</v>
      </c>
      <c r="D2990">
        <v>0</v>
      </c>
      <c r="E2990">
        <v>0</v>
      </c>
      <c r="F2990" t="s">
        <v>9378</v>
      </c>
    </row>
    <row r="2991" spans="1:7" x14ac:dyDescent="0.25">
      <c r="A2991" t="s">
        <v>10036</v>
      </c>
      <c r="B2991" t="s">
        <v>10037</v>
      </c>
      <c r="C2991">
        <v>0</v>
      </c>
      <c r="D2991">
        <v>0</v>
      </c>
      <c r="E2991">
        <v>0</v>
      </c>
      <c r="F2991" t="s">
        <v>10038</v>
      </c>
    </row>
    <row r="2992" spans="1:7" x14ac:dyDescent="0.25">
      <c r="A2992" t="s">
        <v>4930</v>
      </c>
      <c r="B2992" t="s">
        <v>4928</v>
      </c>
      <c r="C2992">
        <v>0</v>
      </c>
      <c r="D2992">
        <v>0</v>
      </c>
      <c r="E2992">
        <v>0</v>
      </c>
      <c r="F2992" t="s">
        <v>4931</v>
      </c>
    </row>
    <row r="2993" spans="1:6" x14ac:dyDescent="0.25">
      <c r="A2993" t="s">
        <v>4143</v>
      </c>
      <c r="B2993" t="s">
        <v>4144</v>
      </c>
      <c r="C2993">
        <v>0</v>
      </c>
      <c r="D2993">
        <v>0</v>
      </c>
      <c r="E2993">
        <v>0</v>
      </c>
      <c r="F2993" t="s">
        <v>4145</v>
      </c>
    </row>
    <row r="2994" spans="1:6" x14ac:dyDescent="0.25">
      <c r="A2994" t="s">
        <v>12832</v>
      </c>
      <c r="B2994" t="s">
        <v>12833</v>
      </c>
      <c r="C2994">
        <v>0</v>
      </c>
      <c r="D2994">
        <v>0</v>
      </c>
      <c r="E2994">
        <v>0</v>
      </c>
      <c r="F2994" t="s">
        <v>12834</v>
      </c>
    </row>
    <row r="2995" spans="1:6" x14ac:dyDescent="0.25">
      <c r="A2995" t="s">
        <v>2840</v>
      </c>
      <c r="B2995" t="s">
        <v>2841</v>
      </c>
      <c r="C2995">
        <v>0</v>
      </c>
      <c r="D2995">
        <v>0</v>
      </c>
      <c r="E2995">
        <v>0</v>
      </c>
      <c r="F2995" t="s">
        <v>2842</v>
      </c>
    </row>
    <row r="2996" spans="1:6" x14ac:dyDescent="0.25">
      <c r="A2996" t="s">
        <v>10364</v>
      </c>
      <c r="B2996" t="s">
        <v>10365</v>
      </c>
      <c r="C2996">
        <v>0</v>
      </c>
      <c r="D2996">
        <v>0</v>
      </c>
      <c r="E2996">
        <v>0</v>
      </c>
      <c r="F2996" t="s">
        <v>10366</v>
      </c>
    </row>
    <row r="2997" spans="1:6" x14ac:dyDescent="0.25">
      <c r="A2997" t="s">
        <v>12457</v>
      </c>
      <c r="B2997" t="s">
        <v>12411</v>
      </c>
      <c r="C2997">
        <v>0</v>
      </c>
      <c r="D2997">
        <v>0</v>
      </c>
      <c r="E2997">
        <v>0</v>
      </c>
      <c r="F2997" t="s">
        <v>12458</v>
      </c>
    </row>
    <row r="2998" spans="1:6" x14ac:dyDescent="0.25">
      <c r="A2998" t="s">
        <v>11981</v>
      </c>
      <c r="B2998" t="s">
        <v>11982</v>
      </c>
      <c r="C2998">
        <v>0</v>
      </c>
      <c r="D2998">
        <v>0</v>
      </c>
      <c r="E2998">
        <v>0</v>
      </c>
      <c r="F2998" t="s">
        <v>11983</v>
      </c>
    </row>
    <row r="2999" spans="1:6" x14ac:dyDescent="0.25">
      <c r="A2999" t="s">
        <v>3813</v>
      </c>
      <c r="B2999" t="s">
        <v>3811</v>
      </c>
      <c r="C2999">
        <v>0</v>
      </c>
      <c r="D2999">
        <v>0</v>
      </c>
      <c r="E2999">
        <v>0</v>
      </c>
      <c r="F2999" t="s">
        <v>3814</v>
      </c>
    </row>
    <row r="3000" spans="1:6" x14ac:dyDescent="0.25">
      <c r="A3000" t="s">
        <v>9653</v>
      </c>
      <c r="B3000" t="s">
        <v>9654</v>
      </c>
      <c r="C3000">
        <v>0</v>
      </c>
      <c r="D3000">
        <v>0</v>
      </c>
      <c r="E3000">
        <v>0</v>
      </c>
      <c r="F3000" t="s">
        <v>9655</v>
      </c>
    </row>
    <row r="3001" spans="1:6" x14ac:dyDescent="0.25">
      <c r="A3001" t="s">
        <v>12465</v>
      </c>
      <c r="B3001" t="s">
        <v>12466</v>
      </c>
      <c r="C3001">
        <v>0</v>
      </c>
      <c r="D3001">
        <v>0</v>
      </c>
      <c r="E3001">
        <v>0</v>
      </c>
      <c r="F3001" t="s">
        <v>12467</v>
      </c>
    </row>
    <row r="3002" spans="1:6" x14ac:dyDescent="0.25">
      <c r="A3002" t="s">
        <v>5440</v>
      </c>
      <c r="B3002" t="s">
        <v>5441</v>
      </c>
      <c r="C3002">
        <v>0</v>
      </c>
      <c r="D3002">
        <v>0</v>
      </c>
      <c r="E3002">
        <v>0</v>
      </c>
      <c r="F3002" t="s">
        <v>5442</v>
      </c>
    </row>
    <row r="3003" spans="1:6" x14ac:dyDescent="0.25">
      <c r="A3003" t="s">
        <v>3453</v>
      </c>
      <c r="B3003" t="s">
        <v>3454</v>
      </c>
      <c r="C3003">
        <v>0</v>
      </c>
      <c r="D3003">
        <v>0</v>
      </c>
      <c r="E3003">
        <v>0</v>
      </c>
      <c r="F3003" t="s">
        <v>3455</v>
      </c>
    </row>
    <row r="3004" spans="1:6" x14ac:dyDescent="0.25">
      <c r="A3004" t="s">
        <v>7682</v>
      </c>
      <c r="B3004" t="s">
        <v>7683</v>
      </c>
      <c r="C3004">
        <v>0</v>
      </c>
      <c r="D3004">
        <v>0</v>
      </c>
      <c r="E3004">
        <v>0</v>
      </c>
      <c r="F3004" t="s">
        <v>7684</v>
      </c>
    </row>
    <row r="3005" spans="1:6" x14ac:dyDescent="0.25">
      <c r="A3005" t="s">
        <v>10962</v>
      </c>
      <c r="B3005" t="s">
        <v>10963</v>
      </c>
      <c r="C3005">
        <v>0</v>
      </c>
      <c r="D3005">
        <v>0</v>
      </c>
      <c r="E3005">
        <v>0</v>
      </c>
      <c r="F3005" t="s">
        <v>10964</v>
      </c>
    </row>
    <row r="3006" spans="1:6" x14ac:dyDescent="0.25">
      <c r="A3006" t="s">
        <v>11125</v>
      </c>
      <c r="B3006" t="s">
        <v>11126</v>
      </c>
      <c r="C3006">
        <v>0</v>
      </c>
      <c r="D3006">
        <v>0</v>
      </c>
      <c r="E3006">
        <v>0</v>
      </c>
      <c r="F3006" t="s">
        <v>11127</v>
      </c>
    </row>
    <row r="3007" spans="1:6" x14ac:dyDescent="0.25">
      <c r="A3007" t="s">
        <v>2715</v>
      </c>
      <c r="B3007" t="s">
        <v>2716</v>
      </c>
      <c r="C3007">
        <v>0</v>
      </c>
      <c r="D3007">
        <v>0</v>
      </c>
      <c r="E3007">
        <v>0</v>
      </c>
      <c r="F3007" t="s">
        <v>2717</v>
      </c>
    </row>
    <row r="3008" spans="1:6" x14ac:dyDescent="0.25">
      <c r="A3008" t="s">
        <v>2471</v>
      </c>
      <c r="B3008" t="s">
        <v>2472</v>
      </c>
      <c r="C3008">
        <v>0</v>
      </c>
      <c r="D3008">
        <v>0</v>
      </c>
      <c r="E3008">
        <v>0</v>
      </c>
      <c r="F3008" t="s">
        <v>2473</v>
      </c>
    </row>
    <row r="3009" spans="1:7" x14ac:dyDescent="0.25">
      <c r="A3009" t="s">
        <v>12294</v>
      </c>
      <c r="B3009" t="s">
        <v>8768</v>
      </c>
      <c r="C3009">
        <v>0</v>
      </c>
      <c r="D3009">
        <v>0</v>
      </c>
      <c r="E3009">
        <v>0</v>
      </c>
      <c r="F3009" t="s">
        <v>12295</v>
      </c>
    </row>
    <row r="3010" spans="1:7" x14ac:dyDescent="0.25">
      <c r="A3010" t="s">
        <v>7004</v>
      </c>
      <c r="B3010" t="s">
        <v>7005</v>
      </c>
      <c r="C3010">
        <v>0</v>
      </c>
      <c r="D3010">
        <v>0</v>
      </c>
      <c r="E3010">
        <v>0</v>
      </c>
      <c r="F3010" t="s">
        <v>7006</v>
      </c>
    </row>
    <row r="3011" spans="1:7" x14ac:dyDescent="0.25">
      <c r="A3011" t="s">
        <v>10933</v>
      </c>
      <c r="B3011" t="s">
        <v>10934</v>
      </c>
      <c r="C3011">
        <v>0</v>
      </c>
      <c r="D3011">
        <v>0</v>
      </c>
      <c r="E3011">
        <v>0</v>
      </c>
      <c r="F3011" t="s">
        <v>10935</v>
      </c>
    </row>
    <row r="3012" spans="1:7" x14ac:dyDescent="0.25">
      <c r="A3012" t="s">
        <v>8043</v>
      </c>
      <c r="B3012" t="s">
        <v>8044</v>
      </c>
      <c r="C3012">
        <v>0</v>
      </c>
      <c r="D3012">
        <v>0</v>
      </c>
      <c r="E3012">
        <v>0</v>
      </c>
      <c r="F3012" t="s">
        <v>8045</v>
      </c>
    </row>
    <row r="3013" spans="1:7" x14ac:dyDescent="0.25">
      <c r="A3013" t="s">
        <v>1698</v>
      </c>
      <c r="B3013" t="s">
        <v>1699</v>
      </c>
      <c r="C3013">
        <v>1</v>
      </c>
      <c r="D3013">
        <v>1</v>
      </c>
      <c r="E3013">
        <v>0</v>
      </c>
      <c r="F3013" t="s">
        <v>1700</v>
      </c>
      <c r="G3013" t="s">
        <v>222</v>
      </c>
    </row>
    <row r="3014" spans="1:7" x14ac:dyDescent="0.25">
      <c r="A3014" t="s">
        <v>6891</v>
      </c>
      <c r="B3014" t="s">
        <v>6892</v>
      </c>
      <c r="C3014">
        <v>0</v>
      </c>
      <c r="D3014">
        <v>0</v>
      </c>
      <c r="E3014">
        <v>0</v>
      </c>
      <c r="F3014" t="s">
        <v>6893</v>
      </c>
    </row>
    <row r="3015" spans="1:7" x14ac:dyDescent="0.25">
      <c r="A3015" t="s">
        <v>6484</v>
      </c>
      <c r="B3015" t="s">
        <v>6485</v>
      </c>
      <c r="C3015">
        <v>0</v>
      </c>
      <c r="D3015">
        <v>0</v>
      </c>
      <c r="E3015">
        <v>0</v>
      </c>
      <c r="F3015" t="s">
        <v>6486</v>
      </c>
    </row>
    <row r="3016" spans="1:7" x14ac:dyDescent="0.25">
      <c r="A3016" t="s">
        <v>11859</v>
      </c>
      <c r="B3016" t="s">
        <v>11860</v>
      </c>
      <c r="C3016">
        <v>0</v>
      </c>
      <c r="D3016">
        <v>0</v>
      </c>
      <c r="E3016">
        <v>0</v>
      </c>
      <c r="F3016" t="s">
        <v>11861</v>
      </c>
    </row>
    <row r="3017" spans="1:7" x14ac:dyDescent="0.25">
      <c r="A3017" t="s">
        <v>10277</v>
      </c>
      <c r="B3017" t="s">
        <v>10278</v>
      </c>
      <c r="C3017">
        <v>0</v>
      </c>
      <c r="D3017">
        <v>0</v>
      </c>
      <c r="E3017">
        <v>0</v>
      </c>
      <c r="F3017" t="s">
        <v>10279</v>
      </c>
    </row>
    <row r="3018" spans="1:7" x14ac:dyDescent="0.25">
      <c r="A3018" t="s">
        <v>3393</v>
      </c>
      <c r="B3018" t="s">
        <v>3394</v>
      </c>
      <c r="C3018">
        <v>0</v>
      </c>
      <c r="D3018">
        <v>0</v>
      </c>
      <c r="E3018">
        <v>0</v>
      </c>
      <c r="F3018" t="s">
        <v>3395</v>
      </c>
    </row>
    <row r="3019" spans="1:7" x14ac:dyDescent="0.25">
      <c r="A3019" t="s">
        <v>1186</v>
      </c>
      <c r="B3019" t="s">
        <v>1187</v>
      </c>
      <c r="C3019">
        <v>1</v>
      </c>
      <c r="D3019">
        <v>1</v>
      </c>
      <c r="E3019">
        <v>0</v>
      </c>
      <c r="F3019" t="s">
        <v>1188</v>
      </c>
      <c r="G3019" t="s">
        <v>230</v>
      </c>
    </row>
    <row r="3020" spans="1:7" x14ac:dyDescent="0.25">
      <c r="A3020" t="s">
        <v>1253</v>
      </c>
      <c r="B3020" t="s">
        <v>1254</v>
      </c>
      <c r="C3020">
        <v>1</v>
      </c>
      <c r="D3020">
        <v>1</v>
      </c>
      <c r="E3020">
        <v>0</v>
      </c>
      <c r="F3020" t="s">
        <v>1255</v>
      </c>
      <c r="G3020" t="s">
        <v>249</v>
      </c>
    </row>
    <row r="3021" spans="1:7" x14ac:dyDescent="0.25">
      <c r="A3021" t="s">
        <v>5062</v>
      </c>
      <c r="B3021" t="s">
        <v>5063</v>
      </c>
      <c r="C3021">
        <v>0</v>
      </c>
      <c r="D3021">
        <v>0</v>
      </c>
      <c r="E3021">
        <v>0</v>
      </c>
      <c r="F3021" t="s">
        <v>5064</v>
      </c>
    </row>
    <row r="3022" spans="1:7" x14ac:dyDescent="0.25">
      <c r="A3022" t="s">
        <v>9684</v>
      </c>
      <c r="B3022" t="s">
        <v>9685</v>
      </c>
      <c r="C3022">
        <v>0</v>
      </c>
      <c r="D3022">
        <v>0</v>
      </c>
      <c r="E3022">
        <v>0</v>
      </c>
      <c r="F3022" t="s">
        <v>9686</v>
      </c>
    </row>
    <row r="3023" spans="1:7" x14ac:dyDescent="0.25">
      <c r="A3023" t="s">
        <v>4233</v>
      </c>
      <c r="B3023" t="s">
        <v>4234</v>
      </c>
      <c r="C3023">
        <v>0</v>
      </c>
      <c r="D3023">
        <v>0</v>
      </c>
      <c r="E3023">
        <v>0</v>
      </c>
      <c r="F3023" t="s">
        <v>4235</v>
      </c>
    </row>
    <row r="3024" spans="1:7" x14ac:dyDescent="0.25">
      <c r="A3024" t="s">
        <v>1574</v>
      </c>
      <c r="B3024" t="s">
        <v>1575</v>
      </c>
      <c r="C3024">
        <v>1</v>
      </c>
      <c r="D3024">
        <v>1</v>
      </c>
      <c r="E3024">
        <v>0</v>
      </c>
      <c r="F3024" t="s">
        <v>1576</v>
      </c>
      <c r="G3024" t="s">
        <v>1577</v>
      </c>
    </row>
    <row r="3025" spans="1:7" x14ac:dyDescent="0.25">
      <c r="A3025" t="s">
        <v>7478</v>
      </c>
      <c r="B3025" t="s">
        <v>7479</v>
      </c>
      <c r="C3025">
        <v>0</v>
      </c>
      <c r="D3025">
        <v>0</v>
      </c>
      <c r="E3025">
        <v>0</v>
      </c>
      <c r="F3025" t="s">
        <v>7480</v>
      </c>
    </row>
    <row r="3026" spans="1:7" x14ac:dyDescent="0.25">
      <c r="A3026" t="s">
        <v>311</v>
      </c>
      <c r="B3026" t="s">
        <v>312</v>
      </c>
      <c r="C3026">
        <v>7</v>
      </c>
      <c r="D3026">
        <v>7</v>
      </c>
      <c r="E3026">
        <v>0</v>
      </c>
      <c r="F3026" t="s">
        <v>313</v>
      </c>
      <c r="G3026" t="s">
        <v>314</v>
      </c>
    </row>
    <row r="3027" spans="1:7" x14ac:dyDescent="0.25">
      <c r="A3027" t="s">
        <v>3827</v>
      </c>
      <c r="B3027" t="s">
        <v>3828</v>
      </c>
      <c r="C3027">
        <v>0</v>
      </c>
      <c r="D3027">
        <v>0</v>
      </c>
      <c r="E3027">
        <v>0</v>
      </c>
      <c r="F3027" t="s">
        <v>3829</v>
      </c>
    </row>
    <row r="3028" spans="1:7" x14ac:dyDescent="0.25">
      <c r="A3028" t="s">
        <v>8723</v>
      </c>
      <c r="B3028" t="s">
        <v>8724</v>
      </c>
      <c r="C3028">
        <v>0</v>
      </c>
      <c r="D3028">
        <v>0</v>
      </c>
      <c r="E3028">
        <v>0</v>
      </c>
      <c r="F3028" t="s">
        <v>8725</v>
      </c>
    </row>
    <row r="3029" spans="1:7" x14ac:dyDescent="0.25">
      <c r="A3029" t="s">
        <v>5466</v>
      </c>
      <c r="B3029" t="s">
        <v>5467</v>
      </c>
      <c r="C3029">
        <v>0</v>
      </c>
      <c r="D3029">
        <v>0</v>
      </c>
      <c r="E3029">
        <v>0</v>
      </c>
      <c r="F3029" t="s">
        <v>5468</v>
      </c>
    </row>
    <row r="3030" spans="1:7" x14ac:dyDescent="0.25">
      <c r="A3030" t="s">
        <v>8477</v>
      </c>
      <c r="B3030" t="s">
        <v>8478</v>
      </c>
      <c r="C3030">
        <v>0</v>
      </c>
      <c r="D3030">
        <v>0</v>
      </c>
      <c r="E3030">
        <v>0</v>
      </c>
      <c r="F3030" t="s">
        <v>8479</v>
      </c>
    </row>
    <row r="3031" spans="1:7" x14ac:dyDescent="0.25">
      <c r="A3031" t="s">
        <v>3999</v>
      </c>
      <c r="B3031" t="s">
        <v>4000</v>
      </c>
      <c r="C3031">
        <v>0</v>
      </c>
      <c r="D3031">
        <v>0</v>
      </c>
      <c r="E3031">
        <v>0</v>
      </c>
      <c r="F3031" t="s">
        <v>4001</v>
      </c>
    </row>
    <row r="3032" spans="1:7" x14ac:dyDescent="0.25">
      <c r="A3032" t="s">
        <v>11304</v>
      </c>
      <c r="B3032" t="s">
        <v>11305</v>
      </c>
      <c r="C3032">
        <v>0</v>
      </c>
      <c r="D3032">
        <v>0</v>
      </c>
      <c r="E3032">
        <v>0</v>
      </c>
      <c r="F3032" t="s">
        <v>11306</v>
      </c>
    </row>
    <row r="3033" spans="1:7" x14ac:dyDescent="0.25">
      <c r="A3033" t="s">
        <v>1198</v>
      </c>
      <c r="B3033" t="s">
        <v>1199</v>
      </c>
      <c r="C3033">
        <v>1</v>
      </c>
      <c r="D3033">
        <v>1</v>
      </c>
      <c r="E3033">
        <v>0</v>
      </c>
      <c r="F3033" t="s">
        <v>1200</v>
      </c>
      <c r="G3033" t="s">
        <v>230</v>
      </c>
    </row>
    <row r="3034" spans="1:7" x14ac:dyDescent="0.25">
      <c r="A3034" t="s">
        <v>4125</v>
      </c>
      <c r="B3034" t="s">
        <v>4126</v>
      </c>
      <c r="C3034">
        <v>0</v>
      </c>
      <c r="D3034">
        <v>0</v>
      </c>
      <c r="E3034">
        <v>0</v>
      </c>
      <c r="F3034" t="s">
        <v>4127</v>
      </c>
    </row>
    <row r="3035" spans="1:7" x14ac:dyDescent="0.25">
      <c r="A3035" t="s">
        <v>11936</v>
      </c>
      <c r="B3035" t="s">
        <v>2552</v>
      </c>
      <c r="C3035">
        <v>0</v>
      </c>
      <c r="D3035">
        <v>0</v>
      </c>
      <c r="E3035">
        <v>0</v>
      </c>
      <c r="F3035" t="s">
        <v>11937</v>
      </c>
    </row>
    <row r="3036" spans="1:7" x14ac:dyDescent="0.25">
      <c r="A3036" t="s">
        <v>110</v>
      </c>
      <c r="B3036" t="s">
        <v>111</v>
      </c>
      <c r="C3036">
        <v>7</v>
      </c>
      <c r="D3036">
        <v>7</v>
      </c>
      <c r="E3036">
        <v>0</v>
      </c>
      <c r="F3036" t="s">
        <v>112</v>
      </c>
      <c r="G3036" t="s">
        <v>113</v>
      </c>
    </row>
    <row r="3037" spans="1:7" x14ac:dyDescent="0.25">
      <c r="A3037" t="s">
        <v>8737</v>
      </c>
      <c r="B3037" t="s">
        <v>8738</v>
      </c>
      <c r="C3037">
        <v>0</v>
      </c>
      <c r="D3037">
        <v>0</v>
      </c>
      <c r="E3037">
        <v>0</v>
      </c>
      <c r="F3037" t="s">
        <v>8739</v>
      </c>
    </row>
    <row r="3038" spans="1:7" x14ac:dyDescent="0.25">
      <c r="A3038" t="s">
        <v>8699</v>
      </c>
      <c r="B3038" t="s">
        <v>8700</v>
      </c>
      <c r="C3038">
        <v>0</v>
      </c>
      <c r="D3038">
        <v>0</v>
      </c>
      <c r="E3038">
        <v>0</v>
      </c>
      <c r="F3038" t="s">
        <v>8701</v>
      </c>
    </row>
    <row r="3039" spans="1:7" x14ac:dyDescent="0.25">
      <c r="A3039" t="s">
        <v>2015</v>
      </c>
      <c r="B3039" t="s">
        <v>2016</v>
      </c>
      <c r="C3039">
        <v>0</v>
      </c>
      <c r="D3039">
        <v>0</v>
      </c>
      <c r="E3039">
        <v>0</v>
      </c>
      <c r="F3039" t="s">
        <v>2017</v>
      </c>
    </row>
    <row r="3040" spans="1:7" x14ac:dyDescent="0.25">
      <c r="A3040" t="s">
        <v>3911</v>
      </c>
      <c r="B3040" t="s">
        <v>3912</v>
      </c>
      <c r="C3040">
        <v>0</v>
      </c>
      <c r="D3040">
        <v>0</v>
      </c>
      <c r="E3040">
        <v>0</v>
      </c>
      <c r="F3040" t="s">
        <v>3913</v>
      </c>
    </row>
    <row r="3041" spans="1:7" x14ac:dyDescent="0.25">
      <c r="A3041" t="s">
        <v>7752</v>
      </c>
      <c r="B3041" t="s">
        <v>7753</v>
      </c>
      <c r="C3041">
        <v>0</v>
      </c>
      <c r="D3041">
        <v>0</v>
      </c>
      <c r="E3041">
        <v>0</v>
      </c>
      <c r="F3041" t="s">
        <v>7754</v>
      </c>
    </row>
    <row r="3042" spans="1:7" x14ac:dyDescent="0.25">
      <c r="A3042" t="s">
        <v>7099</v>
      </c>
      <c r="B3042" t="s">
        <v>7100</v>
      </c>
      <c r="C3042">
        <v>0</v>
      </c>
      <c r="D3042">
        <v>0</v>
      </c>
      <c r="E3042">
        <v>0</v>
      </c>
      <c r="F3042" t="s">
        <v>7101</v>
      </c>
    </row>
    <row r="3043" spans="1:7" x14ac:dyDescent="0.25">
      <c r="A3043" t="s">
        <v>9542</v>
      </c>
      <c r="B3043" t="s">
        <v>9543</v>
      </c>
      <c r="C3043">
        <v>0</v>
      </c>
      <c r="D3043">
        <v>0</v>
      </c>
      <c r="E3043">
        <v>0</v>
      </c>
      <c r="F3043" t="s">
        <v>9544</v>
      </c>
    </row>
    <row r="3044" spans="1:7" x14ac:dyDescent="0.25">
      <c r="A3044" t="s">
        <v>39</v>
      </c>
      <c r="B3044" t="s">
        <v>40</v>
      </c>
      <c r="C3044">
        <v>18</v>
      </c>
      <c r="D3044">
        <v>18</v>
      </c>
      <c r="E3044">
        <v>0</v>
      </c>
      <c r="F3044" t="s">
        <v>41</v>
      </c>
      <c r="G3044" t="s">
        <v>275</v>
      </c>
    </row>
    <row r="3045" spans="1:7" x14ac:dyDescent="0.25">
      <c r="A3045" t="s">
        <v>7329</v>
      </c>
      <c r="B3045" t="s">
        <v>7330</v>
      </c>
      <c r="C3045">
        <v>0</v>
      </c>
      <c r="D3045">
        <v>0</v>
      </c>
      <c r="E3045">
        <v>0</v>
      </c>
      <c r="F3045" t="s">
        <v>7331</v>
      </c>
    </row>
    <row r="3046" spans="1:7" x14ac:dyDescent="0.25">
      <c r="A3046" t="s">
        <v>8609</v>
      </c>
      <c r="B3046" t="s">
        <v>868</v>
      </c>
      <c r="C3046">
        <v>0</v>
      </c>
      <c r="D3046">
        <v>0</v>
      </c>
      <c r="E3046">
        <v>0</v>
      </c>
      <c r="F3046" t="s">
        <v>8610</v>
      </c>
    </row>
    <row r="3047" spans="1:7" x14ac:dyDescent="0.25">
      <c r="A3047" t="s">
        <v>1035</v>
      </c>
      <c r="B3047" t="s">
        <v>1036</v>
      </c>
      <c r="C3047">
        <v>1</v>
      </c>
      <c r="D3047">
        <v>1</v>
      </c>
      <c r="E3047">
        <v>0</v>
      </c>
      <c r="F3047" t="s">
        <v>1037</v>
      </c>
      <c r="G3047" t="s">
        <v>214</v>
      </c>
    </row>
    <row r="3048" spans="1:7" x14ac:dyDescent="0.25">
      <c r="A3048" t="s">
        <v>7105</v>
      </c>
      <c r="B3048" t="s">
        <v>7106</v>
      </c>
      <c r="C3048">
        <v>0</v>
      </c>
      <c r="D3048">
        <v>0</v>
      </c>
      <c r="E3048">
        <v>0</v>
      </c>
      <c r="F3048" t="s">
        <v>7107</v>
      </c>
    </row>
    <row r="3049" spans="1:7" x14ac:dyDescent="0.25">
      <c r="A3049" t="s">
        <v>3804</v>
      </c>
      <c r="B3049" t="s">
        <v>3805</v>
      </c>
      <c r="C3049">
        <v>0</v>
      </c>
      <c r="D3049">
        <v>0</v>
      </c>
      <c r="E3049">
        <v>0</v>
      </c>
      <c r="F3049" t="s">
        <v>3806</v>
      </c>
    </row>
    <row r="3050" spans="1:7" x14ac:dyDescent="0.25">
      <c r="A3050" t="s">
        <v>10942</v>
      </c>
      <c r="B3050" t="s">
        <v>10943</v>
      </c>
      <c r="C3050">
        <v>0</v>
      </c>
      <c r="D3050">
        <v>0</v>
      </c>
      <c r="E3050">
        <v>0</v>
      </c>
      <c r="F3050" t="s">
        <v>10944</v>
      </c>
    </row>
    <row r="3051" spans="1:7" x14ac:dyDescent="0.25">
      <c r="A3051" t="s">
        <v>10939</v>
      </c>
      <c r="B3051" t="s">
        <v>10940</v>
      </c>
      <c r="C3051">
        <v>0</v>
      </c>
      <c r="D3051">
        <v>0</v>
      </c>
      <c r="E3051">
        <v>0</v>
      </c>
      <c r="F3051" t="s">
        <v>10941</v>
      </c>
    </row>
    <row r="3052" spans="1:7" x14ac:dyDescent="0.25">
      <c r="A3052" t="s">
        <v>3679</v>
      </c>
      <c r="B3052" t="s">
        <v>3680</v>
      </c>
      <c r="C3052">
        <v>0</v>
      </c>
      <c r="D3052">
        <v>0</v>
      </c>
      <c r="E3052">
        <v>0</v>
      </c>
      <c r="F3052" t="s">
        <v>3681</v>
      </c>
    </row>
    <row r="3053" spans="1:7" x14ac:dyDescent="0.25">
      <c r="A3053" t="s">
        <v>11591</v>
      </c>
      <c r="B3053" t="s">
        <v>11592</v>
      </c>
      <c r="C3053">
        <v>0</v>
      </c>
      <c r="D3053">
        <v>0</v>
      </c>
      <c r="E3053">
        <v>0</v>
      </c>
      <c r="F3053" t="s">
        <v>11593</v>
      </c>
    </row>
    <row r="3054" spans="1:7" x14ac:dyDescent="0.25">
      <c r="A3054" t="s">
        <v>4858</v>
      </c>
      <c r="B3054" t="s">
        <v>4859</v>
      </c>
      <c r="C3054">
        <v>0</v>
      </c>
      <c r="D3054">
        <v>0</v>
      </c>
      <c r="E3054">
        <v>0</v>
      </c>
      <c r="F3054" t="s">
        <v>4860</v>
      </c>
    </row>
    <row r="3055" spans="1:7" x14ac:dyDescent="0.25">
      <c r="A3055" t="s">
        <v>3321</v>
      </c>
      <c r="B3055" t="s">
        <v>3322</v>
      </c>
      <c r="C3055">
        <v>0</v>
      </c>
      <c r="D3055">
        <v>0</v>
      </c>
      <c r="E3055">
        <v>0</v>
      </c>
      <c r="F3055" t="s">
        <v>3323</v>
      </c>
    </row>
    <row r="3056" spans="1:7" x14ac:dyDescent="0.25">
      <c r="A3056" t="s">
        <v>5260</v>
      </c>
      <c r="B3056" t="s">
        <v>5261</v>
      </c>
      <c r="C3056">
        <v>0</v>
      </c>
      <c r="D3056">
        <v>0</v>
      </c>
      <c r="E3056">
        <v>0</v>
      </c>
      <c r="F3056" t="s">
        <v>5262</v>
      </c>
    </row>
    <row r="3057" spans="1:7" x14ac:dyDescent="0.25">
      <c r="A3057" t="s">
        <v>6078</v>
      </c>
      <c r="B3057" t="s">
        <v>6079</v>
      </c>
      <c r="C3057">
        <v>0</v>
      </c>
      <c r="D3057">
        <v>0</v>
      </c>
      <c r="E3057">
        <v>0</v>
      </c>
      <c r="F3057" t="s">
        <v>6080</v>
      </c>
    </row>
    <row r="3058" spans="1:7" x14ac:dyDescent="0.25">
      <c r="A3058" t="s">
        <v>9096</v>
      </c>
      <c r="B3058" t="s">
        <v>6527</v>
      </c>
      <c r="C3058">
        <v>0</v>
      </c>
      <c r="D3058">
        <v>0</v>
      </c>
      <c r="E3058">
        <v>0</v>
      </c>
      <c r="F3058" t="s">
        <v>9097</v>
      </c>
    </row>
    <row r="3059" spans="1:7" x14ac:dyDescent="0.25">
      <c r="A3059" t="s">
        <v>5046</v>
      </c>
      <c r="B3059" t="s">
        <v>5047</v>
      </c>
      <c r="C3059">
        <v>0</v>
      </c>
      <c r="D3059">
        <v>0</v>
      </c>
      <c r="E3059">
        <v>0</v>
      </c>
      <c r="F3059" t="s">
        <v>5048</v>
      </c>
    </row>
    <row r="3060" spans="1:7" x14ac:dyDescent="0.25">
      <c r="A3060" t="s">
        <v>5613</v>
      </c>
      <c r="B3060" t="s">
        <v>5614</v>
      </c>
      <c r="C3060">
        <v>0</v>
      </c>
      <c r="D3060">
        <v>0</v>
      </c>
      <c r="E3060">
        <v>0</v>
      </c>
      <c r="F3060" t="s">
        <v>5615</v>
      </c>
    </row>
    <row r="3061" spans="1:7" x14ac:dyDescent="0.25">
      <c r="A3061" t="s">
        <v>2303</v>
      </c>
      <c r="B3061" t="s">
        <v>2304</v>
      </c>
      <c r="C3061">
        <v>0</v>
      </c>
      <c r="D3061">
        <v>0</v>
      </c>
      <c r="E3061">
        <v>0</v>
      </c>
      <c r="F3061" t="s">
        <v>2305</v>
      </c>
    </row>
    <row r="3062" spans="1:7" x14ac:dyDescent="0.25">
      <c r="A3062" t="s">
        <v>2332</v>
      </c>
      <c r="B3062" t="s">
        <v>2333</v>
      </c>
      <c r="C3062">
        <v>0</v>
      </c>
      <c r="D3062">
        <v>0</v>
      </c>
      <c r="E3062">
        <v>0</v>
      </c>
      <c r="F3062" t="s">
        <v>2334</v>
      </c>
    </row>
    <row r="3063" spans="1:7" x14ac:dyDescent="0.25">
      <c r="A3063" t="s">
        <v>6112</v>
      </c>
      <c r="B3063" t="s">
        <v>6113</v>
      </c>
      <c r="C3063">
        <v>0</v>
      </c>
      <c r="D3063">
        <v>0</v>
      </c>
      <c r="E3063">
        <v>0</v>
      </c>
      <c r="F3063" t="s">
        <v>6114</v>
      </c>
    </row>
    <row r="3064" spans="1:7" x14ac:dyDescent="0.25">
      <c r="A3064" t="s">
        <v>13236</v>
      </c>
      <c r="B3064" t="s">
        <v>13237</v>
      </c>
      <c r="C3064">
        <v>0</v>
      </c>
      <c r="D3064">
        <v>0</v>
      </c>
      <c r="E3064">
        <v>0</v>
      </c>
      <c r="F3064" t="s">
        <v>13238</v>
      </c>
    </row>
    <row r="3065" spans="1:7" x14ac:dyDescent="0.25">
      <c r="A3065" t="s">
        <v>9545</v>
      </c>
      <c r="B3065" t="s">
        <v>9546</v>
      </c>
      <c r="C3065">
        <v>0</v>
      </c>
      <c r="D3065">
        <v>0</v>
      </c>
      <c r="E3065">
        <v>0</v>
      </c>
      <c r="F3065" t="s">
        <v>9547</v>
      </c>
    </row>
    <row r="3066" spans="1:7" x14ac:dyDescent="0.25">
      <c r="A3066" t="s">
        <v>12291</v>
      </c>
      <c r="B3066" t="s">
        <v>12292</v>
      </c>
      <c r="C3066">
        <v>0</v>
      </c>
      <c r="D3066">
        <v>0</v>
      </c>
      <c r="E3066">
        <v>0</v>
      </c>
      <c r="F3066" t="s">
        <v>12293</v>
      </c>
    </row>
    <row r="3067" spans="1:7" x14ac:dyDescent="0.25">
      <c r="A3067" t="s">
        <v>4909</v>
      </c>
      <c r="B3067" t="s">
        <v>4910</v>
      </c>
      <c r="C3067">
        <v>0</v>
      </c>
      <c r="D3067">
        <v>0</v>
      </c>
      <c r="E3067">
        <v>0</v>
      </c>
      <c r="F3067" t="s">
        <v>4911</v>
      </c>
    </row>
    <row r="3068" spans="1:7" x14ac:dyDescent="0.25">
      <c r="A3068" t="s">
        <v>12550</v>
      </c>
      <c r="B3068" t="s">
        <v>12551</v>
      </c>
      <c r="C3068">
        <v>0</v>
      </c>
      <c r="D3068">
        <v>0</v>
      </c>
      <c r="E3068">
        <v>0</v>
      </c>
      <c r="F3068" t="s">
        <v>12552</v>
      </c>
    </row>
    <row r="3069" spans="1:7" x14ac:dyDescent="0.25">
      <c r="A3069" t="s">
        <v>10153</v>
      </c>
      <c r="B3069" t="s">
        <v>10154</v>
      </c>
      <c r="C3069">
        <v>0</v>
      </c>
      <c r="D3069">
        <v>0</v>
      </c>
      <c r="E3069">
        <v>0</v>
      </c>
      <c r="F3069" t="s">
        <v>10155</v>
      </c>
    </row>
    <row r="3070" spans="1:7" x14ac:dyDescent="0.25">
      <c r="A3070" t="s">
        <v>12066</v>
      </c>
      <c r="B3070" t="s">
        <v>12067</v>
      </c>
      <c r="C3070">
        <v>0</v>
      </c>
      <c r="D3070">
        <v>0</v>
      </c>
      <c r="E3070">
        <v>0</v>
      </c>
      <c r="F3070" t="s">
        <v>12068</v>
      </c>
    </row>
    <row r="3071" spans="1:7" x14ac:dyDescent="0.25">
      <c r="A3071" t="s">
        <v>6614</v>
      </c>
      <c r="B3071" t="s">
        <v>6615</v>
      </c>
      <c r="C3071">
        <v>0</v>
      </c>
      <c r="D3071">
        <v>0</v>
      </c>
      <c r="E3071">
        <v>0</v>
      </c>
      <c r="F3071" t="s">
        <v>6616</v>
      </c>
    </row>
    <row r="3072" spans="1:7" x14ac:dyDescent="0.25">
      <c r="A3072" t="s">
        <v>1626</v>
      </c>
      <c r="B3072" t="s">
        <v>1627</v>
      </c>
      <c r="C3072">
        <v>1</v>
      </c>
      <c r="D3072">
        <v>1</v>
      </c>
      <c r="E3072">
        <v>0</v>
      </c>
      <c r="F3072" t="s">
        <v>1628</v>
      </c>
      <c r="G3072" t="s">
        <v>1459</v>
      </c>
    </row>
    <row r="3073" spans="1:6" x14ac:dyDescent="0.25">
      <c r="A3073" t="s">
        <v>12090</v>
      </c>
      <c r="B3073" t="s">
        <v>12091</v>
      </c>
      <c r="C3073">
        <v>0</v>
      </c>
      <c r="D3073">
        <v>0</v>
      </c>
      <c r="E3073">
        <v>0</v>
      </c>
      <c r="F3073" t="s">
        <v>12092</v>
      </c>
    </row>
    <row r="3074" spans="1:6" x14ac:dyDescent="0.25">
      <c r="A3074" t="s">
        <v>6637</v>
      </c>
      <c r="B3074" t="s">
        <v>6638</v>
      </c>
      <c r="C3074">
        <v>0</v>
      </c>
      <c r="D3074">
        <v>0</v>
      </c>
      <c r="E3074">
        <v>0</v>
      </c>
      <c r="F3074" t="s">
        <v>6639</v>
      </c>
    </row>
    <row r="3075" spans="1:6" x14ac:dyDescent="0.25">
      <c r="A3075" t="s">
        <v>4393</v>
      </c>
      <c r="B3075" t="s">
        <v>4394</v>
      </c>
      <c r="C3075">
        <v>0</v>
      </c>
      <c r="D3075">
        <v>0</v>
      </c>
      <c r="E3075">
        <v>0</v>
      </c>
      <c r="F3075" t="s">
        <v>4395</v>
      </c>
    </row>
    <row r="3076" spans="1:6" x14ac:dyDescent="0.25">
      <c r="A3076" t="s">
        <v>6042</v>
      </c>
      <c r="B3076" t="s">
        <v>6043</v>
      </c>
      <c r="C3076">
        <v>0</v>
      </c>
      <c r="D3076">
        <v>0</v>
      </c>
      <c r="E3076">
        <v>0</v>
      </c>
      <c r="F3076" t="s">
        <v>6044</v>
      </c>
    </row>
    <row r="3077" spans="1:6" x14ac:dyDescent="0.25">
      <c r="A3077" t="s">
        <v>4185</v>
      </c>
      <c r="B3077" t="s">
        <v>4186</v>
      </c>
      <c r="C3077">
        <v>0</v>
      </c>
      <c r="D3077">
        <v>0</v>
      </c>
      <c r="E3077">
        <v>0</v>
      </c>
      <c r="F3077" t="s">
        <v>4187</v>
      </c>
    </row>
    <row r="3078" spans="1:6" x14ac:dyDescent="0.25">
      <c r="A3078" t="s">
        <v>10615</v>
      </c>
      <c r="B3078" t="s">
        <v>10616</v>
      </c>
      <c r="C3078">
        <v>0</v>
      </c>
      <c r="D3078">
        <v>0</v>
      </c>
      <c r="E3078">
        <v>0</v>
      </c>
      <c r="F3078" t="s">
        <v>10617</v>
      </c>
    </row>
    <row r="3079" spans="1:6" x14ac:dyDescent="0.25">
      <c r="A3079" t="s">
        <v>3417</v>
      </c>
      <c r="B3079" t="s">
        <v>3418</v>
      </c>
      <c r="C3079">
        <v>0</v>
      </c>
      <c r="D3079">
        <v>0</v>
      </c>
      <c r="E3079">
        <v>0</v>
      </c>
      <c r="F3079" t="s">
        <v>3419</v>
      </c>
    </row>
    <row r="3080" spans="1:6" x14ac:dyDescent="0.25">
      <c r="A3080" t="s">
        <v>1915</v>
      </c>
      <c r="B3080" t="s">
        <v>1916</v>
      </c>
      <c r="C3080">
        <v>0</v>
      </c>
      <c r="D3080">
        <v>0</v>
      </c>
      <c r="E3080">
        <v>0</v>
      </c>
      <c r="F3080" t="s">
        <v>1917</v>
      </c>
    </row>
    <row r="3081" spans="1:6" x14ac:dyDescent="0.25">
      <c r="A3081" t="s">
        <v>10519</v>
      </c>
      <c r="B3081" t="s">
        <v>10520</v>
      </c>
      <c r="C3081">
        <v>0</v>
      </c>
      <c r="D3081">
        <v>0</v>
      </c>
      <c r="E3081">
        <v>0</v>
      </c>
      <c r="F3081" t="s">
        <v>10521</v>
      </c>
    </row>
    <row r="3082" spans="1:6" x14ac:dyDescent="0.25">
      <c r="A3082" t="s">
        <v>5876</v>
      </c>
      <c r="B3082" t="s">
        <v>5877</v>
      </c>
      <c r="C3082">
        <v>0</v>
      </c>
      <c r="D3082">
        <v>0</v>
      </c>
      <c r="E3082">
        <v>0</v>
      </c>
      <c r="F3082" t="s">
        <v>5878</v>
      </c>
    </row>
    <row r="3083" spans="1:6" x14ac:dyDescent="0.25">
      <c r="A3083" t="s">
        <v>5891</v>
      </c>
      <c r="B3083" t="s">
        <v>5892</v>
      </c>
      <c r="C3083">
        <v>0</v>
      </c>
      <c r="D3083">
        <v>0</v>
      </c>
      <c r="E3083">
        <v>0</v>
      </c>
      <c r="F3083" t="s">
        <v>5893</v>
      </c>
    </row>
    <row r="3084" spans="1:6" x14ac:dyDescent="0.25">
      <c r="A3084" t="s">
        <v>7206</v>
      </c>
      <c r="B3084" t="s">
        <v>7207</v>
      </c>
      <c r="C3084">
        <v>0</v>
      </c>
      <c r="D3084">
        <v>0</v>
      </c>
      <c r="E3084">
        <v>0</v>
      </c>
      <c r="F3084" t="s">
        <v>7208</v>
      </c>
    </row>
    <row r="3085" spans="1:6" x14ac:dyDescent="0.25">
      <c r="A3085" t="s">
        <v>9970</v>
      </c>
      <c r="B3085" t="s">
        <v>9971</v>
      </c>
      <c r="C3085">
        <v>0</v>
      </c>
      <c r="D3085">
        <v>0</v>
      </c>
      <c r="E3085">
        <v>0</v>
      </c>
      <c r="F3085" t="s">
        <v>9972</v>
      </c>
    </row>
    <row r="3086" spans="1:6" x14ac:dyDescent="0.25">
      <c r="A3086" t="s">
        <v>10078</v>
      </c>
      <c r="B3086" t="s">
        <v>10079</v>
      </c>
      <c r="C3086">
        <v>0</v>
      </c>
      <c r="D3086">
        <v>0</v>
      </c>
      <c r="E3086">
        <v>0</v>
      </c>
      <c r="F3086" t="s">
        <v>10080</v>
      </c>
    </row>
    <row r="3087" spans="1:6" x14ac:dyDescent="0.25">
      <c r="A3087" t="s">
        <v>3839</v>
      </c>
      <c r="B3087" t="s">
        <v>3840</v>
      </c>
      <c r="C3087">
        <v>0</v>
      </c>
      <c r="D3087">
        <v>0</v>
      </c>
      <c r="E3087">
        <v>0</v>
      </c>
      <c r="F3087" t="s">
        <v>3841</v>
      </c>
    </row>
    <row r="3088" spans="1:6" x14ac:dyDescent="0.25">
      <c r="A3088" t="s">
        <v>11753</v>
      </c>
      <c r="B3088" t="s">
        <v>11754</v>
      </c>
      <c r="C3088">
        <v>0</v>
      </c>
      <c r="D3088">
        <v>0</v>
      </c>
      <c r="E3088">
        <v>0</v>
      </c>
      <c r="F3088" t="s">
        <v>11755</v>
      </c>
    </row>
    <row r="3089" spans="1:7" x14ac:dyDescent="0.25">
      <c r="A3089" t="s">
        <v>6176</v>
      </c>
      <c r="B3089" t="s">
        <v>6177</v>
      </c>
      <c r="C3089">
        <v>0</v>
      </c>
      <c r="D3089">
        <v>0</v>
      </c>
      <c r="E3089">
        <v>0</v>
      </c>
      <c r="F3089" t="s">
        <v>6178</v>
      </c>
    </row>
    <row r="3090" spans="1:7" x14ac:dyDescent="0.25">
      <c r="A3090" t="s">
        <v>9524</v>
      </c>
      <c r="B3090" t="s">
        <v>9525</v>
      </c>
      <c r="C3090">
        <v>0</v>
      </c>
      <c r="D3090">
        <v>0</v>
      </c>
      <c r="E3090">
        <v>0</v>
      </c>
      <c r="F3090" t="s">
        <v>9526</v>
      </c>
    </row>
    <row r="3091" spans="1:7" x14ac:dyDescent="0.25">
      <c r="A3091" t="s">
        <v>9904</v>
      </c>
      <c r="B3091" t="s">
        <v>9905</v>
      </c>
      <c r="C3091">
        <v>0</v>
      </c>
      <c r="D3091">
        <v>0</v>
      </c>
      <c r="E3091">
        <v>0</v>
      </c>
      <c r="F3091" t="s">
        <v>9906</v>
      </c>
    </row>
    <row r="3092" spans="1:7" x14ac:dyDescent="0.25">
      <c r="A3092" t="s">
        <v>10648</v>
      </c>
      <c r="B3092" t="s">
        <v>10649</v>
      </c>
      <c r="C3092">
        <v>0</v>
      </c>
      <c r="D3092">
        <v>0</v>
      </c>
      <c r="E3092">
        <v>0</v>
      </c>
      <c r="F3092" t="s">
        <v>10650</v>
      </c>
    </row>
    <row r="3093" spans="1:7" x14ac:dyDescent="0.25">
      <c r="A3093" t="s">
        <v>11238</v>
      </c>
      <c r="B3093" t="s">
        <v>11239</v>
      </c>
      <c r="C3093">
        <v>0</v>
      </c>
      <c r="D3093">
        <v>0</v>
      </c>
      <c r="E3093">
        <v>0</v>
      </c>
      <c r="F3093" t="s">
        <v>11240</v>
      </c>
    </row>
    <row r="3094" spans="1:7" x14ac:dyDescent="0.25">
      <c r="A3094" t="s">
        <v>4787</v>
      </c>
      <c r="B3094" t="s">
        <v>4788</v>
      </c>
      <c r="C3094">
        <v>0</v>
      </c>
      <c r="D3094">
        <v>0</v>
      </c>
      <c r="E3094">
        <v>0</v>
      </c>
      <c r="F3094" t="s">
        <v>4789</v>
      </c>
    </row>
    <row r="3095" spans="1:7" x14ac:dyDescent="0.25">
      <c r="A3095" t="s">
        <v>8412</v>
      </c>
      <c r="B3095" t="s">
        <v>8413</v>
      </c>
      <c r="C3095">
        <v>0</v>
      </c>
      <c r="D3095">
        <v>0</v>
      </c>
      <c r="E3095">
        <v>0</v>
      </c>
      <c r="F3095" t="s">
        <v>8414</v>
      </c>
    </row>
    <row r="3096" spans="1:7" x14ac:dyDescent="0.25">
      <c r="A3096" t="s">
        <v>8560</v>
      </c>
      <c r="B3096" t="s">
        <v>8561</v>
      </c>
      <c r="C3096">
        <v>0</v>
      </c>
      <c r="D3096">
        <v>0</v>
      </c>
      <c r="E3096">
        <v>0</v>
      </c>
      <c r="F3096" t="s">
        <v>8562</v>
      </c>
    </row>
    <row r="3097" spans="1:7" x14ac:dyDescent="0.25">
      <c r="A3097" t="s">
        <v>6751</v>
      </c>
      <c r="B3097" t="s">
        <v>6752</v>
      </c>
      <c r="C3097">
        <v>0</v>
      </c>
      <c r="D3097">
        <v>0</v>
      </c>
      <c r="E3097">
        <v>0</v>
      </c>
      <c r="F3097" t="s">
        <v>6753</v>
      </c>
    </row>
    <row r="3098" spans="1:7" x14ac:dyDescent="0.25">
      <c r="A3098" t="s">
        <v>642</v>
      </c>
      <c r="B3098" t="s">
        <v>643</v>
      </c>
      <c r="C3098">
        <v>2</v>
      </c>
      <c r="D3098">
        <v>0</v>
      </c>
      <c r="E3098">
        <v>2</v>
      </c>
      <c r="F3098" t="s">
        <v>644</v>
      </c>
      <c r="G3098" t="s">
        <v>645</v>
      </c>
    </row>
    <row r="3099" spans="1:7" x14ac:dyDescent="0.25">
      <c r="A3099" t="s">
        <v>9809</v>
      </c>
      <c r="B3099" t="s">
        <v>9810</v>
      </c>
      <c r="C3099">
        <v>0</v>
      </c>
      <c r="D3099">
        <v>0</v>
      </c>
      <c r="E3099">
        <v>0</v>
      </c>
      <c r="F3099" t="s">
        <v>9811</v>
      </c>
    </row>
    <row r="3100" spans="1:7" x14ac:dyDescent="0.25">
      <c r="A3100" t="s">
        <v>9798</v>
      </c>
      <c r="B3100" t="s">
        <v>9799</v>
      </c>
      <c r="C3100">
        <v>0</v>
      </c>
      <c r="D3100">
        <v>0</v>
      </c>
      <c r="E3100">
        <v>0</v>
      </c>
      <c r="F3100" t="s">
        <v>9800</v>
      </c>
    </row>
    <row r="3101" spans="1:7" x14ac:dyDescent="0.25">
      <c r="A3101" t="s">
        <v>8024</v>
      </c>
      <c r="B3101" t="s">
        <v>8025</v>
      </c>
      <c r="C3101">
        <v>0</v>
      </c>
      <c r="D3101">
        <v>0</v>
      </c>
      <c r="E3101">
        <v>0</v>
      </c>
      <c r="F3101" t="s">
        <v>8026</v>
      </c>
    </row>
    <row r="3102" spans="1:7" x14ac:dyDescent="0.25">
      <c r="A3102" t="s">
        <v>10714</v>
      </c>
      <c r="B3102" t="s">
        <v>10715</v>
      </c>
      <c r="C3102">
        <v>0</v>
      </c>
      <c r="D3102">
        <v>0</v>
      </c>
      <c r="E3102">
        <v>0</v>
      </c>
      <c r="F3102" t="s">
        <v>10716</v>
      </c>
    </row>
    <row r="3103" spans="1:7" x14ac:dyDescent="0.25">
      <c r="A3103" t="s">
        <v>7770</v>
      </c>
      <c r="B3103" t="s">
        <v>7771</v>
      </c>
      <c r="C3103">
        <v>0</v>
      </c>
      <c r="D3103">
        <v>0</v>
      </c>
      <c r="E3103">
        <v>0</v>
      </c>
      <c r="F3103" t="s">
        <v>7772</v>
      </c>
    </row>
    <row r="3104" spans="1:7" x14ac:dyDescent="0.25">
      <c r="A3104" t="s">
        <v>1844</v>
      </c>
      <c r="B3104" t="s">
        <v>1845</v>
      </c>
      <c r="C3104">
        <v>0</v>
      </c>
      <c r="D3104">
        <v>0</v>
      </c>
      <c r="E3104">
        <v>0</v>
      </c>
      <c r="F3104" t="s">
        <v>1846</v>
      </c>
    </row>
    <row r="3105" spans="1:7" x14ac:dyDescent="0.25">
      <c r="A3105" t="s">
        <v>150</v>
      </c>
      <c r="B3105" t="s">
        <v>151</v>
      </c>
      <c r="C3105">
        <v>4</v>
      </c>
      <c r="D3105">
        <v>2</v>
      </c>
      <c r="E3105">
        <v>2</v>
      </c>
      <c r="F3105" t="s">
        <v>152</v>
      </c>
      <c r="G3105" t="s">
        <v>153</v>
      </c>
    </row>
    <row r="3106" spans="1:7" x14ac:dyDescent="0.25">
      <c r="A3106" t="s">
        <v>7844</v>
      </c>
      <c r="B3106" t="s">
        <v>7845</v>
      </c>
      <c r="C3106">
        <v>0</v>
      </c>
      <c r="D3106">
        <v>0</v>
      </c>
      <c r="E3106">
        <v>0</v>
      </c>
      <c r="F3106" t="s">
        <v>7846</v>
      </c>
    </row>
    <row r="3107" spans="1:7" x14ac:dyDescent="0.25">
      <c r="A3107" t="s">
        <v>1076</v>
      </c>
      <c r="B3107" t="s">
        <v>1077</v>
      </c>
      <c r="C3107">
        <v>1</v>
      </c>
      <c r="D3107">
        <v>1</v>
      </c>
      <c r="E3107">
        <v>0</v>
      </c>
      <c r="F3107" t="s">
        <v>1078</v>
      </c>
      <c r="G3107" t="s">
        <v>234</v>
      </c>
    </row>
    <row r="3108" spans="1:7" x14ac:dyDescent="0.25">
      <c r="A3108" t="s">
        <v>6826</v>
      </c>
      <c r="B3108" t="s">
        <v>6827</v>
      </c>
      <c r="C3108">
        <v>0</v>
      </c>
      <c r="D3108">
        <v>0</v>
      </c>
      <c r="E3108">
        <v>0</v>
      </c>
      <c r="F3108" t="s">
        <v>6828</v>
      </c>
    </row>
    <row r="3109" spans="1:7" x14ac:dyDescent="0.25">
      <c r="A3109" t="s">
        <v>12952</v>
      </c>
      <c r="B3109" t="s">
        <v>12953</v>
      </c>
      <c r="C3109">
        <v>0</v>
      </c>
      <c r="D3109">
        <v>0</v>
      </c>
      <c r="E3109">
        <v>0</v>
      </c>
      <c r="F3109" t="s">
        <v>12954</v>
      </c>
    </row>
    <row r="3110" spans="1:7" x14ac:dyDescent="0.25">
      <c r="A3110" t="s">
        <v>13209</v>
      </c>
      <c r="B3110" t="s">
        <v>13210</v>
      </c>
      <c r="C3110">
        <v>0</v>
      </c>
      <c r="D3110">
        <v>0</v>
      </c>
      <c r="E3110">
        <v>0</v>
      </c>
      <c r="F3110" t="s">
        <v>13211</v>
      </c>
    </row>
    <row r="3111" spans="1:7" x14ac:dyDescent="0.25">
      <c r="A3111" t="s">
        <v>3069</v>
      </c>
      <c r="B3111" t="s">
        <v>3070</v>
      </c>
      <c r="C3111">
        <v>0</v>
      </c>
      <c r="D3111">
        <v>0</v>
      </c>
      <c r="E3111">
        <v>0</v>
      </c>
      <c r="F3111" t="s">
        <v>3071</v>
      </c>
    </row>
    <row r="3112" spans="1:7" x14ac:dyDescent="0.25">
      <c r="A3112" t="s">
        <v>3069</v>
      </c>
      <c r="B3112" t="s">
        <v>10401</v>
      </c>
      <c r="C3112">
        <v>0</v>
      </c>
      <c r="D3112">
        <v>0</v>
      </c>
      <c r="E3112">
        <v>0</v>
      </c>
      <c r="F3112" t="s">
        <v>3071</v>
      </c>
    </row>
    <row r="3113" spans="1:7" x14ac:dyDescent="0.25">
      <c r="A3113" t="s">
        <v>5862</v>
      </c>
      <c r="B3113" t="s">
        <v>5863</v>
      </c>
      <c r="C3113">
        <v>0</v>
      </c>
      <c r="D3113">
        <v>0</v>
      </c>
      <c r="E3113">
        <v>0</v>
      </c>
      <c r="F3113" t="s">
        <v>5864</v>
      </c>
    </row>
    <row r="3114" spans="1:7" x14ac:dyDescent="0.25">
      <c r="A3114" t="s">
        <v>7421</v>
      </c>
      <c r="B3114" t="s">
        <v>7422</v>
      </c>
      <c r="C3114">
        <v>0</v>
      </c>
      <c r="D3114">
        <v>0</v>
      </c>
      <c r="E3114">
        <v>0</v>
      </c>
      <c r="F3114" t="s">
        <v>7423</v>
      </c>
    </row>
    <row r="3115" spans="1:7" x14ac:dyDescent="0.25">
      <c r="A3115" t="s">
        <v>10956</v>
      </c>
      <c r="B3115" t="s">
        <v>10957</v>
      </c>
      <c r="C3115">
        <v>0</v>
      </c>
      <c r="D3115">
        <v>0</v>
      </c>
      <c r="E3115">
        <v>0</v>
      </c>
      <c r="F3115" t="s">
        <v>10958</v>
      </c>
    </row>
    <row r="3116" spans="1:7" x14ac:dyDescent="0.25">
      <c r="A3116" t="s">
        <v>5097</v>
      </c>
      <c r="B3116" t="s">
        <v>5098</v>
      </c>
      <c r="C3116">
        <v>0</v>
      </c>
      <c r="D3116">
        <v>0</v>
      </c>
      <c r="E3116">
        <v>0</v>
      </c>
      <c r="F3116" t="s">
        <v>5099</v>
      </c>
    </row>
    <row r="3117" spans="1:7" x14ac:dyDescent="0.25">
      <c r="A3117" t="s">
        <v>11741</v>
      </c>
      <c r="B3117" t="s">
        <v>11742</v>
      </c>
      <c r="C3117">
        <v>0</v>
      </c>
      <c r="D3117">
        <v>0</v>
      </c>
      <c r="E3117">
        <v>0</v>
      </c>
      <c r="F3117" t="s">
        <v>11743</v>
      </c>
    </row>
    <row r="3118" spans="1:7" x14ac:dyDescent="0.25">
      <c r="A3118" t="s">
        <v>6984</v>
      </c>
      <c r="B3118" t="s">
        <v>6985</v>
      </c>
      <c r="C3118">
        <v>0</v>
      </c>
      <c r="D3118">
        <v>0</v>
      </c>
      <c r="E3118">
        <v>0</v>
      </c>
      <c r="F3118" t="s">
        <v>6986</v>
      </c>
    </row>
    <row r="3119" spans="1:7" x14ac:dyDescent="0.25">
      <c r="A3119" t="s">
        <v>6984</v>
      </c>
      <c r="B3119" t="s">
        <v>6988</v>
      </c>
      <c r="C3119">
        <v>0</v>
      </c>
      <c r="D3119">
        <v>0</v>
      </c>
      <c r="E3119">
        <v>0</v>
      </c>
      <c r="F3119" t="s">
        <v>6986</v>
      </c>
    </row>
    <row r="3120" spans="1:7" x14ac:dyDescent="0.25">
      <c r="A3120" t="s">
        <v>10301</v>
      </c>
      <c r="B3120" t="s">
        <v>10302</v>
      </c>
      <c r="C3120">
        <v>0</v>
      </c>
      <c r="D3120">
        <v>0</v>
      </c>
      <c r="E3120">
        <v>0</v>
      </c>
      <c r="F3120" t="s">
        <v>10303</v>
      </c>
    </row>
    <row r="3121" spans="1:7" x14ac:dyDescent="0.25">
      <c r="A3121" t="s">
        <v>721</v>
      </c>
      <c r="B3121" t="s">
        <v>722</v>
      </c>
      <c r="C3121">
        <v>1</v>
      </c>
      <c r="D3121">
        <v>1</v>
      </c>
      <c r="E3121">
        <v>0</v>
      </c>
      <c r="F3121" t="s">
        <v>723</v>
      </c>
      <c r="G3121" t="s">
        <v>208</v>
      </c>
    </row>
    <row r="3122" spans="1:7" x14ac:dyDescent="0.25">
      <c r="A3122" t="s">
        <v>4703</v>
      </c>
      <c r="B3122" t="s">
        <v>4704</v>
      </c>
      <c r="C3122">
        <v>0</v>
      </c>
      <c r="D3122">
        <v>0</v>
      </c>
      <c r="E3122">
        <v>0</v>
      </c>
      <c r="F3122" t="s">
        <v>4705</v>
      </c>
    </row>
    <row r="3123" spans="1:7" x14ac:dyDescent="0.25">
      <c r="A3123" t="s">
        <v>12532</v>
      </c>
      <c r="B3123" t="s">
        <v>12533</v>
      </c>
      <c r="C3123">
        <v>0</v>
      </c>
      <c r="D3123">
        <v>0</v>
      </c>
      <c r="E3123">
        <v>0</v>
      </c>
      <c r="F3123" t="s">
        <v>12534</v>
      </c>
    </row>
    <row r="3124" spans="1:7" x14ac:dyDescent="0.25">
      <c r="A3124" t="s">
        <v>4974</v>
      </c>
      <c r="B3124" t="s">
        <v>4975</v>
      </c>
      <c r="C3124">
        <v>0</v>
      </c>
      <c r="D3124">
        <v>0</v>
      </c>
      <c r="E3124">
        <v>0</v>
      </c>
      <c r="F3124" t="s">
        <v>4976</v>
      </c>
    </row>
    <row r="3125" spans="1:7" x14ac:dyDescent="0.25">
      <c r="A3125" t="s">
        <v>6329</v>
      </c>
      <c r="B3125" t="s">
        <v>6330</v>
      </c>
      <c r="C3125">
        <v>0</v>
      </c>
      <c r="D3125">
        <v>0</v>
      </c>
      <c r="E3125">
        <v>0</v>
      </c>
      <c r="F3125" t="s">
        <v>6331</v>
      </c>
    </row>
    <row r="3126" spans="1:7" x14ac:dyDescent="0.25">
      <c r="A3126" t="s">
        <v>7076</v>
      </c>
      <c r="B3126" t="s">
        <v>7077</v>
      </c>
      <c r="C3126">
        <v>0</v>
      </c>
      <c r="D3126">
        <v>0</v>
      </c>
      <c r="E3126">
        <v>0</v>
      </c>
      <c r="F3126" t="s">
        <v>7078</v>
      </c>
    </row>
    <row r="3127" spans="1:7" x14ac:dyDescent="0.25">
      <c r="A3127" t="s">
        <v>9443</v>
      </c>
      <c r="B3127" t="s">
        <v>9444</v>
      </c>
      <c r="C3127">
        <v>0</v>
      </c>
      <c r="D3127">
        <v>0</v>
      </c>
      <c r="E3127">
        <v>0</v>
      </c>
      <c r="F3127" t="s">
        <v>9445</v>
      </c>
    </row>
    <row r="3128" spans="1:7" x14ac:dyDescent="0.25">
      <c r="A3128" t="s">
        <v>3743</v>
      </c>
      <c r="B3128" t="s">
        <v>3744</v>
      </c>
      <c r="C3128">
        <v>0</v>
      </c>
      <c r="D3128">
        <v>0</v>
      </c>
      <c r="E3128">
        <v>0</v>
      </c>
      <c r="F3128" t="s">
        <v>3745</v>
      </c>
    </row>
    <row r="3129" spans="1:7" x14ac:dyDescent="0.25">
      <c r="A3129" t="s">
        <v>9575</v>
      </c>
      <c r="B3129" t="s">
        <v>9576</v>
      </c>
      <c r="C3129">
        <v>0</v>
      </c>
      <c r="D3129">
        <v>0</v>
      </c>
      <c r="E3129">
        <v>0</v>
      </c>
      <c r="F3129" t="s">
        <v>9577</v>
      </c>
    </row>
    <row r="3130" spans="1:7" x14ac:dyDescent="0.25">
      <c r="A3130" t="s">
        <v>4741</v>
      </c>
      <c r="B3130" t="s">
        <v>4742</v>
      </c>
      <c r="C3130">
        <v>0</v>
      </c>
      <c r="D3130">
        <v>0</v>
      </c>
      <c r="E3130">
        <v>0</v>
      </c>
      <c r="F3130" t="s">
        <v>4743</v>
      </c>
    </row>
    <row r="3131" spans="1:7" x14ac:dyDescent="0.25">
      <c r="A3131" t="s">
        <v>3926</v>
      </c>
      <c r="B3131" t="s">
        <v>3927</v>
      </c>
      <c r="C3131">
        <v>0</v>
      </c>
      <c r="D3131">
        <v>0</v>
      </c>
      <c r="E3131">
        <v>0</v>
      </c>
      <c r="F3131" t="s">
        <v>3928</v>
      </c>
    </row>
    <row r="3132" spans="1:7" x14ac:dyDescent="0.25">
      <c r="A3132" t="s">
        <v>9132</v>
      </c>
      <c r="B3132" t="s">
        <v>9133</v>
      </c>
      <c r="C3132">
        <v>0</v>
      </c>
      <c r="D3132">
        <v>0</v>
      </c>
      <c r="E3132">
        <v>0</v>
      </c>
      <c r="F3132" t="s">
        <v>9134</v>
      </c>
    </row>
    <row r="3133" spans="1:7" x14ac:dyDescent="0.25">
      <c r="A3133" t="s">
        <v>9002</v>
      </c>
      <c r="B3133" t="s">
        <v>9003</v>
      </c>
      <c r="C3133">
        <v>0</v>
      </c>
      <c r="D3133">
        <v>0</v>
      </c>
      <c r="E3133">
        <v>0</v>
      </c>
      <c r="F3133" t="s">
        <v>9004</v>
      </c>
    </row>
    <row r="3134" spans="1:7" x14ac:dyDescent="0.25">
      <c r="A3134" t="s">
        <v>10774</v>
      </c>
      <c r="B3134" t="s">
        <v>10775</v>
      </c>
      <c r="C3134">
        <v>0</v>
      </c>
      <c r="D3134">
        <v>0</v>
      </c>
      <c r="E3134">
        <v>0</v>
      </c>
      <c r="F3134" t="s">
        <v>10776</v>
      </c>
    </row>
    <row r="3135" spans="1:7" x14ac:dyDescent="0.25">
      <c r="A3135" t="s">
        <v>12643</v>
      </c>
      <c r="B3135" t="s">
        <v>12644</v>
      </c>
      <c r="C3135">
        <v>0</v>
      </c>
      <c r="D3135">
        <v>0</v>
      </c>
      <c r="E3135">
        <v>0</v>
      </c>
      <c r="F3135" t="s">
        <v>12645</v>
      </c>
    </row>
    <row r="3136" spans="1:7" x14ac:dyDescent="0.25">
      <c r="A3136" t="s">
        <v>7590</v>
      </c>
      <c r="B3136" t="s">
        <v>7591</v>
      </c>
      <c r="C3136">
        <v>0</v>
      </c>
      <c r="D3136">
        <v>0</v>
      </c>
      <c r="E3136">
        <v>0</v>
      </c>
      <c r="F3136" t="s">
        <v>7592</v>
      </c>
    </row>
    <row r="3137" spans="1:7" x14ac:dyDescent="0.25">
      <c r="A3137" t="s">
        <v>10750</v>
      </c>
      <c r="B3137" t="s">
        <v>10751</v>
      </c>
      <c r="C3137">
        <v>0</v>
      </c>
      <c r="D3137">
        <v>0</v>
      </c>
      <c r="E3137">
        <v>0</v>
      </c>
      <c r="F3137" t="s">
        <v>10752</v>
      </c>
    </row>
    <row r="3138" spans="1:7" x14ac:dyDescent="0.25">
      <c r="A3138" t="s">
        <v>5211</v>
      </c>
      <c r="B3138" t="s">
        <v>5212</v>
      </c>
      <c r="C3138">
        <v>0</v>
      </c>
      <c r="D3138">
        <v>0</v>
      </c>
      <c r="E3138">
        <v>0</v>
      </c>
      <c r="F3138" t="s">
        <v>5213</v>
      </c>
    </row>
    <row r="3139" spans="1:7" x14ac:dyDescent="0.25">
      <c r="A3139" t="s">
        <v>7198</v>
      </c>
      <c r="B3139" t="s">
        <v>6877</v>
      </c>
      <c r="C3139">
        <v>0</v>
      </c>
      <c r="D3139">
        <v>0</v>
      </c>
      <c r="E3139">
        <v>0</v>
      </c>
      <c r="F3139" t="s">
        <v>7199</v>
      </c>
    </row>
    <row r="3140" spans="1:7" x14ac:dyDescent="0.25">
      <c r="A3140" t="s">
        <v>6220</v>
      </c>
      <c r="B3140" t="s">
        <v>6221</v>
      </c>
      <c r="C3140">
        <v>0</v>
      </c>
      <c r="D3140">
        <v>0</v>
      </c>
      <c r="E3140">
        <v>0</v>
      </c>
      <c r="F3140" t="s">
        <v>6222</v>
      </c>
    </row>
    <row r="3141" spans="1:7" x14ac:dyDescent="0.25">
      <c r="A3141" t="s">
        <v>7382</v>
      </c>
      <c r="B3141" t="s">
        <v>7383</v>
      </c>
      <c r="C3141">
        <v>0</v>
      </c>
      <c r="D3141">
        <v>0</v>
      </c>
      <c r="E3141">
        <v>0</v>
      </c>
      <c r="F3141" t="s">
        <v>7384</v>
      </c>
    </row>
    <row r="3142" spans="1:7" x14ac:dyDescent="0.25">
      <c r="A3142" t="s">
        <v>2888</v>
      </c>
      <c r="B3142" t="s">
        <v>2889</v>
      </c>
      <c r="C3142">
        <v>0</v>
      </c>
      <c r="D3142">
        <v>0</v>
      </c>
      <c r="E3142">
        <v>0</v>
      </c>
      <c r="F3142" t="s">
        <v>2890</v>
      </c>
    </row>
    <row r="3143" spans="1:7" x14ac:dyDescent="0.25">
      <c r="A3143" t="s">
        <v>8394</v>
      </c>
      <c r="B3143" t="s">
        <v>8395</v>
      </c>
      <c r="C3143">
        <v>0</v>
      </c>
      <c r="D3143">
        <v>0</v>
      </c>
      <c r="E3143">
        <v>0</v>
      </c>
      <c r="F3143" t="s">
        <v>8396</v>
      </c>
    </row>
    <row r="3144" spans="1:7" x14ac:dyDescent="0.25">
      <c r="A3144" t="s">
        <v>2605</v>
      </c>
      <c r="B3144" t="s">
        <v>2606</v>
      </c>
      <c r="C3144">
        <v>0</v>
      </c>
      <c r="D3144">
        <v>0</v>
      </c>
      <c r="E3144">
        <v>0</v>
      </c>
      <c r="F3144" t="s">
        <v>2607</v>
      </c>
    </row>
    <row r="3145" spans="1:7" x14ac:dyDescent="0.25">
      <c r="A3145" t="s">
        <v>7587</v>
      </c>
      <c r="B3145" t="s">
        <v>7588</v>
      </c>
      <c r="C3145">
        <v>0</v>
      </c>
      <c r="D3145">
        <v>0</v>
      </c>
      <c r="E3145">
        <v>0</v>
      </c>
      <c r="F3145" t="s">
        <v>7589</v>
      </c>
    </row>
    <row r="3146" spans="1:7" x14ac:dyDescent="0.25">
      <c r="A3146" t="s">
        <v>3240</v>
      </c>
      <c r="B3146" t="s">
        <v>2940</v>
      </c>
      <c r="C3146">
        <v>0</v>
      </c>
      <c r="D3146">
        <v>0</v>
      </c>
      <c r="E3146">
        <v>0</v>
      </c>
      <c r="F3146" t="s">
        <v>3241</v>
      </c>
    </row>
    <row r="3147" spans="1:7" x14ac:dyDescent="0.25">
      <c r="A3147" t="s">
        <v>3667</v>
      </c>
      <c r="B3147" t="s">
        <v>3668</v>
      </c>
      <c r="C3147">
        <v>0</v>
      </c>
      <c r="D3147">
        <v>0</v>
      </c>
      <c r="E3147">
        <v>0</v>
      </c>
      <c r="F3147" t="s">
        <v>3669</v>
      </c>
    </row>
    <row r="3148" spans="1:7" x14ac:dyDescent="0.25">
      <c r="A3148" t="s">
        <v>4008</v>
      </c>
      <c r="B3148" t="s">
        <v>4009</v>
      </c>
      <c r="C3148">
        <v>0</v>
      </c>
      <c r="D3148">
        <v>0</v>
      </c>
      <c r="E3148">
        <v>0</v>
      </c>
      <c r="F3148" t="s">
        <v>4010</v>
      </c>
    </row>
    <row r="3149" spans="1:7" x14ac:dyDescent="0.25">
      <c r="A3149" t="s">
        <v>3402</v>
      </c>
      <c r="B3149" t="s">
        <v>3403</v>
      </c>
      <c r="C3149">
        <v>0</v>
      </c>
      <c r="D3149">
        <v>0</v>
      </c>
      <c r="E3149">
        <v>0</v>
      </c>
      <c r="F3149" t="s">
        <v>3404</v>
      </c>
    </row>
    <row r="3150" spans="1:7" x14ac:dyDescent="0.25">
      <c r="A3150" t="s">
        <v>10337</v>
      </c>
      <c r="B3150" t="s">
        <v>10338</v>
      </c>
      <c r="C3150">
        <v>0</v>
      </c>
      <c r="D3150">
        <v>0</v>
      </c>
      <c r="E3150">
        <v>0</v>
      </c>
      <c r="F3150" t="s">
        <v>10339</v>
      </c>
    </row>
    <row r="3151" spans="1:7" x14ac:dyDescent="0.25">
      <c r="A3151" t="s">
        <v>679</v>
      </c>
      <c r="B3151" t="s">
        <v>680</v>
      </c>
      <c r="C3151">
        <v>1</v>
      </c>
      <c r="D3151">
        <v>1</v>
      </c>
      <c r="E3151">
        <v>0</v>
      </c>
      <c r="F3151" t="s">
        <v>681</v>
      </c>
      <c r="G3151" t="s">
        <v>258</v>
      </c>
    </row>
    <row r="3152" spans="1:7" x14ac:dyDescent="0.25">
      <c r="A3152" t="s">
        <v>4408</v>
      </c>
      <c r="B3152" t="s">
        <v>4409</v>
      </c>
      <c r="C3152">
        <v>0</v>
      </c>
      <c r="D3152">
        <v>0</v>
      </c>
      <c r="E3152">
        <v>0</v>
      </c>
      <c r="F3152" t="s">
        <v>4410</v>
      </c>
    </row>
    <row r="3153" spans="1:7" x14ac:dyDescent="0.25">
      <c r="A3153" t="s">
        <v>4567</v>
      </c>
      <c r="B3153" t="s">
        <v>4568</v>
      </c>
      <c r="C3153">
        <v>0</v>
      </c>
      <c r="D3153">
        <v>0</v>
      </c>
      <c r="E3153">
        <v>0</v>
      </c>
      <c r="F3153" t="s">
        <v>4569</v>
      </c>
    </row>
    <row r="3154" spans="1:7" x14ac:dyDescent="0.25">
      <c r="A3154" t="s">
        <v>8400</v>
      </c>
      <c r="B3154" t="s">
        <v>8401</v>
      </c>
      <c r="C3154">
        <v>0</v>
      </c>
      <c r="D3154">
        <v>0</v>
      </c>
      <c r="E3154">
        <v>0</v>
      </c>
      <c r="F3154" t="s">
        <v>8402</v>
      </c>
    </row>
    <row r="3155" spans="1:7" x14ac:dyDescent="0.25">
      <c r="A3155" t="s">
        <v>8400</v>
      </c>
      <c r="B3155" t="s">
        <v>9846</v>
      </c>
      <c r="C3155">
        <v>0</v>
      </c>
      <c r="D3155">
        <v>0</v>
      </c>
      <c r="E3155">
        <v>0</v>
      </c>
      <c r="F3155" t="s">
        <v>8402</v>
      </c>
    </row>
    <row r="3156" spans="1:7" x14ac:dyDescent="0.25">
      <c r="A3156" t="s">
        <v>8400</v>
      </c>
      <c r="B3156" t="s">
        <v>5404</v>
      </c>
      <c r="C3156">
        <v>0</v>
      </c>
      <c r="D3156">
        <v>0</v>
      </c>
      <c r="E3156">
        <v>0</v>
      </c>
      <c r="F3156" t="s">
        <v>8402</v>
      </c>
    </row>
    <row r="3157" spans="1:7" x14ac:dyDescent="0.25">
      <c r="A3157" t="s">
        <v>1531</v>
      </c>
      <c r="B3157" t="s">
        <v>1532</v>
      </c>
      <c r="C3157">
        <v>1</v>
      </c>
      <c r="D3157">
        <v>1</v>
      </c>
      <c r="E3157">
        <v>0</v>
      </c>
      <c r="F3157" t="s">
        <v>1533</v>
      </c>
      <c r="G3157" t="s">
        <v>250</v>
      </c>
    </row>
    <row r="3158" spans="1:7" x14ac:dyDescent="0.25">
      <c r="A3158" t="s">
        <v>8743</v>
      </c>
      <c r="B3158" t="s">
        <v>8744</v>
      </c>
      <c r="C3158">
        <v>0</v>
      </c>
      <c r="D3158">
        <v>0</v>
      </c>
      <c r="E3158">
        <v>0</v>
      </c>
      <c r="F3158" t="s">
        <v>8745</v>
      </c>
    </row>
    <row r="3159" spans="1:7" x14ac:dyDescent="0.25">
      <c r="A3159" t="s">
        <v>1754</v>
      </c>
      <c r="B3159" t="s">
        <v>1755</v>
      </c>
      <c r="C3159">
        <v>1</v>
      </c>
      <c r="D3159">
        <v>1</v>
      </c>
      <c r="E3159">
        <v>0</v>
      </c>
      <c r="F3159" t="s">
        <v>1756</v>
      </c>
      <c r="G3159" t="s">
        <v>1729</v>
      </c>
    </row>
    <row r="3160" spans="1:7" x14ac:dyDescent="0.25">
      <c r="A3160" t="s">
        <v>9813</v>
      </c>
      <c r="B3160" t="s">
        <v>9814</v>
      </c>
      <c r="C3160">
        <v>0</v>
      </c>
      <c r="D3160">
        <v>0</v>
      </c>
      <c r="E3160">
        <v>0</v>
      </c>
      <c r="F3160" t="s">
        <v>9815</v>
      </c>
    </row>
    <row r="3161" spans="1:7" x14ac:dyDescent="0.25">
      <c r="A3161" t="s">
        <v>11075</v>
      </c>
      <c r="B3161" t="s">
        <v>11076</v>
      </c>
      <c r="C3161">
        <v>0</v>
      </c>
      <c r="D3161">
        <v>0</v>
      </c>
      <c r="E3161">
        <v>0</v>
      </c>
      <c r="F3161" t="s">
        <v>11077</v>
      </c>
    </row>
    <row r="3162" spans="1:7" x14ac:dyDescent="0.25">
      <c r="A3162" t="s">
        <v>2170</v>
      </c>
      <c r="B3162" t="s">
        <v>2171</v>
      </c>
      <c r="C3162">
        <v>0</v>
      </c>
      <c r="D3162">
        <v>0</v>
      </c>
      <c r="E3162">
        <v>0</v>
      </c>
      <c r="F3162" t="s">
        <v>2172</v>
      </c>
    </row>
    <row r="3163" spans="1:7" x14ac:dyDescent="0.25">
      <c r="A3163" t="s">
        <v>5419</v>
      </c>
      <c r="B3163" t="s">
        <v>5420</v>
      </c>
      <c r="C3163">
        <v>0</v>
      </c>
      <c r="D3163">
        <v>0</v>
      </c>
      <c r="E3163">
        <v>0</v>
      </c>
      <c r="F3163" t="s">
        <v>5421</v>
      </c>
    </row>
    <row r="3164" spans="1:7" x14ac:dyDescent="0.25">
      <c r="A3164" t="s">
        <v>10319</v>
      </c>
      <c r="B3164" t="s">
        <v>10320</v>
      </c>
      <c r="C3164">
        <v>0</v>
      </c>
      <c r="D3164">
        <v>0</v>
      </c>
      <c r="E3164">
        <v>0</v>
      </c>
      <c r="F3164" t="s">
        <v>10321</v>
      </c>
    </row>
    <row r="3165" spans="1:7" x14ac:dyDescent="0.25">
      <c r="A3165" t="s">
        <v>7350</v>
      </c>
      <c r="B3165" t="s">
        <v>7351</v>
      </c>
      <c r="C3165">
        <v>0</v>
      </c>
      <c r="D3165">
        <v>0</v>
      </c>
      <c r="E3165">
        <v>0</v>
      </c>
      <c r="F3165" t="s">
        <v>7352</v>
      </c>
    </row>
    <row r="3166" spans="1:7" x14ac:dyDescent="0.25">
      <c r="A3166" t="s">
        <v>2924</v>
      </c>
      <c r="B3166" t="s">
        <v>2925</v>
      </c>
      <c r="C3166">
        <v>0</v>
      </c>
      <c r="D3166">
        <v>0</v>
      </c>
      <c r="E3166">
        <v>0</v>
      </c>
      <c r="F3166" t="s">
        <v>2926</v>
      </c>
    </row>
    <row r="3167" spans="1:7" x14ac:dyDescent="0.25">
      <c r="A3167" t="s">
        <v>4861</v>
      </c>
      <c r="B3167" t="s">
        <v>4862</v>
      </c>
      <c r="C3167">
        <v>0</v>
      </c>
      <c r="D3167">
        <v>0</v>
      </c>
      <c r="E3167">
        <v>0</v>
      </c>
      <c r="F3167" t="s">
        <v>4863</v>
      </c>
    </row>
    <row r="3168" spans="1:7" x14ac:dyDescent="0.25">
      <c r="A3168" t="s">
        <v>7617</v>
      </c>
      <c r="B3168" t="s">
        <v>7583</v>
      </c>
      <c r="C3168">
        <v>0</v>
      </c>
      <c r="D3168">
        <v>0</v>
      </c>
      <c r="E3168">
        <v>0</v>
      </c>
      <c r="F3168" t="s">
        <v>7618</v>
      </c>
    </row>
    <row r="3169" spans="1:7" x14ac:dyDescent="0.25">
      <c r="A3169" t="s">
        <v>5900</v>
      </c>
      <c r="B3169" t="s">
        <v>5901</v>
      </c>
      <c r="C3169">
        <v>0</v>
      </c>
      <c r="D3169">
        <v>0</v>
      </c>
      <c r="E3169">
        <v>0</v>
      </c>
      <c r="F3169" t="s">
        <v>5902</v>
      </c>
    </row>
    <row r="3170" spans="1:7" x14ac:dyDescent="0.25">
      <c r="A3170" t="s">
        <v>12702</v>
      </c>
      <c r="B3170" t="s">
        <v>12703</v>
      </c>
      <c r="C3170">
        <v>0</v>
      </c>
      <c r="D3170">
        <v>0</v>
      </c>
      <c r="E3170">
        <v>0</v>
      </c>
      <c r="F3170" t="s">
        <v>12704</v>
      </c>
    </row>
    <row r="3171" spans="1:7" x14ac:dyDescent="0.25">
      <c r="A3171" t="s">
        <v>2220</v>
      </c>
      <c r="B3171" t="s">
        <v>2221</v>
      </c>
      <c r="C3171">
        <v>0</v>
      </c>
      <c r="D3171">
        <v>0</v>
      </c>
      <c r="E3171">
        <v>0</v>
      </c>
      <c r="F3171" t="s">
        <v>2222</v>
      </c>
    </row>
    <row r="3172" spans="1:7" x14ac:dyDescent="0.25">
      <c r="A3172" t="s">
        <v>861</v>
      </c>
      <c r="B3172" t="s">
        <v>862</v>
      </c>
      <c r="C3172">
        <v>1</v>
      </c>
      <c r="D3172">
        <v>1</v>
      </c>
      <c r="E3172">
        <v>0</v>
      </c>
      <c r="F3172" t="s">
        <v>863</v>
      </c>
      <c r="G3172" t="s">
        <v>215</v>
      </c>
    </row>
    <row r="3173" spans="1:7" x14ac:dyDescent="0.25">
      <c r="A3173" t="s">
        <v>3041</v>
      </c>
      <c r="B3173" t="s">
        <v>3042</v>
      </c>
      <c r="C3173">
        <v>0</v>
      </c>
      <c r="D3173">
        <v>0</v>
      </c>
      <c r="E3173">
        <v>0</v>
      </c>
      <c r="F3173" t="s">
        <v>3043</v>
      </c>
    </row>
    <row r="3174" spans="1:7" x14ac:dyDescent="0.25">
      <c r="A3174" t="s">
        <v>9892</v>
      </c>
      <c r="B3174" t="s">
        <v>9893</v>
      </c>
      <c r="C3174">
        <v>0</v>
      </c>
      <c r="D3174">
        <v>0</v>
      </c>
      <c r="E3174">
        <v>0</v>
      </c>
      <c r="F3174" t="s">
        <v>9894</v>
      </c>
    </row>
    <row r="3175" spans="1:7" x14ac:dyDescent="0.25">
      <c r="A3175" t="s">
        <v>388</v>
      </c>
      <c r="B3175" t="s">
        <v>389</v>
      </c>
      <c r="C3175">
        <v>3</v>
      </c>
      <c r="D3175">
        <v>3</v>
      </c>
      <c r="E3175">
        <v>0</v>
      </c>
      <c r="F3175" t="s">
        <v>390</v>
      </c>
      <c r="G3175" t="s">
        <v>391</v>
      </c>
    </row>
    <row r="3176" spans="1:7" x14ac:dyDescent="0.25">
      <c r="A3176" t="s">
        <v>2306</v>
      </c>
      <c r="B3176" t="s">
        <v>2307</v>
      </c>
      <c r="C3176">
        <v>0</v>
      </c>
      <c r="D3176">
        <v>0</v>
      </c>
      <c r="E3176">
        <v>0</v>
      </c>
      <c r="F3176" t="s">
        <v>2308</v>
      </c>
    </row>
    <row r="3177" spans="1:7" x14ac:dyDescent="0.25">
      <c r="A3177" t="s">
        <v>7540</v>
      </c>
      <c r="B3177" t="s">
        <v>7541</v>
      </c>
      <c r="C3177">
        <v>0</v>
      </c>
      <c r="D3177">
        <v>0</v>
      </c>
      <c r="E3177">
        <v>0</v>
      </c>
      <c r="F3177" t="s">
        <v>7542</v>
      </c>
    </row>
    <row r="3178" spans="1:7" x14ac:dyDescent="0.25">
      <c r="A3178" t="s">
        <v>7123</v>
      </c>
      <c r="B3178" t="s">
        <v>5731</v>
      </c>
      <c r="C3178">
        <v>0</v>
      </c>
      <c r="D3178">
        <v>0</v>
      </c>
      <c r="E3178">
        <v>0</v>
      </c>
      <c r="F3178" t="s">
        <v>7124</v>
      </c>
    </row>
    <row r="3179" spans="1:7" x14ac:dyDescent="0.25">
      <c r="A3179" t="s">
        <v>5091</v>
      </c>
      <c r="B3179" t="s">
        <v>5092</v>
      </c>
      <c r="C3179">
        <v>0</v>
      </c>
      <c r="D3179">
        <v>0</v>
      </c>
      <c r="E3179">
        <v>0</v>
      </c>
      <c r="F3179" t="s">
        <v>5093</v>
      </c>
    </row>
    <row r="3180" spans="1:7" x14ac:dyDescent="0.25">
      <c r="A3180" t="s">
        <v>3371</v>
      </c>
      <c r="B3180" t="s">
        <v>3372</v>
      </c>
      <c r="C3180">
        <v>0</v>
      </c>
      <c r="D3180">
        <v>0</v>
      </c>
      <c r="E3180">
        <v>0</v>
      </c>
      <c r="F3180" t="s">
        <v>3373</v>
      </c>
    </row>
    <row r="3181" spans="1:7" x14ac:dyDescent="0.25">
      <c r="A3181" t="s">
        <v>12175</v>
      </c>
      <c r="B3181" t="s">
        <v>12176</v>
      </c>
      <c r="C3181">
        <v>0</v>
      </c>
      <c r="D3181">
        <v>0</v>
      </c>
      <c r="E3181">
        <v>0</v>
      </c>
      <c r="F3181" t="s">
        <v>12177</v>
      </c>
    </row>
    <row r="3182" spans="1:7" x14ac:dyDescent="0.25">
      <c r="A3182" t="s">
        <v>7959</v>
      </c>
      <c r="B3182" t="s">
        <v>7960</v>
      </c>
      <c r="C3182">
        <v>0</v>
      </c>
      <c r="D3182">
        <v>0</v>
      </c>
      <c r="E3182">
        <v>0</v>
      </c>
      <c r="F3182" t="s">
        <v>7961</v>
      </c>
    </row>
    <row r="3183" spans="1:7" x14ac:dyDescent="0.25">
      <c r="A3183" t="s">
        <v>365</v>
      </c>
      <c r="B3183" t="s">
        <v>366</v>
      </c>
      <c r="C3183">
        <v>3</v>
      </c>
      <c r="D3183">
        <v>3</v>
      </c>
      <c r="E3183">
        <v>0</v>
      </c>
      <c r="F3183" t="s">
        <v>367</v>
      </c>
      <c r="G3183" t="s">
        <v>368</v>
      </c>
    </row>
    <row r="3184" spans="1:7" x14ac:dyDescent="0.25">
      <c r="A3184" t="s">
        <v>976</v>
      </c>
      <c r="B3184" t="s">
        <v>977</v>
      </c>
      <c r="C3184">
        <v>1</v>
      </c>
      <c r="D3184">
        <v>1</v>
      </c>
      <c r="E3184">
        <v>0</v>
      </c>
      <c r="F3184" t="s">
        <v>978</v>
      </c>
      <c r="G3184" t="s">
        <v>220</v>
      </c>
    </row>
    <row r="3185" spans="1:7" x14ac:dyDescent="0.25">
      <c r="A3185" t="s">
        <v>82</v>
      </c>
      <c r="B3185" t="s">
        <v>83</v>
      </c>
      <c r="C3185">
        <v>9</v>
      </c>
      <c r="D3185">
        <v>9</v>
      </c>
      <c r="E3185">
        <v>0</v>
      </c>
      <c r="F3185" t="s">
        <v>84</v>
      </c>
      <c r="G3185" t="s">
        <v>296</v>
      </c>
    </row>
    <row r="3186" spans="1:7" x14ac:dyDescent="0.25">
      <c r="A3186" t="s">
        <v>952</v>
      </c>
      <c r="B3186" t="s">
        <v>953</v>
      </c>
      <c r="C3186">
        <v>1</v>
      </c>
      <c r="D3186">
        <v>1</v>
      </c>
      <c r="E3186">
        <v>0</v>
      </c>
      <c r="F3186" t="s">
        <v>954</v>
      </c>
      <c r="G3186" t="s">
        <v>215</v>
      </c>
    </row>
    <row r="3187" spans="1:7" x14ac:dyDescent="0.25">
      <c r="A3187" t="s">
        <v>1766</v>
      </c>
      <c r="B3187" t="s">
        <v>1767</v>
      </c>
      <c r="C3187">
        <v>1</v>
      </c>
      <c r="D3187">
        <v>0</v>
      </c>
      <c r="E3187">
        <v>1</v>
      </c>
      <c r="F3187" t="s">
        <v>1768</v>
      </c>
      <c r="G3187" t="s">
        <v>1769</v>
      </c>
    </row>
    <row r="3188" spans="1:7" x14ac:dyDescent="0.25">
      <c r="A3188" t="s">
        <v>1766</v>
      </c>
      <c r="B3188" t="s">
        <v>1999</v>
      </c>
      <c r="C3188">
        <v>0</v>
      </c>
      <c r="D3188">
        <v>0</v>
      </c>
      <c r="E3188">
        <v>0</v>
      </c>
      <c r="F3188" t="s">
        <v>1768</v>
      </c>
    </row>
    <row r="3189" spans="1:7" x14ac:dyDescent="0.25">
      <c r="A3189" t="s">
        <v>1766</v>
      </c>
      <c r="B3189" t="s">
        <v>13243</v>
      </c>
      <c r="C3189">
        <v>0</v>
      </c>
      <c r="D3189">
        <v>0</v>
      </c>
      <c r="E3189">
        <v>0</v>
      </c>
      <c r="F3189" t="s">
        <v>1768</v>
      </c>
    </row>
    <row r="3190" spans="1:7" x14ac:dyDescent="0.25">
      <c r="A3190" t="s">
        <v>3978</v>
      </c>
      <c r="B3190" t="s">
        <v>3979</v>
      </c>
      <c r="C3190">
        <v>0</v>
      </c>
      <c r="D3190">
        <v>0</v>
      </c>
      <c r="E3190">
        <v>0</v>
      </c>
      <c r="F3190" t="s">
        <v>3980</v>
      </c>
    </row>
    <row r="3191" spans="1:7" x14ac:dyDescent="0.25">
      <c r="A3191" t="s">
        <v>879</v>
      </c>
      <c r="B3191" t="s">
        <v>880</v>
      </c>
      <c r="C3191">
        <v>1</v>
      </c>
      <c r="D3191">
        <v>1</v>
      </c>
      <c r="E3191">
        <v>0</v>
      </c>
      <c r="F3191" t="s">
        <v>881</v>
      </c>
      <c r="G3191" t="s">
        <v>215</v>
      </c>
    </row>
    <row r="3192" spans="1:7" x14ac:dyDescent="0.25">
      <c r="A3192" t="s">
        <v>10609</v>
      </c>
      <c r="B3192" t="s">
        <v>10610</v>
      </c>
      <c r="C3192">
        <v>0</v>
      </c>
      <c r="D3192">
        <v>0</v>
      </c>
      <c r="E3192">
        <v>0</v>
      </c>
      <c r="F3192" t="s">
        <v>10611</v>
      </c>
    </row>
    <row r="3193" spans="1:7" x14ac:dyDescent="0.25">
      <c r="A3193" t="s">
        <v>452</v>
      </c>
      <c r="B3193" t="s">
        <v>453</v>
      </c>
      <c r="C3193">
        <v>2</v>
      </c>
      <c r="D3193">
        <v>2</v>
      </c>
      <c r="E3193">
        <v>0</v>
      </c>
      <c r="F3193" t="s">
        <v>454</v>
      </c>
      <c r="G3193" t="s">
        <v>451</v>
      </c>
    </row>
    <row r="3194" spans="1:7" x14ac:dyDescent="0.25">
      <c r="A3194" t="s">
        <v>1836</v>
      </c>
      <c r="B3194" t="s">
        <v>1837</v>
      </c>
      <c r="C3194">
        <v>0</v>
      </c>
      <c r="D3194">
        <v>0</v>
      </c>
      <c r="E3194">
        <v>0</v>
      </c>
      <c r="F3194" t="s">
        <v>1838</v>
      </c>
    </row>
    <row r="3195" spans="1:7" x14ac:dyDescent="0.25">
      <c r="A3195" t="s">
        <v>6165</v>
      </c>
      <c r="B3195" t="s">
        <v>6166</v>
      </c>
      <c r="C3195">
        <v>0</v>
      </c>
      <c r="D3195">
        <v>0</v>
      </c>
      <c r="E3195">
        <v>0</v>
      </c>
      <c r="F3195" t="s">
        <v>6167</v>
      </c>
    </row>
    <row r="3196" spans="1:7" x14ac:dyDescent="0.25">
      <c r="A3196" t="s">
        <v>8656</v>
      </c>
      <c r="B3196" t="s">
        <v>8657</v>
      </c>
      <c r="C3196">
        <v>0</v>
      </c>
      <c r="D3196">
        <v>0</v>
      </c>
      <c r="E3196">
        <v>0</v>
      </c>
      <c r="F3196" t="s">
        <v>8658</v>
      </c>
    </row>
    <row r="3197" spans="1:7" x14ac:dyDescent="0.25">
      <c r="A3197" t="s">
        <v>6161</v>
      </c>
      <c r="B3197" t="s">
        <v>6162</v>
      </c>
      <c r="C3197">
        <v>0</v>
      </c>
      <c r="D3197">
        <v>0</v>
      </c>
      <c r="E3197">
        <v>0</v>
      </c>
      <c r="F3197" t="s">
        <v>6163</v>
      </c>
    </row>
    <row r="3198" spans="1:7" x14ac:dyDescent="0.25">
      <c r="A3198" t="s">
        <v>10343</v>
      </c>
      <c r="B3198" t="s">
        <v>10344</v>
      </c>
      <c r="C3198">
        <v>0</v>
      </c>
      <c r="D3198">
        <v>0</v>
      </c>
      <c r="E3198">
        <v>0</v>
      </c>
      <c r="F3198" t="s">
        <v>10345</v>
      </c>
    </row>
    <row r="3199" spans="1:7" x14ac:dyDescent="0.25">
      <c r="A3199" t="s">
        <v>13288</v>
      </c>
      <c r="B3199" t="s">
        <v>13289</v>
      </c>
      <c r="C3199">
        <v>0</v>
      </c>
      <c r="D3199">
        <v>0</v>
      </c>
      <c r="E3199">
        <v>0</v>
      </c>
      <c r="F3199" t="s">
        <v>13290</v>
      </c>
    </row>
    <row r="3200" spans="1:7" x14ac:dyDescent="0.25">
      <c r="A3200" t="s">
        <v>10373</v>
      </c>
      <c r="B3200" t="s">
        <v>10374</v>
      </c>
      <c r="C3200">
        <v>0</v>
      </c>
      <c r="D3200">
        <v>0</v>
      </c>
      <c r="E3200">
        <v>0</v>
      </c>
      <c r="F3200" t="s">
        <v>10375</v>
      </c>
    </row>
    <row r="3201" spans="1:7" x14ac:dyDescent="0.25">
      <c r="A3201" t="s">
        <v>12323</v>
      </c>
      <c r="B3201" t="s">
        <v>12324</v>
      </c>
      <c r="C3201">
        <v>0</v>
      </c>
      <c r="D3201">
        <v>0</v>
      </c>
      <c r="E3201">
        <v>0</v>
      </c>
      <c r="F3201" t="s">
        <v>12325</v>
      </c>
    </row>
    <row r="3202" spans="1:7" x14ac:dyDescent="0.25">
      <c r="A3202" t="s">
        <v>8280</v>
      </c>
      <c r="B3202" t="s">
        <v>8281</v>
      </c>
      <c r="C3202">
        <v>0</v>
      </c>
      <c r="D3202">
        <v>0</v>
      </c>
      <c r="E3202">
        <v>0</v>
      </c>
      <c r="F3202" t="s">
        <v>8282</v>
      </c>
    </row>
    <row r="3203" spans="1:7" x14ac:dyDescent="0.25">
      <c r="A3203" t="s">
        <v>12193</v>
      </c>
      <c r="B3203" t="s">
        <v>12194</v>
      </c>
      <c r="C3203">
        <v>0</v>
      </c>
      <c r="D3203">
        <v>0</v>
      </c>
      <c r="E3203">
        <v>0</v>
      </c>
      <c r="F3203" t="s">
        <v>12195</v>
      </c>
    </row>
    <row r="3204" spans="1:7" x14ac:dyDescent="0.25">
      <c r="A3204" t="s">
        <v>4634</v>
      </c>
      <c r="B3204" t="s">
        <v>4635</v>
      </c>
      <c r="C3204">
        <v>0</v>
      </c>
      <c r="D3204">
        <v>0</v>
      </c>
      <c r="E3204">
        <v>0</v>
      </c>
      <c r="F3204" t="s">
        <v>4636</v>
      </c>
    </row>
    <row r="3205" spans="1:7" x14ac:dyDescent="0.25">
      <c r="A3205" t="s">
        <v>4634</v>
      </c>
      <c r="B3205" t="s">
        <v>8824</v>
      </c>
      <c r="C3205">
        <v>0</v>
      </c>
      <c r="D3205">
        <v>0</v>
      </c>
      <c r="E3205">
        <v>0</v>
      </c>
      <c r="F3205" t="s">
        <v>4636</v>
      </c>
    </row>
    <row r="3206" spans="1:7" x14ac:dyDescent="0.25">
      <c r="A3206" t="s">
        <v>4634</v>
      </c>
      <c r="B3206" t="s">
        <v>9580</v>
      </c>
      <c r="C3206">
        <v>0</v>
      </c>
      <c r="D3206">
        <v>0</v>
      </c>
      <c r="E3206">
        <v>0</v>
      </c>
      <c r="F3206" t="s">
        <v>4636</v>
      </c>
    </row>
    <row r="3207" spans="1:7" x14ac:dyDescent="0.25">
      <c r="A3207" t="s">
        <v>11024</v>
      </c>
      <c r="B3207" t="s">
        <v>11025</v>
      </c>
      <c r="C3207">
        <v>0</v>
      </c>
      <c r="D3207">
        <v>0</v>
      </c>
      <c r="E3207">
        <v>0</v>
      </c>
      <c r="F3207" t="s">
        <v>11026</v>
      </c>
    </row>
    <row r="3208" spans="1:7" x14ac:dyDescent="0.25">
      <c r="A3208" t="s">
        <v>8447</v>
      </c>
      <c r="B3208" t="s">
        <v>8448</v>
      </c>
      <c r="C3208">
        <v>0</v>
      </c>
      <c r="D3208">
        <v>0</v>
      </c>
      <c r="E3208">
        <v>0</v>
      </c>
      <c r="F3208" t="s">
        <v>8449</v>
      </c>
    </row>
    <row r="3209" spans="1:7" x14ac:dyDescent="0.25">
      <c r="A3209" t="s">
        <v>3101</v>
      </c>
      <c r="B3209" t="s">
        <v>3102</v>
      </c>
      <c r="C3209">
        <v>0</v>
      </c>
      <c r="D3209">
        <v>0</v>
      </c>
      <c r="E3209">
        <v>0</v>
      </c>
      <c r="F3209" t="s">
        <v>3103</v>
      </c>
    </row>
    <row r="3210" spans="1:7" x14ac:dyDescent="0.25">
      <c r="A3210" t="s">
        <v>8438</v>
      </c>
      <c r="B3210" t="s">
        <v>8439</v>
      </c>
      <c r="C3210">
        <v>0</v>
      </c>
      <c r="D3210">
        <v>0</v>
      </c>
      <c r="E3210">
        <v>0</v>
      </c>
      <c r="F3210" t="s">
        <v>8440</v>
      </c>
    </row>
    <row r="3211" spans="1:7" x14ac:dyDescent="0.25">
      <c r="A3211" t="s">
        <v>6625</v>
      </c>
      <c r="B3211" t="s">
        <v>6626</v>
      </c>
      <c r="C3211">
        <v>0</v>
      </c>
      <c r="D3211">
        <v>0</v>
      </c>
      <c r="E3211">
        <v>0</v>
      </c>
      <c r="F3211" t="s">
        <v>6627</v>
      </c>
    </row>
    <row r="3212" spans="1:7" x14ac:dyDescent="0.25">
      <c r="A3212" t="s">
        <v>9332</v>
      </c>
      <c r="B3212" t="s">
        <v>9333</v>
      </c>
      <c r="C3212">
        <v>0</v>
      </c>
      <c r="D3212">
        <v>0</v>
      </c>
      <c r="E3212">
        <v>0</v>
      </c>
      <c r="F3212" t="s">
        <v>9334</v>
      </c>
    </row>
    <row r="3213" spans="1:7" x14ac:dyDescent="0.25">
      <c r="A3213" t="s">
        <v>1289</v>
      </c>
      <c r="B3213" t="s">
        <v>1290</v>
      </c>
      <c r="C3213">
        <v>1</v>
      </c>
      <c r="D3213">
        <v>1</v>
      </c>
      <c r="E3213">
        <v>0</v>
      </c>
      <c r="F3213" t="s">
        <v>1291</v>
      </c>
      <c r="G3213" t="s">
        <v>211</v>
      </c>
    </row>
    <row r="3214" spans="1:7" x14ac:dyDescent="0.25">
      <c r="A3214" t="s">
        <v>9967</v>
      </c>
      <c r="B3214" t="s">
        <v>9968</v>
      </c>
      <c r="C3214">
        <v>0</v>
      </c>
      <c r="D3214">
        <v>0</v>
      </c>
      <c r="E3214">
        <v>0</v>
      </c>
      <c r="F3214" t="s">
        <v>9969</v>
      </c>
    </row>
    <row r="3215" spans="1:7" x14ac:dyDescent="0.25">
      <c r="A3215" t="s">
        <v>4026</v>
      </c>
      <c r="B3215" t="s">
        <v>4027</v>
      </c>
      <c r="C3215">
        <v>0</v>
      </c>
      <c r="D3215">
        <v>0</v>
      </c>
      <c r="E3215">
        <v>0</v>
      </c>
      <c r="F3215" t="s">
        <v>4028</v>
      </c>
    </row>
    <row r="3216" spans="1:7" x14ac:dyDescent="0.25">
      <c r="A3216" t="s">
        <v>13027</v>
      </c>
      <c r="B3216" t="s">
        <v>13028</v>
      </c>
      <c r="C3216">
        <v>0</v>
      </c>
      <c r="D3216">
        <v>0</v>
      </c>
      <c r="E3216">
        <v>0</v>
      </c>
      <c r="F3216" t="s">
        <v>13029</v>
      </c>
    </row>
    <row r="3217" spans="1:6" x14ac:dyDescent="0.25">
      <c r="A3217" t="s">
        <v>10729</v>
      </c>
      <c r="B3217" t="s">
        <v>10730</v>
      </c>
      <c r="C3217">
        <v>0</v>
      </c>
      <c r="D3217">
        <v>0</v>
      </c>
      <c r="E3217">
        <v>0</v>
      </c>
      <c r="F3217" t="s">
        <v>10731</v>
      </c>
    </row>
    <row r="3218" spans="1:6" x14ac:dyDescent="0.25">
      <c r="A3218" t="s">
        <v>9098</v>
      </c>
      <c r="B3218" t="s">
        <v>9099</v>
      </c>
      <c r="C3218">
        <v>0</v>
      </c>
      <c r="D3218">
        <v>0</v>
      </c>
      <c r="E3218">
        <v>0</v>
      </c>
      <c r="F3218" t="s">
        <v>9100</v>
      </c>
    </row>
    <row r="3219" spans="1:6" x14ac:dyDescent="0.25">
      <c r="A3219" t="s">
        <v>6205</v>
      </c>
      <c r="B3219" t="s">
        <v>6206</v>
      </c>
      <c r="C3219">
        <v>0</v>
      </c>
      <c r="D3219">
        <v>0</v>
      </c>
      <c r="E3219">
        <v>0</v>
      </c>
      <c r="F3219" t="s">
        <v>6207</v>
      </c>
    </row>
    <row r="3220" spans="1:6" x14ac:dyDescent="0.25">
      <c r="A3220" t="s">
        <v>6231</v>
      </c>
      <c r="B3220" t="s">
        <v>6232</v>
      </c>
      <c r="C3220">
        <v>0</v>
      </c>
      <c r="D3220">
        <v>0</v>
      </c>
      <c r="E3220">
        <v>0</v>
      </c>
      <c r="F3220" t="s">
        <v>6233</v>
      </c>
    </row>
    <row r="3221" spans="1:6" x14ac:dyDescent="0.25">
      <c r="A3221" t="s">
        <v>9093</v>
      </c>
      <c r="B3221" t="s">
        <v>9094</v>
      </c>
      <c r="C3221">
        <v>0</v>
      </c>
      <c r="D3221">
        <v>0</v>
      </c>
      <c r="E3221">
        <v>0</v>
      </c>
      <c r="F3221" t="s">
        <v>9095</v>
      </c>
    </row>
    <row r="3222" spans="1:6" x14ac:dyDescent="0.25">
      <c r="A3222" t="s">
        <v>10921</v>
      </c>
      <c r="B3222" t="s">
        <v>10922</v>
      </c>
      <c r="C3222">
        <v>0</v>
      </c>
      <c r="D3222">
        <v>0</v>
      </c>
      <c r="E3222">
        <v>0</v>
      </c>
      <c r="F3222" t="s">
        <v>10923</v>
      </c>
    </row>
    <row r="3223" spans="1:6" x14ac:dyDescent="0.25">
      <c r="A3223" t="s">
        <v>9361</v>
      </c>
      <c r="B3223" t="s">
        <v>9362</v>
      </c>
      <c r="C3223">
        <v>0</v>
      </c>
      <c r="D3223">
        <v>0</v>
      </c>
      <c r="E3223">
        <v>0</v>
      </c>
      <c r="F3223" t="s">
        <v>9363</v>
      </c>
    </row>
    <row r="3224" spans="1:6" x14ac:dyDescent="0.25">
      <c r="A3224" t="s">
        <v>12732</v>
      </c>
      <c r="B3224" t="s">
        <v>541</v>
      </c>
      <c r="C3224">
        <v>0</v>
      </c>
      <c r="D3224">
        <v>0</v>
      </c>
      <c r="E3224">
        <v>0</v>
      </c>
      <c r="F3224" t="s">
        <v>12733</v>
      </c>
    </row>
    <row r="3225" spans="1:6" x14ac:dyDescent="0.25">
      <c r="A3225" t="s">
        <v>5244</v>
      </c>
      <c r="B3225" t="s">
        <v>2440</v>
      </c>
      <c r="C3225">
        <v>0</v>
      </c>
      <c r="D3225">
        <v>0</v>
      </c>
      <c r="E3225">
        <v>0</v>
      </c>
      <c r="F3225" t="s">
        <v>5245</v>
      </c>
    </row>
    <row r="3226" spans="1:6" x14ac:dyDescent="0.25">
      <c r="A3226" t="s">
        <v>6526</v>
      </c>
      <c r="B3226" t="s">
        <v>6527</v>
      </c>
      <c r="C3226">
        <v>0</v>
      </c>
      <c r="D3226">
        <v>0</v>
      </c>
      <c r="E3226">
        <v>0</v>
      </c>
      <c r="F3226" t="s">
        <v>6528</v>
      </c>
    </row>
    <row r="3227" spans="1:6" x14ac:dyDescent="0.25">
      <c r="A3227" t="s">
        <v>8975</v>
      </c>
      <c r="B3227" t="s">
        <v>8976</v>
      </c>
      <c r="C3227">
        <v>0</v>
      </c>
      <c r="D3227">
        <v>0</v>
      </c>
      <c r="E3227">
        <v>0</v>
      </c>
      <c r="F3227" t="s">
        <v>8977</v>
      </c>
    </row>
    <row r="3228" spans="1:6" x14ac:dyDescent="0.25">
      <c r="A3228" t="s">
        <v>5325</v>
      </c>
      <c r="B3228" t="s">
        <v>5326</v>
      </c>
      <c r="C3228">
        <v>0</v>
      </c>
      <c r="D3228">
        <v>0</v>
      </c>
      <c r="E3228">
        <v>0</v>
      </c>
      <c r="F3228" t="s">
        <v>5327</v>
      </c>
    </row>
    <row r="3229" spans="1:6" x14ac:dyDescent="0.25">
      <c r="A3229" t="s">
        <v>4903</v>
      </c>
      <c r="B3229" t="s">
        <v>4904</v>
      </c>
      <c r="C3229">
        <v>0</v>
      </c>
      <c r="D3229">
        <v>0</v>
      </c>
      <c r="E3229">
        <v>0</v>
      </c>
      <c r="F3229" t="s">
        <v>4905</v>
      </c>
    </row>
    <row r="3230" spans="1:6" x14ac:dyDescent="0.25">
      <c r="A3230" t="s">
        <v>10313</v>
      </c>
      <c r="B3230" t="s">
        <v>10314</v>
      </c>
      <c r="C3230">
        <v>0</v>
      </c>
      <c r="D3230">
        <v>0</v>
      </c>
      <c r="E3230">
        <v>0</v>
      </c>
      <c r="F3230" t="s">
        <v>10315</v>
      </c>
    </row>
    <row r="3231" spans="1:6" x14ac:dyDescent="0.25">
      <c r="A3231" t="s">
        <v>5301</v>
      </c>
      <c r="B3231" t="s">
        <v>5302</v>
      </c>
      <c r="C3231">
        <v>0</v>
      </c>
      <c r="D3231">
        <v>0</v>
      </c>
      <c r="E3231">
        <v>0</v>
      </c>
      <c r="F3231" t="s">
        <v>5303</v>
      </c>
    </row>
    <row r="3232" spans="1:6" x14ac:dyDescent="0.25">
      <c r="A3232" t="s">
        <v>12538</v>
      </c>
      <c r="B3232" t="s">
        <v>12539</v>
      </c>
      <c r="C3232">
        <v>0</v>
      </c>
      <c r="D3232">
        <v>0</v>
      </c>
      <c r="E3232">
        <v>0</v>
      </c>
      <c r="F3232" t="s">
        <v>12540</v>
      </c>
    </row>
    <row r="3233" spans="1:7" x14ac:dyDescent="0.25">
      <c r="A3233" t="s">
        <v>11990</v>
      </c>
      <c r="B3233" t="s">
        <v>11991</v>
      </c>
      <c r="C3233">
        <v>0</v>
      </c>
      <c r="D3233">
        <v>0</v>
      </c>
      <c r="E3233">
        <v>0</v>
      </c>
      <c r="F3233" t="s">
        <v>11992</v>
      </c>
    </row>
    <row r="3234" spans="1:7" x14ac:dyDescent="0.25">
      <c r="A3234" t="s">
        <v>2843</v>
      </c>
      <c r="B3234" t="s">
        <v>2844</v>
      </c>
      <c r="C3234">
        <v>0</v>
      </c>
      <c r="D3234">
        <v>0</v>
      </c>
      <c r="E3234">
        <v>0</v>
      </c>
      <c r="F3234" t="s">
        <v>2845</v>
      </c>
    </row>
    <row r="3235" spans="1:7" x14ac:dyDescent="0.25">
      <c r="A3235" t="s">
        <v>7430</v>
      </c>
      <c r="B3235" t="s">
        <v>7431</v>
      </c>
      <c r="C3235">
        <v>0</v>
      </c>
      <c r="D3235">
        <v>0</v>
      </c>
      <c r="E3235">
        <v>0</v>
      </c>
      <c r="F3235" t="s">
        <v>7432</v>
      </c>
    </row>
    <row r="3236" spans="1:7" x14ac:dyDescent="0.25">
      <c r="A3236" t="s">
        <v>11759</v>
      </c>
      <c r="B3236" t="s">
        <v>11760</v>
      </c>
      <c r="C3236">
        <v>0</v>
      </c>
      <c r="D3236">
        <v>0</v>
      </c>
      <c r="E3236">
        <v>0</v>
      </c>
      <c r="F3236" t="s">
        <v>11761</v>
      </c>
    </row>
    <row r="3237" spans="1:7" x14ac:dyDescent="0.25">
      <c r="A3237" t="s">
        <v>1927</v>
      </c>
      <c r="B3237" t="s">
        <v>1928</v>
      </c>
      <c r="C3237">
        <v>0</v>
      </c>
      <c r="D3237">
        <v>0</v>
      </c>
      <c r="E3237">
        <v>0</v>
      </c>
      <c r="F3237" t="s">
        <v>1929</v>
      </c>
    </row>
    <row r="3238" spans="1:7" x14ac:dyDescent="0.25">
      <c r="A3238" t="s">
        <v>4714</v>
      </c>
      <c r="B3238" t="s">
        <v>4715</v>
      </c>
      <c r="C3238">
        <v>0</v>
      </c>
      <c r="D3238">
        <v>0</v>
      </c>
      <c r="E3238">
        <v>0</v>
      </c>
      <c r="F3238" t="s">
        <v>4716</v>
      </c>
    </row>
    <row r="3239" spans="1:7" x14ac:dyDescent="0.25">
      <c r="A3239" t="s">
        <v>11886</v>
      </c>
      <c r="B3239" t="s">
        <v>11887</v>
      </c>
      <c r="C3239">
        <v>0</v>
      </c>
      <c r="D3239">
        <v>0</v>
      </c>
      <c r="E3239">
        <v>0</v>
      </c>
      <c r="F3239" t="s">
        <v>11888</v>
      </c>
    </row>
    <row r="3240" spans="1:7" x14ac:dyDescent="0.25">
      <c r="A3240" t="s">
        <v>7022</v>
      </c>
      <c r="B3240" t="s">
        <v>7023</v>
      </c>
      <c r="C3240">
        <v>0</v>
      </c>
      <c r="D3240">
        <v>0</v>
      </c>
      <c r="E3240">
        <v>0</v>
      </c>
      <c r="F3240" t="s">
        <v>7024</v>
      </c>
    </row>
    <row r="3241" spans="1:7" x14ac:dyDescent="0.25">
      <c r="A3241" t="s">
        <v>5431</v>
      </c>
      <c r="B3241" t="s">
        <v>5432</v>
      </c>
      <c r="C3241">
        <v>0</v>
      </c>
      <c r="D3241">
        <v>0</v>
      </c>
      <c r="E3241">
        <v>0</v>
      </c>
      <c r="F3241" t="s">
        <v>5433</v>
      </c>
    </row>
    <row r="3242" spans="1:7" x14ac:dyDescent="0.25">
      <c r="A3242" t="s">
        <v>7530</v>
      </c>
      <c r="B3242" t="s">
        <v>7531</v>
      </c>
      <c r="C3242">
        <v>0</v>
      </c>
      <c r="D3242">
        <v>0</v>
      </c>
      <c r="E3242">
        <v>0</v>
      </c>
      <c r="F3242" t="s">
        <v>7532</v>
      </c>
    </row>
    <row r="3243" spans="1:7" x14ac:dyDescent="0.25">
      <c r="A3243" t="s">
        <v>11779</v>
      </c>
      <c r="B3243" t="s">
        <v>11780</v>
      </c>
      <c r="C3243">
        <v>0</v>
      </c>
      <c r="D3243">
        <v>0</v>
      </c>
      <c r="E3243">
        <v>0</v>
      </c>
      <c r="F3243" t="s">
        <v>11781</v>
      </c>
    </row>
    <row r="3244" spans="1:7" x14ac:dyDescent="0.25">
      <c r="A3244" t="s">
        <v>492</v>
      </c>
      <c r="B3244" t="s">
        <v>493</v>
      </c>
      <c r="C3244">
        <v>2</v>
      </c>
      <c r="D3244">
        <v>2</v>
      </c>
      <c r="E3244">
        <v>0</v>
      </c>
      <c r="F3244" t="s">
        <v>494</v>
      </c>
      <c r="G3244" t="s">
        <v>495</v>
      </c>
    </row>
    <row r="3245" spans="1:7" x14ac:dyDescent="0.25">
      <c r="A3245" t="s">
        <v>7527</v>
      </c>
      <c r="B3245" t="s">
        <v>7528</v>
      </c>
      <c r="C3245">
        <v>0</v>
      </c>
      <c r="D3245">
        <v>0</v>
      </c>
      <c r="E3245">
        <v>0</v>
      </c>
      <c r="F3245" t="s">
        <v>7529</v>
      </c>
    </row>
    <row r="3246" spans="1:7" x14ac:dyDescent="0.25">
      <c r="A3246" t="s">
        <v>7416</v>
      </c>
      <c r="B3246" t="s">
        <v>5691</v>
      </c>
      <c r="C3246">
        <v>0</v>
      </c>
      <c r="D3246">
        <v>0</v>
      </c>
      <c r="E3246">
        <v>0</v>
      </c>
      <c r="F3246" t="s">
        <v>7417</v>
      </c>
    </row>
    <row r="3247" spans="1:7" x14ac:dyDescent="0.25">
      <c r="A3247" t="s">
        <v>9691</v>
      </c>
      <c r="B3247" t="s">
        <v>9692</v>
      </c>
      <c r="C3247">
        <v>0</v>
      </c>
      <c r="D3247">
        <v>0</v>
      </c>
      <c r="E3247">
        <v>0</v>
      </c>
      <c r="F3247" t="s">
        <v>9693</v>
      </c>
    </row>
    <row r="3248" spans="1:7" x14ac:dyDescent="0.25">
      <c r="A3248" t="s">
        <v>11558</v>
      </c>
      <c r="B3248" t="s">
        <v>11559</v>
      </c>
      <c r="C3248">
        <v>0</v>
      </c>
      <c r="D3248">
        <v>0</v>
      </c>
      <c r="E3248">
        <v>0</v>
      </c>
      <c r="F3248" t="s">
        <v>11560</v>
      </c>
    </row>
    <row r="3249" spans="1:6" x14ac:dyDescent="0.25">
      <c r="A3249" t="s">
        <v>2991</v>
      </c>
      <c r="B3249" t="s">
        <v>2992</v>
      </c>
      <c r="C3249">
        <v>0</v>
      </c>
      <c r="D3249">
        <v>0</v>
      </c>
      <c r="E3249">
        <v>0</v>
      </c>
      <c r="F3249" t="s">
        <v>2993</v>
      </c>
    </row>
    <row r="3250" spans="1:6" x14ac:dyDescent="0.25">
      <c r="A3250" t="s">
        <v>3810</v>
      </c>
      <c r="B3250" t="s">
        <v>3811</v>
      </c>
      <c r="C3250">
        <v>0</v>
      </c>
      <c r="D3250">
        <v>0</v>
      </c>
      <c r="E3250">
        <v>0</v>
      </c>
      <c r="F3250" t="s">
        <v>3812</v>
      </c>
    </row>
    <row r="3251" spans="1:6" x14ac:dyDescent="0.25">
      <c r="A3251" t="s">
        <v>6898</v>
      </c>
      <c r="B3251" t="s">
        <v>6899</v>
      </c>
      <c r="C3251">
        <v>0</v>
      </c>
      <c r="D3251">
        <v>0</v>
      </c>
      <c r="E3251">
        <v>0</v>
      </c>
      <c r="F3251" t="s">
        <v>6900</v>
      </c>
    </row>
    <row r="3252" spans="1:6" x14ac:dyDescent="0.25">
      <c r="A3252" t="s">
        <v>13187</v>
      </c>
      <c r="B3252" t="s">
        <v>3308</v>
      </c>
      <c r="C3252">
        <v>0</v>
      </c>
      <c r="D3252">
        <v>0</v>
      </c>
      <c r="E3252">
        <v>0</v>
      </c>
      <c r="F3252" t="s">
        <v>13188</v>
      </c>
    </row>
    <row r="3253" spans="1:6" x14ac:dyDescent="0.25">
      <c r="A3253" t="s">
        <v>9819</v>
      </c>
      <c r="B3253" t="s">
        <v>8558</v>
      </c>
      <c r="C3253">
        <v>0</v>
      </c>
      <c r="D3253">
        <v>0</v>
      </c>
      <c r="E3253">
        <v>0</v>
      </c>
      <c r="F3253" t="s">
        <v>9820</v>
      </c>
    </row>
    <row r="3254" spans="1:6" x14ac:dyDescent="0.25">
      <c r="A3254" t="s">
        <v>7239</v>
      </c>
      <c r="B3254" t="s">
        <v>7240</v>
      </c>
      <c r="C3254">
        <v>0</v>
      </c>
      <c r="D3254">
        <v>0</v>
      </c>
      <c r="E3254">
        <v>0</v>
      </c>
      <c r="F3254" t="s">
        <v>7241</v>
      </c>
    </row>
    <row r="3255" spans="1:6" x14ac:dyDescent="0.25">
      <c r="A3255" t="s">
        <v>11379</v>
      </c>
      <c r="B3255" t="s">
        <v>11380</v>
      </c>
      <c r="C3255">
        <v>0</v>
      </c>
      <c r="D3255">
        <v>0</v>
      </c>
      <c r="E3255">
        <v>0</v>
      </c>
      <c r="F3255" t="s">
        <v>11381</v>
      </c>
    </row>
    <row r="3256" spans="1:6" x14ac:dyDescent="0.25">
      <c r="A3256" t="s">
        <v>4700</v>
      </c>
      <c r="B3256" t="s">
        <v>4701</v>
      </c>
      <c r="C3256">
        <v>0</v>
      </c>
      <c r="D3256">
        <v>0</v>
      </c>
      <c r="E3256">
        <v>0</v>
      </c>
      <c r="F3256" t="s">
        <v>4702</v>
      </c>
    </row>
    <row r="3257" spans="1:6" x14ac:dyDescent="0.25">
      <c r="A3257" t="s">
        <v>2456</v>
      </c>
      <c r="B3257" t="s">
        <v>2457</v>
      </c>
      <c r="C3257">
        <v>0</v>
      </c>
      <c r="D3257">
        <v>0</v>
      </c>
      <c r="E3257">
        <v>0</v>
      </c>
      <c r="F3257" t="s">
        <v>2458</v>
      </c>
    </row>
    <row r="3258" spans="1:6" x14ac:dyDescent="0.25">
      <c r="A3258" t="s">
        <v>9281</v>
      </c>
      <c r="B3258" t="s">
        <v>9282</v>
      </c>
      <c r="C3258">
        <v>0</v>
      </c>
      <c r="D3258">
        <v>0</v>
      </c>
      <c r="E3258">
        <v>0</v>
      </c>
      <c r="F3258" t="s">
        <v>9283</v>
      </c>
    </row>
    <row r="3259" spans="1:6" x14ac:dyDescent="0.25">
      <c r="A3259" t="s">
        <v>7327</v>
      </c>
      <c r="B3259" t="s">
        <v>4400</v>
      </c>
      <c r="C3259">
        <v>0</v>
      </c>
      <c r="D3259">
        <v>0</v>
      </c>
      <c r="E3259">
        <v>0</v>
      </c>
      <c r="F3259" t="s">
        <v>7328</v>
      </c>
    </row>
    <row r="3260" spans="1:6" x14ac:dyDescent="0.25">
      <c r="A3260" t="s">
        <v>6623</v>
      </c>
      <c r="B3260" t="s">
        <v>4745</v>
      </c>
      <c r="C3260">
        <v>0</v>
      </c>
      <c r="D3260">
        <v>0</v>
      </c>
      <c r="E3260">
        <v>0</v>
      </c>
      <c r="F3260" t="s">
        <v>6624</v>
      </c>
    </row>
    <row r="3261" spans="1:6" x14ac:dyDescent="0.25">
      <c r="A3261" t="s">
        <v>7050</v>
      </c>
      <c r="B3261" t="s">
        <v>7051</v>
      </c>
      <c r="C3261">
        <v>0</v>
      </c>
      <c r="D3261">
        <v>0</v>
      </c>
      <c r="E3261">
        <v>0</v>
      </c>
      <c r="F3261" t="s">
        <v>7052</v>
      </c>
    </row>
    <row r="3262" spans="1:6" x14ac:dyDescent="0.25">
      <c r="A3262" t="s">
        <v>4747</v>
      </c>
      <c r="B3262" t="s">
        <v>4748</v>
      </c>
      <c r="C3262">
        <v>0</v>
      </c>
      <c r="D3262">
        <v>0</v>
      </c>
      <c r="E3262">
        <v>0</v>
      </c>
      <c r="F3262" t="s">
        <v>4749</v>
      </c>
    </row>
    <row r="3263" spans="1:6" x14ac:dyDescent="0.25">
      <c r="A3263" t="s">
        <v>2012</v>
      </c>
      <c r="B3263" t="s">
        <v>2013</v>
      </c>
      <c r="C3263">
        <v>0</v>
      </c>
      <c r="D3263">
        <v>0</v>
      </c>
      <c r="E3263">
        <v>0</v>
      </c>
      <c r="F3263" t="s">
        <v>2014</v>
      </c>
    </row>
    <row r="3264" spans="1:6" x14ac:dyDescent="0.25">
      <c r="A3264" t="s">
        <v>3577</v>
      </c>
      <c r="B3264" t="s">
        <v>3578</v>
      </c>
      <c r="C3264">
        <v>0</v>
      </c>
      <c r="D3264">
        <v>0</v>
      </c>
      <c r="E3264">
        <v>0</v>
      </c>
      <c r="F3264" t="s">
        <v>3579</v>
      </c>
    </row>
    <row r="3265" spans="1:6" x14ac:dyDescent="0.25">
      <c r="A3265" t="s">
        <v>4744</v>
      </c>
      <c r="B3265" t="s">
        <v>4745</v>
      </c>
      <c r="C3265">
        <v>0</v>
      </c>
      <c r="D3265">
        <v>0</v>
      </c>
      <c r="E3265">
        <v>0</v>
      </c>
      <c r="F3265" t="s">
        <v>4746</v>
      </c>
    </row>
    <row r="3266" spans="1:6" x14ac:dyDescent="0.25">
      <c r="A3266" t="s">
        <v>13239</v>
      </c>
      <c r="B3266" t="s">
        <v>13240</v>
      </c>
      <c r="C3266">
        <v>0</v>
      </c>
      <c r="D3266">
        <v>0</v>
      </c>
      <c r="E3266">
        <v>0</v>
      </c>
      <c r="F3266" t="s">
        <v>13241</v>
      </c>
    </row>
    <row r="3267" spans="1:6" x14ac:dyDescent="0.25">
      <c r="A3267" t="s">
        <v>7245</v>
      </c>
      <c r="B3267" t="s">
        <v>7246</v>
      </c>
      <c r="C3267">
        <v>0</v>
      </c>
      <c r="D3267">
        <v>0</v>
      </c>
      <c r="E3267">
        <v>0</v>
      </c>
      <c r="F3267" t="s">
        <v>7247</v>
      </c>
    </row>
    <row r="3268" spans="1:6" x14ac:dyDescent="0.25">
      <c r="A3268" t="s">
        <v>4947</v>
      </c>
      <c r="B3268" t="s">
        <v>4948</v>
      </c>
      <c r="C3268">
        <v>0</v>
      </c>
      <c r="D3268">
        <v>0</v>
      </c>
      <c r="E3268">
        <v>0</v>
      </c>
      <c r="F3268" t="s">
        <v>4949</v>
      </c>
    </row>
    <row r="3269" spans="1:6" x14ac:dyDescent="0.25">
      <c r="A3269" t="s">
        <v>4891</v>
      </c>
      <c r="B3269" t="s">
        <v>4892</v>
      </c>
      <c r="C3269">
        <v>0</v>
      </c>
      <c r="D3269">
        <v>0</v>
      </c>
      <c r="E3269">
        <v>0</v>
      </c>
      <c r="F3269" t="s">
        <v>4893</v>
      </c>
    </row>
    <row r="3270" spans="1:6" x14ac:dyDescent="0.25">
      <c r="A3270" t="s">
        <v>4932</v>
      </c>
      <c r="B3270" t="s">
        <v>4933</v>
      </c>
      <c r="C3270">
        <v>0</v>
      </c>
      <c r="D3270">
        <v>0</v>
      </c>
      <c r="E3270">
        <v>0</v>
      </c>
      <c r="F3270" t="s">
        <v>4934</v>
      </c>
    </row>
    <row r="3271" spans="1:6" x14ac:dyDescent="0.25">
      <c r="A3271" t="s">
        <v>11045</v>
      </c>
      <c r="B3271" t="s">
        <v>11046</v>
      </c>
      <c r="C3271">
        <v>0</v>
      </c>
      <c r="D3271">
        <v>0</v>
      </c>
      <c r="E3271">
        <v>0</v>
      </c>
      <c r="F3271" t="s">
        <v>11047</v>
      </c>
    </row>
    <row r="3272" spans="1:6" x14ac:dyDescent="0.25">
      <c r="A3272" t="s">
        <v>13250</v>
      </c>
      <c r="B3272" t="s">
        <v>13251</v>
      </c>
      <c r="C3272">
        <v>0</v>
      </c>
      <c r="D3272">
        <v>0</v>
      </c>
      <c r="E3272">
        <v>0</v>
      </c>
      <c r="F3272" t="s">
        <v>13252</v>
      </c>
    </row>
    <row r="3273" spans="1:6" x14ac:dyDescent="0.25">
      <c r="A3273" t="s">
        <v>10379</v>
      </c>
      <c r="B3273" t="s">
        <v>10380</v>
      </c>
      <c r="C3273">
        <v>0</v>
      </c>
      <c r="D3273">
        <v>0</v>
      </c>
      <c r="E3273">
        <v>0</v>
      </c>
      <c r="F3273" t="s">
        <v>10381</v>
      </c>
    </row>
    <row r="3274" spans="1:6" x14ac:dyDescent="0.25">
      <c r="A3274" t="s">
        <v>9773</v>
      </c>
      <c r="B3274" t="s">
        <v>9774</v>
      </c>
      <c r="C3274">
        <v>0</v>
      </c>
      <c r="D3274">
        <v>0</v>
      </c>
      <c r="E3274">
        <v>0</v>
      </c>
      <c r="F3274" t="s">
        <v>9775</v>
      </c>
    </row>
    <row r="3275" spans="1:6" x14ac:dyDescent="0.25">
      <c r="A3275" t="s">
        <v>2861</v>
      </c>
      <c r="B3275" t="s">
        <v>2862</v>
      </c>
      <c r="C3275">
        <v>0</v>
      </c>
      <c r="D3275">
        <v>0</v>
      </c>
      <c r="E3275">
        <v>0</v>
      </c>
      <c r="F3275" t="s">
        <v>2863</v>
      </c>
    </row>
    <row r="3276" spans="1:6" x14ac:dyDescent="0.25">
      <c r="A3276" t="s">
        <v>10786</v>
      </c>
      <c r="B3276" t="s">
        <v>10787</v>
      </c>
      <c r="C3276">
        <v>0</v>
      </c>
      <c r="D3276">
        <v>0</v>
      </c>
      <c r="E3276">
        <v>0</v>
      </c>
      <c r="F3276" t="s">
        <v>10788</v>
      </c>
    </row>
    <row r="3277" spans="1:6" x14ac:dyDescent="0.25">
      <c r="A3277" t="s">
        <v>3795</v>
      </c>
      <c r="B3277" t="s">
        <v>3796</v>
      </c>
      <c r="C3277">
        <v>0</v>
      </c>
      <c r="D3277">
        <v>0</v>
      </c>
      <c r="E3277">
        <v>0</v>
      </c>
      <c r="F3277" t="s">
        <v>3797</v>
      </c>
    </row>
    <row r="3278" spans="1:6" x14ac:dyDescent="0.25">
      <c r="A3278" t="s">
        <v>6436</v>
      </c>
      <c r="B3278" t="s">
        <v>6437</v>
      </c>
      <c r="C3278">
        <v>0</v>
      </c>
      <c r="D3278">
        <v>0</v>
      </c>
      <c r="E3278">
        <v>0</v>
      </c>
      <c r="F3278" t="s">
        <v>6438</v>
      </c>
    </row>
    <row r="3279" spans="1:6" x14ac:dyDescent="0.25">
      <c r="A3279" t="s">
        <v>10735</v>
      </c>
      <c r="B3279" t="s">
        <v>10736</v>
      </c>
      <c r="C3279">
        <v>0</v>
      </c>
      <c r="D3279">
        <v>0</v>
      </c>
      <c r="E3279">
        <v>0</v>
      </c>
      <c r="F3279" t="s">
        <v>10737</v>
      </c>
    </row>
    <row r="3280" spans="1:6" x14ac:dyDescent="0.25">
      <c r="A3280" t="s">
        <v>13206</v>
      </c>
      <c r="B3280" t="s">
        <v>13207</v>
      </c>
      <c r="C3280">
        <v>0</v>
      </c>
      <c r="D3280">
        <v>0</v>
      </c>
      <c r="E3280">
        <v>0</v>
      </c>
      <c r="F3280" t="s">
        <v>13208</v>
      </c>
    </row>
    <row r="3281" spans="1:6" x14ac:dyDescent="0.25">
      <c r="A3281" t="s">
        <v>5968</v>
      </c>
      <c r="B3281" t="s">
        <v>5969</v>
      </c>
      <c r="C3281">
        <v>0</v>
      </c>
      <c r="D3281">
        <v>0</v>
      </c>
      <c r="E3281">
        <v>0</v>
      </c>
      <c r="F3281" t="s">
        <v>5970</v>
      </c>
    </row>
    <row r="3282" spans="1:6" x14ac:dyDescent="0.25">
      <c r="A3282" t="s">
        <v>6305</v>
      </c>
      <c r="B3282" t="s">
        <v>6306</v>
      </c>
      <c r="C3282">
        <v>0</v>
      </c>
      <c r="D3282">
        <v>0</v>
      </c>
      <c r="E3282">
        <v>0</v>
      </c>
      <c r="F3282" t="s">
        <v>6307</v>
      </c>
    </row>
    <row r="3283" spans="1:6" x14ac:dyDescent="0.25">
      <c r="A3283" t="s">
        <v>12675</v>
      </c>
      <c r="B3283" t="s">
        <v>12676</v>
      </c>
      <c r="C3283">
        <v>0</v>
      </c>
      <c r="D3283">
        <v>0</v>
      </c>
      <c r="E3283">
        <v>0</v>
      </c>
      <c r="F3283" t="s">
        <v>12677</v>
      </c>
    </row>
    <row r="3284" spans="1:6" x14ac:dyDescent="0.25">
      <c r="A3284" t="s">
        <v>7174</v>
      </c>
      <c r="B3284" t="s">
        <v>7175</v>
      </c>
      <c r="C3284">
        <v>0</v>
      </c>
      <c r="D3284">
        <v>0</v>
      </c>
      <c r="E3284">
        <v>0</v>
      </c>
      <c r="F3284" t="s">
        <v>7176</v>
      </c>
    </row>
    <row r="3285" spans="1:6" x14ac:dyDescent="0.25">
      <c r="A3285" t="s">
        <v>6060</v>
      </c>
      <c r="B3285" t="s">
        <v>6061</v>
      </c>
      <c r="C3285">
        <v>0</v>
      </c>
      <c r="D3285">
        <v>0</v>
      </c>
      <c r="E3285">
        <v>0</v>
      </c>
      <c r="F3285" t="s">
        <v>6062</v>
      </c>
    </row>
    <row r="3286" spans="1:6" x14ac:dyDescent="0.25">
      <c r="A3286" t="s">
        <v>4726</v>
      </c>
      <c r="B3286" t="s">
        <v>4727</v>
      </c>
      <c r="C3286">
        <v>0</v>
      </c>
      <c r="D3286">
        <v>0</v>
      </c>
      <c r="E3286">
        <v>0</v>
      </c>
      <c r="F3286" t="s">
        <v>4728</v>
      </c>
    </row>
    <row r="3287" spans="1:6" x14ac:dyDescent="0.25">
      <c r="A3287" t="s">
        <v>3661</v>
      </c>
      <c r="B3287" t="s">
        <v>3662</v>
      </c>
      <c r="C3287">
        <v>0</v>
      </c>
      <c r="D3287">
        <v>0</v>
      </c>
      <c r="E3287">
        <v>0</v>
      </c>
      <c r="F3287" t="s">
        <v>3663</v>
      </c>
    </row>
    <row r="3288" spans="1:6" x14ac:dyDescent="0.25">
      <c r="A3288" t="s">
        <v>13256</v>
      </c>
      <c r="B3288" t="s">
        <v>13257</v>
      </c>
      <c r="C3288">
        <v>0</v>
      </c>
      <c r="D3288">
        <v>0</v>
      </c>
      <c r="E3288">
        <v>0</v>
      </c>
      <c r="F3288" t="s">
        <v>13258</v>
      </c>
    </row>
    <row r="3289" spans="1:6" x14ac:dyDescent="0.25">
      <c r="A3289" t="s">
        <v>12503</v>
      </c>
      <c r="B3289" t="s">
        <v>12478</v>
      </c>
      <c r="C3289">
        <v>0</v>
      </c>
      <c r="D3289">
        <v>0</v>
      </c>
      <c r="E3289">
        <v>0</v>
      </c>
      <c r="F3289" t="s">
        <v>12504</v>
      </c>
    </row>
    <row r="3290" spans="1:6" x14ac:dyDescent="0.25">
      <c r="A3290" t="s">
        <v>3030</v>
      </c>
      <c r="B3290" t="s">
        <v>3031</v>
      </c>
      <c r="C3290">
        <v>0</v>
      </c>
      <c r="D3290">
        <v>0</v>
      </c>
      <c r="E3290">
        <v>0</v>
      </c>
      <c r="F3290" t="s">
        <v>3032</v>
      </c>
    </row>
    <row r="3291" spans="1:6" x14ac:dyDescent="0.25">
      <c r="A3291" t="s">
        <v>6730</v>
      </c>
      <c r="B3291" t="s">
        <v>6731</v>
      </c>
      <c r="C3291">
        <v>0</v>
      </c>
      <c r="D3291">
        <v>0</v>
      </c>
      <c r="E3291">
        <v>0</v>
      </c>
      <c r="F3291" t="s">
        <v>6732</v>
      </c>
    </row>
    <row r="3292" spans="1:6" x14ac:dyDescent="0.25">
      <c r="A3292" t="s">
        <v>9313</v>
      </c>
      <c r="B3292" t="s">
        <v>9314</v>
      </c>
      <c r="C3292">
        <v>0</v>
      </c>
      <c r="D3292">
        <v>0</v>
      </c>
      <c r="E3292">
        <v>0</v>
      </c>
      <c r="F3292" t="s">
        <v>9315</v>
      </c>
    </row>
    <row r="3293" spans="1:6" x14ac:dyDescent="0.25">
      <c r="A3293" t="s">
        <v>6243</v>
      </c>
      <c r="B3293" t="s">
        <v>6244</v>
      </c>
      <c r="C3293">
        <v>0</v>
      </c>
      <c r="D3293">
        <v>0</v>
      </c>
      <c r="E3293">
        <v>0</v>
      </c>
      <c r="F3293" t="s">
        <v>6245</v>
      </c>
    </row>
    <row r="3294" spans="1:6" x14ac:dyDescent="0.25">
      <c r="A3294" t="s">
        <v>6240</v>
      </c>
      <c r="B3294" t="s">
        <v>6241</v>
      </c>
      <c r="C3294">
        <v>0</v>
      </c>
      <c r="D3294">
        <v>0</v>
      </c>
      <c r="E3294">
        <v>0</v>
      </c>
      <c r="F3294" t="s">
        <v>6242</v>
      </c>
    </row>
    <row r="3295" spans="1:6" x14ac:dyDescent="0.25">
      <c r="A3295" t="s">
        <v>3307</v>
      </c>
      <c r="B3295" t="s">
        <v>3308</v>
      </c>
      <c r="C3295">
        <v>0</v>
      </c>
      <c r="D3295">
        <v>0</v>
      </c>
      <c r="E3295">
        <v>0</v>
      </c>
      <c r="F3295" t="s">
        <v>3309</v>
      </c>
    </row>
    <row r="3296" spans="1:6" x14ac:dyDescent="0.25">
      <c r="A3296" t="s">
        <v>7841</v>
      </c>
      <c r="B3296" t="s">
        <v>7842</v>
      </c>
      <c r="C3296">
        <v>0</v>
      </c>
      <c r="D3296">
        <v>0</v>
      </c>
      <c r="E3296">
        <v>0</v>
      </c>
      <c r="F3296" t="s">
        <v>7843</v>
      </c>
    </row>
    <row r="3297" spans="1:7" x14ac:dyDescent="0.25">
      <c r="A3297" t="s">
        <v>10075</v>
      </c>
      <c r="B3297" t="s">
        <v>10076</v>
      </c>
      <c r="C3297">
        <v>0</v>
      </c>
      <c r="D3297">
        <v>0</v>
      </c>
      <c r="E3297">
        <v>0</v>
      </c>
      <c r="F3297" t="s">
        <v>10077</v>
      </c>
    </row>
    <row r="3298" spans="1:7" x14ac:dyDescent="0.25">
      <c r="A3298" t="s">
        <v>10042</v>
      </c>
      <c r="B3298" t="s">
        <v>10043</v>
      </c>
      <c r="C3298">
        <v>0</v>
      </c>
      <c r="D3298">
        <v>0</v>
      </c>
      <c r="E3298">
        <v>0</v>
      </c>
      <c r="F3298" t="s">
        <v>10044</v>
      </c>
    </row>
    <row r="3299" spans="1:7" x14ac:dyDescent="0.25">
      <c r="A3299" t="s">
        <v>5982</v>
      </c>
      <c r="B3299" t="s">
        <v>5983</v>
      </c>
      <c r="C3299">
        <v>0</v>
      </c>
      <c r="D3299">
        <v>0</v>
      </c>
      <c r="E3299">
        <v>0</v>
      </c>
      <c r="F3299" t="s">
        <v>5984</v>
      </c>
    </row>
    <row r="3300" spans="1:7" x14ac:dyDescent="0.25">
      <c r="A3300" t="s">
        <v>8717</v>
      </c>
      <c r="B3300" t="s">
        <v>8718</v>
      </c>
      <c r="C3300">
        <v>0</v>
      </c>
      <c r="D3300">
        <v>0</v>
      </c>
      <c r="E3300">
        <v>0</v>
      </c>
      <c r="F3300" t="s">
        <v>8719</v>
      </c>
    </row>
    <row r="3301" spans="1:7" x14ac:dyDescent="0.25">
      <c r="A3301" t="s">
        <v>8933</v>
      </c>
      <c r="B3301" t="s">
        <v>8931</v>
      </c>
      <c r="C3301">
        <v>0</v>
      </c>
      <c r="D3301">
        <v>0</v>
      </c>
      <c r="E3301">
        <v>0</v>
      </c>
      <c r="F3301" t="s">
        <v>8934</v>
      </c>
    </row>
    <row r="3302" spans="1:7" x14ac:dyDescent="0.25">
      <c r="A3302" t="s">
        <v>12262</v>
      </c>
      <c r="B3302" t="s">
        <v>12263</v>
      </c>
      <c r="C3302">
        <v>0</v>
      </c>
      <c r="D3302">
        <v>0</v>
      </c>
      <c r="E3302">
        <v>0</v>
      </c>
      <c r="F3302" t="s">
        <v>12264</v>
      </c>
    </row>
    <row r="3303" spans="1:7" x14ac:dyDescent="0.25">
      <c r="A3303" t="s">
        <v>5025</v>
      </c>
      <c r="B3303" t="s">
        <v>5026</v>
      </c>
      <c r="C3303">
        <v>0</v>
      </c>
      <c r="D3303">
        <v>0</v>
      </c>
      <c r="E3303">
        <v>0</v>
      </c>
      <c r="F3303" t="s">
        <v>5027</v>
      </c>
    </row>
    <row r="3304" spans="1:7" x14ac:dyDescent="0.25">
      <c r="A3304" t="s">
        <v>1590</v>
      </c>
      <c r="B3304" t="s">
        <v>1591</v>
      </c>
      <c r="C3304">
        <v>1</v>
      </c>
      <c r="D3304">
        <v>0</v>
      </c>
      <c r="E3304">
        <v>1</v>
      </c>
      <c r="F3304" t="s">
        <v>1592</v>
      </c>
      <c r="G3304" t="s">
        <v>1459</v>
      </c>
    </row>
    <row r="3305" spans="1:7" x14ac:dyDescent="0.25">
      <c r="A3305" t="s">
        <v>8108</v>
      </c>
      <c r="B3305" t="s">
        <v>8109</v>
      </c>
      <c r="C3305">
        <v>0</v>
      </c>
      <c r="D3305">
        <v>0</v>
      </c>
      <c r="E3305">
        <v>0</v>
      </c>
      <c r="F3305" t="s">
        <v>8110</v>
      </c>
    </row>
    <row r="3306" spans="1:7" x14ac:dyDescent="0.25">
      <c r="A3306" t="s">
        <v>5745</v>
      </c>
      <c r="B3306" t="s">
        <v>5746</v>
      </c>
      <c r="C3306">
        <v>0</v>
      </c>
      <c r="D3306">
        <v>0</v>
      </c>
      <c r="E3306">
        <v>0</v>
      </c>
      <c r="F3306" t="s">
        <v>5747</v>
      </c>
    </row>
    <row r="3307" spans="1:7" x14ac:dyDescent="0.25">
      <c r="A3307" t="s">
        <v>9706</v>
      </c>
      <c r="B3307" t="s">
        <v>9707</v>
      </c>
      <c r="C3307">
        <v>0</v>
      </c>
      <c r="D3307">
        <v>0</v>
      </c>
      <c r="E3307">
        <v>0</v>
      </c>
      <c r="F3307" t="s">
        <v>9708</v>
      </c>
    </row>
    <row r="3308" spans="1:7" x14ac:dyDescent="0.25">
      <c r="A3308" t="s">
        <v>8899</v>
      </c>
      <c r="B3308" t="s">
        <v>8900</v>
      </c>
      <c r="C3308">
        <v>0</v>
      </c>
      <c r="D3308">
        <v>0</v>
      </c>
      <c r="E3308">
        <v>0</v>
      </c>
      <c r="F3308" t="s">
        <v>8901</v>
      </c>
    </row>
    <row r="3309" spans="1:7" x14ac:dyDescent="0.25">
      <c r="A3309" t="s">
        <v>3929</v>
      </c>
      <c r="B3309" t="s">
        <v>3930</v>
      </c>
      <c r="C3309">
        <v>0</v>
      </c>
      <c r="D3309">
        <v>0</v>
      </c>
      <c r="E3309">
        <v>0</v>
      </c>
      <c r="F3309" t="s">
        <v>3931</v>
      </c>
    </row>
    <row r="3310" spans="1:7" x14ac:dyDescent="0.25">
      <c r="A3310" t="s">
        <v>8585</v>
      </c>
      <c r="B3310" t="s">
        <v>8586</v>
      </c>
      <c r="C3310">
        <v>0</v>
      </c>
      <c r="D3310">
        <v>0</v>
      </c>
      <c r="E3310">
        <v>0</v>
      </c>
      <c r="F3310" t="s">
        <v>8587</v>
      </c>
    </row>
    <row r="3311" spans="1:7" x14ac:dyDescent="0.25">
      <c r="A3311" t="s">
        <v>11615</v>
      </c>
      <c r="B3311" t="s">
        <v>11616</v>
      </c>
      <c r="C3311">
        <v>0</v>
      </c>
      <c r="D3311">
        <v>0</v>
      </c>
      <c r="E3311">
        <v>0</v>
      </c>
      <c r="F3311" t="s">
        <v>11617</v>
      </c>
    </row>
    <row r="3312" spans="1:7" x14ac:dyDescent="0.25">
      <c r="A3312" t="s">
        <v>6932</v>
      </c>
      <c r="B3312" t="s">
        <v>6933</v>
      </c>
      <c r="C3312">
        <v>0</v>
      </c>
      <c r="D3312">
        <v>0</v>
      </c>
      <c r="E3312">
        <v>0</v>
      </c>
      <c r="F3312" t="s">
        <v>6934</v>
      </c>
    </row>
    <row r="3313" spans="1:6" x14ac:dyDescent="0.25">
      <c r="A3313" t="s">
        <v>8483</v>
      </c>
      <c r="B3313" t="s">
        <v>8484</v>
      </c>
      <c r="C3313">
        <v>0</v>
      </c>
      <c r="D3313">
        <v>0</v>
      </c>
      <c r="E3313">
        <v>0</v>
      </c>
      <c r="F3313" t="s">
        <v>8485</v>
      </c>
    </row>
    <row r="3314" spans="1:6" x14ac:dyDescent="0.25">
      <c r="A3314" t="s">
        <v>7177</v>
      </c>
      <c r="B3314" t="s">
        <v>7178</v>
      </c>
      <c r="C3314">
        <v>0</v>
      </c>
      <c r="D3314">
        <v>0</v>
      </c>
      <c r="E3314">
        <v>0</v>
      </c>
      <c r="F3314" t="s">
        <v>7179</v>
      </c>
    </row>
    <row r="3315" spans="1:6" x14ac:dyDescent="0.25">
      <c r="A3315" t="s">
        <v>11600</v>
      </c>
      <c r="B3315" t="s">
        <v>11601</v>
      </c>
      <c r="C3315">
        <v>0</v>
      </c>
      <c r="D3315">
        <v>0</v>
      </c>
      <c r="E3315">
        <v>0</v>
      </c>
      <c r="F3315" t="s">
        <v>11602</v>
      </c>
    </row>
    <row r="3316" spans="1:6" x14ac:dyDescent="0.25">
      <c r="A3316" t="s">
        <v>12619</v>
      </c>
      <c r="B3316" t="s">
        <v>12620</v>
      </c>
      <c r="C3316">
        <v>0</v>
      </c>
      <c r="D3316">
        <v>0</v>
      </c>
      <c r="E3316">
        <v>0</v>
      </c>
      <c r="F3316" t="s">
        <v>12621</v>
      </c>
    </row>
    <row r="3317" spans="1:6" x14ac:dyDescent="0.25">
      <c r="A3317" t="s">
        <v>11654</v>
      </c>
      <c r="B3317" t="s">
        <v>11655</v>
      </c>
      <c r="C3317">
        <v>0</v>
      </c>
      <c r="D3317">
        <v>0</v>
      </c>
      <c r="E3317">
        <v>0</v>
      </c>
      <c r="F3317" t="s">
        <v>11656</v>
      </c>
    </row>
    <row r="3318" spans="1:6" x14ac:dyDescent="0.25">
      <c r="A3318" t="s">
        <v>2388</v>
      </c>
      <c r="B3318" t="s">
        <v>2389</v>
      </c>
      <c r="C3318">
        <v>0</v>
      </c>
      <c r="D3318">
        <v>0</v>
      </c>
      <c r="E3318">
        <v>0</v>
      </c>
      <c r="F3318" t="s">
        <v>2390</v>
      </c>
    </row>
    <row r="3319" spans="1:6" x14ac:dyDescent="0.25">
      <c r="A3319" t="s">
        <v>4790</v>
      </c>
      <c r="B3319" t="s">
        <v>4791</v>
      </c>
      <c r="C3319">
        <v>0</v>
      </c>
      <c r="D3319">
        <v>0</v>
      </c>
      <c r="E3319">
        <v>0</v>
      </c>
      <c r="F3319" t="s">
        <v>4792</v>
      </c>
    </row>
    <row r="3320" spans="1:6" x14ac:dyDescent="0.25">
      <c r="A3320" t="s">
        <v>3498</v>
      </c>
      <c r="B3320" t="s">
        <v>2645</v>
      </c>
      <c r="C3320">
        <v>0</v>
      </c>
      <c r="D3320">
        <v>0</v>
      </c>
      <c r="E3320">
        <v>0</v>
      </c>
      <c r="F3320" t="s">
        <v>3499</v>
      </c>
    </row>
    <row r="3321" spans="1:6" x14ac:dyDescent="0.25">
      <c r="A3321" t="s">
        <v>8194</v>
      </c>
      <c r="B3321" t="s">
        <v>8195</v>
      </c>
      <c r="C3321">
        <v>0</v>
      </c>
      <c r="D3321">
        <v>0</v>
      </c>
      <c r="E3321">
        <v>0</v>
      </c>
      <c r="F3321" t="s">
        <v>8196</v>
      </c>
    </row>
    <row r="3322" spans="1:6" x14ac:dyDescent="0.25">
      <c r="A3322" t="s">
        <v>6214</v>
      </c>
      <c r="B3322" t="s">
        <v>6215</v>
      </c>
      <c r="C3322">
        <v>0</v>
      </c>
      <c r="D3322">
        <v>0</v>
      </c>
      <c r="E3322">
        <v>0</v>
      </c>
      <c r="F3322" t="s">
        <v>6216</v>
      </c>
    </row>
    <row r="3323" spans="1:6" x14ac:dyDescent="0.25">
      <c r="A3323" t="s">
        <v>3374</v>
      </c>
      <c r="B3323" t="s">
        <v>3375</v>
      </c>
      <c r="C3323">
        <v>0</v>
      </c>
      <c r="D3323">
        <v>0</v>
      </c>
      <c r="E3323">
        <v>0</v>
      </c>
      <c r="F3323" t="s">
        <v>3376</v>
      </c>
    </row>
    <row r="3324" spans="1:6" x14ac:dyDescent="0.25">
      <c r="A3324" t="s">
        <v>11862</v>
      </c>
      <c r="B3324" t="s">
        <v>11863</v>
      </c>
      <c r="C3324">
        <v>0</v>
      </c>
      <c r="D3324">
        <v>0</v>
      </c>
      <c r="E3324">
        <v>0</v>
      </c>
      <c r="F3324" t="s">
        <v>11864</v>
      </c>
    </row>
    <row r="3325" spans="1:6" x14ac:dyDescent="0.25">
      <c r="A3325" t="s">
        <v>11768</v>
      </c>
      <c r="B3325" t="s">
        <v>11769</v>
      </c>
      <c r="C3325">
        <v>0</v>
      </c>
      <c r="D3325">
        <v>0</v>
      </c>
      <c r="E3325">
        <v>0</v>
      </c>
      <c r="F3325" t="s">
        <v>11770</v>
      </c>
    </row>
    <row r="3326" spans="1:6" x14ac:dyDescent="0.25">
      <c r="A3326" t="s">
        <v>4676</v>
      </c>
      <c r="B3326" t="s">
        <v>4677</v>
      </c>
      <c r="C3326">
        <v>0</v>
      </c>
      <c r="D3326">
        <v>0</v>
      </c>
      <c r="E3326">
        <v>0</v>
      </c>
      <c r="F3326" t="s">
        <v>4678</v>
      </c>
    </row>
    <row r="3327" spans="1:6" x14ac:dyDescent="0.25">
      <c r="A3327" t="s">
        <v>9483</v>
      </c>
      <c r="B3327" t="s">
        <v>698</v>
      </c>
      <c r="C3327">
        <v>0</v>
      </c>
      <c r="D3327">
        <v>0</v>
      </c>
      <c r="E3327">
        <v>0</v>
      </c>
      <c r="F3327" t="s">
        <v>9484</v>
      </c>
    </row>
    <row r="3328" spans="1:6" x14ac:dyDescent="0.25">
      <c r="A3328" t="s">
        <v>9366</v>
      </c>
      <c r="B3328" t="s">
        <v>9367</v>
      </c>
      <c r="C3328">
        <v>0</v>
      </c>
      <c r="D3328">
        <v>0</v>
      </c>
      <c r="E3328">
        <v>0</v>
      </c>
      <c r="F3328" t="s">
        <v>9368</v>
      </c>
    </row>
    <row r="3329" spans="1:7" x14ac:dyDescent="0.25">
      <c r="A3329" t="s">
        <v>3830</v>
      </c>
      <c r="B3329" t="s">
        <v>3831</v>
      </c>
      <c r="C3329">
        <v>0</v>
      </c>
      <c r="D3329">
        <v>0</v>
      </c>
      <c r="E3329">
        <v>0</v>
      </c>
      <c r="F3329" t="s">
        <v>3832</v>
      </c>
    </row>
    <row r="3330" spans="1:7" x14ac:dyDescent="0.25">
      <c r="A3330" t="s">
        <v>2771</v>
      </c>
      <c r="B3330" t="s">
        <v>2772</v>
      </c>
      <c r="C3330">
        <v>0</v>
      </c>
      <c r="D3330">
        <v>0</v>
      </c>
      <c r="E3330">
        <v>0</v>
      </c>
      <c r="F3330" t="s">
        <v>2773</v>
      </c>
    </row>
    <row r="3331" spans="1:7" x14ac:dyDescent="0.25">
      <c r="A3331" t="s">
        <v>6269</v>
      </c>
      <c r="B3331" t="s">
        <v>6270</v>
      </c>
      <c r="C3331">
        <v>0</v>
      </c>
      <c r="D3331">
        <v>0</v>
      </c>
      <c r="E3331">
        <v>0</v>
      </c>
      <c r="F3331" t="s">
        <v>6271</v>
      </c>
    </row>
    <row r="3332" spans="1:7" x14ac:dyDescent="0.25">
      <c r="A3332" t="s">
        <v>2828</v>
      </c>
      <c r="B3332" t="s">
        <v>2829</v>
      </c>
      <c r="C3332">
        <v>0</v>
      </c>
      <c r="D3332">
        <v>0</v>
      </c>
      <c r="E3332">
        <v>0</v>
      </c>
      <c r="F3332" t="s">
        <v>2830</v>
      </c>
    </row>
    <row r="3333" spans="1:7" x14ac:dyDescent="0.25">
      <c r="A3333" t="s">
        <v>5657</v>
      </c>
      <c r="B3333" t="s">
        <v>5658</v>
      </c>
      <c r="C3333">
        <v>0</v>
      </c>
      <c r="D3333">
        <v>0</v>
      </c>
      <c r="E3333">
        <v>0</v>
      </c>
      <c r="F3333" t="s">
        <v>5659</v>
      </c>
    </row>
    <row r="3334" spans="1:7" x14ac:dyDescent="0.25">
      <c r="A3334" t="s">
        <v>2238</v>
      </c>
      <c r="B3334" t="s">
        <v>2239</v>
      </c>
      <c r="C3334">
        <v>0</v>
      </c>
      <c r="D3334">
        <v>0</v>
      </c>
      <c r="E3334">
        <v>0</v>
      </c>
      <c r="F3334" t="s">
        <v>2240</v>
      </c>
    </row>
    <row r="3335" spans="1:7" x14ac:dyDescent="0.25">
      <c r="A3335" t="s">
        <v>3959</v>
      </c>
      <c r="B3335" t="s">
        <v>3960</v>
      </c>
      <c r="C3335">
        <v>0</v>
      </c>
      <c r="D3335">
        <v>0</v>
      </c>
      <c r="E3335">
        <v>0</v>
      </c>
      <c r="F3335" t="s">
        <v>3961</v>
      </c>
    </row>
    <row r="3336" spans="1:7" x14ac:dyDescent="0.25">
      <c r="A3336" t="s">
        <v>3959</v>
      </c>
      <c r="B3336" t="s">
        <v>12972</v>
      </c>
      <c r="C3336">
        <v>0</v>
      </c>
      <c r="D3336">
        <v>0</v>
      </c>
      <c r="E3336">
        <v>0</v>
      </c>
      <c r="F3336" t="s">
        <v>3961</v>
      </c>
    </row>
    <row r="3337" spans="1:7" x14ac:dyDescent="0.25">
      <c r="A3337" t="s">
        <v>2906</v>
      </c>
      <c r="B3337" t="s">
        <v>2907</v>
      </c>
      <c r="C3337">
        <v>0</v>
      </c>
      <c r="D3337">
        <v>0</v>
      </c>
      <c r="E3337">
        <v>0</v>
      </c>
      <c r="F3337" t="s">
        <v>2908</v>
      </c>
    </row>
    <row r="3338" spans="1:7" x14ac:dyDescent="0.25">
      <c r="A3338" t="s">
        <v>10024</v>
      </c>
      <c r="B3338" t="s">
        <v>10025</v>
      </c>
      <c r="C3338">
        <v>0</v>
      </c>
      <c r="D3338">
        <v>0</v>
      </c>
      <c r="E3338">
        <v>0</v>
      </c>
      <c r="F3338" t="s">
        <v>10026</v>
      </c>
    </row>
    <row r="3339" spans="1:7" x14ac:dyDescent="0.25">
      <c r="A3339" t="s">
        <v>11711</v>
      </c>
      <c r="B3339" t="s">
        <v>11712</v>
      </c>
      <c r="C3339">
        <v>0</v>
      </c>
      <c r="D3339">
        <v>0</v>
      </c>
      <c r="E3339">
        <v>0</v>
      </c>
      <c r="F3339" t="s">
        <v>11713</v>
      </c>
    </row>
    <row r="3340" spans="1:7" x14ac:dyDescent="0.25">
      <c r="A3340" t="s">
        <v>12107</v>
      </c>
      <c r="B3340" t="s">
        <v>12108</v>
      </c>
      <c r="C3340">
        <v>0</v>
      </c>
      <c r="D3340">
        <v>0</v>
      </c>
      <c r="E3340">
        <v>0</v>
      </c>
      <c r="F3340" t="s">
        <v>12109</v>
      </c>
    </row>
    <row r="3341" spans="1:7" x14ac:dyDescent="0.25">
      <c r="A3341" t="s">
        <v>7460</v>
      </c>
      <c r="B3341" t="s">
        <v>7461</v>
      </c>
      <c r="C3341">
        <v>0</v>
      </c>
      <c r="D3341">
        <v>0</v>
      </c>
      <c r="E3341">
        <v>0</v>
      </c>
      <c r="F3341" t="s">
        <v>7462</v>
      </c>
    </row>
    <row r="3342" spans="1:7" x14ac:dyDescent="0.25">
      <c r="A3342" t="s">
        <v>12049</v>
      </c>
      <c r="B3342" t="s">
        <v>6497</v>
      </c>
      <c r="C3342">
        <v>0</v>
      </c>
      <c r="D3342">
        <v>0</v>
      </c>
      <c r="E3342">
        <v>0</v>
      </c>
      <c r="F3342" t="s">
        <v>12050</v>
      </c>
    </row>
    <row r="3343" spans="1:7" x14ac:dyDescent="0.25">
      <c r="A3343" t="s">
        <v>4014</v>
      </c>
      <c r="B3343" t="s">
        <v>4015</v>
      </c>
      <c r="C3343">
        <v>0</v>
      </c>
      <c r="D3343">
        <v>0</v>
      </c>
      <c r="E3343">
        <v>0</v>
      </c>
      <c r="F3343" t="s">
        <v>4016</v>
      </c>
    </row>
    <row r="3344" spans="1:7" x14ac:dyDescent="0.25">
      <c r="A3344" t="s">
        <v>90</v>
      </c>
      <c r="B3344" t="s">
        <v>91</v>
      </c>
      <c r="C3344">
        <v>8</v>
      </c>
      <c r="D3344">
        <v>8</v>
      </c>
      <c r="E3344">
        <v>0</v>
      </c>
      <c r="F3344" t="s">
        <v>92</v>
      </c>
      <c r="G3344" t="s">
        <v>308</v>
      </c>
    </row>
    <row r="3345" spans="1:7" x14ac:dyDescent="0.25">
      <c r="A3345" t="s">
        <v>11295</v>
      </c>
      <c r="B3345" t="s">
        <v>11296</v>
      </c>
      <c r="C3345">
        <v>0</v>
      </c>
      <c r="D3345">
        <v>0</v>
      </c>
      <c r="E3345">
        <v>0</v>
      </c>
      <c r="F3345" t="s">
        <v>11297</v>
      </c>
    </row>
    <row r="3346" spans="1:7" x14ac:dyDescent="0.25">
      <c r="A3346" t="s">
        <v>7882</v>
      </c>
      <c r="B3346" t="s">
        <v>7883</v>
      </c>
      <c r="C3346">
        <v>0</v>
      </c>
      <c r="D3346">
        <v>0</v>
      </c>
      <c r="E3346">
        <v>0</v>
      </c>
      <c r="F3346" t="s">
        <v>7884</v>
      </c>
    </row>
    <row r="3347" spans="1:7" x14ac:dyDescent="0.25">
      <c r="A3347" t="s">
        <v>6705</v>
      </c>
      <c r="B3347" t="s">
        <v>6706</v>
      </c>
      <c r="C3347">
        <v>0</v>
      </c>
      <c r="D3347">
        <v>0</v>
      </c>
      <c r="E3347">
        <v>0</v>
      </c>
      <c r="F3347" t="s">
        <v>6707</v>
      </c>
    </row>
    <row r="3348" spans="1:7" x14ac:dyDescent="0.25">
      <c r="A3348" t="s">
        <v>2945</v>
      </c>
      <c r="B3348" t="s">
        <v>2946</v>
      </c>
      <c r="C3348">
        <v>0</v>
      </c>
      <c r="D3348">
        <v>0</v>
      </c>
      <c r="E3348">
        <v>0</v>
      </c>
      <c r="F3348" t="s">
        <v>2947</v>
      </c>
    </row>
    <row r="3349" spans="1:7" x14ac:dyDescent="0.25">
      <c r="A3349" t="s">
        <v>12486</v>
      </c>
      <c r="B3349" t="s">
        <v>12487</v>
      </c>
      <c r="C3349">
        <v>0</v>
      </c>
      <c r="D3349">
        <v>0</v>
      </c>
      <c r="E3349">
        <v>0</v>
      </c>
      <c r="F3349" t="s">
        <v>12488</v>
      </c>
    </row>
    <row r="3350" spans="1:7" x14ac:dyDescent="0.25">
      <c r="A3350" t="s">
        <v>7323</v>
      </c>
      <c r="B3350" t="s">
        <v>7324</v>
      </c>
      <c r="C3350">
        <v>0</v>
      </c>
      <c r="D3350">
        <v>0</v>
      </c>
      <c r="E3350">
        <v>0</v>
      </c>
      <c r="F3350" t="s">
        <v>7325</v>
      </c>
    </row>
    <row r="3351" spans="1:7" x14ac:dyDescent="0.25">
      <c r="A3351" t="s">
        <v>3664</v>
      </c>
      <c r="B3351" t="s">
        <v>3665</v>
      </c>
      <c r="C3351">
        <v>0</v>
      </c>
      <c r="D3351">
        <v>0</v>
      </c>
      <c r="E3351">
        <v>0</v>
      </c>
      <c r="F3351" t="s">
        <v>3666</v>
      </c>
    </row>
    <row r="3352" spans="1:7" x14ac:dyDescent="0.25">
      <c r="A3352" t="s">
        <v>3390</v>
      </c>
      <c r="B3352" t="s">
        <v>3391</v>
      </c>
      <c r="C3352">
        <v>0</v>
      </c>
      <c r="D3352">
        <v>0</v>
      </c>
      <c r="E3352">
        <v>0</v>
      </c>
      <c r="F3352" t="s">
        <v>3392</v>
      </c>
    </row>
    <row r="3353" spans="1:7" x14ac:dyDescent="0.25">
      <c r="A3353" t="s">
        <v>7155</v>
      </c>
      <c r="B3353" t="s">
        <v>7156</v>
      </c>
      <c r="C3353">
        <v>0</v>
      </c>
      <c r="D3353">
        <v>0</v>
      </c>
      <c r="E3353">
        <v>0</v>
      </c>
      <c r="F3353" t="s">
        <v>7157</v>
      </c>
    </row>
    <row r="3354" spans="1:7" x14ac:dyDescent="0.25">
      <c r="A3354" t="s">
        <v>12443</v>
      </c>
      <c r="B3354" t="s">
        <v>12444</v>
      </c>
      <c r="C3354">
        <v>0</v>
      </c>
      <c r="D3354">
        <v>0</v>
      </c>
      <c r="E3354">
        <v>0</v>
      </c>
      <c r="F3354" t="s">
        <v>12445</v>
      </c>
    </row>
    <row r="3355" spans="1:7" x14ac:dyDescent="0.25">
      <c r="A3355" t="s">
        <v>5398</v>
      </c>
      <c r="B3355" t="s">
        <v>5399</v>
      </c>
      <c r="C3355">
        <v>0</v>
      </c>
      <c r="D3355">
        <v>0</v>
      </c>
      <c r="E3355">
        <v>0</v>
      </c>
      <c r="F3355" t="s">
        <v>5400</v>
      </c>
    </row>
    <row r="3356" spans="1:7" x14ac:dyDescent="0.25">
      <c r="A3356" t="s">
        <v>481</v>
      </c>
      <c r="B3356" t="s">
        <v>482</v>
      </c>
      <c r="C3356">
        <v>2</v>
      </c>
      <c r="D3356">
        <v>2</v>
      </c>
      <c r="E3356">
        <v>0</v>
      </c>
      <c r="F3356" t="s">
        <v>483</v>
      </c>
      <c r="G3356" t="s">
        <v>480</v>
      </c>
    </row>
    <row r="3357" spans="1:7" x14ac:dyDescent="0.25">
      <c r="A3357" t="s">
        <v>11452</v>
      </c>
      <c r="B3357" t="s">
        <v>11453</v>
      </c>
      <c r="C3357">
        <v>0</v>
      </c>
      <c r="D3357">
        <v>0</v>
      </c>
      <c r="E3357">
        <v>0</v>
      </c>
      <c r="F3357" t="s">
        <v>11454</v>
      </c>
    </row>
    <row r="3358" spans="1:7" x14ac:dyDescent="0.25">
      <c r="A3358" t="s">
        <v>11117</v>
      </c>
      <c r="B3358" t="s">
        <v>11118</v>
      </c>
      <c r="C3358">
        <v>0</v>
      </c>
      <c r="D3358">
        <v>0</v>
      </c>
      <c r="E3358">
        <v>0</v>
      </c>
      <c r="F3358" t="s">
        <v>11119</v>
      </c>
    </row>
    <row r="3359" spans="1:7" x14ac:dyDescent="0.25">
      <c r="A3359" t="s">
        <v>5944</v>
      </c>
      <c r="B3359" t="s">
        <v>5945</v>
      </c>
      <c r="C3359">
        <v>0</v>
      </c>
      <c r="D3359">
        <v>0</v>
      </c>
      <c r="E3359">
        <v>0</v>
      </c>
      <c r="F3359" t="s">
        <v>5946</v>
      </c>
    </row>
    <row r="3360" spans="1:7" x14ac:dyDescent="0.25">
      <c r="A3360" t="s">
        <v>10885</v>
      </c>
      <c r="B3360" t="s">
        <v>10886</v>
      </c>
      <c r="C3360">
        <v>0</v>
      </c>
      <c r="D3360">
        <v>0</v>
      </c>
      <c r="E3360">
        <v>0</v>
      </c>
      <c r="F3360" t="s">
        <v>10887</v>
      </c>
    </row>
    <row r="3361" spans="1:7" x14ac:dyDescent="0.25">
      <c r="A3361" t="s">
        <v>1751</v>
      </c>
      <c r="B3361" t="s">
        <v>1752</v>
      </c>
      <c r="C3361">
        <v>1</v>
      </c>
      <c r="D3361">
        <v>1</v>
      </c>
      <c r="E3361">
        <v>0</v>
      </c>
      <c r="F3361" t="s">
        <v>1753</v>
      </c>
      <c r="G3361" t="s">
        <v>1729</v>
      </c>
    </row>
    <row r="3362" spans="1:7" x14ac:dyDescent="0.25">
      <c r="A3362" t="s">
        <v>703</v>
      </c>
      <c r="B3362" t="s">
        <v>704</v>
      </c>
      <c r="C3362">
        <v>1</v>
      </c>
      <c r="D3362">
        <v>1</v>
      </c>
      <c r="E3362">
        <v>0</v>
      </c>
      <c r="F3362" t="s">
        <v>705</v>
      </c>
      <c r="G3362" t="s">
        <v>208</v>
      </c>
    </row>
    <row r="3363" spans="1:7" x14ac:dyDescent="0.25">
      <c r="A3363" t="s">
        <v>1498</v>
      </c>
      <c r="B3363" t="s">
        <v>1499</v>
      </c>
      <c r="C3363">
        <v>1</v>
      </c>
      <c r="D3363">
        <v>1</v>
      </c>
      <c r="E3363">
        <v>0</v>
      </c>
      <c r="F3363" t="s">
        <v>1500</v>
      </c>
      <c r="G3363" t="s">
        <v>1463</v>
      </c>
    </row>
    <row r="3364" spans="1:7" x14ac:dyDescent="0.25">
      <c r="A3364" t="s">
        <v>2596</v>
      </c>
      <c r="B3364" t="s">
        <v>2597</v>
      </c>
      <c r="C3364">
        <v>0</v>
      </c>
      <c r="D3364">
        <v>0</v>
      </c>
      <c r="E3364">
        <v>0</v>
      </c>
      <c r="F3364" t="s">
        <v>2598</v>
      </c>
    </row>
    <row r="3365" spans="1:7" x14ac:dyDescent="0.25">
      <c r="A3365" t="s">
        <v>7570</v>
      </c>
      <c r="B3365" t="s">
        <v>7571</v>
      </c>
      <c r="C3365">
        <v>0</v>
      </c>
      <c r="D3365">
        <v>0</v>
      </c>
      <c r="E3365">
        <v>0</v>
      </c>
      <c r="F3365" t="s">
        <v>7572</v>
      </c>
    </row>
    <row r="3366" spans="1:7" x14ac:dyDescent="0.25">
      <c r="A3366" t="s">
        <v>10989</v>
      </c>
      <c r="B3366" t="s">
        <v>10990</v>
      </c>
      <c r="C3366">
        <v>0</v>
      </c>
      <c r="D3366">
        <v>0</v>
      </c>
      <c r="E3366">
        <v>0</v>
      </c>
      <c r="F3366" t="s">
        <v>10991</v>
      </c>
    </row>
    <row r="3367" spans="1:7" x14ac:dyDescent="0.25">
      <c r="A3367" t="s">
        <v>12142</v>
      </c>
      <c r="B3367" t="s">
        <v>12143</v>
      </c>
      <c r="C3367">
        <v>0</v>
      </c>
      <c r="D3367">
        <v>0</v>
      </c>
      <c r="E3367">
        <v>0</v>
      </c>
      <c r="F3367" t="s">
        <v>12144</v>
      </c>
    </row>
    <row r="3368" spans="1:7" x14ac:dyDescent="0.25">
      <c r="A3368" t="s">
        <v>9355</v>
      </c>
      <c r="B3368" t="s">
        <v>9356</v>
      </c>
      <c r="C3368">
        <v>0</v>
      </c>
      <c r="D3368">
        <v>0</v>
      </c>
      <c r="E3368">
        <v>0</v>
      </c>
      <c r="F3368" t="s">
        <v>9357</v>
      </c>
    </row>
    <row r="3369" spans="1:7" x14ac:dyDescent="0.25">
      <c r="A3369" t="s">
        <v>12317</v>
      </c>
      <c r="B3369" t="s">
        <v>12318</v>
      </c>
      <c r="C3369">
        <v>0</v>
      </c>
      <c r="D3369">
        <v>0</v>
      </c>
      <c r="E3369">
        <v>0</v>
      </c>
      <c r="F3369" t="s">
        <v>12319</v>
      </c>
    </row>
    <row r="3370" spans="1:7" x14ac:dyDescent="0.25">
      <c r="A3370" t="s">
        <v>4717</v>
      </c>
      <c r="B3370" t="s">
        <v>4718</v>
      </c>
      <c r="C3370">
        <v>0</v>
      </c>
      <c r="D3370">
        <v>0</v>
      </c>
      <c r="E3370">
        <v>0</v>
      </c>
      <c r="F3370" t="s">
        <v>4719</v>
      </c>
    </row>
    <row r="3371" spans="1:7" x14ac:dyDescent="0.25">
      <c r="A3371" t="s">
        <v>4679</v>
      </c>
      <c r="B3371" t="s">
        <v>4680</v>
      </c>
      <c r="C3371">
        <v>0</v>
      </c>
      <c r="D3371">
        <v>0</v>
      </c>
      <c r="E3371">
        <v>0</v>
      </c>
      <c r="F3371" t="s">
        <v>4681</v>
      </c>
    </row>
    <row r="3372" spans="1:7" x14ac:dyDescent="0.25">
      <c r="A3372" t="s">
        <v>10334</v>
      </c>
      <c r="B3372" t="s">
        <v>10335</v>
      </c>
      <c r="C3372">
        <v>0</v>
      </c>
      <c r="D3372">
        <v>0</v>
      </c>
      <c r="E3372">
        <v>0</v>
      </c>
      <c r="F3372" t="s">
        <v>10336</v>
      </c>
    </row>
    <row r="3373" spans="1:7" x14ac:dyDescent="0.25">
      <c r="A3373" t="s">
        <v>9215</v>
      </c>
      <c r="B3373" t="s">
        <v>9216</v>
      </c>
      <c r="C3373">
        <v>0</v>
      </c>
      <c r="D3373">
        <v>0</v>
      </c>
      <c r="E3373">
        <v>0</v>
      </c>
      <c r="F3373" t="s">
        <v>9217</v>
      </c>
    </row>
    <row r="3374" spans="1:7" x14ac:dyDescent="0.25">
      <c r="A3374" t="s">
        <v>3194</v>
      </c>
      <c r="B3374" t="s">
        <v>3195</v>
      </c>
      <c r="C3374">
        <v>0</v>
      </c>
      <c r="D3374">
        <v>0</v>
      </c>
      <c r="E3374">
        <v>0</v>
      </c>
      <c r="F3374" t="s">
        <v>3196</v>
      </c>
    </row>
    <row r="3375" spans="1:7" x14ac:dyDescent="0.25">
      <c r="A3375" t="s">
        <v>3194</v>
      </c>
      <c r="B3375" t="s">
        <v>9812</v>
      </c>
      <c r="C3375">
        <v>0</v>
      </c>
      <c r="D3375">
        <v>0</v>
      </c>
      <c r="E3375">
        <v>0</v>
      </c>
      <c r="F3375" t="s">
        <v>3196</v>
      </c>
    </row>
    <row r="3376" spans="1:7" x14ac:dyDescent="0.25">
      <c r="A3376" t="s">
        <v>12028</v>
      </c>
      <c r="B3376" t="s">
        <v>12029</v>
      </c>
      <c r="C3376">
        <v>0</v>
      </c>
      <c r="D3376">
        <v>0</v>
      </c>
      <c r="E3376">
        <v>0</v>
      </c>
      <c r="F3376" t="s">
        <v>12030</v>
      </c>
    </row>
    <row r="3377" spans="1:6" x14ac:dyDescent="0.25">
      <c r="A3377" t="s">
        <v>12431</v>
      </c>
      <c r="B3377" t="s">
        <v>12432</v>
      </c>
      <c r="C3377">
        <v>0</v>
      </c>
      <c r="D3377">
        <v>0</v>
      </c>
      <c r="E3377">
        <v>0</v>
      </c>
      <c r="F3377" t="s">
        <v>12433</v>
      </c>
    </row>
    <row r="3378" spans="1:6" x14ac:dyDescent="0.25">
      <c r="A3378" t="s">
        <v>2124</v>
      </c>
      <c r="B3378" t="s">
        <v>2125</v>
      </c>
      <c r="C3378">
        <v>0</v>
      </c>
      <c r="D3378">
        <v>0</v>
      </c>
      <c r="E3378">
        <v>0</v>
      </c>
      <c r="F3378" t="s">
        <v>2126</v>
      </c>
    </row>
    <row r="3379" spans="1:6" x14ac:dyDescent="0.25">
      <c r="A3379" t="s">
        <v>10420</v>
      </c>
      <c r="B3379" t="s">
        <v>10421</v>
      </c>
      <c r="C3379">
        <v>0</v>
      </c>
      <c r="D3379">
        <v>0</v>
      </c>
      <c r="E3379">
        <v>0</v>
      </c>
      <c r="F3379" t="s">
        <v>10422</v>
      </c>
    </row>
    <row r="3380" spans="1:6" x14ac:dyDescent="0.25">
      <c r="A3380" t="s">
        <v>5263</v>
      </c>
      <c r="B3380" t="s">
        <v>5264</v>
      </c>
      <c r="C3380">
        <v>0</v>
      </c>
      <c r="D3380">
        <v>0</v>
      </c>
      <c r="E3380">
        <v>0</v>
      </c>
      <c r="F3380" t="s">
        <v>5265</v>
      </c>
    </row>
    <row r="3381" spans="1:6" x14ac:dyDescent="0.25">
      <c r="A3381" t="s">
        <v>6463</v>
      </c>
      <c r="B3381" t="s">
        <v>6464</v>
      </c>
      <c r="C3381">
        <v>0</v>
      </c>
      <c r="D3381">
        <v>0</v>
      </c>
      <c r="E3381">
        <v>0</v>
      </c>
      <c r="F3381" t="s">
        <v>6465</v>
      </c>
    </row>
    <row r="3382" spans="1:6" x14ac:dyDescent="0.25">
      <c r="A3382" t="s">
        <v>12063</v>
      </c>
      <c r="B3382" t="s">
        <v>12064</v>
      </c>
      <c r="C3382">
        <v>0</v>
      </c>
      <c r="D3382">
        <v>0</v>
      </c>
      <c r="E3382">
        <v>0</v>
      </c>
      <c r="F3382" t="s">
        <v>12065</v>
      </c>
    </row>
    <row r="3383" spans="1:6" x14ac:dyDescent="0.25">
      <c r="A3383" t="s">
        <v>6487</v>
      </c>
      <c r="B3383" t="s">
        <v>6488</v>
      </c>
      <c r="C3383">
        <v>0</v>
      </c>
      <c r="D3383">
        <v>0</v>
      </c>
      <c r="E3383">
        <v>0</v>
      </c>
      <c r="F3383" t="s">
        <v>6489</v>
      </c>
    </row>
    <row r="3384" spans="1:6" x14ac:dyDescent="0.25">
      <c r="A3384" t="s">
        <v>2487</v>
      </c>
      <c r="B3384" t="s">
        <v>2488</v>
      </c>
      <c r="C3384">
        <v>0</v>
      </c>
      <c r="D3384">
        <v>0</v>
      </c>
      <c r="E3384">
        <v>0</v>
      </c>
      <c r="F3384" t="s">
        <v>2489</v>
      </c>
    </row>
    <row r="3385" spans="1:6" x14ac:dyDescent="0.25">
      <c r="A3385" t="s">
        <v>5469</v>
      </c>
      <c r="B3385" t="s">
        <v>5470</v>
      </c>
      <c r="C3385">
        <v>0</v>
      </c>
      <c r="D3385">
        <v>0</v>
      </c>
      <c r="E3385">
        <v>0</v>
      </c>
      <c r="F3385" t="s">
        <v>5471</v>
      </c>
    </row>
    <row r="3386" spans="1:6" x14ac:dyDescent="0.25">
      <c r="A3386" t="s">
        <v>6003</v>
      </c>
      <c r="B3386" t="s">
        <v>6004</v>
      </c>
      <c r="C3386">
        <v>0</v>
      </c>
      <c r="D3386">
        <v>0</v>
      </c>
      <c r="E3386">
        <v>0</v>
      </c>
      <c r="F3386" t="s">
        <v>6005</v>
      </c>
    </row>
    <row r="3387" spans="1:6" x14ac:dyDescent="0.25">
      <c r="A3387" t="s">
        <v>7971</v>
      </c>
      <c r="B3387" t="s">
        <v>7972</v>
      </c>
      <c r="C3387">
        <v>0</v>
      </c>
      <c r="D3387">
        <v>0</v>
      </c>
      <c r="E3387">
        <v>0</v>
      </c>
      <c r="F3387" t="s">
        <v>7973</v>
      </c>
    </row>
    <row r="3388" spans="1:6" x14ac:dyDescent="0.25">
      <c r="A3388" t="s">
        <v>8734</v>
      </c>
      <c r="B3388" t="s">
        <v>8735</v>
      </c>
      <c r="C3388">
        <v>0</v>
      </c>
      <c r="D3388">
        <v>0</v>
      </c>
      <c r="E3388">
        <v>0</v>
      </c>
      <c r="F3388" t="s">
        <v>8736</v>
      </c>
    </row>
    <row r="3389" spans="1:6" x14ac:dyDescent="0.25">
      <c r="A3389" t="s">
        <v>6584</v>
      </c>
      <c r="B3389" t="s">
        <v>6585</v>
      </c>
      <c r="C3389">
        <v>0</v>
      </c>
      <c r="D3389">
        <v>0</v>
      </c>
      <c r="E3389">
        <v>0</v>
      </c>
      <c r="F3389" t="s">
        <v>6586</v>
      </c>
    </row>
    <row r="3390" spans="1:6" x14ac:dyDescent="0.25">
      <c r="A3390" t="s">
        <v>12981</v>
      </c>
      <c r="B3390" t="s">
        <v>12982</v>
      </c>
      <c r="C3390">
        <v>0</v>
      </c>
      <c r="D3390">
        <v>0</v>
      </c>
      <c r="E3390">
        <v>0</v>
      </c>
      <c r="F3390" t="s">
        <v>12983</v>
      </c>
    </row>
    <row r="3391" spans="1:6" x14ac:dyDescent="0.25">
      <c r="A3391" t="s">
        <v>7983</v>
      </c>
      <c r="B3391" t="s">
        <v>7984</v>
      </c>
      <c r="C3391">
        <v>0</v>
      </c>
      <c r="D3391">
        <v>0</v>
      </c>
      <c r="E3391">
        <v>0</v>
      </c>
      <c r="F3391" t="s">
        <v>7985</v>
      </c>
    </row>
    <row r="3392" spans="1:6" x14ac:dyDescent="0.25">
      <c r="A3392" t="s">
        <v>7287</v>
      </c>
      <c r="B3392" t="s">
        <v>7288</v>
      </c>
      <c r="C3392">
        <v>0</v>
      </c>
      <c r="D3392">
        <v>0</v>
      </c>
      <c r="E3392">
        <v>0</v>
      </c>
      <c r="F3392" t="s">
        <v>7289</v>
      </c>
    </row>
    <row r="3393" spans="1:7" x14ac:dyDescent="0.25">
      <c r="A3393" t="s">
        <v>7296</v>
      </c>
      <c r="B3393" t="s">
        <v>7297</v>
      </c>
      <c r="C3393">
        <v>0</v>
      </c>
      <c r="D3393">
        <v>0</v>
      </c>
      <c r="E3393">
        <v>0</v>
      </c>
      <c r="F3393" t="s">
        <v>7298</v>
      </c>
    </row>
    <row r="3394" spans="1:7" x14ac:dyDescent="0.25">
      <c r="A3394" t="s">
        <v>8921</v>
      </c>
      <c r="B3394" t="s">
        <v>8922</v>
      </c>
      <c r="C3394">
        <v>0</v>
      </c>
      <c r="D3394">
        <v>0</v>
      </c>
      <c r="E3394">
        <v>0</v>
      </c>
      <c r="F3394" t="s">
        <v>8923</v>
      </c>
    </row>
    <row r="3395" spans="1:7" x14ac:dyDescent="0.25">
      <c r="A3395" t="s">
        <v>10570</v>
      </c>
      <c r="B3395" t="s">
        <v>10571</v>
      </c>
      <c r="C3395">
        <v>0</v>
      </c>
      <c r="D3395">
        <v>0</v>
      </c>
      <c r="E3395">
        <v>0</v>
      </c>
      <c r="F3395" t="s">
        <v>10572</v>
      </c>
    </row>
    <row r="3396" spans="1:7" x14ac:dyDescent="0.25">
      <c r="A3396" t="s">
        <v>8355</v>
      </c>
      <c r="B3396" t="s">
        <v>8356</v>
      </c>
      <c r="C3396">
        <v>0</v>
      </c>
      <c r="D3396">
        <v>0</v>
      </c>
      <c r="E3396">
        <v>0</v>
      </c>
      <c r="F3396" t="s">
        <v>8357</v>
      </c>
    </row>
    <row r="3397" spans="1:7" x14ac:dyDescent="0.25">
      <c r="A3397" t="s">
        <v>12172</v>
      </c>
      <c r="B3397" t="s">
        <v>12173</v>
      </c>
      <c r="C3397">
        <v>0</v>
      </c>
      <c r="D3397">
        <v>0</v>
      </c>
      <c r="E3397">
        <v>0</v>
      </c>
      <c r="F3397" t="s">
        <v>12174</v>
      </c>
    </row>
    <row r="3398" spans="1:7" x14ac:dyDescent="0.25">
      <c r="A3398" t="s">
        <v>8091</v>
      </c>
      <c r="B3398" t="s">
        <v>8092</v>
      </c>
      <c r="C3398">
        <v>0</v>
      </c>
      <c r="D3398">
        <v>0</v>
      </c>
      <c r="E3398">
        <v>0</v>
      </c>
      <c r="F3398" t="s">
        <v>8093</v>
      </c>
    </row>
    <row r="3399" spans="1:7" x14ac:dyDescent="0.25">
      <c r="A3399" t="s">
        <v>11622</v>
      </c>
      <c r="B3399" t="s">
        <v>11623</v>
      </c>
      <c r="C3399">
        <v>0</v>
      </c>
      <c r="D3399">
        <v>0</v>
      </c>
      <c r="E3399">
        <v>0</v>
      </c>
      <c r="F3399" t="s">
        <v>11624</v>
      </c>
    </row>
    <row r="3400" spans="1:7" x14ac:dyDescent="0.25">
      <c r="A3400" t="s">
        <v>3531</v>
      </c>
      <c r="B3400" t="s">
        <v>3532</v>
      </c>
      <c r="C3400">
        <v>0</v>
      </c>
      <c r="D3400">
        <v>0</v>
      </c>
      <c r="E3400">
        <v>0</v>
      </c>
      <c r="F3400" t="s">
        <v>3533</v>
      </c>
    </row>
    <row r="3401" spans="1:7" x14ac:dyDescent="0.25">
      <c r="A3401" t="s">
        <v>5147</v>
      </c>
      <c r="B3401" t="s">
        <v>5148</v>
      </c>
      <c r="C3401">
        <v>0</v>
      </c>
      <c r="D3401">
        <v>0</v>
      </c>
      <c r="E3401">
        <v>0</v>
      </c>
      <c r="F3401" t="s">
        <v>5149</v>
      </c>
    </row>
    <row r="3402" spans="1:7" x14ac:dyDescent="0.25">
      <c r="A3402" t="s">
        <v>1803</v>
      </c>
      <c r="B3402" t="s">
        <v>1804</v>
      </c>
      <c r="C3402">
        <v>1</v>
      </c>
      <c r="D3402">
        <v>0</v>
      </c>
      <c r="E3402">
        <v>0</v>
      </c>
      <c r="F3402" t="s">
        <v>1805</v>
      </c>
      <c r="G3402" t="s">
        <v>1769</v>
      </c>
    </row>
    <row r="3403" spans="1:7" x14ac:dyDescent="0.25">
      <c r="A3403" t="s">
        <v>9497</v>
      </c>
      <c r="B3403" t="s">
        <v>9498</v>
      </c>
      <c r="C3403">
        <v>0</v>
      </c>
      <c r="D3403">
        <v>0</v>
      </c>
      <c r="E3403">
        <v>0</v>
      </c>
      <c r="F3403" t="s">
        <v>9499</v>
      </c>
    </row>
    <row r="3404" spans="1:7" x14ac:dyDescent="0.25">
      <c r="A3404" t="s">
        <v>10513</v>
      </c>
      <c r="B3404" t="s">
        <v>10514</v>
      </c>
      <c r="C3404">
        <v>0</v>
      </c>
      <c r="D3404">
        <v>0</v>
      </c>
      <c r="E3404">
        <v>0</v>
      </c>
      <c r="F3404" t="s">
        <v>10515</v>
      </c>
    </row>
    <row r="3405" spans="1:7" x14ac:dyDescent="0.25">
      <c r="A3405" t="s">
        <v>2524</v>
      </c>
      <c r="B3405" t="s">
        <v>2525</v>
      </c>
      <c r="C3405">
        <v>0</v>
      </c>
      <c r="D3405">
        <v>0</v>
      </c>
      <c r="E3405">
        <v>0</v>
      </c>
      <c r="F3405" t="s">
        <v>2526</v>
      </c>
    </row>
    <row r="3406" spans="1:7" x14ac:dyDescent="0.25">
      <c r="A3406" t="s">
        <v>8099</v>
      </c>
      <c r="B3406" t="s">
        <v>8100</v>
      </c>
      <c r="C3406">
        <v>0</v>
      </c>
      <c r="D3406">
        <v>0</v>
      </c>
      <c r="E3406">
        <v>0</v>
      </c>
      <c r="F3406" t="s">
        <v>8101</v>
      </c>
    </row>
    <row r="3407" spans="1:7" x14ac:dyDescent="0.25">
      <c r="A3407" t="s">
        <v>5784</v>
      </c>
      <c r="B3407" t="s">
        <v>5785</v>
      </c>
      <c r="C3407">
        <v>0</v>
      </c>
      <c r="D3407">
        <v>0</v>
      </c>
      <c r="E3407">
        <v>0</v>
      </c>
      <c r="F3407" t="s">
        <v>5786</v>
      </c>
    </row>
    <row r="3408" spans="1:7" x14ac:dyDescent="0.25">
      <c r="A3408" t="s">
        <v>9650</v>
      </c>
      <c r="B3408" t="s">
        <v>9651</v>
      </c>
      <c r="C3408">
        <v>0</v>
      </c>
      <c r="D3408">
        <v>0</v>
      </c>
      <c r="E3408">
        <v>0</v>
      </c>
      <c r="F3408" t="s">
        <v>9652</v>
      </c>
    </row>
    <row r="3409" spans="1:7" x14ac:dyDescent="0.25">
      <c r="A3409" t="s">
        <v>7466</v>
      </c>
      <c r="B3409" t="s">
        <v>7467</v>
      </c>
      <c r="C3409">
        <v>0</v>
      </c>
      <c r="D3409">
        <v>0</v>
      </c>
      <c r="E3409">
        <v>0</v>
      </c>
      <c r="F3409" t="s">
        <v>7468</v>
      </c>
    </row>
    <row r="3410" spans="1:7" x14ac:dyDescent="0.25">
      <c r="A3410" t="s">
        <v>8370</v>
      </c>
      <c r="B3410" t="s">
        <v>8371</v>
      </c>
      <c r="C3410">
        <v>0</v>
      </c>
      <c r="D3410">
        <v>0</v>
      </c>
      <c r="E3410">
        <v>0</v>
      </c>
      <c r="F3410" t="s">
        <v>8372</v>
      </c>
    </row>
    <row r="3411" spans="1:7" x14ac:dyDescent="0.25">
      <c r="A3411" t="s">
        <v>6152</v>
      </c>
      <c r="B3411" t="s">
        <v>6153</v>
      </c>
      <c r="C3411">
        <v>0</v>
      </c>
      <c r="D3411">
        <v>0</v>
      </c>
      <c r="E3411">
        <v>0</v>
      </c>
      <c r="F3411" t="s">
        <v>6154</v>
      </c>
    </row>
    <row r="3412" spans="1:7" x14ac:dyDescent="0.25">
      <c r="A3412" t="s">
        <v>3197</v>
      </c>
      <c r="B3412" t="s">
        <v>3198</v>
      </c>
      <c r="C3412">
        <v>0</v>
      </c>
      <c r="D3412">
        <v>0</v>
      </c>
      <c r="E3412">
        <v>0</v>
      </c>
      <c r="F3412" t="s">
        <v>3199</v>
      </c>
    </row>
    <row r="3413" spans="1:7" x14ac:dyDescent="0.25">
      <c r="A3413" t="s">
        <v>11194</v>
      </c>
      <c r="B3413" t="s">
        <v>11195</v>
      </c>
      <c r="C3413">
        <v>0</v>
      </c>
      <c r="D3413">
        <v>0</v>
      </c>
      <c r="E3413">
        <v>0</v>
      </c>
      <c r="F3413" t="s">
        <v>11196</v>
      </c>
    </row>
    <row r="3414" spans="1:7" x14ac:dyDescent="0.25">
      <c r="A3414" t="s">
        <v>8591</v>
      </c>
      <c r="B3414" t="s">
        <v>8592</v>
      </c>
      <c r="C3414">
        <v>0</v>
      </c>
      <c r="D3414">
        <v>0</v>
      </c>
      <c r="E3414">
        <v>0</v>
      </c>
      <c r="F3414" t="s">
        <v>8593</v>
      </c>
    </row>
    <row r="3415" spans="1:7" x14ac:dyDescent="0.25">
      <c r="A3415" t="s">
        <v>12329</v>
      </c>
      <c r="B3415" t="s">
        <v>12330</v>
      </c>
      <c r="C3415">
        <v>0</v>
      </c>
      <c r="D3415">
        <v>0</v>
      </c>
      <c r="E3415">
        <v>0</v>
      </c>
      <c r="F3415" t="s">
        <v>12331</v>
      </c>
    </row>
    <row r="3416" spans="1:7" x14ac:dyDescent="0.25">
      <c r="A3416" t="s">
        <v>1809</v>
      </c>
      <c r="B3416" t="s">
        <v>1810</v>
      </c>
      <c r="C3416">
        <v>1</v>
      </c>
      <c r="D3416">
        <v>1</v>
      </c>
      <c r="E3416">
        <v>0</v>
      </c>
      <c r="F3416" t="s">
        <v>1811</v>
      </c>
      <c r="G3416" t="s">
        <v>1769</v>
      </c>
    </row>
    <row r="3417" spans="1:7" x14ac:dyDescent="0.25">
      <c r="A3417" t="s">
        <v>4436</v>
      </c>
      <c r="B3417" t="s">
        <v>4437</v>
      </c>
      <c r="C3417">
        <v>0</v>
      </c>
      <c r="D3417">
        <v>0</v>
      </c>
      <c r="E3417">
        <v>0</v>
      </c>
      <c r="F3417" t="s">
        <v>4438</v>
      </c>
    </row>
    <row r="3418" spans="1:7" x14ac:dyDescent="0.25">
      <c r="A3418" t="s">
        <v>2345</v>
      </c>
      <c r="B3418" t="s">
        <v>2346</v>
      </c>
      <c r="C3418">
        <v>0</v>
      </c>
      <c r="D3418">
        <v>0</v>
      </c>
      <c r="E3418">
        <v>0</v>
      </c>
      <c r="F3418" t="s">
        <v>2347</v>
      </c>
    </row>
    <row r="3419" spans="1:7" x14ac:dyDescent="0.25">
      <c r="A3419" t="s">
        <v>8325</v>
      </c>
      <c r="B3419" t="s">
        <v>8326</v>
      </c>
      <c r="C3419">
        <v>0</v>
      </c>
      <c r="D3419">
        <v>0</v>
      </c>
      <c r="E3419">
        <v>0</v>
      </c>
      <c r="F3419" t="s">
        <v>8327</v>
      </c>
    </row>
    <row r="3420" spans="1:7" x14ac:dyDescent="0.25">
      <c r="A3420" t="s">
        <v>1704</v>
      </c>
      <c r="B3420" t="s">
        <v>1705</v>
      </c>
      <c r="C3420">
        <v>1</v>
      </c>
      <c r="D3420">
        <v>1</v>
      </c>
      <c r="E3420">
        <v>0</v>
      </c>
      <c r="F3420" t="s">
        <v>1706</v>
      </c>
      <c r="G3420" t="s">
        <v>222</v>
      </c>
    </row>
    <row r="3421" spans="1:7" x14ac:dyDescent="0.25">
      <c r="A3421" t="s">
        <v>1611</v>
      </c>
      <c r="B3421" t="s">
        <v>1612</v>
      </c>
      <c r="C3421">
        <v>1</v>
      </c>
      <c r="D3421">
        <v>0</v>
      </c>
      <c r="E3421">
        <v>1</v>
      </c>
      <c r="F3421" t="s">
        <v>1613</v>
      </c>
      <c r="G3421" t="s">
        <v>1459</v>
      </c>
    </row>
    <row r="3422" spans="1:7" x14ac:dyDescent="0.25">
      <c r="A3422" t="s">
        <v>555</v>
      </c>
      <c r="B3422" t="s">
        <v>556</v>
      </c>
      <c r="C3422">
        <v>2</v>
      </c>
      <c r="D3422">
        <v>2</v>
      </c>
      <c r="E3422">
        <v>0</v>
      </c>
      <c r="F3422" t="s">
        <v>557</v>
      </c>
      <c r="G3422" t="s">
        <v>558</v>
      </c>
    </row>
    <row r="3423" spans="1:7" x14ac:dyDescent="0.25">
      <c r="A3423" t="s">
        <v>555</v>
      </c>
      <c r="B3423" t="s">
        <v>4052</v>
      </c>
      <c r="C3423">
        <v>0</v>
      </c>
      <c r="D3423">
        <v>0</v>
      </c>
      <c r="E3423">
        <v>0</v>
      </c>
      <c r="F3423" t="s">
        <v>557</v>
      </c>
    </row>
    <row r="3424" spans="1:7" x14ac:dyDescent="0.25">
      <c r="A3424" t="s">
        <v>6075</v>
      </c>
      <c r="B3424" t="s">
        <v>6076</v>
      </c>
      <c r="C3424">
        <v>0</v>
      </c>
      <c r="D3424">
        <v>0</v>
      </c>
      <c r="E3424">
        <v>0</v>
      </c>
      <c r="F3424" t="s">
        <v>6077</v>
      </c>
    </row>
    <row r="3425" spans="1:7" x14ac:dyDescent="0.25">
      <c r="A3425" t="s">
        <v>12608</v>
      </c>
      <c r="B3425" t="s">
        <v>3010</v>
      </c>
      <c r="C3425">
        <v>0</v>
      </c>
      <c r="D3425">
        <v>0</v>
      </c>
      <c r="E3425">
        <v>0</v>
      </c>
      <c r="F3425" t="s">
        <v>12609</v>
      </c>
    </row>
    <row r="3426" spans="1:7" x14ac:dyDescent="0.25">
      <c r="A3426" t="s">
        <v>1378</v>
      </c>
      <c r="B3426" t="s">
        <v>1379</v>
      </c>
      <c r="C3426">
        <v>1</v>
      </c>
      <c r="D3426">
        <v>1</v>
      </c>
      <c r="E3426">
        <v>0</v>
      </c>
      <c r="F3426" t="s">
        <v>1380</v>
      </c>
      <c r="G3426" t="s">
        <v>235</v>
      </c>
    </row>
    <row r="3427" spans="1:7" x14ac:dyDescent="0.25">
      <c r="A3427" t="s">
        <v>4820</v>
      </c>
      <c r="B3427" t="s">
        <v>4821</v>
      </c>
      <c r="C3427">
        <v>0</v>
      </c>
      <c r="D3427">
        <v>0</v>
      </c>
      <c r="E3427">
        <v>0</v>
      </c>
      <c r="F3427" t="s">
        <v>4822</v>
      </c>
    </row>
    <row r="3428" spans="1:7" x14ac:dyDescent="0.25">
      <c r="A3428" t="s">
        <v>440</v>
      </c>
      <c r="B3428" t="s">
        <v>441</v>
      </c>
      <c r="C3428">
        <v>2</v>
      </c>
      <c r="D3428">
        <v>2</v>
      </c>
      <c r="E3428">
        <v>0</v>
      </c>
      <c r="F3428" t="s">
        <v>442</v>
      </c>
      <c r="G3428" t="s">
        <v>443</v>
      </c>
    </row>
    <row r="3429" spans="1:7" x14ac:dyDescent="0.25">
      <c r="A3429" t="s">
        <v>7625</v>
      </c>
      <c r="B3429" t="s">
        <v>7626</v>
      </c>
      <c r="C3429">
        <v>0</v>
      </c>
      <c r="D3429">
        <v>0</v>
      </c>
      <c r="E3429">
        <v>0</v>
      </c>
      <c r="F3429" t="s">
        <v>7627</v>
      </c>
    </row>
    <row r="3430" spans="1:7" x14ac:dyDescent="0.25">
      <c r="A3430" t="s">
        <v>7691</v>
      </c>
      <c r="B3430" t="s">
        <v>7692</v>
      </c>
      <c r="C3430">
        <v>0</v>
      </c>
      <c r="D3430">
        <v>0</v>
      </c>
      <c r="E3430">
        <v>0</v>
      </c>
      <c r="F3430" t="s">
        <v>7693</v>
      </c>
    </row>
    <row r="3431" spans="1:7" x14ac:dyDescent="0.25">
      <c r="A3431" t="s">
        <v>9351</v>
      </c>
      <c r="B3431" t="s">
        <v>9352</v>
      </c>
      <c r="C3431">
        <v>0</v>
      </c>
      <c r="D3431">
        <v>0</v>
      </c>
      <c r="E3431">
        <v>0</v>
      </c>
      <c r="F3431" t="s">
        <v>9353</v>
      </c>
    </row>
    <row r="3432" spans="1:7" x14ac:dyDescent="0.25">
      <c r="A3432" t="s">
        <v>8893</v>
      </c>
      <c r="B3432" t="s">
        <v>8894</v>
      </c>
      <c r="C3432">
        <v>0</v>
      </c>
      <c r="D3432">
        <v>0</v>
      </c>
      <c r="E3432">
        <v>0</v>
      </c>
      <c r="F3432" t="s">
        <v>8895</v>
      </c>
    </row>
    <row r="3433" spans="1:7" x14ac:dyDescent="0.25">
      <c r="A3433" t="s">
        <v>12965</v>
      </c>
      <c r="B3433" t="s">
        <v>12966</v>
      </c>
      <c r="C3433">
        <v>0</v>
      </c>
      <c r="D3433">
        <v>0</v>
      </c>
      <c r="E3433">
        <v>0</v>
      </c>
      <c r="F3433" t="s">
        <v>12967</v>
      </c>
    </row>
    <row r="3434" spans="1:7" x14ac:dyDescent="0.25">
      <c r="A3434" t="s">
        <v>13148</v>
      </c>
      <c r="B3434" t="s">
        <v>13149</v>
      </c>
      <c r="C3434">
        <v>0</v>
      </c>
      <c r="D3434">
        <v>0</v>
      </c>
      <c r="E3434">
        <v>0</v>
      </c>
      <c r="F3434" t="s">
        <v>13150</v>
      </c>
    </row>
    <row r="3435" spans="1:7" x14ac:dyDescent="0.25">
      <c r="A3435" t="s">
        <v>8307</v>
      </c>
      <c r="B3435" t="s">
        <v>8308</v>
      </c>
      <c r="C3435">
        <v>0</v>
      </c>
      <c r="D3435">
        <v>0</v>
      </c>
      <c r="E3435">
        <v>0</v>
      </c>
      <c r="F3435" t="s">
        <v>8309</v>
      </c>
    </row>
    <row r="3436" spans="1:7" x14ac:dyDescent="0.25">
      <c r="A3436" t="s">
        <v>2030</v>
      </c>
      <c r="B3436" t="s">
        <v>2022</v>
      </c>
      <c r="C3436">
        <v>0</v>
      </c>
      <c r="D3436">
        <v>0</v>
      </c>
      <c r="E3436">
        <v>0</v>
      </c>
      <c r="F3436" t="s">
        <v>2031</v>
      </c>
    </row>
    <row r="3437" spans="1:7" x14ac:dyDescent="0.25">
      <c r="A3437" t="s">
        <v>11018</v>
      </c>
      <c r="B3437" t="s">
        <v>11019</v>
      </c>
      <c r="C3437">
        <v>0</v>
      </c>
      <c r="D3437">
        <v>0</v>
      </c>
      <c r="E3437">
        <v>0</v>
      </c>
      <c r="F3437" t="s">
        <v>11020</v>
      </c>
    </row>
    <row r="3438" spans="1:7" x14ac:dyDescent="0.25">
      <c r="A3438" t="s">
        <v>4527</v>
      </c>
      <c r="B3438" t="s">
        <v>4528</v>
      </c>
      <c r="C3438">
        <v>0</v>
      </c>
      <c r="D3438">
        <v>0</v>
      </c>
      <c r="E3438">
        <v>0</v>
      </c>
      <c r="F3438" t="s">
        <v>4529</v>
      </c>
    </row>
    <row r="3439" spans="1:7" x14ac:dyDescent="0.25">
      <c r="A3439" t="s">
        <v>13247</v>
      </c>
      <c r="B3439" t="s">
        <v>13248</v>
      </c>
      <c r="C3439">
        <v>0</v>
      </c>
      <c r="D3439">
        <v>0</v>
      </c>
      <c r="E3439">
        <v>0</v>
      </c>
      <c r="F3439" t="s">
        <v>13249</v>
      </c>
    </row>
    <row r="3440" spans="1:7" x14ac:dyDescent="0.25">
      <c r="A3440" t="s">
        <v>5941</v>
      </c>
      <c r="B3440" t="s">
        <v>5942</v>
      </c>
      <c r="C3440">
        <v>0</v>
      </c>
      <c r="D3440">
        <v>0</v>
      </c>
      <c r="E3440">
        <v>0</v>
      </c>
      <c r="F3440" t="s">
        <v>5943</v>
      </c>
    </row>
    <row r="3441" spans="1:6" x14ac:dyDescent="0.25">
      <c r="A3441" t="s">
        <v>7389</v>
      </c>
      <c r="B3441" t="s">
        <v>7390</v>
      </c>
      <c r="C3441">
        <v>0</v>
      </c>
      <c r="D3441">
        <v>0</v>
      </c>
      <c r="E3441">
        <v>0</v>
      </c>
      <c r="F3441" t="s">
        <v>7391</v>
      </c>
    </row>
    <row r="3442" spans="1:6" x14ac:dyDescent="0.25">
      <c r="A3442" t="s">
        <v>9398</v>
      </c>
      <c r="B3442" t="s">
        <v>9399</v>
      </c>
      <c r="C3442">
        <v>0</v>
      </c>
      <c r="D3442">
        <v>0</v>
      </c>
      <c r="E3442">
        <v>0</v>
      </c>
      <c r="F3442" t="s">
        <v>9400</v>
      </c>
    </row>
    <row r="3443" spans="1:6" x14ac:dyDescent="0.25">
      <c r="A3443" t="s">
        <v>7887</v>
      </c>
      <c r="B3443" t="s">
        <v>7745</v>
      </c>
      <c r="C3443">
        <v>0</v>
      </c>
      <c r="D3443">
        <v>0</v>
      </c>
      <c r="E3443">
        <v>0</v>
      </c>
      <c r="F3443" t="s">
        <v>7888</v>
      </c>
    </row>
    <row r="3444" spans="1:6" x14ac:dyDescent="0.25">
      <c r="A3444" t="s">
        <v>6859</v>
      </c>
      <c r="B3444" t="s">
        <v>6860</v>
      </c>
      <c r="C3444">
        <v>0</v>
      </c>
      <c r="D3444">
        <v>0</v>
      </c>
      <c r="E3444">
        <v>0</v>
      </c>
      <c r="F3444" t="s">
        <v>6861</v>
      </c>
    </row>
    <row r="3445" spans="1:6" x14ac:dyDescent="0.25">
      <c r="A3445" t="s">
        <v>11355</v>
      </c>
      <c r="B3445" t="s">
        <v>11356</v>
      </c>
      <c r="C3445">
        <v>0</v>
      </c>
      <c r="D3445">
        <v>0</v>
      </c>
      <c r="E3445">
        <v>0</v>
      </c>
      <c r="F3445" t="s">
        <v>11357</v>
      </c>
    </row>
    <row r="3446" spans="1:6" x14ac:dyDescent="0.25">
      <c r="A3446" t="s">
        <v>4209</v>
      </c>
      <c r="B3446" t="s">
        <v>4210</v>
      </c>
      <c r="C3446">
        <v>0</v>
      </c>
      <c r="D3446">
        <v>0</v>
      </c>
      <c r="E3446">
        <v>0</v>
      </c>
      <c r="F3446" t="s">
        <v>4211</v>
      </c>
    </row>
    <row r="3447" spans="1:6" x14ac:dyDescent="0.25">
      <c r="A3447" t="s">
        <v>12382</v>
      </c>
      <c r="B3447" t="s">
        <v>12383</v>
      </c>
      <c r="C3447">
        <v>0</v>
      </c>
      <c r="D3447">
        <v>0</v>
      </c>
      <c r="E3447">
        <v>0</v>
      </c>
      <c r="F3447" t="s">
        <v>12384</v>
      </c>
    </row>
    <row r="3448" spans="1:6" x14ac:dyDescent="0.25">
      <c r="A3448" t="s">
        <v>12084</v>
      </c>
      <c r="B3448" t="s">
        <v>12085</v>
      </c>
      <c r="C3448">
        <v>0</v>
      </c>
      <c r="D3448">
        <v>0</v>
      </c>
      <c r="E3448">
        <v>0</v>
      </c>
      <c r="F3448" t="s">
        <v>12086</v>
      </c>
    </row>
    <row r="3449" spans="1:6" x14ac:dyDescent="0.25">
      <c r="A3449" t="s">
        <v>8248</v>
      </c>
      <c r="B3449" t="s">
        <v>8249</v>
      </c>
      <c r="C3449">
        <v>0</v>
      </c>
      <c r="D3449">
        <v>0</v>
      </c>
      <c r="E3449">
        <v>0</v>
      </c>
      <c r="F3449" t="s">
        <v>8250</v>
      </c>
    </row>
    <row r="3450" spans="1:6" x14ac:dyDescent="0.25">
      <c r="A3450" t="s">
        <v>8563</v>
      </c>
      <c r="B3450" t="s">
        <v>155</v>
      </c>
      <c r="C3450">
        <v>0</v>
      </c>
      <c r="D3450">
        <v>0</v>
      </c>
      <c r="E3450">
        <v>0</v>
      </c>
      <c r="F3450" t="s">
        <v>8564</v>
      </c>
    </row>
    <row r="3451" spans="1:6" x14ac:dyDescent="0.25">
      <c r="A3451" t="s">
        <v>7974</v>
      </c>
      <c r="B3451" t="s">
        <v>7975</v>
      </c>
      <c r="C3451">
        <v>0</v>
      </c>
      <c r="D3451">
        <v>0</v>
      </c>
      <c r="E3451">
        <v>0</v>
      </c>
      <c r="F3451" t="s">
        <v>7976</v>
      </c>
    </row>
    <row r="3452" spans="1:6" x14ac:dyDescent="0.25">
      <c r="A3452" t="s">
        <v>2620</v>
      </c>
      <c r="B3452" t="s">
        <v>2621</v>
      </c>
      <c r="C3452">
        <v>0</v>
      </c>
      <c r="D3452">
        <v>0</v>
      </c>
      <c r="E3452">
        <v>0</v>
      </c>
      <c r="F3452" t="s">
        <v>2622</v>
      </c>
    </row>
    <row r="3453" spans="1:6" x14ac:dyDescent="0.25">
      <c r="A3453" t="s">
        <v>5311</v>
      </c>
      <c r="B3453" t="s">
        <v>5312</v>
      </c>
      <c r="C3453">
        <v>0</v>
      </c>
      <c r="D3453">
        <v>0</v>
      </c>
      <c r="E3453">
        <v>0</v>
      </c>
      <c r="F3453" t="s">
        <v>5313</v>
      </c>
    </row>
    <row r="3454" spans="1:6" x14ac:dyDescent="0.25">
      <c r="A3454" t="s">
        <v>2121</v>
      </c>
      <c r="B3454" t="s">
        <v>2122</v>
      </c>
      <c r="C3454">
        <v>0</v>
      </c>
      <c r="D3454">
        <v>0</v>
      </c>
      <c r="E3454">
        <v>0</v>
      </c>
      <c r="F3454" t="s">
        <v>2123</v>
      </c>
    </row>
    <row r="3455" spans="1:6" x14ac:dyDescent="0.25">
      <c r="A3455" t="s">
        <v>9503</v>
      </c>
      <c r="B3455" t="s">
        <v>9504</v>
      </c>
      <c r="C3455">
        <v>0</v>
      </c>
      <c r="D3455">
        <v>0</v>
      </c>
      <c r="E3455">
        <v>0</v>
      </c>
      <c r="F3455" t="s">
        <v>9505</v>
      </c>
    </row>
    <row r="3456" spans="1:6" x14ac:dyDescent="0.25">
      <c r="A3456" t="s">
        <v>2412</v>
      </c>
      <c r="B3456" t="s">
        <v>2413</v>
      </c>
      <c r="C3456">
        <v>0</v>
      </c>
      <c r="D3456">
        <v>0</v>
      </c>
      <c r="E3456">
        <v>0</v>
      </c>
      <c r="F3456" t="s">
        <v>2414</v>
      </c>
    </row>
    <row r="3457" spans="1:7" x14ac:dyDescent="0.25">
      <c r="A3457" t="s">
        <v>1717</v>
      </c>
      <c r="B3457" t="s">
        <v>1718</v>
      </c>
      <c r="C3457">
        <v>1</v>
      </c>
      <c r="D3457">
        <v>0</v>
      </c>
      <c r="E3457">
        <v>1</v>
      </c>
      <c r="F3457" t="s">
        <v>1719</v>
      </c>
      <c r="G3457" t="s">
        <v>221</v>
      </c>
    </row>
    <row r="3458" spans="1:7" x14ac:dyDescent="0.25">
      <c r="A3458" t="s">
        <v>3000</v>
      </c>
      <c r="B3458" t="s">
        <v>3001</v>
      </c>
      <c r="C3458">
        <v>0</v>
      </c>
      <c r="D3458">
        <v>0</v>
      </c>
      <c r="E3458">
        <v>0</v>
      </c>
      <c r="F3458" t="s">
        <v>3002</v>
      </c>
    </row>
    <row r="3459" spans="1:7" x14ac:dyDescent="0.25">
      <c r="A3459" t="s">
        <v>6382</v>
      </c>
      <c r="B3459" t="s">
        <v>6383</v>
      </c>
      <c r="C3459">
        <v>0</v>
      </c>
      <c r="D3459">
        <v>0</v>
      </c>
      <c r="E3459">
        <v>0</v>
      </c>
      <c r="F3459" t="s">
        <v>6384</v>
      </c>
    </row>
    <row r="3460" spans="1:7" x14ac:dyDescent="0.25">
      <c r="A3460" t="s">
        <v>6382</v>
      </c>
      <c r="B3460" t="s">
        <v>10170</v>
      </c>
      <c r="C3460">
        <v>0</v>
      </c>
      <c r="D3460">
        <v>0</v>
      </c>
      <c r="E3460">
        <v>0</v>
      </c>
      <c r="F3460" t="s">
        <v>6384</v>
      </c>
    </row>
    <row r="3461" spans="1:7" x14ac:dyDescent="0.25">
      <c r="A3461" t="s">
        <v>10156</v>
      </c>
      <c r="B3461" t="s">
        <v>10157</v>
      </c>
      <c r="C3461">
        <v>0</v>
      </c>
      <c r="D3461">
        <v>0</v>
      </c>
      <c r="E3461">
        <v>0</v>
      </c>
      <c r="F3461" t="s">
        <v>10158</v>
      </c>
    </row>
    <row r="3462" spans="1:7" x14ac:dyDescent="0.25">
      <c r="A3462" t="s">
        <v>10147</v>
      </c>
      <c r="B3462" t="s">
        <v>10148</v>
      </c>
      <c r="C3462">
        <v>0</v>
      </c>
      <c r="D3462">
        <v>0</v>
      </c>
      <c r="E3462">
        <v>0</v>
      </c>
      <c r="F3462" t="s">
        <v>10149</v>
      </c>
    </row>
    <row r="3463" spans="1:7" x14ac:dyDescent="0.25">
      <c r="A3463" t="s">
        <v>9952</v>
      </c>
      <c r="B3463" t="s">
        <v>9953</v>
      </c>
      <c r="C3463">
        <v>0</v>
      </c>
      <c r="D3463">
        <v>0</v>
      </c>
      <c r="E3463">
        <v>0</v>
      </c>
      <c r="F3463" t="s">
        <v>9954</v>
      </c>
    </row>
    <row r="3464" spans="1:7" x14ac:dyDescent="0.25">
      <c r="A3464" t="s">
        <v>559</v>
      </c>
      <c r="B3464" t="s">
        <v>560</v>
      </c>
      <c r="C3464">
        <v>2</v>
      </c>
      <c r="D3464">
        <v>2</v>
      </c>
      <c r="E3464">
        <v>0</v>
      </c>
      <c r="F3464" t="s">
        <v>561</v>
      </c>
      <c r="G3464" t="s">
        <v>562</v>
      </c>
    </row>
    <row r="3465" spans="1:7" x14ac:dyDescent="0.25">
      <c r="A3465" t="s">
        <v>11738</v>
      </c>
      <c r="B3465" t="s">
        <v>11739</v>
      </c>
      <c r="C3465">
        <v>0</v>
      </c>
      <c r="D3465">
        <v>0</v>
      </c>
      <c r="E3465">
        <v>0</v>
      </c>
      <c r="F3465" t="s">
        <v>11740</v>
      </c>
    </row>
    <row r="3466" spans="1:7" x14ac:dyDescent="0.25">
      <c r="A3466" t="s">
        <v>1677</v>
      </c>
      <c r="B3466" t="s">
        <v>1678</v>
      </c>
      <c r="C3466">
        <v>1</v>
      </c>
      <c r="D3466">
        <v>1</v>
      </c>
      <c r="E3466">
        <v>0</v>
      </c>
      <c r="F3466" t="s">
        <v>1679</v>
      </c>
      <c r="G3466" t="s">
        <v>244</v>
      </c>
    </row>
    <row r="3467" spans="1:7" x14ac:dyDescent="0.25">
      <c r="A3467" t="s">
        <v>4095</v>
      </c>
      <c r="B3467" t="s">
        <v>4096</v>
      </c>
      <c r="C3467">
        <v>0</v>
      </c>
      <c r="D3467">
        <v>0</v>
      </c>
      <c r="E3467">
        <v>0</v>
      </c>
      <c r="F3467" t="s">
        <v>4097</v>
      </c>
    </row>
    <row r="3468" spans="1:7" x14ac:dyDescent="0.25">
      <c r="A3468" t="s">
        <v>12151</v>
      </c>
      <c r="B3468" t="s">
        <v>12152</v>
      </c>
      <c r="C3468">
        <v>0</v>
      </c>
      <c r="D3468">
        <v>0</v>
      </c>
      <c r="E3468">
        <v>0</v>
      </c>
      <c r="F3468" t="s">
        <v>12153</v>
      </c>
    </row>
    <row r="3469" spans="1:7" x14ac:dyDescent="0.25">
      <c r="A3469" t="s">
        <v>1476</v>
      </c>
      <c r="B3469" t="s">
        <v>1477</v>
      </c>
      <c r="C3469">
        <v>1</v>
      </c>
      <c r="D3469">
        <v>1</v>
      </c>
      <c r="E3469">
        <v>0</v>
      </c>
      <c r="F3469" t="s">
        <v>1478</v>
      </c>
      <c r="G3469" t="s">
        <v>207</v>
      </c>
    </row>
    <row r="3470" spans="1:7" x14ac:dyDescent="0.25">
      <c r="A3470" t="s">
        <v>1888</v>
      </c>
      <c r="B3470" t="s">
        <v>1889</v>
      </c>
      <c r="C3470">
        <v>0</v>
      </c>
      <c r="D3470">
        <v>0</v>
      </c>
      <c r="E3470">
        <v>0</v>
      </c>
      <c r="F3470" t="s">
        <v>1890</v>
      </c>
    </row>
    <row r="3471" spans="1:7" x14ac:dyDescent="0.25">
      <c r="A3471" t="s">
        <v>8798</v>
      </c>
      <c r="B3471" t="s">
        <v>1563</v>
      </c>
      <c r="C3471">
        <v>0</v>
      </c>
      <c r="D3471">
        <v>0</v>
      </c>
      <c r="E3471">
        <v>0</v>
      </c>
      <c r="F3471" t="s">
        <v>8799</v>
      </c>
    </row>
    <row r="3472" spans="1:7" x14ac:dyDescent="0.25">
      <c r="A3472" t="s">
        <v>9403</v>
      </c>
      <c r="B3472" t="s">
        <v>7359</v>
      </c>
      <c r="C3472">
        <v>0</v>
      </c>
      <c r="D3472">
        <v>0</v>
      </c>
      <c r="E3472">
        <v>0</v>
      </c>
      <c r="F3472" t="s">
        <v>9404</v>
      </c>
    </row>
    <row r="3473" spans="1:7" x14ac:dyDescent="0.25">
      <c r="A3473" t="s">
        <v>1085</v>
      </c>
      <c r="B3473" t="s">
        <v>1086</v>
      </c>
      <c r="C3473">
        <v>1</v>
      </c>
      <c r="D3473">
        <v>1</v>
      </c>
      <c r="E3473">
        <v>0</v>
      </c>
      <c r="F3473" t="s">
        <v>1087</v>
      </c>
      <c r="G3473" t="s">
        <v>234</v>
      </c>
    </row>
    <row r="3474" spans="1:7" x14ac:dyDescent="0.25">
      <c r="A3474" t="s">
        <v>11729</v>
      </c>
      <c r="B3474" t="s">
        <v>11730</v>
      </c>
      <c r="C3474">
        <v>0</v>
      </c>
      <c r="D3474">
        <v>0</v>
      </c>
      <c r="E3474">
        <v>0</v>
      </c>
      <c r="F3474" t="s">
        <v>11731</v>
      </c>
    </row>
    <row r="3475" spans="1:7" x14ac:dyDescent="0.25">
      <c r="A3475" t="s">
        <v>3574</v>
      </c>
      <c r="B3475" t="s">
        <v>3575</v>
      </c>
      <c r="C3475">
        <v>0</v>
      </c>
      <c r="D3475">
        <v>0</v>
      </c>
      <c r="E3475">
        <v>0</v>
      </c>
      <c r="F3475" t="s">
        <v>3576</v>
      </c>
    </row>
    <row r="3476" spans="1:7" x14ac:dyDescent="0.25">
      <c r="A3476" t="s">
        <v>9440</v>
      </c>
      <c r="B3476" t="s">
        <v>9441</v>
      </c>
      <c r="C3476">
        <v>0</v>
      </c>
      <c r="D3476">
        <v>0</v>
      </c>
      <c r="E3476">
        <v>0</v>
      </c>
      <c r="F3476" t="s">
        <v>9442</v>
      </c>
    </row>
    <row r="3477" spans="1:7" x14ac:dyDescent="0.25">
      <c r="A3477" t="s">
        <v>3737</v>
      </c>
      <c r="B3477" t="s">
        <v>3738</v>
      </c>
      <c r="C3477">
        <v>0</v>
      </c>
      <c r="D3477">
        <v>0</v>
      </c>
      <c r="E3477">
        <v>0</v>
      </c>
      <c r="F3477" t="s">
        <v>3739</v>
      </c>
    </row>
    <row r="3478" spans="1:7" x14ac:dyDescent="0.25">
      <c r="A3478" t="s">
        <v>3336</v>
      </c>
      <c r="B3478" t="s">
        <v>3337</v>
      </c>
      <c r="C3478">
        <v>0</v>
      </c>
      <c r="D3478">
        <v>0</v>
      </c>
      <c r="E3478">
        <v>0</v>
      </c>
      <c r="F3478" t="s">
        <v>3338</v>
      </c>
    </row>
    <row r="3479" spans="1:7" x14ac:dyDescent="0.25">
      <c r="A3479" t="s">
        <v>466</v>
      </c>
      <c r="B3479" t="s">
        <v>467</v>
      </c>
      <c r="C3479">
        <v>2</v>
      </c>
      <c r="D3479">
        <v>2</v>
      </c>
      <c r="E3479">
        <v>0</v>
      </c>
      <c r="F3479" t="s">
        <v>468</v>
      </c>
      <c r="G3479" t="s">
        <v>469</v>
      </c>
    </row>
    <row r="3480" spans="1:7" x14ac:dyDescent="0.25">
      <c r="A3480" t="s">
        <v>2079</v>
      </c>
      <c r="B3480" t="s">
        <v>2080</v>
      </c>
      <c r="C3480">
        <v>0</v>
      </c>
      <c r="D3480">
        <v>0</v>
      </c>
      <c r="E3480">
        <v>0</v>
      </c>
      <c r="F3480" t="s">
        <v>2081</v>
      </c>
    </row>
    <row r="3481" spans="1:7" x14ac:dyDescent="0.25">
      <c r="A3481" t="s">
        <v>13010</v>
      </c>
      <c r="B3481" t="s">
        <v>13011</v>
      </c>
      <c r="C3481">
        <v>0</v>
      </c>
      <c r="D3481">
        <v>0</v>
      </c>
      <c r="E3481">
        <v>0</v>
      </c>
      <c r="F3481" t="s">
        <v>13012</v>
      </c>
    </row>
    <row r="3482" spans="1:7" x14ac:dyDescent="0.25">
      <c r="A3482" t="s">
        <v>9757</v>
      </c>
      <c r="B3482" t="s">
        <v>9758</v>
      </c>
      <c r="C3482">
        <v>0</v>
      </c>
      <c r="D3482">
        <v>0</v>
      </c>
      <c r="E3482">
        <v>0</v>
      </c>
      <c r="F3482" t="s">
        <v>9759</v>
      </c>
    </row>
    <row r="3483" spans="1:7" x14ac:dyDescent="0.25">
      <c r="A3483" t="s">
        <v>3085</v>
      </c>
      <c r="B3483" t="s">
        <v>3086</v>
      </c>
      <c r="C3483">
        <v>0</v>
      </c>
      <c r="D3483">
        <v>0</v>
      </c>
      <c r="E3483">
        <v>0</v>
      </c>
      <c r="F3483" t="s">
        <v>3087</v>
      </c>
    </row>
    <row r="3484" spans="1:7" x14ac:dyDescent="0.25">
      <c r="A3484" t="s">
        <v>1201</v>
      </c>
      <c r="B3484" t="s">
        <v>1202</v>
      </c>
      <c r="C3484">
        <v>1</v>
      </c>
      <c r="D3484">
        <v>1</v>
      </c>
      <c r="E3484">
        <v>0</v>
      </c>
      <c r="F3484" t="s">
        <v>1203</v>
      </c>
      <c r="G3484" t="s">
        <v>231</v>
      </c>
    </row>
    <row r="3485" spans="1:7" x14ac:dyDescent="0.25">
      <c r="A3485" t="s">
        <v>9880</v>
      </c>
      <c r="B3485" t="s">
        <v>9881</v>
      </c>
      <c r="C3485">
        <v>0</v>
      </c>
      <c r="D3485">
        <v>0</v>
      </c>
      <c r="E3485">
        <v>0</v>
      </c>
      <c r="F3485" t="s">
        <v>9882</v>
      </c>
    </row>
    <row r="3486" spans="1:7" x14ac:dyDescent="0.25">
      <c r="A3486" t="s">
        <v>1157</v>
      </c>
      <c r="B3486" t="s">
        <v>1158</v>
      </c>
      <c r="C3486">
        <v>1</v>
      </c>
      <c r="D3486">
        <v>1</v>
      </c>
      <c r="E3486">
        <v>0</v>
      </c>
      <c r="F3486" t="s">
        <v>1159</v>
      </c>
      <c r="G3486" t="s">
        <v>247</v>
      </c>
    </row>
    <row r="3487" spans="1:7" x14ac:dyDescent="0.25">
      <c r="A3487" t="s">
        <v>12130</v>
      </c>
      <c r="B3487" t="s">
        <v>12131</v>
      </c>
      <c r="C3487">
        <v>0</v>
      </c>
      <c r="D3487">
        <v>0</v>
      </c>
      <c r="E3487">
        <v>0</v>
      </c>
      <c r="F3487" t="s">
        <v>12132</v>
      </c>
    </row>
    <row r="3488" spans="1:7" x14ac:dyDescent="0.25">
      <c r="A3488" t="s">
        <v>10096</v>
      </c>
      <c r="B3488" t="s">
        <v>10097</v>
      </c>
      <c r="C3488">
        <v>0</v>
      </c>
      <c r="D3488">
        <v>0</v>
      </c>
      <c r="E3488">
        <v>0</v>
      </c>
      <c r="F3488" t="s">
        <v>10098</v>
      </c>
    </row>
    <row r="3489" spans="1:7" x14ac:dyDescent="0.25">
      <c r="A3489" t="s">
        <v>8480</v>
      </c>
      <c r="B3489" t="s">
        <v>8481</v>
      </c>
      <c r="C3489">
        <v>0</v>
      </c>
      <c r="D3489">
        <v>0</v>
      </c>
      <c r="E3489">
        <v>0</v>
      </c>
      <c r="F3489" t="s">
        <v>8482</v>
      </c>
    </row>
    <row r="3490" spans="1:7" x14ac:dyDescent="0.25">
      <c r="A3490" t="s">
        <v>2097</v>
      </c>
      <c r="B3490" t="s">
        <v>2098</v>
      </c>
      <c r="C3490">
        <v>0</v>
      </c>
      <c r="D3490">
        <v>0</v>
      </c>
      <c r="E3490">
        <v>0</v>
      </c>
      <c r="F3490" t="s">
        <v>2099</v>
      </c>
    </row>
    <row r="3491" spans="1:7" x14ac:dyDescent="0.25">
      <c r="A3491" t="s">
        <v>3191</v>
      </c>
      <c r="B3491" t="s">
        <v>3192</v>
      </c>
      <c r="C3491">
        <v>0</v>
      </c>
      <c r="D3491">
        <v>0</v>
      </c>
      <c r="E3491">
        <v>0</v>
      </c>
      <c r="F3491" t="s">
        <v>3193</v>
      </c>
    </row>
    <row r="3492" spans="1:7" x14ac:dyDescent="0.25">
      <c r="A3492" t="s">
        <v>6341</v>
      </c>
      <c r="B3492" t="s">
        <v>6342</v>
      </c>
      <c r="C3492">
        <v>0</v>
      </c>
      <c r="D3492">
        <v>0</v>
      </c>
      <c r="E3492">
        <v>0</v>
      </c>
      <c r="F3492" t="s">
        <v>6343</v>
      </c>
    </row>
    <row r="3493" spans="1:7" x14ac:dyDescent="0.25">
      <c r="A3493" t="s">
        <v>9394</v>
      </c>
      <c r="B3493" t="s">
        <v>9395</v>
      </c>
      <c r="C3493">
        <v>0</v>
      </c>
      <c r="D3493">
        <v>0</v>
      </c>
      <c r="E3493">
        <v>0</v>
      </c>
      <c r="F3493" t="s">
        <v>9396</v>
      </c>
    </row>
    <row r="3494" spans="1:7" x14ac:dyDescent="0.25">
      <c r="A3494" t="s">
        <v>8844</v>
      </c>
      <c r="B3494" t="s">
        <v>8845</v>
      </c>
      <c r="C3494">
        <v>0</v>
      </c>
      <c r="D3494">
        <v>0</v>
      </c>
      <c r="E3494">
        <v>0</v>
      </c>
      <c r="F3494" t="s">
        <v>8846</v>
      </c>
    </row>
    <row r="3495" spans="1:7" x14ac:dyDescent="0.25">
      <c r="A3495" t="s">
        <v>9104</v>
      </c>
      <c r="B3495" t="s">
        <v>9105</v>
      </c>
      <c r="C3495">
        <v>0</v>
      </c>
      <c r="D3495">
        <v>0</v>
      </c>
      <c r="E3495">
        <v>0</v>
      </c>
      <c r="F3495" t="s">
        <v>9106</v>
      </c>
    </row>
    <row r="3496" spans="1:7" x14ac:dyDescent="0.25">
      <c r="A3496" t="s">
        <v>11319</v>
      </c>
      <c r="B3496" t="s">
        <v>11320</v>
      </c>
      <c r="C3496">
        <v>0</v>
      </c>
      <c r="D3496">
        <v>0</v>
      </c>
      <c r="E3496">
        <v>0</v>
      </c>
      <c r="F3496" t="s">
        <v>11321</v>
      </c>
    </row>
    <row r="3497" spans="1:7" x14ac:dyDescent="0.25">
      <c r="A3497" t="s">
        <v>1812</v>
      </c>
      <c r="B3497" t="s">
        <v>1813</v>
      </c>
      <c r="C3497">
        <v>1</v>
      </c>
      <c r="D3497">
        <v>1</v>
      </c>
      <c r="E3497">
        <v>0</v>
      </c>
      <c r="F3497" t="s">
        <v>1814</v>
      </c>
      <c r="G3497" t="s">
        <v>1769</v>
      </c>
    </row>
    <row r="3498" spans="1:7" x14ac:dyDescent="0.25">
      <c r="A3498" t="s">
        <v>12687</v>
      </c>
      <c r="B3498" t="s">
        <v>12688</v>
      </c>
      <c r="C3498">
        <v>0</v>
      </c>
      <c r="D3498">
        <v>0</v>
      </c>
      <c r="E3498">
        <v>0</v>
      </c>
      <c r="F3498" t="s">
        <v>12689</v>
      </c>
    </row>
    <row r="3499" spans="1:7" x14ac:dyDescent="0.25">
      <c r="A3499" t="s">
        <v>12764</v>
      </c>
      <c r="B3499" t="s">
        <v>12765</v>
      </c>
      <c r="C3499">
        <v>0</v>
      </c>
      <c r="D3499">
        <v>0</v>
      </c>
      <c r="E3499">
        <v>0</v>
      </c>
      <c r="F3499" t="s">
        <v>12766</v>
      </c>
    </row>
    <row r="3500" spans="1:7" x14ac:dyDescent="0.25">
      <c r="A3500" t="s">
        <v>13109</v>
      </c>
      <c r="B3500" t="s">
        <v>13110</v>
      </c>
      <c r="C3500">
        <v>0</v>
      </c>
      <c r="D3500">
        <v>0</v>
      </c>
      <c r="E3500">
        <v>0</v>
      </c>
      <c r="F3500" t="s">
        <v>13111</v>
      </c>
    </row>
    <row r="3501" spans="1:7" x14ac:dyDescent="0.25">
      <c r="A3501" t="s">
        <v>9715</v>
      </c>
      <c r="B3501" t="s">
        <v>9716</v>
      </c>
      <c r="C3501">
        <v>0</v>
      </c>
      <c r="D3501">
        <v>0</v>
      </c>
      <c r="E3501">
        <v>0</v>
      </c>
      <c r="F3501" t="s">
        <v>9717</v>
      </c>
    </row>
    <row r="3502" spans="1:7" x14ac:dyDescent="0.25">
      <c r="A3502" t="s">
        <v>5625</v>
      </c>
      <c r="B3502" t="s">
        <v>5626</v>
      </c>
      <c r="C3502">
        <v>0</v>
      </c>
      <c r="D3502">
        <v>0</v>
      </c>
      <c r="E3502">
        <v>0</v>
      </c>
      <c r="F3502" t="s">
        <v>5627</v>
      </c>
    </row>
    <row r="3503" spans="1:7" x14ac:dyDescent="0.25">
      <c r="A3503" t="s">
        <v>11155</v>
      </c>
      <c r="B3503" t="s">
        <v>11156</v>
      </c>
      <c r="C3503">
        <v>0</v>
      </c>
      <c r="D3503">
        <v>0</v>
      </c>
      <c r="E3503">
        <v>0</v>
      </c>
      <c r="F3503" t="s">
        <v>11157</v>
      </c>
    </row>
    <row r="3504" spans="1:7" x14ac:dyDescent="0.25">
      <c r="A3504" t="s">
        <v>9640</v>
      </c>
      <c r="B3504" t="s">
        <v>9641</v>
      </c>
      <c r="C3504">
        <v>0</v>
      </c>
      <c r="D3504">
        <v>0</v>
      </c>
      <c r="E3504">
        <v>0</v>
      </c>
      <c r="F3504" t="s">
        <v>9642</v>
      </c>
    </row>
    <row r="3505" spans="1:7" x14ac:dyDescent="0.25">
      <c r="A3505" t="s">
        <v>10192</v>
      </c>
      <c r="B3505" t="s">
        <v>10193</v>
      </c>
      <c r="C3505">
        <v>0</v>
      </c>
      <c r="D3505">
        <v>0</v>
      </c>
      <c r="E3505">
        <v>0</v>
      </c>
      <c r="F3505" t="s">
        <v>10194</v>
      </c>
    </row>
    <row r="3506" spans="1:7" x14ac:dyDescent="0.25">
      <c r="A3506" t="s">
        <v>8902</v>
      </c>
      <c r="B3506" t="s">
        <v>8903</v>
      </c>
      <c r="C3506">
        <v>0</v>
      </c>
      <c r="D3506">
        <v>0</v>
      </c>
      <c r="E3506">
        <v>0</v>
      </c>
      <c r="F3506" t="s">
        <v>8904</v>
      </c>
    </row>
    <row r="3507" spans="1:7" x14ac:dyDescent="0.25">
      <c r="A3507" t="s">
        <v>11041</v>
      </c>
      <c r="B3507" t="s">
        <v>11042</v>
      </c>
      <c r="C3507">
        <v>0</v>
      </c>
      <c r="D3507">
        <v>0</v>
      </c>
      <c r="E3507">
        <v>0</v>
      </c>
      <c r="F3507" t="s">
        <v>11043</v>
      </c>
    </row>
    <row r="3508" spans="1:7" x14ac:dyDescent="0.25">
      <c r="A3508" t="s">
        <v>6439</v>
      </c>
      <c r="B3508" t="s">
        <v>6440</v>
      </c>
      <c r="C3508">
        <v>0</v>
      </c>
      <c r="D3508">
        <v>0</v>
      </c>
      <c r="E3508">
        <v>0</v>
      </c>
      <c r="F3508" t="s">
        <v>6441</v>
      </c>
    </row>
    <row r="3509" spans="1:7" x14ac:dyDescent="0.25">
      <c r="A3509" t="s">
        <v>12081</v>
      </c>
      <c r="B3509" t="s">
        <v>12082</v>
      </c>
      <c r="C3509">
        <v>0</v>
      </c>
      <c r="D3509">
        <v>0</v>
      </c>
      <c r="E3509">
        <v>0</v>
      </c>
      <c r="F3509" t="s">
        <v>12083</v>
      </c>
    </row>
    <row r="3510" spans="1:7" x14ac:dyDescent="0.25">
      <c r="A3510" t="s">
        <v>2498</v>
      </c>
      <c r="B3510" t="s">
        <v>2499</v>
      </c>
      <c r="C3510">
        <v>0</v>
      </c>
      <c r="D3510">
        <v>0</v>
      </c>
      <c r="E3510">
        <v>0</v>
      </c>
      <c r="F3510" t="s">
        <v>2500</v>
      </c>
    </row>
    <row r="3511" spans="1:7" x14ac:dyDescent="0.25">
      <c r="A3511" t="s">
        <v>2498</v>
      </c>
      <c r="B3511" t="s">
        <v>6191</v>
      </c>
      <c r="C3511">
        <v>0</v>
      </c>
      <c r="D3511">
        <v>0</v>
      </c>
      <c r="E3511">
        <v>0</v>
      </c>
      <c r="F3511" t="s">
        <v>2500</v>
      </c>
    </row>
    <row r="3512" spans="1:7" x14ac:dyDescent="0.25">
      <c r="A3512" t="s">
        <v>2498</v>
      </c>
      <c r="B3512" t="s">
        <v>8098</v>
      </c>
      <c r="C3512">
        <v>0</v>
      </c>
      <c r="D3512">
        <v>0</v>
      </c>
      <c r="E3512">
        <v>0</v>
      </c>
      <c r="F3512" t="s">
        <v>2500</v>
      </c>
    </row>
    <row r="3513" spans="1:7" x14ac:dyDescent="0.25">
      <c r="A3513" t="s">
        <v>2498</v>
      </c>
      <c r="B3513" t="s">
        <v>9401</v>
      </c>
      <c r="C3513">
        <v>0</v>
      </c>
      <c r="D3513">
        <v>0</v>
      </c>
      <c r="E3513">
        <v>0</v>
      </c>
      <c r="F3513" t="s">
        <v>2500</v>
      </c>
    </row>
    <row r="3514" spans="1:7" x14ac:dyDescent="0.25">
      <c r="A3514" t="s">
        <v>2498</v>
      </c>
      <c r="B3514" t="s">
        <v>9766</v>
      </c>
      <c r="C3514">
        <v>0</v>
      </c>
      <c r="D3514">
        <v>0</v>
      </c>
      <c r="E3514">
        <v>0</v>
      </c>
      <c r="F3514" t="s">
        <v>2500</v>
      </c>
    </row>
    <row r="3515" spans="1:7" x14ac:dyDescent="0.25">
      <c r="A3515" t="s">
        <v>943</v>
      </c>
      <c r="B3515" t="s">
        <v>944</v>
      </c>
      <c r="C3515">
        <v>1</v>
      </c>
      <c r="D3515">
        <v>0</v>
      </c>
      <c r="E3515">
        <v>1</v>
      </c>
      <c r="F3515" t="s">
        <v>945</v>
      </c>
      <c r="G3515" t="s">
        <v>215</v>
      </c>
    </row>
    <row r="3516" spans="1:7" x14ac:dyDescent="0.25">
      <c r="A3516" t="s">
        <v>943</v>
      </c>
      <c r="B3516" t="s">
        <v>2166</v>
      </c>
      <c r="C3516">
        <v>0</v>
      </c>
      <c r="D3516">
        <v>0</v>
      </c>
      <c r="E3516">
        <v>0</v>
      </c>
      <c r="F3516" t="s">
        <v>945</v>
      </c>
    </row>
    <row r="3517" spans="1:7" x14ac:dyDescent="0.25">
      <c r="A3517" t="s">
        <v>943</v>
      </c>
      <c r="B3517" t="s">
        <v>3760</v>
      </c>
      <c r="C3517">
        <v>0</v>
      </c>
      <c r="D3517">
        <v>0</v>
      </c>
      <c r="E3517">
        <v>0</v>
      </c>
      <c r="F3517" t="s">
        <v>945</v>
      </c>
    </row>
    <row r="3518" spans="1:7" x14ac:dyDescent="0.25">
      <c r="A3518" t="s">
        <v>3459</v>
      </c>
      <c r="B3518" t="s">
        <v>3460</v>
      </c>
      <c r="C3518">
        <v>0</v>
      </c>
      <c r="D3518">
        <v>0</v>
      </c>
      <c r="E3518">
        <v>0</v>
      </c>
      <c r="F3518" t="s">
        <v>3461</v>
      </c>
    </row>
    <row r="3519" spans="1:7" x14ac:dyDescent="0.25">
      <c r="A3519" t="s">
        <v>11094</v>
      </c>
      <c r="B3519" t="s">
        <v>11095</v>
      </c>
      <c r="C3519">
        <v>0</v>
      </c>
      <c r="D3519">
        <v>0</v>
      </c>
      <c r="E3519">
        <v>0</v>
      </c>
      <c r="F3519" t="s">
        <v>11096</v>
      </c>
    </row>
    <row r="3520" spans="1:7" x14ac:dyDescent="0.25">
      <c r="A3520" t="s">
        <v>9316</v>
      </c>
      <c r="B3520" t="s">
        <v>9317</v>
      </c>
      <c r="C3520">
        <v>0</v>
      </c>
      <c r="D3520">
        <v>0</v>
      </c>
      <c r="E3520">
        <v>0</v>
      </c>
      <c r="F3520" t="s">
        <v>9318</v>
      </c>
    </row>
    <row r="3521" spans="1:7" x14ac:dyDescent="0.25">
      <c r="A3521" t="s">
        <v>9958</v>
      </c>
      <c r="B3521" t="s">
        <v>9959</v>
      </c>
      <c r="C3521">
        <v>0</v>
      </c>
      <c r="D3521">
        <v>0</v>
      </c>
      <c r="E3521">
        <v>0</v>
      </c>
      <c r="F3521" t="s">
        <v>9960</v>
      </c>
    </row>
    <row r="3522" spans="1:7" x14ac:dyDescent="0.25">
      <c r="A3522" t="s">
        <v>12785</v>
      </c>
      <c r="B3522" t="s">
        <v>12786</v>
      </c>
      <c r="C3522">
        <v>0</v>
      </c>
      <c r="D3522">
        <v>0</v>
      </c>
      <c r="E3522">
        <v>0</v>
      </c>
      <c r="F3522" t="s">
        <v>12787</v>
      </c>
    </row>
    <row r="3523" spans="1:7" x14ac:dyDescent="0.25">
      <c r="A3523" t="s">
        <v>9925</v>
      </c>
      <c r="B3523" t="s">
        <v>9926</v>
      </c>
      <c r="C3523">
        <v>0</v>
      </c>
      <c r="D3523">
        <v>0</v>
      </c>
      <c r="E3523">
        <v>0</v>
      </c>
      <c r="F3523" t="s">
        <v>9927</v>
      </c>
    </row>
    <row r="3524" spans="1:7" x14ac:dyDescent="0.25">
      <c r="A3524" t="s">
        <v>6409</v>
      </c>
      <c r="B3524" t="s">
        <v>6410</v>
      </c>
      <c r="C3524">
        <v>0</v>
      </c>
      <c r="D3524">
        <v>0</v>
      </c>
      <c r="E3524">
        <v>0</v>
      </c>
      <c r="F3524" t="s">
        <v>6411</v>
      </c>
    </row>
    <row r="3525" spans="1:7" x14ac:dyDescent="0.25">
      <c r="A3525" t="s">
        <v>10087</v>
      </c>
      <c r="B3525" t="s">
        <v>10088</v>
      </c>
      <c r="C3525">
        <v>0</v>
      </c>
      <c r="D3525">
        <v>0</v>
      </c>
      <c r="E3525">
        <v>0</v>
      </c>
      <c r="F3525" t="s">
        <v>10089</v>
      </c>
    </row>
    <row r="3526" spans="1:7" x14ac:dyDescent="0.25">
      <c r="A3526" t="s">
        <v>8081</v>
      </c>
      <c r="B3526" t="s">
        <v>8082</v>
      </c>
      <c r="C3526">
        <v>0</v>
      </c>
      <c r="D3526">
        <v>0</v>
      </c>
      <c r="E3526">
        <v>0</v>
      </c>
      <c r="F3526" t="s">
        <v>8083</v>
      </c>
    </row>
    <row r="3527" spans="1:7" x14ac:dyDescent="0.25">
      <c r="A3527" t="s">
        <v>9062</v>
      </c>
      <c r="B3527" t="s">
        <v>9063</v>
      </c>
      <c r="C3527">
        <v>0</v>
      </c>
      <c r="D3527">
        <v>0</v>
      </c>
      <c r="E3527">
        <v>0</v>
      </c>
      <c r="F3527" t="s">
        <v>9064</v>
      </c>
    </row>
    <row r="3528" spans="1:7" x14ac:dyDescent="0.25">
      <c r="A3528" t="s">
        <v>7956</v>
      </c>
      <c r="B3528" t="s">
        <v>7957</v>
      </c>
      <c r="C3528">
        <v>0</v>
      </c>
      <c r="D3528">
        <v>0</v>
      </c>
      <c r="E3528">
        <v>0</v>
      </c>
      <c r="F3528" t="s">
        <v>7958</v>
      </c>
    </row>
    <row r="3529" spans="1:7" x14ac:dyDescent="0.25">
      <c r="A3529" t="s">
        <v>8506</v>
      </c>
      <c r="B3529" t="s">
        <v>8507</v>
      </c>
      <c r="C3529">
        <v>0</v>
      </c>
      <c r="D3529">
        <v>0</v>
      </c>
      <c r="E3529">
        <v>0</v>
      </c>
      <c r="F3529" t="s">
        <v>8508</v>
      </c>
    </row>
    <row r="3530" spans="1:7" x14ac:dyDescent="0.25">
      <c r="A3530" t="s">
        <v>3426</v>
      </c>
      <c r="B3530" t="s">
        <v>3427</v>
      </c>
      <c r="C3530">
        <v>0</v>
      </c>
      <c r="D3530">
        <v>0</v>
      </c>
      <c r="E3530">
        <v>0</v>
      </c>
      <c r="F3530" t="s">
        <v>3428</v>
      </c>
    </row>
    <row r="3531" spans="1:7" x14ac:dyDescent="0.25">
      <c r="A3531" t="s">
        <v>11097</v>
      </c>
      <c r="B3531" t="s">
        <v>11098</v>
      </c>
      <c r="C3531">
        <v>0</v>
      </c>
      <c r="D3531">
        <v>0</v>
      </c>
      <c r="E3531">
        <v>0</v>
      </c>
      <c r="F3531" t="s">
        <v>11099</v>
      </c>
    </row>
    <row r="3532" spans="1:7" x14ac:dyDescent="0.25">
      <c r="A3532" t="s">
        <v>1571</v>
      </c>
      <c r="B3532" t="s">
        <v>1572</v>
      </c>
      <c r="C3532">
        <v>1</v>
      </c>
      <c r="D3532">
        <v>1</v>
      </c>
      <c r="E3532">
        <v>0</v>
      </c>
      <c r="F3532" t="s">
        <v>1573</v>
      </c>
      <c r="G3532" t="s">
        <v>240</v>
      </c>
    </row>
    <row r="3533" spans="1:7" x14ac:dyDescent="0.25">
      <c r="A3533" t="s">
        <v>10114</v>
      </c>
      <c r="B3533" t="s">
        <v>10115</v>
      </c>
      <c r="C3533">
        <v>0</v>
      </c>
      <c r="D3533">
        <v>0</v>
      </c>
      <c r="E3533">
        <v>0</v>
      </c>
      <c r="F3533" t="s">
        <v>10116</v>
      </c>
    </row>
    <row r="3534" spans="1:7" x14ac:dyDescent="0.25">
      <c r="A3534" t="s">
        <v>194</v>
      </c>
      <c r="B3534" t="s">
        <v>195</v>
      </c>
      <c r="C3534">
        <v>4</v>
      </c>
      <c r="D3534">
        <v>4</v>
      </c>
      <c r="E3534">
        <v>0</v>
      </c>
      <c r="F3534" t="s">
        <v>196</v>
      </c>
      <c r="G3534" t="s">
        <v>197</v>
      </c>
    </row>
    <row r="3535" spans="1:7" x14ac:dyDescent="0.25">
      <c r="A3535" t="s">
        <v>194</v>
      </c>
      <c r="B3535" t="s">
        <v>747</v>
      </c>
      <c r="C3535">
        <v>1</v>
      </c>
      <c r="D3535">
        <v>1</v>
      </c>
      <c r="E3535">
        <v>0</v>
      </c>
      <c r="F3535" t="s">
        <v>196</v>
      </c>
      <c r="G3535" t="s">
        <v>209</v>
      </c>
    </row>
    <row r="3536" spans="1:7" x14ac:dyDescent="0.25">
      <c r="A3536" t="s">
        <v>13291</v>
      </c>
      <c r="B3536" t="s">
        <v>13292</v>
      </c>
      <c r="C3536">
        <v>0</v>
      </c>
      <c r="D3536">
        <v>0</v>
      </c>
      <c r="E3536">
        <v>0</v>
      </c>
      <c r="F3536" t="s">
        <v>13293</v>
      </c>
    </row>
    <row r="3537" spans="1:6" x14ac:dyDescent="0.25">
      <c r="A3537" t="s">
        <v>5558</v>
      </c>
      <c r="B3537" t="s">
        <v>5559</v>
      </c>
      <c r="C3537">
        <v>0</v>
      </c>
      <c r="D3537">
        <v>0</v>
      </c>
      <c r="E3537">
        <v>0</v>
      </c>
      <c r="F3537" t="s">
        <v>5560</v>
      </c>
    </row>
    <row r="3538" spans="1:6" x14ac:dyDescent="0.25">
      <c r="A3538" t="s">
        <v>12613</v>
      </c>
      <c r="B3538" t="s">
        <v>12614</v>
      </c>
      <c r="C3538">
        <v>0</v>
      </c>
      <c r="D3538">
        <v>0</v>
      </c>
      <c r="E3538">
        <v>0</v>
      </c>
      <c r="F3538" t="s">
        <v>12615</v>
      </c>
    </row>
    <row r="3539" spans="1:6" x14ac:dyDescent="0.25">
      <c r="A3539" t="s">
        <v>7062</v>
      </c>
      <c r="B3539" t="s">
        <v>6777</v>
      </c>
      <c r="C3539">
        <v>0</v>
      </c>
      <c r="D3539">
        <v>0</v>
      </c>
      <c r="E3539">
        <v>0</v>
      </c>
      <c r="F3539" t="s">
        <v>7063</v>
      </c>
    </row>
    <row r="3540" spans="1:6" x14ac:dyDescent="0.25">
      <c r="A3540" t="s">
        <v>9011</v>
      </c>
      <c r="B3540" t="s">
        <v>9012</v>
      </c>
      <c r="C3540">
        <v>0</v>
      </c>
      <c r="D3540">
        <v>0</v>
      </c>
      <c r="E3540">
        <v>0</v>
      </c>
      <c r="F3540" t="s">
        <v>9013</v>
      </c>
    </row>
    <row r="3541" spans="1:6" x14ac:dyDescent="0.25">
      <c r="A3541" t="s">
        <v>8815</v>
      </c>
      <c r="B3541" t="s">
        <v>8816</v>
      </c>
      <c r="C3541">
        <v>0</v>
      </c>
      <c r="D3541">
        <v>0</v>
      </c>
      <c r="E3541">
        <v>0</v>
      </c>
      <c r="F3541" t="s">
        <v>8817</v>
      </c>
    </row>
    <row r="3542" spans="1:6" x14ac:dyDescent="0.25">
      <c r="A3542" t="s">
        <v>10549</v>
      </c>
      <c r="B3542" t="s">
        <v>10550</v>
      </c>
      <c r="C3542">
        <v>0</v>
      </c>
      <c r="D3542">
        <v>0</v>
      </c>
      <c r="E3542">
        <v>0</v>
      </c>
      <c r="F3542" t="s">
        <v>10551</v>
      </c>
    </row>
    <row r="3543" spans="1:6" x14ac:dyDescent="0.25">
      <c r="A3543" t="s">
        <v>9672</v>
      </c>
      <c r="B3543" t="s">
        <v>9673</v>
      </c>
      <c r="C3543">
        <v>0</v>
      </c>
      <c r="D3543">
        <v>0</v>
      </c>
      <c r="E3543">
        <v>0</v>
      </c>
      <c r="F3543" t="s">
        <v>9674</v>
      </c>
    </row>
    <row r="3544" spans="1:6" x14ac:dyDescent="0.25">
      <c r="A3544" t="s">
        <v>8331</v>
      </c>
      <c r="B3544" t="s">
        <v>8332</v>
      </c>
      <c r="C3544">
        <v>0</v>
      </c>
      <c r="D3544">
        <v>0</v>
      </c>
      <c r="E3544">
        <v>0</v>
      </c>
      <c r="F3544" t="s">
        <v>8333</v>
      </c>
    </row>
    <row r="3545" spans="1:6" x14ac:dyDescent="0.25">
      <c r="A3545" t="s">
        <v>7622</v>
      </c>
      <c r="B3545" t="s">
        <v>7623</v>
      </c>
      <c r="C3545">
        <v>0</v>
      </c>
      <c r="D3545">
        <v>0</v>
      </c>
      <c r="E3545">
        <v>0</v>
      </c>
      <c r="F3545" t="s">
        <v>7624</v>
      </c>
    </row>
    <row r="3546" spans="1:6" x14ac:dyDescent="0.25">
      <c r="A3546" t="s">
        <v>11732</v>
      </c>
      <c r="B3546" t="s">
        <v>11733</v>
      </c>
      <c r="C3546">
        <v>0</v>
      </c>
      <c r="D3546">
        <v>0</v>
      </c>
      <c r="E3546">
        <v>0</v>
      </c>
      <c r="F3546" t="s">
        <v>11734</v>
      </c>
    </row>
    <row r="3547" spans="1:6" x14ac:dyDescent="0.25">
      <c r="A3547" t="s">
        <v>5461</v>
      </c>
      <c r="B3547" t="s">
        <v>413</v>
      </c>
      <c r="C3547">
        <v>0</v>
      </c>
      <c r="D3547">
        <v>0</v>
      </c>
      <c r="E3547">
        <v>0</v>
      </c>
      <c r="F3547" t="s">
        <v>5462</v>
      </c>
    </row>
    <row r="3548" spans="1:6" x14ac:dyDescent="0.25">
      <c r="A3548" t="s">
        <v>9837</v>
      </c>
      <c r="B3548" t="s">
        <v>9838</v>
      </c>
      <c r="C3548">
        <v>0</v>
      </c>
      <c r="D3548">
        <v>0</v>
      </c>
      <c r="E3548">
        <v>0</v>
      </c>
      <c r="F3548" t="s">
        <v>9839</v>
      </c>
    </row>
    <row r="3549" spans="1:6" x14ac:dyDescent="0.25">
      <c r="A3549" t="s">
        <v>7739</v>
      </c>
      <c r="B3549" t="s">
        <v>7740</v>
      </c>
      <c r="C3549">
        <v>0</v>
      </c>
      <c r="D3549">
        <v>0</v>
      </c>
      <c r="E3549">
        <v>0</v>
      </c>
      <c r="F3549" t="s">
        <v>7741</v>
      </c>
    </row>
    <row r="3550" spans="1:6" x14ac:dyDescent="0.25">
      <c r="A3550" t="s">
        <v>10561</v>
      </c>
      <c r="B3550" t="s">
        <v>10562</v>
      </c>
      <c r="C3550">
        <v>0</v>
      </c>
      <c r="D3550">
        <v>0</v>
      </c>
      <c r="E3550">
        <v>0</v>
      </c>
      <c r="F3550" t="s">
        <v>10563</v>
      </c>
    </row>
    <row r="3551" spans="1:6" x14ac:dyDescent="0.25">
      <c r="A3551" t="s">
        <v>2235</v>
      </c>
      <c r="B3551" t="s">
        <v>2236</v>
      </c>
      <c r="C3551">
        <v>0</v>
      </c>
      <c r="D3551">
        <v>0</v>
      </c>
      <c r="E3551">
        <v>0</v>
      </c>
      <c r="F3551" t="s">
        <v>2237</v>
      </c>
    </row>
    <row r="3552" spans="1:6" x14ac:dyDescent="0.25">
      <c r="A3552" t="s">
        <v>12541</v>
      </c>
      <c r="B3552" t="s">
        <v>12542</v>
      </c>
      <c r="C3552">
        <v>0</v>
      </c>
      <c r="D3552">
        <v>0</v>
      </c>
      <c r="E3552">
        <v>0</v>
      </c>
      <c r="F3552" t="s">
        <v>12543</v>
      </c>
    </row>
    <row r="3553" spans="1:7" x14ac:dyDescent="0.25">
      <c r="A3553" t="s">
        <v>12368</v>
      </c>
      <c r="B3553" t="s">
        <v>12369</v>
      </c>
      <c r="C3553">
        <v>0</v>
      </c>
      <c r="D3553">
        <v>0</v>
      </c>
      <c r="E3553">
        <v>0</v>
      </c>
      <c r="F3553" t="s">
        <v>12370</v>
      </c>
    </row>
    <row r="3554" spans="1:7" x14ac:dyDescent="0.25">
      <c r="A3554" t="s">
        <v>11084</v>
      </c>
      <c r="B3554" t="s">
        <v>11085</v>
      </c>
      <c r="C3554">
        <v>0</v>
      </c>
      <c r="D3554">
        <v>0</v>
      </c>
      <c r="E3554">
        <v>0</v>
      </c>
      <c r="F3554" t="s">
        <v>11086</v>
      </c>
    </row>
    <row r="3555" spans="1:7" x14ac:dyDescent="0.25">
      <c r="A3555" t="s">
        <v>9883</v>
      </c>
      <c r="B3555" t="s">
        <v>9884</v>
      </c>
      <c r="C3555">
        <v>0</v>
      </c>
      <c r="D3555">
        <v>0</v>
      </c>
      <c r="E3555">
        <v>0</v>
      </c>
      <c r="F3555" t="s">
        <v>9885</v>
      </c>
    </row>
    <row r="3556" spans="1:7" x14ac:dyDescent="0.25">
      <c r="A3556" t="s">
        <v>2695</v>
      </c>
      <c r="B3556" t="s">
        <v>2696</v>
      </c>
      <c r="C3556">
        <v>0</v>
      </c>
      <c r="D3556">
        <v>0</v>
      </c>
      <c r="E3556">
        <v>0</v>
      </c>
      <c r="F3556" t="s">
        <v>2697</v>
      </c>
    </row>
    <row r="3557" spans="1:7" x14ac:dyDescent="0.25">
      <c r="A3557" t="s">
        <v>5628</v>
      </c>
      <c r="B3557" t="s">
        <v>5629</v>
      </c>
      <c r="C3557">
        <v>0</v>
      </c>
      <c r="D3557">
        <v>0</v>
      </c>
      <c r="E3557">
        <v>0</v>
      </c>
      <c r="F3557" t="s">
        <v>5630</v>
      </c>
    </row>
    <row r="3558" spans="1:7" x14ac:dyDescent="0.25">
      <c r="A3558" t="s">
        <v>12459</v>
      </c>
      <c r="B3558" t="s">
        <v>12460</v>
      </c>
      <c r="C3558">
        <v>0</v>
      </c>
      <c r="D3558">
        <v>0</v>
      </c>
      <c r="E3558">
        <v>0</v>
      </c>
      <c r="F3558" t="s">
        <v>12461</v>
      </c>
    </row>
    <row r="3559" spans="1:7" x14ac:dyDescent="0.25">
      <c r="A3559" t="s">
        <v>9471</v>
      </c>
      <c r="B3559" t="s">
        <v>9472</v>
      </c>
      <c r="C3559">
        <v>0</v>
      </c>
      <c r="D3559">
        <v>0</v>
      </c>
      <c r="E3559">
        <v>0</v>
      </c>
      <c r="F3559" t="s">
        <v>9473</v>
      </c>
    </row>
    <row r="3560" spans="1:7" x14ac:dyDescent="0.25">
      <c r="A3560" t="s">
        <v>3670</v>
      </c>
      <c r="B3560" t="s">
        <v>3671</v>
      </c>
      <c r="C3560">
        <v>0</v>
      </c>
      <c r="D3560">
        <v>0</v>
      </c>
      <c r="E3560">
        <v>0</v>
      </c>
      <c r="F3560" t="s">
        <v>3672</v>
      </c>
    </row>
    <row r="3561" spans="1:7" x14ac:dyDescent="0.25">
      <c r="A3561" t="s">
        <v>10027</v>
      </c>
      <c r="B3561" t="s">
        <v>10028</v>
      </c>
      <c r="C3561">
        <v>0</v>
      </c>
      <c r="D3561">
        <v>0</v>
      </c>
      <c r="E3561">
        <v>0</v>
      </c>
      <c r="F3561" t="s">
        <v>10029</v>
      </c>
    </row>
    <row r="3562" spans="1:7" x14ac:dyDescent="0.25">
      <c r="A3562" t="s">
        <v>10976</v>
      </c>
      <c r="B3562" t="s">
        <v>10977</v>
      </c>
      <c r="C3562">
        <v>0</v>
      </c>
      <c r="D3562">
        <v>0</v>
      </c>
      <c r="E3562">
        <v>0</v>
      </c>
      <c r="F3562" t="s">
        <v>10978</v>
      </c>
    </row>
    <row r="3563" spans="1:7" x14ac:dyDescent="0.25">
      <c r="A3563" t="s">
        <v>7596</v>
      </c>
      <c r="B3563" t="s">
        <v>7597</v>
      </c>
      <c r="C3563">
        <v>0</v>
      </c>
      <c r="D3563">
        <v>0</v>
      </c>
      <c r="E3563">
        <v>0</v>
      </c>
      <c r="F3563" t="s">
        <v>7598</v>
      </c>
    </row>
    <row r="3564" spans="1:7" x14ac:dyDescent="0.25">
      <c r="A3564" t="s">
        <v>763</v>
      </c>
      <c r="B3564" t="s">
        <v>764</v>
      </c>
      <c r="C3564">
        <v>1</v>
      </c>
      <c r="D3564">
        <v>1</v>
      </c>
      <c r="E3564">
        <v>0</v>
      </c>
      <c r="F3564" t="s">
        <v>765</v>
      </c>
      <c r="G3564" t="s">
        <v>209</v>
      </c>
    </row>
    <row r="3565" spans="1:7" x14ac:dyDescent="0.25">
      <c r="A3565" t="s">
        <v>760</v>
      </c>
      <c r="B3565" t="s">
        <v>761</v>
      </c>
      <c r="C3565">
        <v>1</v>
      </c>
      <c r="D3565">
        <v>1</v>
      </c>
      <c r="E3565">
        <v>0</v>
      </c>
      <c r="F3565" t="s">
        <v>762</v>
      </c>
      <c r="G3565" t="s">
        <v>209</v>
      </c>
    </row>
    <row r="3566" spans="1:7" x14ac:dyDescent="0.25">
      <c r="A3566" t="s">
        <v>709</v>
      </c>
      <c r="B3566" t="s">
        <v>710</v>
      </c>
      <c r="C3566">
        <v>1</v>
      </c>
      <c r="D3566">
        <v>1</v>
      </c>
      <c r="E3566">
        <v>0</v>
      </c>
      <c r="F3566" t="s">
        <v>711</v>
      </c>
      <c r="G3566" t="s">
        <v>208</v>
      </c>
    </row>
    <row r="3567" spans="1:7" x14ac:dyDescent="0.25">
      <c r="A3567" t="s">
        <v>1599</v>
      </c>
      <c r="B3567" t="s">
        <v>1600</v>
      </c>
      <c r="C3567">
        <v>1</v>
      </c>
      <c r="D3567">
        <v>1</v>
      </c>
      <c r="E3567">
        <v>0</v>
      </c>
      <c r="F3567" t="s">
        <v>1601</v>
      </c>
      <c r="G3567" t="s">
        <v>1459</v>
      </c>
    </row>
    <row r="3568" spans="1:7" x14ac:dyDescent="0.25">
      <c r="A3568" t="s">
        <v>12526</v>
      </c>
      <c r="B3568" t="s">
        <v>12527</v>
      </c>
      <c r="C3568">
        <v>0</v>
      </c>
      <c r="D3568">
        <v>0</v>
      </c>
      <c r="E3568">
        <v>0</v>
      </c>
      <c r="F3568" t="s">
        <v>12528</v>
      </c>
    </row>
    <row r="3569" spans="1:7" x14ac:dyDescent="0.25">
      <c r="A3569" t="s">
        <v>6949</v>
      </c>
      <c r="B3569" t="s">
        <v>6950</v>
      </c>
      <c r="C3569">
        <v>0</v>
      </c>
      <c r="D3569">
        <v>0</v>
      </c>
      <c r="E3569">
        <v>0</v>
      </c>
      <c r="F3569" t="s">
        <v>6951</v>
      </c>
    </row>
    <row r="3570" spans="1:7" x14ac:dyDescent="0.25">
      <c r="A3570" t="s">
        <v>8349</v>
      </c>
      <c r="B3570" t="s">
        <v>8350</v>
      </c>
      <c r="C3570">
        <v>0</v>
      </c>
      <c r="D3570">
        <v>0</v>
      </c>
      <c r="E3570">
        <v>0</v>
      </c>
      <c r="F3570" t="s">
        <v>8351</v>
      </c>
    </row>
    <row r="3571" spans="1:7" x14ac:dyDescent="0.25">
      <c r="A3571" t="s">
        <v>11011</v>
      </c>
      <c r="B3571" t="s">
        <v>11012</v>
      </c>
      <c r="C3571">
        <v>0</v>
      </c>
      <c r="D3571">
        <v>0</v>
      </c>
      <c r="E3571">
        <v>0</v>
      </c>
      <c r="F3571" t="s">
        <v>11013</v>
      </c>
    </row>
    <row r="3572" spans="1:7" x14ac:dyDescent="0.25">
      <c r="A3572" t="s">
        <v>4023</v>
      </c>
      <c r="B3572" t="s">
        <v>4024</v>
      </c>
      <c r="C3572">
        <v>0</v>
      </c>
      <c r="D3572">
        <v>0</v>
      </c>
      <c r="E3572">
        <v>0</v>
      </c>
      <c r="F3572" t="s">
        <v>4025</v>
      </c>
    </row>
    <row r="3573" spans="1:7" x14ac:dyDescent="0.25">
      <c r="A3573" t="s">
        <v>10852</v>
      </c>
      <c r="B3573" t="s">
        <v>10853</v>
      </c>
      <c r="C3573">
        <v>0</v>
      </c>
      <c r="D3573">
        <v>0</v>
      </c>
      <c r="E3573">
        <v>0</v>
      </c>
      <c r="F3573" t="s">
        <v>10854</v>
      </c>
    </row>
    <row r="3574" spans="1:7" x14ac:dyDescent="0.25">
      <c r="A3574" t="s">
        <v>3158</v>
      </c>
      <c r="B3574" t="s">
        <v>3159</v>
      </c>
      <c r="C3574">
        <v>0</v>
      </c>
      <c r="D3574">
        <v>0</v>
      </c>
      <c r="E3574">
        <v>0</v>
      </c>
      <c r="F3574" t="s">
        <v>3160</v>
      </c>
    </row>
    <row r="3575" spans="1:7" x14ac:dyDescent="0.25">
      <c r="A3575" t="s">
        <v>4927</v>
      </c>
      <c r="B3575" t="s">
        <v>4928</v>
      </c>
      <c r="C3575">
        <v>0</v>
      </c>
      <c r="D3575">
        <v>0</v>
      </c>
      <c r="E3575">
        <v>0</v>
      </c>
      <c r="F3575" t="s">
        <v>4929</v>
      </c>
    </row>
    <row r="3576" spans="1:7" x14ac:dyDescent="0.25">
      <c r="A3576" t="s">
        <v>1714</v>
      </c>
      <c r="B3576" t="s">
        <v>1715</v>
      </c>
      <c r="C3576">
        <v>1</v>
      </c>
      <c r="D3576">
        <v>1</v>
      </c>
      <c r="E3576">
        <v>0</v>
      </c>
      <c r="F3576" t="s">
        <v>1716</v>
      </c>
      <c r="G3576" t="s">
        <v>1710</v>
      </c>
    </row>
    <row r="3577" spans="1:7" x14ac:dyDescent="0.25">
      <c r="A3577" t="s">
        <v>2972</v>
      </c>
      <c r="B3577" t="s">
        <v>2973</v>
      </c>
      <c r="C3577">
        <v>0</v>
      </c>
      <c r="D3577">
        <v>0</v>
      </c>
      <c r="E3577">
        <v>0</v>
      </c>
      <c r="F3577" t="s">
        <v>2974</v>
      </c>
    </row>
    <row r="3578" spans="1:7" x14ac:dyDescent="0.25">
      <c r="A3578" t="s">
        <v>9266</v>
      </c>
      <c r="B3578" t="s">
        <v>9267</v>
      </c>
      <c r="C3578">
        <v>0</v>
      </c>
      <c r="D3578">
        <v>0</v>
      </c>
      <c r="E3578">
        <v>0</v>
      </c>
      <c r="F3578" t="s">
        <v>9268</v>
      </c>
    </row>
    <row r="3579" spans="1:7" x14ac:dyDescent="0.25">
      <c r="A3579" t="s">
        <v>3652</v>
      </c>
      <c r="B3579" t="s">
        <v>3653</v>
      </c>
      <c r="C3579">
        <v>0</v>
      </c>
      <c r="D3579">
        <v>0</v>
      </c>
      <c r="E3579">
        <v>0</v>
      </c>
      <c r="F3579" t="s">
        <v>3654</v>
      </c>
    </row>
    <row r="3580" spans="1:7" x14ac:dyDescent="0.25">
      <c r="A3580" t="s">
        <v>7266</v>
      </c>
      <c r="B3580" t="s">
        <v>7267</v>
      </c>
      <c r="C3580">
        <v>0</v>
      </c>
      <c r="D3580">
        <v>0</v>
      </c>
      <c r="E3580">
        <v>0</v>
      </c>
      <c r="F3580" t="s">
        <v>7268</v>
      </c>
    </row>
    <row r="3581" spans="1:7" x14ac:dyDescent="0.25">
      <c r="A3581" t="s">
        <v>7200</v>
      </c>
      <c r="B3581" t="s">
        <v>7201</v>
      </c>
      <c r="C3581">
        <v>0</v>
      </c>
      <c r="D3581">
        <v>0</v>
      </c>
      <c r="E3581">
        <v>0</v>
      </c>
      <c r="F3581" t="s">
        <v>7202</v>
      </c>
    </row>
    <row r="3582" spans="1:7" x14ac:dyDescent="0.25">
      <c r="A3582" t="s">
        <v>7007</v>
      </c>
      <c r="B3582" t="s">
        <v>7008</v>
      </c>
      <c r="C3582">
        <v>0</v>
      </c>
      <c r="D3582">
        <v>0</v>
      </c>
      <c r="E3582">
        <v>0</v>
      </c>
      <c r="F3582" t="s">
        <v>7009</v>
      </c>
    </row>
    <row r="3583" spans="1:7" x14ac:dyDescent="0.25">
      <c r="A3583" t="s">
        <v>7158</v>
      </c>
      <c r="B3583" t="s">
        <v>7159</v>
      </c>
      <c r="C3583">
        <v>0</v>
      </c>
      <c r="D3583">
        <v>0</v>
      </c>
      <c r="E3583">
        <v>0</v>
      </c>
      <c r="F3583" t="s">
        <v>7160</v>
      </c>
    </row>
    <row r="3584" spans="1:7" x14ac:dyDescent="0.25">
      <c r="A3584" t="s">
        <v>7152</v>
      </c>
      <c r="B3584" t="s">
        <v>7153</v>
      </c>
      <c r="C3584">
        <v>0</v>
      </c>
      <c r="D3584">
        <v>0</v>
      </c>
      <c r="E3584">
        <v>0</v>
      </c>
      <c r="F3584" t="s">
        <v>7154</v>
      </c>
    </row>
    <row r="3585" spans="1:7" x14ac:dyDescent="0.25">
      <c r="A3585" t="s">
        <v>3155</v>
      </c>
      <c r="B3585" t="s">
        <v>3156</v>
      </c>
      <c r="C3585">
        <v>0</v>
      </c>
      <c r="D3585">
        <v>0</v>
      </c>
      <c r="E3585">
        <v>0</v>
      </c>
      <c r="F3585" t="s">
        <v>3157</v>
      </c>
    </row>
    <row r="3586" spans="1:7" x14ac:dyDescent="0.25">
      <c r="A3586" t="s">
        <v>6894</v>
      </c>
      <c r="B3586" t="s">
        <v>6895</v>
      </c>
      <c r="C3586">
        <v>0</v>
      </c>
      <c r="D3586">
        <v>0</v>
      </c>
      <c r="E3586">
        <v>0</v>
      </c>
      <c r="F3586" t="s">
        <v>6896</v>
      </c>
    </row>
    <row r="3587" spans="1:7" x14ac:dyDescent="0.25">
      <c r="A3587" t="s">
        <v>11750</v>
      </c>
      <c r="B3587" t="s">
        <v>11751</v>
      </c>
      <c r="C3587">
        <v>0</v>
      </c>
      <c r="D3587">
        <v>0</v>
      </c>
      <c r="E3587">
        <v>0</v>
      </c>
      <c r="F3587" t="s">
        <v>11752</v>
      </c>
    </row>
    <row r="3588" spans="1:7" x14ac:dyDescent="0.25">
      <c r="A3588" t="s">
        <v>5833</v>
      </c>
      <c r="B3588" t="s">
        <v>5834</v>
      </c>
      <c r="C3588">
        <v>0</v>
      </c>
      <c r="D3588">
        <v>0</v>
      </c>
      <c r="E3588">
        <v>0</v>
      </c>
      <c r="F3588" t="s">
        <v>5835</v>
      </c>
    </row>
    <row r="3589" spans="1:7" x14ac:dyDescent="0.25">
      <c r="A3589" t="s">
        <v>3522</v>
      </c>
      <c r="B3589" t="s">
        <v>3523</v>
      </c>
      <c r="C3589">
        <v>0</v>
      </c>
      <c r="D3589">
        <v>0</v>
      </c>
      <c r="E3589">
        <v>0</v>
      </c>
      <c r="F3589" t="s">
        <v>3524</v>
      </c>
    </row>
    <row r="3590" spans="1:7" x14ac:dyDescent="0.25">
      <c r="A3590" t="s">
        <v>3619</v>
      </c>
      <c r="B3590" t="s">
        <v>3620</v>
      </c>
      <c r="C3590">
        <v>0</v>
      </c>
      <c r="D3590">
        <v>0</v>
      </c>
      <c r="E3590">
        <v>0</v>
      </c>
      <c r="F3590" t="s">
        <v>3621</v>
      </c>
    </row>
    <row r="3591" spans="1:7" x14ac:dyDescent="0.25">
      <c r="A3591" t="s">
        <v>27</v>
      </c>
      <c r="B3591" t="s">
        <v>28</v>
      </c>
      <c r="C3591">
        <v>20</v>
      </c>
      <c r="D3591">
        <v>20</v>
      </c>
      <c r="E3591">
        <v>0</v>
      </c>
      <c r="F3591" t="s">
        <v>29</v>
      </c>
      <c r="G3591" t="s">
        <v>272</v>
      </c>
    </row>
    <row r="3592" spans="1:7" x14ac:dyDescent="0.25">
      <c r="A3592" t="s">
        <v>4254</v>
      </c>
      <c r="B3592" t="s">
        <v>4255</v>
      </c>
      <c r="C3592">
        <v>0</v>
      </c>
      <c r="D3592">
        <v>0</v>
      </c>
      <c r="E3592">
        <v>0</v>
      </c>
      <c r="F3592" t="s">
        <v>4256</v>
      </c>
    </row>
    <row r="3593" spans="1:7" x14ac:dyDescent="0.25">
      <c r="A3593" t="s">
        <v>1392</v>
      </c>
      <c r="B3593" t="s">
        <v>445</v>
      </c>
      <c r="C3593">
        <v>1</v>
      </c>
      <c r="D3593">
        <v>1</v>
      </c>
      <c r="E3593">
        <v>0</v>
      </c>
      <c r="F3593" t="s">
        <v>1393</v>
      </c>
      <c r="G3593" t="s">
        <v>235</v>
      </c>
    </row>
    <row r="3594" spans="1:7" x14ac:dyDescent="0.25">
      <c r="A3594" t="s">
        <v>7948</v>
      </c>
      <c r="B3594" t="s">
        <v>52</v>
      </c>
      <c r="C3594">
        <v>0</v>
      </c>
      <c r="D3594">
        <v>0</v>
      </c>
      <c r="E3594">
        <v>0</v>
      </c>
      <c r="F3594" t="s">
        <v>7949</v>
      </c>
    </row>
    <row r="3595" spans="1:7" x14ac:dyDescent="0.25">
      <c r="A3595" t="s">
        <v>11205</v>
      </c>
      <c r="B3595" t="s">
        <v>11206</v>
      </c>
      <c r="C3595">
        <v>0</v>
      </c>
      <c r="D3595">
        <v>0</v>
      </c>
      <c r="E3595">
        <v>0</v>
      </c>
      <c r="F3595" t="s">
        <v>11207</v>
      </c>
    </row>
    <row r="3596" spans="1:7" x14ac:dyDescent="0.25">
      <c r="A3596" t="s">
        <v>10891</v>
      </c>
      <c r="B3596" t="s">
        <v>10892</v>
      </c>
      <c r="C3596">
        <v>0</v>
      </c>
      <c r="D3596">
        <v>0</v>
      </c>
      <c r="E3596">
        <v>0</v>
      </c>
      <c r="F3596" t="s">
        <v>10893</v>
      </c>
    </row>
    <row r="3597" spans="1:7" x14ac:dyDescent="0.25">
      <c r="A3597" t="s">
        <v>511</v>
      </c>
      <c r="B3597" t="s">
        <v>16</v>
      </c>
      <c r="C3597">
        <v>2</v>
      </c>
      <c r="D3597">
        <v>2</v>
      </c>
      <c r="E3597">
        <v>0</v>
      </c>
      <c r="F3597" t="s">
        <v>512</v>
      </c>
      <c r="G3597" t="s">
        <v>513</v>
      </c>
    </row>
    <row r="3598" spans="1:7" x14ac:dyDescent="0.25">
      <c r="A3598" t="s">
        <v>7203</v>
      </c>
      <c r="B3598" t="s">
        <v>7204</v>
      </c>
      <c r="C3598">
        <v>0</v>
      </c>
      <c r="D3598">
        <v>0</v>
      </c>
      <c r="E3598">
        <v>0</v>
      </c>
      <c r="F3598" t="s">
        <v>7205</v>
      </c>
    </row>
    <row r="3599" spans="1:7" x14ac:dyDescent="0.25">
      <c r="A3599" t="s">
        <v>4738</v>
      </c>
      <c r="B3599" t="s">
        <v>4739</v>
      </c>
      <c r="C3599">
        <v>0</v>
      </c>
      <c r="D3599">
        <v>0</v>
      </c>
      <c r="E3599">
        <v>0</v>
      </c>
      <c r="F3599" t="s">
        <v>4740</v>
      </c>
    </row>
    <row r="3600" spans="1:7" x14ac:dyDescent="0.25">
      <c r="A3600" t="s">
        <v>5962</v>
      </c>
      <c r="B3600" t="s">
        <v>5963</v>
      </c>
      <c r="C3600">
        <v>0</v>
      </c>
      <c r="D3600">
        <v>0</v>
      </c>
      <c r="E3600">
        <v>0</v>
      </c>
      <c r="F3600" t="s">
        <v>5964</v>
      </c>
    </row>
    <row r="3601" spans="1:7" x14ac:dyDescent="0.25">
      <c r="A3601" t="s">
        <v>4688</v>
      </c>
      <c r="B3601" t="s">
        <v>4689</v>
      </c>
      <c r="C3601">
        <v>0</v>
      </c>
      <c r="D3601">
        <v>0</v>
      </c>
      <c r="E3601">
        <v>0</v>
      </c>
      <c r="F3601" t="s">
        <v>4690</v>
      </c>
    </row>
    <row r="3602" spans="1:7" x14ac:dyDescent="0.25">
      <c r="A3602" t="s">
        <v>7218</v>
      </c>
      <c r="B3602" t="s">
        <v>7219</v>
      </c>
      <c r="C3602">
        <v>0</v>
      </c>
      <c r="D3602">
        <v>0</v>
      </c>
      <c r="E3602">
        <v>0</v>
      </c>
      <c r="F3602" t="s">
        <v>7220</v>
      </c>
    </row>
    <row r="3603" spans="1:7" x14ac:dyDescent="0.25">
      <c r="A3603" t="s">
        <v>11280</v>
      </c>
      <c r="B3603" t="s">
        <v>11281</v>
      </c>
      <c r="C3603">
        <v>0</v>
      </c>
      <c r="D3603">
        <v>0</v>
      </c>
      <c r="E3603">
        <v>0</v>
      </c>
      <c r="F3603" t="s">
        <v>11282</v>
      </c>
    </row>
    <row r="3604" spans="1:7" x14ac:dyDescent="0.25">
      <c r="A3604" t="s">
        <v>7755</v>
      </c>
      <c r="B3604" t="s">
        <v>7756</v>
      </c>
      <c r="C3604">
        <v>0</v>
      </c>
      <c r="D3604">
        <v>0</v>
      </c>
      <c r="E3604">
        <v>0</v>
      </c>
      <c r="F3604" t="s">
        <v>7757</v>
      </c>
    </row>
    <row r="3605" spans="1:7" x14ac:dyDescent="0.25">
      <c r="A3605" t="s">
        <v>8548</v>
      </c>
      <c r="B3605" t="s">
        <v>8549</v>
      </c>
      <c r="C3605">
        <v>0</v>
      </c>
      <c r="D3605">
        <v>0</v>
      </c>
      <c r="E3605">
        <v>0</v>
      </c>
      <c r="F3605" t="s">
        <v>8550</v>
      </c>
    </row>
    <row r="3606" spans="1:7" x14ac:dyDescent="0.25">
      <c r="A3606" t="s">
        <v>5602</v>
      </c>
      <c r="B3606" t="s">
        <v>2013</v>
      </c>
      <c r="C3606">
        <v>0</v>
      </c>
      <c r="D3606">
        <v>0</v>
      </c>
      <c r="E3606">
        <v>0</v>
      </c>
      <c r="F3606" t="s">
        <v>5603</v>
      </c>
    </row>
    <row r="3607" spans="1:7" x14ac:dyDescent="0.25">
      <c r="A3607" t="s">
        <v>1635</v>
      </c>
      <c r="B3607" t="s">
        <v>1636</v>
      </c>
      <c r="C3607">
        <v>1</v>
      </c>
      <c r="D3607">
        <v>1</v>
      </c>
      <c r="E3607">
        <v>0</v>
      </c>
      <c r="F3607" t="s">
        <v>1637</v>
      </c>
      <c r="G3607" t="s">
        <v>1459</v>
      </c>
    </row>
    <row r="3608" spans="1:7" x14ac:dyDescent="0.25">
      <c r="A3608" t="s">
        <v>6131</v>
      </c>
      <c r="B3608" t="s">
        <v>6132</v>
      </c>
      <c r="C3608">
        <v>0</v>
      </c>
      <c r="D3608">
        <v>0</v>
      </c>
      <c r="E3608">
        <v>0</v>
      </c>
      <c r="F3608" t="s">
        <v>6133</v>
      </c>
    </row>
    <row r="3609" spans="1:7" x14ac:dyDescent="0.25">
      <c r="A3609" t="s">
        <v>12622</v>
      </c>
      <c r="B3609" t="s">
        <v>12623</v>
      </c>
      <c r="C3609">
        <v>0</v>
      </c>
      <c r="D3609">
        <v>0</v>
      </c>
      <c r="E3609">
        <v>0</v>
      </c>
      <c r="F3609" t="s">
        <v>12624</v>
      </c>
    </row>
    <row r="3610" spans="1:7" x14ac:dyDescent="0.25">
      <c r="A3610" t="s">
        <v>5778</v>
      </c>
      <c r="B3610" t="s">
        <v>5779</v>
      </c>
      <c r="C3610">
        <v>0</v>
      </c>
      <c r="D3610">
        <v>0</v>
      </c>
      <c r="E3610">
        <v>0</v>
      </c>
      <c r="F3610" t="s">
        <v>5780</v>
      </c>
    </row>
    <row r="3611" spans="1:7" x14ac:dyDescent="0.25">
      <c r="A3611" t="s">
        <v>4673</v>
      </c>
      <c r="B3611" t="s">
        <v>4674</v>
      </c>
      <c r="C3611">
        <v>0</v>
      </c>
      <c r="D3611">
        <v>0</v>
      </c>
      <c r="E3611">
        <v>0</v>
      </c>
      <c r="F3611" t="s">
        <v>4675</v>
      </c>
    </row>
    <row r="3612" spans="1:7" x14ac:dyDescent="0.25">
      <c r="A3612" t="s">
        <v>2421</v>
      </c>
      <c r="B3612" t="s">
        <v>2422</v>
      </c>
      <c r="C3612">
        <v>0</v>
      </c>
      <c r="D3612">
        <v>0</v>
      </c>
      <c r="E3612">
        <v>0</v>
      </c>
      <c r="F3612" t="s">
        <v>2423</v>
      </c>
    </row>
    <row r="3613" spans="1:7" x14ac:dyDescent="0.25">
      <c r="A3613" t="s">
        <v>5013</v>
      </c>
      <c r="B3613" t="s">
        <v>5014</v>
      </c>
      <c r="C3613">
        <v>0</v>
      </c>
      <c r="D3613">
        <v>0</v>
      </c>
      <c r="E3613">
        <v>0</v>
      </c>
      <c r="F3613" t="s">
        <v>5015</v>
      </c>
    </row>
    <row r="3614" spans="1:7" x14ac:dyDescent="0.25">
      <c r="A3614" t="s">
        <v>11271</v>
      </c>
      <c r="B3614" t="s">
        <v>11272</v>
      </c>
      <c r="C3614">
        <v>0</v>
      </c>
      <c r="D3614">
        <v>0</v>
      </c>
      <c r="E3614">
        <v>0</v>
      </c>
      <c r="F3614" t="s">
        <v>11273</v>
      </c>
    </row>
    <row r="3615" spans="1:7" x14ac:dyDescent="0.25">
      <c r="A3615" t="s">
        <v>11391</v>
      </c>
      <c r="B3615" t="s">
        <v>11392</v>
      </c>
      <c r="C3615">
        <v>0</v>
      </c>
      <c r="D3615">
        <v>0</v>
      </c>
      <c r="E3615">
        <v>0</v>
      </c>
      <c r="F3615" t="s">
        <v>11393</v>
      </c>
    </row>
    <row r="3616" spans="1:7" x14ac:dyDescent="0.25">
      <c r="A3616" t="s">
        <v>817</v>
      </c>
      <c r="B3616" t="s">
        <v>818</v>
      </c>
      <c r="C3616">
        <v>1</v>
      </c>
      <c r="D3616">
        <v>1</v>
      </c>
      <c r="E3616">
        <v>0</v>
      </c>
      <c r="F3616" t="s">
        <v>819</v>
      </c>
      <c r="G3616" t="s">
        <v>212</v>
      </c>
    </row>
    <row r="3617" spans="1:7" x14ac:dyDescent="0.25">
      <c r="A3617" t="s">
        <v>1519</v>
      </c>
      <c r="B3617" t="s">
        <v>1520</v>
      </c>
      <c r="C3617">
        <v>1</v>
      </c>
      <c r="D3617">
        <v>0</v>
      </c>
      <c r="E3617">
        <v>1</v>
      </c>
      <c r="F3617" t="s">
        <v>1521</v>
      </c>
      <c r="G3617" t="s">
        <v>1463</v>
      </c>
    </row>
    <row r="3618" spans="1:7" x14ac:dyDescent="0.25">
      <c r="A3618" t="s">
        <v>3717</v>
      </c>
      <c r="B3618" t="s">
        <v>44</v>
      </c>
      <c r="C3618">
        <v>0</v>
      </c>
      <c r="D3618">
        <v>0</v>
      </c>
      <c r="E3618">
        <v>0</v>
      </c>
      <c r="F3618" t="s">
        <v>3718</v>
      </c>
    </row>
    <row r="3619" spans="1:7" x14ac:dyDescent="0.25">
      <c r="A3619" t="s">
        <v>4104</v>
      </c>
      <c r="B3619" t="s">
        <v>698</v>
      </c>
      <c r="C3619">
        <v>0</v>
      </c>
      <c r="D3619">
        <v>0</v>
      </c>
      <c r="E3619">
        <v>0</v>
      </c>
      <c r="F3619" t="s">
        <v>4105</v>
      </c>
    </row>
    <row r="3620" spans="1:7" x14ac:dyDescent="0.25">
      <c r="A3620" t="s">
        <v>12557</v>
      </c>
      <c r="B3620" t="s">
        <v>12558</v>
      </c>
      <c r="C3620">
        <v>0</v>
      </c>
      <c r="D3620">
        <v>0</v>
      </c>
      <c r="E3620">
        <v>0</v>
      </c>
      <c r="F3620" t="s">
        <v>12559</v>
      </c>
    </row>
    <row r="3621" spans="1:7" x14ac:dyDescent="0.25">
      <c r="A3621" t="s">
        <v>8174</v>
      </c>
      <c r="B3621" t="s">
        <v>8175</v>
      </c>
      <c r="C3621">
        <v>0</v>
      </c>
      <c r="D3621">
        <v>0</v>
      </c>
      <c r="E3621">
        <v>0</v>
      </c>
      <c r="F3621" t="s">
        <v>8176</v>
      </c>
    </row>
    <row r="3622" spans="1:7" x14ac:dyDescent="0.25">
      <c r="A3622" t="s">
        <v>8696</v>
      </c>
      <c r="B3622" t="s">
        <v>8697</v>
      </c>
      <c r="C3622">
        <v>0</v>
      </c>
      <c r="D3622">
        <v>0</v>
      </c>
      <c r="E3622">
        <v>0</v>
      </c>
      <c r="F3622" t="s">
        <v>8698</v>
      </c>
    </row>
    <row r="3623" spans="1:7" x14ac:dyDescent="0.25">
      <c r="A3623" t="s">
        <v>10210</v>
      </c>
      <c r="B3623" t="s">
        <v>10211</v>
      </c>
      <c r="C3623">
        <v>0</v>
      </c>
      <c r="D3623">
        <v>0</v>
      </c>
      <c r="E3623">
        <v>0</v>
      </c>
      <c r="F3623" t="s">
        <v>10212</v>
      </c>
    </row>
    <row r="3624" spans="1:7" x14ac:dyDescent="0.25">
      <c r="A3624" t="s">
        <v>9135</v>
      </c>
      <c r="B3624" t="s">
        <v>9136</v>
      </c>
      <c r="C3624">
        <v>0</v>
      </c>
      <c r="D3624">
        <v>0</v>
      </c>
      <c r="E3624">
        <v>0</v>
      </c>
      <c r="F3624" t="s">
        <v>9137</v>
      </c>
    </row>
    <row r="3625" spans="1:7" x14ac:dyDescent="0.25">
      <c r="A3625" t="s">
        <v>3330</v>
      </c>
      <c r="B3625" t="s">
        <v>3331</v>
      </c>
      <c r="C3625">
        <v>0</v>
      </c>
      <c r="D3625">
        <v>0</v>
      </c>
      <c r="E3625">
        <v>0</v>
      </c>
      <c r="F3625" t="s">
        <v>3332</v>
      </c>
    </row>
    <row r="3626" spans="1:7" x14ac:dyDescent="0.25">
      <c r="A3626" t="s">
        <v>13195</v>
      </c>
      <c r="B3626" t="s">
        <v>13196</v>
      </c>
      <c r="C3626">
        <v>0</v>
      </c>
      <c r="D3626">
        <v>0</v>
      </c>
      <c r="E3626">
        <v>0</v>
      </c>
      <c r="F3626" t="s">
        <v>13197</v>
      </c>
    </row>
    <row r="3627" spans="1:7" x14ac:dyDescent="0.25">
      <c r="A3627" t="s">
        <v>9675</v>
      </c>
      <c r="B3627" t="s">
        <v>9676</v>
      </c>
      <c r="C3627">
        <v>0</v>
      </c>
      <c r="D3627">
        <v>0</v>
      </c>
      <c r="E3627">
        <v>0</v>
      </c>
      <c r="F3627" t="s">
        <v>9677</v>
      </c>
    </row>
    <row r="3628" spans="1:7" x14ac:dyDescent="0.25">
      <c r="A3628" t="s">
        <v>7820</v>
      </c>
      <c r="B3628" t="s">
        <v>7821</v>
      </c>
      <c r="C3628">
        <v>0</v>
      </c>
      <c r="D3628">
        <v>0</v>
      </c>
      <c r="E3628">
        <v>0</v>
      </c>
      <c r="F3628" t="s">
        <v>7822</v>
      </c>
    </row>
    <row r="3629" spans="1:7" x14ac:dyDescent="0.25">
      <c r="A3629" t="s">
        <v>11791</v>
      </c>
      <c r="B3629" t="s">
        <v>11792</v>
      </c>
      <c r="C3629">
        <v>0</v>
      </c>
      <c r="D3629">
        <v>0</v>
      </c>
      <c r="E3629">
        <v>0</v>
      </c>
      <c r="F3629" t="s">
        <v>11793</v>
      </c>
    </row>
    <row r="3630" spans="1:7" x14ac:dyDescent="0.25">
      <c r="A3630" t="s">
        <v>715</v>
      </c>
      <c r="B3630" t="s">
        <v>716</v>
      </c>
      <c r="C3630">
        <v>1</v>
      </c>
      <c r="D3630">
        <v>0</v>
      </c>
      <c r="E3630">
        <v>1</v>
      </c>
      <c r="F3630" t="s">
        <v>717</v>
      </c>
      <c r="G3630" t="s">
        <v>208</v>
      </c>
    </row>
    <row r="3631" spans="1:7" x14ac:dyDescent="0.25">
      <c r="A3631" t="s">
        <v>2966</v>
      </c>
      <c r="B3631" t="s">
        <v>2967</v>
      </c>
      <c r="C3631">
        <v>0</v>
      </c>
      <c r="D3631">
        <v>0</v>
      </c>
      <c r="E3631">
        <v>0</v>
      </c>
      <c r="F3631" t="s">
        <v>2968</v>
      </c>
    </row>
    <row r="3632" spans="1:7" x14ac:dyDescent="0.25">
      <c r="A3632" t="s">
        <v>5848</v>
      </c>
      <c r="B3632" t="s">
        <v>5849</v>
      </c>
      <c r="C3632">
        <v>0</v>
      </c>
      <c r="D3632">
        <v>0</v>
      </c>
      <c r="E3632">
        <v>0</v>
      </c>
      <c r="F3632" t="s">
        <v>5850</v>
      </c>
    </row>
    <row r="3633" spans="1:6" x14ac:dyDescent="0.25">
      <c r="A3633" t="s">
        <v>13097</v>
      </c>
      <c r="B3633" t="s">
        <v>13098</v>
      </c>
      <c r="C3633">
        <v>0</v>
      </c>
      <c r="D3633">
        <v>0</v>
      </c>
      <c r="E3633">
        <v>0</v>
      </c>
      <c r="F3633" t="s">
        <v>13099</v>
      </c>
    </row>
    <row r="3634" spans="1:6" x14ac:dyDescent="0.25">
      <c r="A3634" t="s">
        <v>7826</v>
      </c>
      <c r="B3634" t="s">
        <v>7827</v>
      </c>
      <c r="C3634">
        <v>0</v>
      </c>
      <c r="D3634">
        <v>0</v>
      </c>
      <c r="E3634">
        <v>0</v>
      </c>
      <c r="F3634" t="s">
        <v>7828</v>
      </c>
    </row>
    <row r="3635" spans="1:6" x14ac:dyDescent="0.25">
      <c r="A3635" t="s">
        <v>11475</v>
      </c>
      <c r="B3635" t="s">
        <v>11476</v>
      </c>
      <c r="C3635">
        <v>0</v>
      </c>
      <c r="D3635">
        <v>0</v>
      </c>
      <c r="E3635">
        <v>0</v>
      </c>
      <c r="F3635" t="s">
        <v>11477</v>
      </c>
    </row>
    <row r="3636" spans="1:6" x14ac:dyDescent="0.25">
      <c r="A3636" t="s">
        <v>13023</v>
      </c>
      <c r="B3636" t="s">
        <v>13024</v>
      </c>
      <c r="C3636">
        <v>0</v>
      </c>
      <c r="D3636">
        <v>0</v>
      </c>
      <c r="E3636">
        <v>0</v>
      </c>
      <c r="F3636" t="s">
        <v>13025</v>
      </c>
    </row>
    <row r="3637" spans="1:6" x14ac:dyDescent="0.25">
      <c r="A3637" t="s">
        <v>12214</v>
      </c>
      <c r="B3637" t="s">
        <v>12215</v>
      </c>
      <c r="C3637">
        <v>0</v>
      </c>
      <c r="D3637">
        <v>0</v>
      </c>
      <c r="E3637">
        <v>0</v>
      </c>
      <c r="F3637" t="s">
        <v>12216</v>
      </c>
    </row>
    <row r="3638" spans="1:6" x14ac:dyDescent="0.25">
      <c r="A3638" t="s">
        <v>4685</v>
      </c>
      <c r="B3638" t="s">
        <v>4686</v>
      </c>
      <c r="C3638">
        <v>0</v>
      </c>
      <c r="D3638">
        <v>0</v>
      </c>
      <c r="E3638">
        <v>0</v>
      </c>
      <c r="F3638" t="s">
        <v>4687</v>
      </c>
    </row>
    <row r="3639" spans="1:6" x14ac:dyDescent="0.25">
      <c r="A3639" t="s">
        <v>3950</v>
      </c>
      <c r="B3639" t="s">
        <v>3951</v>
      </c>
      <c r="C3639">
        <v>0</v>
      </c>
      <c r="D3639">
        <v>0</v>
      </c>
      <c r="E3639">
        <v>0</v>
      </c>
      <c r="F3639" t="s">
        <v>3952</v>
      </c>
    </row>
    <row r="3640" spans="1:6" x14ac:dyDescent="0.25">
      <c r="A3640" t="s">
        <v>4784</v>
      </c>
      <c r="B3640" t="s">
        <v>4785</v>
      </c>
      <c r="C3640">
        <v>0</v>
      </c>
      <c r="D3640">
        <v>0</v>
      </c>
      <c r="E3640">
        <v>0</v>
      </c>
      <c r="F3640" t="s">
        <v>4786</v>
      </c>
    </row>
    <row r="3641" spans="1:6" x14ac:dyDescent="0.25">
      <c r="A3641" t="s">
        <v>12396</v>
      </c>
      <c r="B3641" t="s">
        <v>12397</v>
      </c>
      <c r="C3641">
        <v>0</v>
      </c>
      <c r="D3641">
        <v>0</v>
      </c>
      <c r="E3641">
        <v>0</v>
      </c>
      <c r="F3641" t="s">
        <v>12398</v>
      </c>
    </row>
    <row r="3642" spans="1:6" x14ac:dyDescent="0.25">
      <c r="A3642" t="s">
        <v>6879</v>
      </c>
      <c r="B3642" t="s">
        <v>6880</v>
      </c>
      <c r="C3642">
        <v>0</v>
      </c>
      <c r="D3642">
        <v>0</v>
      </c>
      <c r="E3642">
        <v>0</v>
      </c>
      <c r="F3642" t="s">
        <v>6881</v>
      </c>
    </row>
    <row r="3643" spans="1:6" x14ac:dyDescent="0.25">
      <c r="A3643" t="s">
        <v>7802</v>
      </c>
      <c r="B3643" t="s">
        <v>7803</v>
      </c>
      <c r="C3643">
        <v>0</v>
      </c>
      <c r="D3643">
        <v>0</v>
      </c>
      <c r="E3643">
        <v>0</v>
      </c>
      <c r="F3643" t="s">
        <v>7804</v>
      </c>
    </row>
    <row r="3644" spans="1:6" x14ac:dyDescent="0.25">
      <c r="A3644" t="s">
        <v>13224</v>
      </c>
      <c r="B3644" t="s">
        <v>13225</v>
      </c>
      <c r="C3644">
        <v>0</v>
      </c>
      <c r="D3644">
        <v>0</v>
      </c>
      <c r="E3644">
        <v>0</v>
      </c>
      <c r="F3644" t="s">
        <v>13226</v>
      </c>
    </row>
    <row r="3645" spans="1:6" x14ac:dyDescent="0.25">
      <c r="A3645" t="s">
        <v>5452</v>
      </c>
      <c r="B3645" t="s">
        <v>5129</v>
      </c>
      <c r="C3645">
        <v>0</v>
      </c>
      <c r="D3645">
        <v>0</v>
      </c>
      <c r="E3645">
        <v>0</v>
      </c>
      <c r="F3645" t="s">
        <v>5453</v>
      </c>
    </row>
    <row r="3646" spans="1:6" x14ac:dyDescent="0.25">
      <c r="A3646" t="s">
        <v>2058</v>
      </c>
      <c r="B3646" t="s">
        <v>2059</v>
      </c>
      <c r="C3646">
        <v>0</v>
      </c>
      <c r="D3646">
        <v>0</v>
      </c>
      <c r="E3646">
        <v>0</v>
      </c>
      <c r="F3646" t="s">
        <v>2060</v>
      </c>
    </row>
    <row r="3647" spans="1:6" x14ac:dyDescent="0.25">
      <c r="A3647" t="s">
        <v>4500</v>
      </c>
      <c r="B3647" t="s">
        <v>4501</v>
      </c>
      <c r="C3647">
        <v>0</v>
      </c>
      <c r="D3647">
        <v>0</v>
      </c>
      <c r="E3647">
        <v>0</v>
      </c>
      <c r="F3647" t="s">
        <v>4502</v>
      </c>
    </row>
    <row r="3648" spans="1:6" x14ac:dyDescent="0.25">
      <c r="A3648" t="s">
        <v>8286</v>
      </c>
      <c r="B3648" t="s">
        <v>8287</v>
      </c>
      <c r="C3648">
        <v>0</v>
      </c>
      <c r="D3648">
        <v>0</v>
      </c>
      <c r="E3648">
        <v>0</v>
      </c>
      <c r="F3648" t="s">
        <v>8288</v>
      </c>
    </row>
    <row r="3649" spans="1:7" x14ac:dyDescent="0.25">
      <c r="A3649" t="s">
        <v>2602</v>
      </c>
      <c r="B3649" t="s">
        <v>2603</v>
      </c>
      <c r="C3649">
        <v>0</v>
      </c>
      <c r="D3649">
        <v>0</v>
      </c>
      <c r="E3649">
        <v>0</v>
      </c>
      <c r="F3649" t="s">
        <v>2604</v>
      </c>
    </row>
    <row r="3650" spans="1:7" x14ac:dyDescent="0.25">
      <c r="A3650" t="s">
        <v>3646</v>
      </c>
      <c r="B3650" t="s">
        <v>3647</v>
      </c>
      <c r="C3650">
        <v>0</v>
      </c>
      <c r="D3650">
        <v>0</v>
      </c>
      <c r="E3650">
        <v>0</v>
      </c>
      <c r="F3650" t="s">
        <v>3648</v>
      </c>
    </row>
    <row r="3651" spans="1:7" x14ac:dyDescent="0.25">
      <c r="A3651" t="s">
        <v>12916</v>
      </c>
      <c r="B3651" t="s">
        <v>12917</v>
      </c>
      <c r="C3651">
        <v>0</v>
      </c>
      <c r="D3651">
        <v>0</v>
      </c>
      <c r="E3651">
        <v>0</v>
      </c>
      <c r="F3651" t="s">
        <v>12918</v>
      </c>
    </row>
    <row r="3652" spans="1:7" x14ac:dyDescent="0.25">
      <c r="A3652" t="s">
        <v>3542</v>
      </c>
      <c r="B3652" t="s">
        <v>3543</v>
      </c>
      <c r="C3652">
        <v>0</v>
      </c>
      <c r="D3652">
        <v>0</v>
      </c>
      <c r="E3652">
        <v>0</v>
      </c>
      <c r="F3652" t="s">
        <v>3544</v>
      </c>
    </row>
    <row r="3653" spans="1:7" x14ac:dyDescent="0.25">
      <c r="A3653" t="s">
        <v>9606</v>
      </c>
      <c r="B3653" t="s">
        <v>9607</v>
      </c>
      <c r="C3653">
        <v>0</v>
      </c>
      <c r="D3653">
        <v>0</v>
      </c>
      <c r="E3653">
        <v>0</v>
      </c>
      <c r="F3653" t="s">
        <v>9608</v>
      </c>
    </row>
    <row r="3654" spans="1:7" x14ac:dyDescent="0.25">
      <c r="A3654" t="s">
        <v>3161</v>
      </c>
      <c r="B3654" t="s">
        <v>3162</v>
      </c>
      <c r="C3654">
        <v>0</v>
      </c>
      <c r="D3654">
        <v>0</v>
      </c>
      <c r="E3654">
        <v>0</v>
      </c>
      <c r="F3654" t="s">
        <v>3163</v>
      </c>
    </row>
    <row r="3655" spans="1:7" x14ac:dyDescent="0.25">
      <c r="A3655" t="s">
        <v>11897</v>
      </c>
      <c r="B3655" t="s">
        <v>11898</v>
      </c>
      <c r="C3655">
        <v>0</v>
      </c>
      <c r="D3655">
        <v>0</v>
      </c>
      <c r="E3655">
        <v>0</v>
      </c>
      <c r="F3655" t="s">
        <v>11899</v>
      </c>
    </row>
    <row r="3656" spans="1:7" x14ac:dyDescent="0.25">
      <c r="A3656" t="s">
        <v>5198</v>
      </c>
      <c r="B3656" t="s">
        <v>5199</v>
      </c>
      <c r="C3656">
        <v>0</v>
      </c>
      <c r="D3656">
        <v>0</v>
      </c>
      <c r="E3656">
        <v>0</v>
      </c>
      <c r="F3656" t="s">
        <v>5200</v>
      </c>
    </row>
    <row r="3657" spans="1:7" x14ac:dyDescent="0.25">
      <c r="A3657" t="s">
        <v>5443</v>
      </c>
      <c r="B3657" t="s">
        <v>5444</v>
      </c>
      <c r="C3657">
        <v>0</v>
      </c>
      <c r="D3657">
        <v>0</v>
      </c>
      <c r="E3657">
        <v>0</v>
      </c>
      <c r="F3657" t="s">
        <v>5445</v>
      </c>
    </row>
    <row r="3658" spans="1:7" x14ac:dyDescent="0.25">
      <c r="A3658" t="s">
        <v>5604</v>
      </c>
      <c r="B3658" t="s">
        <v>5605</v>
      </c>
      <c r="C3658">
        <v>0</v>
      </c>
      <c r="D3658">
        <v>0</v>
      </c>
      <c r="E3658">
        <v>0</v>
      </c>
      <c r="F3658" t="s">
        <v>5606</v>
      </c>
    </row>
    <row r="3659" spans="1:7" x14ac:dyDescent="0.25">
      <c r="A3659" t="s">
        <v>4900</v>
      </c>
      <c r="B3659" t="s">
        <v>4901</v>
      </c>
      <c r="C3659">
        <v>0</v>
      </c>
      <c r="D3659">
        <v>0</v>
      </c>
      <c r="E3659">
        <v>0</v>
      </c>
      <c r="F3659" t="s">
        <v>4902</v>
      </c>
    </row>
    <row r="3660" spans="1:7" x14ac:dyDescent="0.25">
      <c r="A3660" t="s">
        <v>9566</v>
      </c>
      <c r="B3660" t="s">
        <v>9567</v>
      </c>
      <c r="C3660">
        <v>0</v>
      </c>
      <c r="D3660">
        <v>0</v>
      </c>
      <c r="E3660">
        <v>0</v>
      </c>
      <c r="F3660" t="s">
        <v>9568</v>
      </c>
    </row>
    <row r="3661" spans="1:7" x14ac:dyDescent="0.25">
      <c r="A3661" t="s">
        <v>7320</v>
      </c>
      <c r="B3661" t="s">
        <v>7321</v>
      </c>
      <c r="C3661">
        <v>0</v>
      </c>
      <c r="D3661">
        <v>0</v>
      </c>
      <c r="E3661">
        <v>0</v>
      </c>
      <c r="F3661" t="s">
        <v>7322</v>
      </c>
    </row>
    <row r="3662" spans="1:7" x14ac:dyDescent="0.25">
      <c r="A3662" t="s">
        <v>7728</v>
      </c>
      <c r="B3662" t="s">
        <v>7729</v>
      </c>
      <c r="C3662">
        <v>0</v>
      </c>
      <c r="D3662">
        <v>0</v>
      </c>
      <c r="E3662">
        <v>0</v>
      </c>
      <c r="F3662" t="s">
        <v>7730</v>
      </c>
    </row>
    <row r="3663" spans="1:7" x14ac:dyDescent="0.25">
      <c r="A3663" t="s">
        <v>462</v>
      </c>
      <c r="B3663" t="s">
        <v>463</v>
      </c>
      <c r="C3663">
        <v>2</v>
      </c>
      <c r="D3663">
        <v>2</v>
      </c>
      <c r="E3663">
        <v>0</v>
      </c>
      <c r="F3663" t="s">
        <v>464</v>
      </c>
      <c r="G3663" t="s">
        <v>465</v>
      </c>
    </row>
    <row r="3664" spans="1:7" x14ac:dyDescent="0.25">
      <c r="A3664" t="s">
        <v>6596</v>
      </c>
      <c r="B3664" t="s">
        <v>6597</v>
      </c>
      <c r="C3664">
        <v>0</v>
      </c>
      <c r="D3664">
        <v>0</v>
      </c>
      <c r="E3664">
        <v>0</v>
      </c>
      <c r="F3664" t="s">
        <v>6598</v>
      </c>
    </row>
    <row r="3665" spans="1:7" x14ac:dyDescent="0.25">
      <c r="A3665" t="s">
        <v>8530</v>
      </c>
      <c r="B3665" t="s">
        <v>8531</v>
      </c>
      <c r="C3665">
        <v>0</v>
      </c>
      <c r="D3665">
        <v>0</v>
      </c>
      <c r="E3665">
        <v>0</v>
      </c>
      <c r="F3665" t="s">
        <v>8532</v>
      </c>
    </row>
    <row r="3666" spans="1:7" x14ac:dyDescent="0.25">
      <c r="A3666" t="s">
        <v>1605</v>
      </c>
      <c r="B3666" t="s">
        <v>1606</v>
      </c>
      <c r="C3666">
        <v>1</v>
      </c>
      <c r="D3666">
        <v>1</v>
      </c>
      <c r="E3666">
        <v>0</v>
      </c>
      <c r="F3666" t="s">
        <v>1607</v>
      </c>
      <c r="G3666" t="s">
        <v>1459</v>
      </c>
    </row>
    <row r="3667" spans="1:7" x14ac:dyDescent="0.25">
      <c r="A3667" t="s">
        <v>4985</v>
      </c>
      <c r="B3667" t="s">
        <v>4986</v>
      </c>
      <c r="C3667">
        <v>0</v>
      </c>
      <c r="D3667">
        <v>0</v>
      </c>
      <c r="E3667">
        <v>0</v>
      </c>
      <c r="F3667" t="s">
        <v>4987</v>
      </c>
    </row>
    <row r="3668" spans="1:7" x14ac:dyDescent="0.25">
      <c r="A3668" t="s">
        <v>7713</v>
      </c>
      <c r="B3668" t="s">
        <v>7714</v>
      </c>
      <c r="C3668">
        <v>0</v>
      </c>
      <c r="D3668">
        <v>0</v>
      </c>
      <c r="E3668">
        <v>0</v>
      </c>
      <c r="F3668" t="s">
        <v>7715</v>
      </c>
    </row>
    <row r="3669" spans="1:7" x14ac:dyDescent="0.25">
      <c r="A3669" t="s">
        <v>6563</v>
      </c>
      <c r="B3669" t="s">
        <v>6564</v>
      </c>
      <c r="C3669">
        <v>0</v>
      </c>
      <c r="D3669">
        <v>0</v>
      </c>
      <c r="E3669">
        <v>0</v>
      </c>
      <c r="F3669" t="s">
        <v>6565</v>
      </c>
    </row>
    <row r="3670" spans="1:7" x14ac:dyDescent="0.25">
      <c r="A3670" t="s">
        <v>8075</v>
      </c>
      <c r="B3670" t="s">
        <v>8076</v>
      </c>
      <c r="C3670">
        <v>0</v>
      </c>
      <c r="D3670">
        <v>0</v>
      </c>
      <c r="E3670">
        <v>0</v>
      </c>
      <c r="F3670" t="s">
        <v>8077</v>
      </c>
    </row>
    <row r="3671" spans="1:7" x14ac:dyDescent="0.25">
      <c r="A3671" t="s">
        <v>5775</v>
      </c>
      <c r="B3671" t="s">
        <v>5776</v>
      </c>
      <c r="C3671">
        <v>0</v>
      </c>
      <c r="D3671">
        <v>0</v>
      </c>
      <c r="E3671">
        <v>0</v>
      </c>
      <c r="F3671" t="s">
        <v>5777</v>
      </c>
    </row>
    <row r="3672" spans="1:7" x14ac:dyDescent="0.25">
      <c r="A3672" t="s">
        <v>5715</v>
      </c>
      <c r="B3672" t="s">
        <v>5716</v>
      </c>
      <c r="C3672">
        <v>0</v>
      </c>
      <c r="D3672">
        <v>0</v>
      </c>
      <c r="E3672">
        <v>0</v>
      </c>
      <c r="F3672" t="s">
        <v>5717</v>
      </c>
    </row>
    <row r="3673" spans="1:7" x14ac:dyDescent="0.25">
      <c r="A3673" t="s">
        <v>459</v>
      </c>
      <c r="B3673" t="s">
        <v>460</v>
      </c>
      <c r="C3673">
        <v>2</v>
      </c>
      <c r="D3673">
        <v>2</v>
      </c>
      <c r="E3673">
        <v>0</v>
      </c>
      <c r="F3673" t="s">
        <v>461</v>
      </c>
      <c r="G3673" t="s">
        <v>451</v>
      </c>
    </row>
    <row r="3674" spans="1:7" x14ac:dyDescent="0.25">
      <c r="A3674" t="s">
        <v>1418</v>
      </c>
      <c r="B3674" t="s">
        <v>1419</v>
      </c>
      <c r="C3674">
        <v>1</v>
      </c>
      <c r="D3674">
        <v>1</v>
      </c>
      <c r="E3674">
        <v>0</v>
      </c>
      <c r="F3674" t="s">
        <v>1420</v>
      </c>
      <c r="G3674" t="s">
        <v>260</v>
      </c>
    </row>
    <row r="3675" spans="1:7" x14ac:dyDescent="0.25">
      <c r="A3675" t="s">
        <v>1897</v>
      </c>
      <c r="B3675" t="s">
        <v>1898</v>
      </c>
      <c r="C3675">
        <v>0</v>
      </c>
      <c r="D3675">
        <v>0</v>
      </c>
      <c r="E3675">
        <v>0</v>
      </c>
      <c r="F3675" t="s">
        <v>1899</v>
      </c>
    </row>
    <row r="3676" spans="1:7" x14ac:dyDescent="0.25">
      <c r="A3676" t="s">
        <v>4619</v>
      </c>
      <c r="B3676" t="s">
        <v>4620</v>
      </c>
      <c r="C3676">
        <v>0</v>
      </c>
      <c r="D3676">
        <v>0</v>
      </c>
      <c r="E3676">
        <v>0</v>
      </c>
      <c r="F3676" t="s">
        <v>4621</v>
      </c>
    </row>
    <row r="3677" spans="1:7" x14ac:dyDescent="0.25">
      <c r="A3677" t="s">
        <v>2329</v>
      </c>
      <c r="B3677" t="s">
        <v>2330</v>
      </c>
      <c r="C3677">
        <v>0</v>
      </c>
      <c r="D3677">
        <v>0</v>
      </c>
      <c r="E3677">
        <v>0</v>
      </c>
      <c r="F3677" t="s">
        <v>2331</v>
      </c>
    </row>
    <row r="3678" spans="1:7" x14ac:dyDescent="0.25">
      <c r="A3678" t="s">
        <v>9533</v>
      </c>
      <c r="B3678" t="s">
        <v>9534</v>
      </c>
      <c r="C3678">
        <v>0</v>
      </c>
      <c r="D3678">
        <v>0</v>
      </c>
      <c r="E3678">
        <v>0</v>
      </c>
      <c r="F3678" t="s">
        <v>9535</v>
      </c>
    </row>
    <row r="3679" spans="1:7" x14ac:dyDescent="0.25">
      <c r="A3679" t="s">
        <v>5947</v>
      </c>
      <c r="B3679" t="s">
        <v>5948</v>
      </c>
      <c r="C3679">
        <v>0</v>
      </c>
      <c r="D3679">
        <v>0</v>
      </c>
      <c r="E3679">
        <v>0</v>
      </c>
      <c r="F3679" t="s">
        <v>5949</v>
      </c>
    </row>
    <row r="3680" spans="1:7" x14ac:dyDescent="0.25">
      <c r="A3680" t="s">
        <v>4191</v>
      </c>
      <c r="B3680" t="s">
        <v>4192</v>
      </c>
      <c r="C3680">
        <v>0</v>
      </c>
      <c r="D3680">
        <v>0</v>
      </c>
      <c r="E3680">
        <v>0</v>
      </c>
      <c r="F3680" t="s">
        <v>4193</v>
      </c>
    </row>
    <row r="3681" spans="1:7" x14ac:dyDescent="0.25">
      <c r="A3681" t="s">
        <v>6602</v>
      </c>
      <c r="B3681" t="s">
        <v>6603</v>
      </c>
      <c r="C3681">
        <v>0</v>
      </c>
      <c r="D3681">
        <v>0</v>
      </c>
      <c r="E3681">
        <v>0</v>
      </c>
      <c r="F3681" t="s">
        <v>6604</v>
      </c>
    </row>
    <row r="3682" spans="1:7" x14ac:dyDescent="0.25">
      <c r="A3682" t="s">
        <v>6602</v>
      </c>
      <c r="B3682" t="s">
        <v>12859</v>
      </c>
      <c r="C3682">
        <v>0</v>
      </c>
      <c r="D3682">
        <v>0</v>
      </c>
      <c r="E3682">
        <v>0</v>
      </c>
      <c r="F3682" t="s">
        <v>6604</v>
      </c>
    </row>
    <row r="3683" spans="1:7" x14ac:dyDescent="0.25">
      <c r="A3683" t="s">
        <v>6211</v>
      </c>
      <c r="B3683" t="s">
        <v>6212</v>
      </c>
      <c r="C3683">
        <v>0</v>
      </c>
      <c r="D3683">
        <v>0</v>
      </c>
      <c r="E3683">
        <v>0</v>
      </c>
      <c r="F3683" t="s">
        <v>6213</v>
      </c>
    </row>
    <row r="3684" spans="1:7" x14ac:dyDescent="0.25">
      <c r="A3684" t="s">
        <v>9059</v>
      </c>
      <c r="B3684" t="s">
        <v>9060</v>
      </c>
      <c r="C3684">
        <v>0</v>
      </c>
      <c r="D3684">
        <v>0</v>
      </c>
      <c r="E3684">
        <v>0</v>
      </c>
      <c r="F3684" t="s">
        <v>9061</v>
      </c>
    </row>
    <row r="3685" spans="1:7" x14ac:dyDescent="0.25">
      <c r="A3685" t="s">
        <v>1504</v>
      </c>
      <c r="B3685" t="s">
        <v>1505</v>
      </c>
      <c r="C3685">
        <v>1</v>
      </c>
      <c r="D3685">
        <v>1</v>
      </c>
      <c r="E3685">
        <v>0</v>
      </c>
      <c r="F3685" t="s">
        <v>1506</v>
      </c>
      <c r="G3685" t="s">
        <v>1463</v>
      </c>
    </row>
    <row r="3686" spans="1:7" x14ac:dyDescent="0.25">
      <c r="A3686" t="s">
        <v>1504</v>
      </c>
      <c r="B3686" t="s">
        <v>8470</v>
      </c>
      <c r="C3686">
        <v>0</v>
      </c>
      <c r="D3686">
        <v>0</v>
      </c>
      <c r="E3686">
        <v>0</v>
      </c>
      <c r="F3686" t="s">
        <v>1506</v>
      </c>
    </row>
    <row r="3687" spans="1:7" x14ac:dyDescent="0.25">
      <c r="A3687" t="s">
        <v>4622</v>
      </c>
      <c r="B3687" t="s">
        <v>4623</v>
      </c>
      <c r="C3687">
        <v>0</v>
      </c>
      <c r="D3687">
        <v>0</v>
      </c>
      <c r="E3687">
        <v>0</v>
      </c>
      <c r="F3687" t="s">
        <v>4624</v>
      </c>
    </row>
    <row r="3688" spans="1:7" x14ac:dyDescent="0.25">
      <c r="A3688" t="s">
        <v>2963</v>
      </c>
      <c r="B3688" t="s">
        <v>2964</v>
      </c>
      <c r="C3688">
        <v>0</v>
      </c>
      <c r="D3688">
        <v>0</v>
      </c>
      <c r="E3688">
        <v>0</v>
      </c>
      <c r="F3688" t="s">
        <v>2965</v>
      </c>
    </row>
    <row r="3689" spans="1:7" x14ac:dyDescent="0.25">
      <c r="A3689" t="s">
        <v>10693</v>
      </c>
      <c r="B3689" t="s">
        <v>10694</v>
      </c>
      <c r="C3689">
        <v>0</v>
      </c>
      <c r="D3689">
        <v>0</v>
      </c>
      <c r="E3689">
        <v>0</v>
      </c>
      <c r="F3689" t="s">
        <v>10695</v>
      </c>
    </row>
    <row r="3690" spans="1:7" x14ac:dyDescent="0.25">
      <c r="A3690" t="s">
        <v>10645</v>
      </c>
      <c r="B3690" t="s">
        <v>10646</v>
      </c>
      <c r="C3690">
        <v>0</v>
      </c>
      <c r="D3690">
        <v>0</v>
      </c>
      <c r="E3690">
        <v>0</v>
      </c>
      <c r="F3690" t="s">
        <v>10647</v>
      </c>
    </row>
    <row r="3691" spans="1:7" x14ac:dyDescent="0.25">
      <c r="A3691" t="s">
        <v>718</v>
      </c>
      <c r="B3691" t="s">
        <v>719</v>
      </c>
      <c r="C3691">
        <v>1</v>
      </c>
      <c r="D3691">
        <v>0</v>
      </c>
      <c r="E3691">
        <v>0</v>
      </c>
      <c r="F3691" t="s">
        <v>720</v>
      </c>
      <c r="G3691" t="s">
        <v>208</v>
      </c>
    </row>
    <row r="3692" spans="1:7" x14ac:dyDescent="0.25">
      <c r="A3692" t="s">
        <v>2076</v>
      </c>
      <c r="B3692" t="s">
        <v>2077</v>
      </c>
      <c r="C3692">
        <v>0</v>
      </c>
      <c r="D3692">
        <v>0</v>
      </c>
      <c r="E3692">
        <v>0</v>
      </c>
      <c r="F3692" t="s">
        <v>2078</v>
      </c>
    </row>
    <row r="3693" spans="1:7" x14ac:dyDescent="0.25">
      <c r="A3693" t="s">
        <v>5751</v>
      </c>
      <c r="B3693" t="s">
        <v>5752</v>
      </c>
      <c r="C3693">
        <v>0</v>
      </c>
      <c r="D3693">
        <v>0</v>
      </c>
      <c r="E3693">
        <v>0</v>
      </c>
      <c r="F3693" t="s">
        <v>5753</v>
      </c>
    </row>
    <row r="3694" spans="1:7" x14ac:dyDescent="0.25">
      <c r="A3694" t="s">
        <v>7904</v>
      </c>
      <c r="B3694" t="s">
        <v>7905</v>
      </c>
      <c r="C3694">
        <v>0</v>
      </c>
      <c r="D3694">
        <v>0</v>
      </c>
      <c r="E3694">
        <v>0</v>
      </c>
      <c r="F3694" t="s">
        <v>7906</v>
      </c>
    </row>
    <row r="3695" spans="1:7" x14ac:dyDescent="0.25">
      <c r="A3695" t="s">
        <v>13007</v>
      </c>
      <c r="B3695" t="s">
        <v>13008</v>
      </c>
      <c r="C3695">
        <v>0</v>
      </c>
      <c r="D3695">
        <v>0</v>
      </c>
      <c r="E3695">
        <v>0</v>
      </c>
      <c r="F3695" t="s">
        <v>13009</v>
      </c>
    </row>
    <row r="3696" spans="1:7" x14ac:dyDescent="0.25">
      <c r="A3696" t="s">
        <v>2954</v>
      </c>
      <c r="B3696" t="s">
        <v>2955</v>
      </c>
      <c r="C3696">
        <v>0</v>
      </c>
      <c r="D3696">
        <v>0</v>
      </c>
      <c r="E3696">
        <v>0</v>
      </c>
      <c r="F3696" t="s">
        <v>2956</v>
      </c>
    </row>
    <row r="3697" spans="1:7" x14ac:dyDescent="0.25">
      <c r="A3697" t="s">
        <v>4778</v>
      </c>
      <c r="B3697" t="s">
        <v>4779</v>
      </c>
      <c r="C3697">
        <v>0</v>
      </c>
      <c r="D3697">
        <v>0</v>
      </c>
      <c r="E3697">
        <v>0</v>
      </c>
      <c r="F3697" t="s">
        <v>4780</v>
      </c>
    </row>
    <row r="3698" spans="1:7" x14ac:dyDescent="0.25">
      <c r="A3698" t="s">
        <v>793</v>
      </c>
      <c r="B3698" t="s">
        <v>794</v>
      </c>
      <c r="C3698">
        <v>1</v>
      </c>
      <c r="D3698">
        <v>1</v>
      </c>
      <c r="E3698">
        <v>0</v>
      </c>
      <c r="F3698" t="s">
        <v>795</v>
      </c>
      <c r="G3698" t="s">
        <v>212</v>
      </c>
    </row>
    <row r="3699" spans="1:7" x14ac:dyDescent="0.25">
      <c r="A3699" t="s">
        <v>5298</v>
      </c>
      <c r="B3699" t="s">
        <v>5299</v>
      </c>
      <c r="C3699">
        <v>0</v>
      </c>
      <c r="D3699">
        <v>0</v>
      </c>
      <c r="E3699">
        <v>0</v>
      </c>
      <c r="F3699" t="s">
        <v>5300</v>
      </c>
    </row>
    <row r="3700" spans="1:7" x14ac:dyDescent="0.25">
      <c r="A3700" t="s">
        <v>13100</v>
      </c>
      <c r="B3700" t="s">
        <v>13101</v>
      </c>
      <c r="C3700">
        <v>0</v>
      </c>
      <c r="D3700">
        <v>0</v>
      </c>
      <c r="E3700">
        <v>0</v>
      </c>
      <c r="F3700" t="s">
        <v>13102</v>
      </c>
    </row>
    <row r="3701" spans="1:7" x14ac:dyDescent="0.25">
      <c r="A3701" t="s">
        <v>2112</v>
      </c>
      <c r="B3701" t="s">
        <v>2113</v>
      </c>
      <c r="C3701">
        <v>0</v>
      </c>
      <c r="D3701">
        <v>0</v>
      </c>
      <c r="E3701">
        <v>0</v>
      </c>
      <c r="F3701" t="s">
        <v>2114</v>
      </c>
    </row>
    <row r="3702" spans="1:7" x14ac:dyDescent="0.25">
      <c r="A3702" t="s">
        <v>7628</v>
      </c>
      <c r="B3702" t="s">
        <v>7629</v>
      </c>
      <c r="C3702">
        <v>0</v>
      </c>
      <c r="D3702">
        <v>0</v>
      </c>
      <c r="E3702">
        <v>0</v>
      </c>
      <c r="F3702" t="s">
        <v>7630</v>
      </c>
    </row>
    <row r="3703" spans="1:7" x14ac:dyDescent="0.25">
      <c r="A3703" t="s">
        <v>1841</v>
      </c>
      <c r="B3703" t="s">
        <v>1842</v>
      </c>
      <c r="C3703">
        <v>0</v>
      </c>
      <c r="D3703">
        <v>0</v>
      </c>
      <c r="E3703">
        <v>0</v>
      </c>
      <c r="F3703" t="s">
        <v>1843</v>
      </c>
    </row>
    <row r="3704" spans="1:7" x14ac:dyDescent="0.25">
      <c r="A3704" t="s">
        <v>7864</v>
      </c>
      <c r="B3704" t="s">
        <v>7865</v>
      </c>
      <c r="C3704">
        <v>0</v>
      </c>
      <c r="D3704">
        <v>0</v>
      </c>
      <c r="E3704">
        <v>0</v>
      </c>
      <c r="F3704" t="s">
        <v>7866</v>
      </c>
    </row>
    <row r="3705" spans="1:7" x14ac:dyDescent="0.25">
      <c r="A3705" t="s">
        <v>1918</v>
      </c>
      <c r="B3705" t="s">
        <v>1919</v>
      </c>
      <c r="C3705">
        <v>0</v>
      </c>
      <c r="D3705">
        <v>0</v>
      </c>
      <c r="E3705">
        <v>0</v>
      </c>
      <c r="F3705" t="s">
        <v>1920</v>
      </c>
    </row>
    <row r="3706" spans="1:7" x14ac:dyDescent="0.25">
      <c r="A3706" t="s">
        <v>7945</v>
      </c>
      <c r="B3706" t="s">
        <v>7946</v>
      </c>
      <c r="C3706">
        <v>0</v>
      </c>
      <c r="D3706">
        <v>0</v>
      </c>
      <c r="E3706">
        <v>0</v>
      </c>
      <c r="F3706" t="s">
        <v>7947</v>
      </c>
    </row>
    <row r="3707" spans="1:7" x14ac:dyDescent="0.25">
      <c r="A3707" t="s">
        <v>5331</v>
      </c>
      <c r="B3707" t="s">
        <v>5332</v>
      </c>
      <c r="C3707">
        <v>0</v>
      </c>
      <c r="D3707">
        <v>0</v>
      </c>
      <c r="E3707">
        <v>0</v>
      </c>
      <c r="F3707" t="s">
        <v>5333</v>
      </c>
    </row>
    <row r="3708" spans="1:7" x14ac:dyDescent="0.25">
      <c r="A3708" t="s">
        <v>10414</v>
      </c>
      <c r="B3708" t="s">
        <v>10415</v>
      </c>
      <c r="C3708">
        <v>0</v>
      </c>
      <c r="D3708">
        <v>0</v>
      </c>
      <c r="E3708">
        <v>0</v>
      </c>
      <c r="F3708" t="s">
        <v>10416</v>
      </c>
    </row>
    <row r="3709" spans="1:7" x14ac:dyDescent="0.25">
      <c r="A3709" t="s">
        <v>2335</v>
      </c>
      <c r="B3709" t="s">
        <v>2336</v>
      </c>
      <c r="C3709">
        <v>0</v>
      </c>
      <c r="D3709">
        <v>0</v>
      </c>
      <c r="E3709">
        <v>0</v>
      </c>
      <c r="F3709" t="s">
        <v>2337</v>
      </c>
    </row>
    <row r="3710" spans="1:7" x14ac:dyDescent="0.25">
      <c r="A3710" t="s">
        <v>11628</v>
      </c>
      <c r="B3710" t="s">
        <v>11629</v>
      </c>
      <c r="C3710">
        <v>0</v>
      </c>
      <c r="D3710">
        <v>0</v>
      </c>
      <c r="E3710">
        <v>0</v>
      </c>
      <c r="F3710" t="s">
        <v>11630</v>
      </c>
    </row>
    <row r="3711" spans="1:7" x14ac:dyDescent="0.25">
      <c r="A3711" t="s">
        <v>2527</v>
      </c>
      <c r="B3711" t="s">
        <v>2528</v>
      </c>
      <c r="C3711">
        <v>0</v>
      </c>
      <c r="D3711">
        <v>0</v>
      </c>
      <c r="E3711">
        <v>0</v>
      </c>
      <c r="F3711" t="s">
        <v>2529</v>
      </c>
    </row>
    <row r="3712" spans="1:7" x14ac:dyDescent="0.25">
      <c r="A3712" t="s">
        <v>9477</v>
      </c>
      <c r="B3712" t="s">
        <v>9478</v>
      </c>
      <c r="C3712">
        <v>0</v>
      </c>
      <c r="D3712">
        <v>0</v>
      </c>
      <c r="E3712">
        <v>0</v>
      </c>
      <c r="F3712" t="s">
        <v>9479</v>
      </c>
    </row>
    <row r="3713" spans="1:7" x14ac:dyDescent="0.25">
      <c r="A3713" t="s">
        <v>12110</v>
      </c>
      <c r="B3713" t="s">
        <v>12111</v>
      </c>
      <c r="C3713">
        <v>0</v>
      </c>
      <c r="D3713">
        <v>0</v>
      </c>
      <c r="E3713">
        <v>0</v>
      </c>
      <c r="F3713" t="s">
        <v>12112</v>
      </c>
    </row>
    <row r="3714" spans="1:7" x14ac:dyDescent="0.25">
      <c r="A3714" t="s">
        <v>7805</v>
      </c>
      <c r="B3714" t="s">
        <v>7806</v>
      </c>
      <c r="C3714">
        <v>0</v>
      </c>
      <c r="D3714">
        <v>0</v>
      </c>
      <c r="E3714">
        <v>0</v>
      </c>
      <c r="F3714" t="s">
        <v>7807</v>
      </c>
    </row>
    <row r="3715" spans="1:7" x14ac:dyDescent="0.25">
      <c r="A3715" t="s">
        <v>12690</v>
      </c>
      <c r="B3715" t="s">
        <v>12691</v>
      </c>
      <c r="C3715">
        <v>0</v>
      </c>
      <c r="D3715">
        <v>0</v>
      </c>
      <c r="E3715">
        <v>0</v>
      </c>
      <c r="F3715" t="s">
        <v>12692</v>
      </c>
    </row>
    <row r="3716" spans="1:7" x14ac:dyDescent="0.25">
      <c r="A3716" t="s">
        <v>6202</v>
      </c>
      <c r="B3716" t="s">
        <v>6203</v>
      </c>
      <c r="C3716">
        <v>0</v>
      </c>
      <c r="D3716">
        <v>0</v>
      </c>
      <c r="E3716">
        <v>0</v>
      </c>
      <c r="F3716" t="s">
        <v>6204</v>
      </c>
    </row>
    <row r="3717" spans="1:7" x14ac:dyDescent="0.25">
      <c r="A3717" t="s">
        <v>6850</v>
      </c>
      <c r="B3717" t="s">
        <v>6851</v>
      </c>
      <c r="C3717">
        <v>0</v>
      </c>
      <c r="D3717">
        <v>0</v>
      </c>
      <c r="E3717">
        <v>0</v>
      </c>
      <c r="F3717" t="s">
        <v>6852</v>
      </c>
    </row>
    <row r="3718" spans="1:7" x14ac:dyDescent="0.25">
      <c r="A3718" t="s">
        <v>6799</v>
      </c>
      <c r="B3718" t="s">
        <v>6800</v>
      </c>
      <c r="C3718">
        <v>0</v>
      </c>
      <c r="D3718">
        <v>0</v>
      </c>
      <c r="E3718">
        <v>0</v>
      </c>
      <c r="F3718" t="s">
        <v>6801</v>
      </c>
    </row>
    <row r="3719" spans="1:7" x14ac:dyDescent="0.25">
      <c r="A3719" t="s">
        <v>455</v>
      </c>
      <c r="B3719" t="s">
        <v>456</v>
      </c>
      <c r="C3719">
        <v>2</v>
      </c>
      <c r="D3719">
        <v>2</v>
      </c>
      <c r="E3719">
        <v>0</v>
      </c>
      <c r="F3719" t="s">
        <v>457</v>
      </c>
      <c r="G3719" t="s">
        <v>458</v>
      </c>
    </row>
    <row r="3720" spans="1:7" x14ac:dyDescent="0.25">
      <c r="A3720" t="s">
        <v>9512</v>
      </c>
      <c r="B3720" t="s">
        <v>9504</v>
      </c>
      <c r="C3720">
        <v>0</v>
      </c>
      <c r="D3720">
        <v>0</v>
      </c>
      <c r="E3720">
        <v>0</v>
      </c>
      <c r="F3720" t="s">
        <v>9513</v>
      </c>
    </row>
    <row r="3721" spans="1:7" x14ac:dyDescent="0.25">
      <c r="A3721" t="s">
        <v>4002</v>
      </c>
      <c r="B3721" t="s">
        <v>4003</v>
      </c>
      <c r="C3721">
        <v>0</v>
      </c>
      <c r="D3721">
        <v>0</v>
      </c>
      <c r="E3721">
        <v>0</v>
      </c>
      <c r="F3721" t="s">
        <v>4004</v>
      </c>
    </row>
    <row r="3722" spans="1:7" x14ac:dyDescent="0.25">
      <c r="A3722" t="s">
        <v>6344</v>
      </c>
      <c r="B3722" t="s">
        <v>6345</v>
      </c>
      <c r="C3722">
        <v>0</v>
      </c>
      <c r="D3722">
        <v>0</v>
      </c>
      <c r="E3722">
        <v>0</v>
      </c>
      <c r="F3722" t="s">
        <v>6346</v>
      </c>
    </row>
    <row r="3723" spans="1:7" x14ac:dyDescent="0.25">
      <c r="A3723" t="s">
        <v>8018</v>
      </c>
      <c r="B3723" t="s">
        <v>8019</v>
      </c>
      <c r="C3723">
        <v>0</v>
      </c>
      <c r="D3723">
        <v>0</v>
      </c>
      <c r="E3723">
        <v>0</v>
      </c>
      <c r="F3723" t="s">
        <v>8020</v>
      </c>
    </row>
    <row r="3724" spans="1:7" x14ac:dyDescent="0.25">
      <c r="A3724" t="s">
        <v>2495</v>
      </c>
      <c r="B3724" t="s">
        <v>2496</v>
      </c>
      <c r="C3724">
        <v>0</v>
      </c>
      <c r="D3724">
        <v>0</v>
      </c>
      <c r="E3724">
        <v>0</v>
      </c>
      <c r="F3724" t="s">
        <v>2497</v>
      </c>
    </row>
    <row r="3725" spans="1:7" x14ac:dyDescent="0.25">
      <c r="A3725" t="s">
        <v>8847</v>
      </c>
      <c r="B3725" t="s">
        <v>8848</v>
      </c>
      <c r="C3725">
        <v>0</v>
      </c>
      <c r="D3725">
        <v>0</v>
      </c>
      <c r="E3725">
        <v>0</v>
      </c>
      <c r="F3725" t="s">
        <v>8849</v>
      </c>
    </row>
    <row r="3726" spans="1:7" x14ac:dyDescent="0.25">
      <c r="A3726" t="s">
        <v>10660</v>
      </c>
      <c r="B3726" t="s">
        <v>10661</v>
      </c>
      <c r="C3726">
        <v>0</v>
      </c>
      <c r="D3726">
        <v>0</v>
      </c>
      <c r="E3726">
        <v>0</v>
      </c>
      <c r="F3726" t="s">
        <v>10662</v>
      </c>
    </row>
    <row r="3727" spans="1:7" x14ac:dyDescent="0.25">
      <c r="A3727" t="s">
        <v>12602</v>
      </c>
      <c r="B3727" t="s">
        <v>12603</v>
      </c>
      <c r="C3727">
        <v>0</v>
      </c>
      <c r="D3727">
        <v>0</v>
      </c>
      <c r="E3727">
        <v>0</v>
      </c>
      <c r="F3727" t="s">
        <v>12604</v>
      </c>
    </row>
    <row r="3728" spans="1:7" x14ac:dyDescent="0.25">
      <c r="A3728" t="s">
        <v>706</v>
      </c>
      <c r="B3728" t="s">
        <v>707</v>
      </c>
      <c r="C3728">
        <v>1</v>
      </c>
      <c r="D3728">
        <v>1</v>
      </c>
      <c r="E3728">
        <v>0</v>
      </c>
      <c r="F3728" t="s">
        <v>708</v>
      </c>
      <c r="G3728" t="s">
        <v>208</v>
      </c>
    </row>
    <row r="3729" spans="1:7" x14ac:dyDescent="0.25">
      <c r="A3729" t="s">
        <v>2043</v>
      </c>
      <c r="B3729" t="s">
        <v>2044</v>
      </c>
      <c r="C3729">
        <v>0</v>
      </c>
      <c r="D3729">
        <v>0</v>
      </c>
      <c r="E3729">
        <v>0</v>
      </c>
      <c r="F3729" t="s">
        <v>2045</v>
      </c>
    </row>
    <row r="3730" spans="1:7" x14ac:dyDescent="0.25">
      <c r="A3730" t="s">
        <v>4552</v>
      </c>
      <c r="B3730" t="s">
        <v>4553</v>
      </c>
      <c r="C3730">
        <v>0</v>
      </c>
      <c r="D3730">
        <v>0</v>
      </c>
      <c r="E3730">
        <v>0</v>
      </c>
      <c r="F3730" t="s">
        <v>4554</v>
      </c>
    </row>
    <row r="3731" spans="1:7" x14ac:dyDescent="0.25">
      <c r="A3731" t="s">
        <v>7829</v>
      </c>
      <c r="B3731" t="s">
        <v>7830</v>
      </c>
      <c r="C3731">
        <v>0</v>
      </c>
      <c r="D3731">
        <v>0</v>
      </c>
      <c r="E3731">
        <v>0</v>
      </c>
      <c r="F3731" t="s">
        <v>7831</v>
      </c>
    </row>
    <row r="3732" spans="1:7" x14ac:dyDescent="0.25">
      <c r="A3732" t="s">
        <v>12927</v>
      </c>
      <c r="B3732" t="s">
        <v>12928</v>
      </c>
      <c r="C3732">
        <v>0</v>
      </c>
      <c r="D3732">
        <v>0</v>
      </c>
      <c r="E3732">
        <v>0</v>
      </c>
      <c r="F3732" t="s">
        <v>12929</v>
      </c>
    </row>
    <row r="3733" spans="1:7" x14ac:dyDescent="0.25">
      <c r="A3733" t="s">
        <v>1460</v>
      </c>
      <c r="B3733" t="s">
        <v>1461</v>
      </c>
      <c r="C3733">
        <v>1</v>
      </c>
      <c r="D3733">
        <v>1</v>
      </c>
      <c r="E3733">
        <v>0</v>
      </c>
      <c r="F3733" t="s">
        <v>1462</v>
      </c>
      <c r="G3733" t="s">
        <v>1463</v>
      </c>
    </row>
    <row r="3734" spans="1:7" x14ac:dyDescent="0.25">
      <c r="A3734" t="s">
        <v>5646</v>
      </c>
      <c r="B3734" t="s">
        <v>5647</v>
      </c>
      <c r="C3734">
        <v>0</v>
      </c>
      <c r="D3734">
        <v>0</v>
      </c>
      <c r="E3734">
        <v>0</v>
      </c>
      <c r="F3734" t="s">
        <v>5648</v>
      </c>
    </row>
    <row r="3735" spans="1:7" x14ac:dyDescent="0.25">
      <c r="A3735" t="s">
        <v>6853</v>
      </c>
      <c r="B3735" t="s">
        <v>6854</v>
      </c>
      <c r="C3735">
        <v>0</v>
      </c>
      <c r="D3735">
        <v>0</v>
      </c>
      <c r="E3735">
        <v>0</v>
      </c>
      <c r="F3735" t="s">
        <v>6855</v>
      </c>
    </row>
    <row r="3736" spans="1:7" x14ac:dyDescent="0.25">
      <c r="A3736" t="s">
        <v>4227</v>
      </c>
      <c r="B3736" t="s">
        <v>4228</v>
      </c>
      <c r="C3736">
        <v>0</v>
      </c>
      <c r="D3736">
        <v>0</v>
      </c>
      <c r="E3736">
        <v>0</v>
      </c>
      <c r="F3736" t="s">
        <v>4229</v>
      </c>
    </row>
    <row r="3737" spans="1:7" x14ac:dyDescent="0.25">
      <c r="A3737" t="s">
        <v>6581</v>
      </c>
      <c r="B3737" t="s">
        <v>6582</v>
      </c>
      <c r="C3737">
        <v>0</v>
      </c>
      <c r="D3737">
        <v>0</v>
      </c>
      <c r="E3737">
        <v>0</v>
      </c>
      <c r="F3737" t="s">
        <v>6583</v>
      </c>
    </row>
    <row r="3738" spans="1:7" x14ac:dyDescent="0.25">
      <c r="A3738" t="s">
        <v>3893</v>
      </c>
      <c r="B3738" t="s">
        <v>3894</v>
      </c>
      <c r="C3738">
        <v>0</v>
      </c>
      <c r="D3738">
        <v>0</v>
      </c>
      <c r="E3738">
        <v>0</v>
      </c>
      <c r="F3738" t="s">
        <v>3895</v>
      </c>
    </row>
    <row r="3739" spans="1:7" x14ac:dyDescent="0.25">
      <c r="A3739" t="s">
        <v>12941</v>
      </c>
      <c r="B3739" t="s">
        <v>12942</v>
      </c>
      <c r="C3739">
        <v>0</v>
      </c>
      <c r="D3739">
        <v>0</v>
      </c>
      <c r="E3739">
        <v>0</v>
      </c>
      <c r="F3739" t="s">
        <v>12943</v>
      </c>
    </row>
    <row r="3740" spans="1:7" x14ac:dyDescent="0.25">
      <c r="A3740" t="s">
        <v>5251</v>
      </c>
      <c r="B3740" t="s">
        <v>5252</v>
      </c>
      <c r="C3740">
        <v>0</v>
      </c>
      <c r="D3740">
        <v>0</v>
      </c>
      <c r="E3740">
        <v>0</v>
      </c>
      <c r="F3740" t="s">
        <v>5253</v>
      </c>
    </row>
    <row r="3741" spans="1:7" x14ac:dyDescent="0.25">
      <c r="A3741" t="s">
        <v>1485</v>
      </c>
      <c r="B3741" t="s">
        <v>1486</v>
      </c>
      <c r="C3741">
        <v>1</v>
      </c>
      <c r="D3741">
        <v>1</v>
      </c>
      <c r="E3741">
        <v>0</v>
      </c>
      <c r="F3741" t="s">
        <v>1487</v>
      </c>
      <c r="G3741" t="s">
        <v>1488</v>
      </c>
    </row>
    <row r="3742" spans="1:7" x14ac:dyDescent="0.25">
      <c r="A3742" t="s">
        <v>8767</v>
      </c>
      <c r="B3742" t="s">
        <v>8768</v>
      </c>
      <c r="C3742">
        <v>0</v>
      </c>
      <c r="D3742">
        <v>0</v>
      </c>
      <c r="E3742">
        <v>0</v>
      </c>
      <c r="F3742" t="s">
        <v>8769</v>
      </c>
    </row>
    <row r="3743" spans="1:7" x14ac:dyDescent="0.25">
      <c r="A3743" t="s">
        <v>9506</v>
      </c>
      <c r="B3743" t="s">
        <v>9507</v>
      </c>
      <c r="C3743">
        <v>0</v>
      </c>
      <c r="D3743">
        <v>0</v>
      </c>
      <c r="E3743">
        <v>0</v>
      </c>
      <c r="F3743" t="s">
        <v>9508</v>
      </c>
    </row>
    <row r="3744" spans="1:7" x14ac:dyDescent="0.25">
      <c r="A3744" t="s">
        <v>5305</v>
      </c>
      <c r="B3744" t="s">
        <v>5306</v>
      </c>
      <c r="C3744">
        <v>0</v>
      </c>
      <c r="D3744">
        <v>0</v>
      </c>
      <c r="E3744">
        <v>0</v>
      </c>
      <c r="F3744" t="s">
        <v>5307</v>
      </c>
    </row>
    <row r="3745" spans="1:6" x14ac:dyDescent="0.25">
      <c r="A3745" t="s">
        <v>11106</v>
      </c>
      <c r="B3745" t="s">
        <v>11107</v>
      </c>
      <c r="C3745">
        <v>0</v>
      </c>
      <c r="D3745">
        <v>0</v>
      </c>
      <c r="E3745">
        <v>0</v>
      </c>
      <c r="F3745" t="s">
        <v>11108</v>
      </c>
    </row>
    <row r="3746" spans="1:6" x14ac:dyDescent="0.25">
      <c r="A3746" t="s">
        <v>2034</v>
      </c>
      <c r="B3746" t="s">
        <v>2035</v>
      </c>
      <c r="C3746">
        <v>0</v>
      </c>
      <c r="D3746">
        <v>0</v>
      </c>
      <c r="E3746">
        <v>0</v>
      </c>
      <c r="F3746" t="s">
        <v>2036</v>
      </c>
    </row>
    <row r="3747" spans="1:6" x14ac:dyDescent="0.25">
      <c r="A3747" t="s">
        <v>4005</v>
      </c>
      <c r="B3747" t="s">
        <v>4006</v>
      </c>
      <c r="C3747">
        <v>0</v>
      </c>
      <c r="D3747">
        <v>0</v>
      </c>
      <c r="E3747">
        <v>0</v>
      </c>
      <c r="F3747" t="s">
        <v>4007</v>
      </c>
    </row>
    <row r="3748" spans="1:6" x14ac:dyDescent="0.25">
      <c r="A3748" t="s">
        <v>5535</v>
      </c>
      <c r="B3748" t="s">
        <v>5536</v>
      </c>
      <c r="C3748">
        <v>0</v>
      </c>
      <c r="D3748">
        <v>0</v>
      </c>
      <c r="E3748">
        <v>0</v>
      </c>
      <c r="F3748" t="s">
        <v>5537</v>
      </c>
    </row>
    <row r="3749" spans="1:6" x14ac:dyDescent="0.25">
      <c r="A3749" t="s">
        <v>9745</v>
      </c>
      <c r="B3749" t="s">
        <v>9746</v>
      </c>
      <c r="C3749">
        <v>0</v>
      </c>
      <c r="D3749">
        <v>0</v>
      </c>
      <c r="E3749">
        <v>0</v>
      </c>
      <c r="F3749" t="s">
        <v>9747</v>
      </c>
    </row>
    <row r="3750" spans="1:6" x14ac:dyDescent="0.25">
      <c r="A3750" t="s">
        <v>9910</v>
      </c>
      <c r="B3750" t="s">
        <v>9911</v>
      </c>
      <c r="C3750">
        <v>0</v>
      </c>
      <c r="D3750">
        <v>0</v>
      </c>
      <c r="E3750">
        <v>0</v>
      </c>
      <c r="F3750" t="s">
        <v>9912</v>
      </c>
    </row>
    <row r="3751" spans="1:6" x14ac:dyDescent="0.25">
      <c r="A3751" t="s">
        <v>4840</v>
      </c>
      <c r="B3751" t="s">
        <v>4841</v>
      </c>
      <c r="C3751">
        <v>0</v>
      </c>
      <c r="D3751">
        <v>0</v>
      </c>
      <c r="E3751">
        <v>0</v>
      </c>
      <c r="F3751" t="s">
        <v>4842</v>
      </c>
    </row>
    <row r="3752" spans="1:6" x14ac:dyDescent="0.25">
      <c r="A3752" t="s">
        <v>3450</v>
      </c>
      <c r="B3752" t="s">
        <v>3451</v>
      </c>
      <c r="C3752">
        <v>0</v>
      </c>
      <c r="D3752">
        <v>0</v>
      </c>
      <c r="E3752">
        <v>0</v>
      </c>
      <c r="F3752" t="s">
        <v>3452</v>
      </c>
    </row>
    <row r="3753" spans="1:6" x14ac:dyDescent="0.25">
      <c r="A3753" t="s">
        <v>3441</v>
      </c>
      <c r="B3753" t="s">
        <v>3442</v>
      </c>
      <c r="C3753">
        <v>0</v>
      </c>
      <c r="D3753">
        <v>0</v>
      </c>
      <c r="E3753">
        <v>0</v>
      </c>
      <c r="F3753" t="s">
        <v>3443</v>
      </c>
    </row>
    <row r="3754" spans="1:6" x14ac:dyDescent="0.25">
      <c r="A3754" t="s">
        <v>9509</v>
      </c>
      <c r="B3754" t="s">
        <v>9510</v>
      </c>
      <c r="C3754">
        <v>0</v>
      </c>
      <c r="D3754">
        <v>0</v>
      </c>
      <c r="E3754">
        <v>0</v>
      </c>
      <c r="F3754" t="s">
        <v>9511</v>
      </c>
    </row>
    <row r="3755" spans="1:6" x14ac:dyDescent="0.25">
      <c r="A3755" t="s">
        <v>11001</v>
      </c>
      <c r="B3755" t="s">
        <v>11002</v>
      </c>
      <c r="C3755">
        <v>0</v>
      </c>
      <c r="D3755">
        <v>0</v>
      </c>
      <c r="E3755">
        <v>0</v>
      </c>
      <c r="F3755" t="s">
        <v>11003</v>
      </c>
    </row>
    <row r="3756" spans="1:6" x14ac:dyDescent="0.25">
      <c r="A3756" t="s">
        <v>3263</v>
      </c>
      <c r="B3756" t="s">
        <v>3264</v>
      </c>
      <c r="C3756">
        <v>0</v>
      </c>
      <c r="D3756">
        <v>0</v>
      </c>
      <c r="E3756">
        <v>0</v>
      </c>
      <c r="F3756" t="s">
        <v>3265</v>
      </c>
    </row>
    <row r="3757" spans="1:6" x14ac:dyDescent="0.25">
      <c r="A3757" t="s">
        <v>4775</v>
      </c>
      <c r="B3757" t="s">
        <v>4776</v>
      </c>
      <c r="C3757">
        <v>0</v>
      </c>
      <c r="D3757">
        <v>0</v>
      </c>
      <c r="E3757">
        <v>0</v>
      </c>
      <c r="F3757" t="s">
        <v>4777</v>
      </c>
    </row>
    <row r="3758" spans="1:6" x14ac:dyDescent="0.25">
      <c r="A3758" t="s">
        <v>4447</v>
      </c>
      <c r="B3758" t="s">
        <v>4448</v>
      </c>
      <c r="C3758">
        <v>0</v>
      </c>
      <c r="D3758">
        <v>0</v>
      </c>
      <c r="E3758">
        <v>0</v>
      </c>
      <c r="F3758" t="s">
        <v>4449</v>
      </c>
    </row>
    <row r="3759" spans="1:6" x14ac:dyDescent="0.25">
      <c r="A3759" t="s">
        <v>5279</v>
      </c>
      <c r="B3759" t="s">
        <v>5280</v>
      </c>
      <c r="C3759">
        <v>0</v>
      </c>
      <c r="D3759">
        <v>0</v>
      </c>
      <c r="E3759">
        <v>0</v>
      </c>
      <c r="F3759" t="s">
        <v>5281</v>
      </c>
    </row>
    <row r="3760" spans="1:6" x14ac:dyDescent="0.25">
      <c r="A3760" t="s">
        <v>8871</v>
      </c>
      <c r="B3760" t="s">
        <v>8872</v>
      </c>
      <c r="C3760">
        <v>0</v>
      </c>
      <c r="D3760">
        <v>0</v>
      </c>
      <c r="E3760">
        <v>0</v>
      </c>
      <c r="F3760" t="s">
        <v>8873</v>
      </c>
    </row>
    <row r="3761" spans="1:7" x14ac:dyDescent="0.25">
      <c r="A3761" t="s">
        <v>5458</v>
      </c>
      <c r="B3761" t="s">
        <v>5459</v>
      </c>
      <c r="C3761">
        <v>0</v>
      </c>
      <c r="D3761">
        <v>0</v>
      </c>
      <c r="E3761">
        <v>0</v>
      </c>
      <c r="F3761" t="s">
        <v>5460</v>
      </c>
    </row>
    <row r="3762" spans="1:7" x14ac:dyDescent="0.25">
      <c r="A3762" t="s">
        <v>6788</v>
      </c>
      <c r="B3762" t="s">
        <v>6789</v>
      </c>
      <c r="C3762">
        <v>0</v>
      </c>
      <c r="D3762">
        <v>0</v>
      </c>
      <c r="E3762">
        <v>0</v>
      </c>
      <c r="F3762" t="s">
        <v>6790</v>
      </c>
    </row>
    <row r="3763" spans="1:7" x14ac:dyDescent="0.25">
      <c r="A3763" t="s">
        <v>7358</v>
      </c>
      <c r="B3763" t="s">
        <v>7359</v>
      </c>
      <c r="C3763">
        <v>0</v>
      </c>
      <c r="D3763">
        <v>0</v>
      </c>
      <c r="E3763">
        <v>0</v>
      </c>
      <c r="F3763" t="s">
        <v>7360</v>
      </c>
    </row>
    <row r="3764" spans="1:7" x14ac:dyDescent="0.25">
      <c r="A3764" t="s">
        <v>4071</v>
      </c>
      <c r="B3764" t="s">
        <v>4072</v>
      </c>
      <c r="C3764">
        <v>0</v>
      </c>
      <c r="D3764">
        <v>0</v>
      </c>
      <c r="E3764">
        <v>0</v>
      </c>
      <c r="F3764" t="s">
        <v>4073</v>
      </c>
    </row>
    <row r="3765" spans="1:7" x14ac:dyDescent="0.25">
      <c r="A3765" t="s">
        <v>3351</v>
      </c>
      <c r="B3765" t="s">
        <v>3352</v>
      </c>
      <c r="C3765">
        <v>0</v>
      </c>
      <c r="D3765">
        <v>0</v>
      </c>
      <c r="E3765">
        <v>0</v>
      </c>
      <c r="F3765" t="s">
        <v>3353</v>
      </c>
    </row>
    <row r="3766" spans="1:7" x14ac:dyDescent="0.25">
      <c r="A3766" t="s">
        <v>6605</v>
      </c>
      <c r="B3766" t="s">
        <v>6606</v>
      </c>
      <c r="C3766">
        <v>0</v>
      </c>
      <c r="D3766">
        <v>0</v>
      </c>
      <c r="E3766">
        <v>0</v>
      </c>
      <c r="F3766" t="s">
        <v>6607</v>
      </c>
    </row>
    <row r="3767" spans="1:7" x14ac:dyDescent="0.25">
      <c r="A3767" t="s">
        <v>9405</v>
      </c>
      <c r="B3767" t="s">
        <v>9390</v>
      </c>
      <c r="C3767">
        <v>0</v>
      </c>
      <c r="D3767">
        <v>0</v>
      </c>
      <c r="E3767">
        <v>0</v>
      </c>
      <c r="F3767" t="s">
        <v>9406</v>
      </c>
    </row>
    <row r="3768" spans="1:7" x14ac:dyDescent="0.25">
      <c r="A3768" t="s">
        <v>5578</v>
      </c>
      <c r="B3768" t="s">
        <v>5579</v>
      </c>
      <c r="C3768">
        <v>0</v>
      </c>
      <c r="D3768">
        <v>0</v>
      </c>
      <c r="E3768">
        <v>0</v>
      </c>
      <c r="F3768" t="s">
        <v>5580</v>
      </c>
    </row>
    <row r="3769" spans="1:7" x14ac:dyDescent="0.25">
      <c r="A3769" t="s">
        <v>5389</v>
      </c>
      <c r="B3769" t="s">
        <v>5390</v>
      </c>
      <c r="C3769">
        <v>0</v>
      </c>
      <c r="D3769">
        <v>0</v>
      </c>
      <c r="E3769">
        <v>0</v>
      </c>
      <c r="F3769" t="s">
        <v>5391</v>
      </c>
    </row>
    <row r="3770" spans="1:7" x14ac:dyDescent="0.25">
      <c r="A3770" t="s">
        <v>7936</v>
      </c>
      <c r="B3770" t="s">
        <v>7937</v>
      </c>
      <c r="C3770">
        <v>0</v>
      </c>
      <c r="D3770">
        <v>0</v>
      </c>
      <c r="E3770">
        <v>0</v>
      </c>
      <c r="F3770" t="s">
        <v>7938</v>
      </c>
    </row>
    <row r="3771" spans="1:7" x14ac:dyDescent="0.25">
      <c r="A3771" t="s">
        <v>3095</v>
      </c>
      <c r="B3771" t="s">
        <v>3096</v>
      </c>
      <c r="C3771">
        <v>0</v>
      </c>
      <c r="D3771">
        <v>0</v>
      </c>
      <c r="E3771">
        <v>0</v>
      </c>
      <c r="F3771" t="s">
        <v>3097</v>
      </c>
    </row>
    <row r="3772" spans="1:7" x14ac:dyDescent="0.25">
      <c r="A3772" t="s">
        <v>922</v>
      </c>
      <c r="B3772" t="s">
        <v>923</v>
      </c>
      <c r="C3772">
        <v>1</v>
      </c>
      <c r="D3772">
        <v>1</v>
      </c>
      <c r="E3772">
        <v>0</v>
      </c>
      <c r="F3772" t="s">
        <v>924</v>
      </c>
      <c r="G3772" t="s">
        <v>215</v>
      </c>
    </row>
    <row r="3773" spans="1:7" x14ac:dyDescent="0.25">
      <c r="A3773" t="s">
        <v>11643</v>
      </c>
      <c r="B3773" t="s">
        <v>11644</v>
      </c>
      <c r="C3773">
        <v>0</v>
      </c>
      <c r="D3773">
        <v>0</v>
      </c>
      <c r="E3773">
        <v>0</v>
      </c>
      <c r="F3773" t="s">
        <v>11645</v>
      </c>
    </row>
    <row r="3774" spans="1:7" x14ac:dyDescent="0.25">
      <c r="A3774" t="s">
        <v>7707</v>
      </c>
      <c r="B3774" t="s">
        <v>7708</v>
      </c>
      <c r="C3774">
        <v>0</v>
      </c>
      <c r="D3774">
        <v>0</v>
      </c>
      <c r="E3774">
        <v>0</v>
      </c>
      <c r="F3774" t="s">
        <v>7709</v>
      </c>
    </row>
    <row r="3775" spans="1:7" x14ac:dyDescent="0.25">
      <c r="A3775" t="s">
        <v>9120</v>
      </c>
      <c r="B3775" t="s">
        <v>9121</v>
      </c>
      <c r="C3775">
        <v>0</v>
      </c>
      <c r="D3775">
        <v>0</v>
      </c>
      <c r="E3775">
        <v>0</v>
      </c>
      <c r="F3775" t="s">
        <v>9122</v>
      </c>
    </row>
    <row r="3776" spans="1:7" x14ac:dyDescent="0.25">
      <c r="A3776" t="s">
        <v>2348</v>
      </c>
      <c r="B3776" t="s">
        <v>2349</v>
      </c>
      <c r="C3776">
        <v>0</v>
      </c>
      <c r="D3776">
        <v>0</v>
      </c>
      <c r="E3776">
        <v>0</v>
      </c>
      <c r="F3776" t="s">
        <v>2350</v>
      </c>
    </row>
    <row r="3777" spans="1:7" x14ac:dyDescent="0.25">
      <c r="A3777" t="s">
        <v>4158</v>
      </c>
      <c r="B3777" t="s">
        <v>4159</v>
      </c>
      <c r="C3777">
        <v>0</v>
      </c>
      <c r="D3777">
        <v>0</v>
      </c>
      <c r="E3777">
        <v>0</v>
      </c>
      <c r="F3777" t="s">
        <v>4160</v>
      </c>
    </row>
    <row r="3778" spans="1:7" x14ac:dyDescent="0.25">
      <c r="A3778" t="s">
        <v>10417</v>
      </c>
      <c r="B3778" t="s">
        <v>10418</v>
      </c>
      <c r="C3778">
        <v>0</v>
      </c>
      <c r="D3778">
        <v>0</v>
      </c>
      <c r="E3778">
        <v>0</v>
      </c>
      <c r="F3778" t="s">
        <v>10419</v>
      </c>
    </row>
    <row r="3779" spans="1:7" x14ac:dyDescent="0.25">
      <c r="A3779" t="s">
        <v>7857</v>
      </c>
      <c r="B3779" t="s">
        <v>7858</v>
      </c>
      <c r="C3779">
        <v>0</v>
      </c>
      <c r="D3779">
        <v>0</v>
      </c>
      <c r="E3779">
        <v>0</v>
      </c>
      <c r="F3779" t="s">
        <v>7859</v>
      </c>
    </row>
    <row r="3780" spans="1:7" x14ac:dyDescent="0.25">
      <c r="A3780" t="s">
        <v>7522</v>
      </c>
      <c r="B3780" t="s">
        <v>7523</v>
      </c>
      <c r="C3780">
        <v>0</v>
      </c>
      <c r="D3780">
        <v>0</v>
      </c>
      <c r="E3780">
        <v>0</v>
      </c>
      <c r="F3780" t="s">
        <v>7524</v>
      </c>
    </row>
    <row r="3781" spans="1:7" x14ac:dyDescent="0.25">
      <c r="A3781" t="s">
        <v>3266</v>
      </c>
      <c r="B3781" t="s">
        <v>3267</v>
      </c>
      <c r="C3781">
        <v>0</v>
      </c>
      <c r="D3781">
        <v>0</v>
      </c>
      <c r="E3781">
        <v>0</v>
      </c>
      <c r="F3781" t="s">
        <v>3268</v>
      </c>
    </row>
    <row r="3782" spans="1:7" x14ac:dyDescent="0.25">
      <c r="A3782" t="s">
        <v>9907</v>
      </c>
      <c r="B3782" t="s">
        <v>9908</v>
      </c>
      <c r="C3782">
        <v>0</v>
      </c>
      <c r="D3782">
        <v>0</v>
      </c>
      <c r="E3782">
        <v>0</v>
      </c>
      <c r="F3782" t="s">
        <v>9909</v>
      </c>
    </row>
    <row r="3783" spans="1:7" x14ac:dyDescent="0.25">
      <c r="A3783" t="s">
        <v>10621</v>
      </c>
      <c r="B3783" t="s">
        <v>10622</v>
      </c>
      <c r="C3783">
        <v>0</v>
      </c>
      <c r="D3783">
        <v>0</v>
      </c>
      <c r="E3783">
        <v>0</v>
      </c>
      <c r="F3783" t="s">
        <v>10623</v>
      </c>
    </row>
    <row r="3784" spans="1:7" x14ac:dyDescent="0.25">
      <c r="A3784" t="s">
        <v>4491</v>
      </c>
      <c r="B3784" t="s">
        <v>4492</v>
      </c>
      <c r="C3784">
        <v>0</v>
      </c>
      <c r="D3784">
        <v>0</v>
      </c>
      <c r="E3784">
        <v>0</v>
      </c>
      <c r="F3784" t="s">
        <v>4493</v>
      </c>
    </row>
    <row r="3785" spans="1:7" x14ac:dyDescent="0.25">
      <c r="A3785" t="s">
        <v>1608</v>
      </c>
      <c r="B3785" t="s">
        <v>1609</v>
      </c>
      <c r="C3785">
        <v>1</v>
      </c>
      <c r="D3785">
        <v>1</v>
      </c>
      <c r="E3785">
        <v>0</v>
      </c>
      <c r="F3785" t="s">
        <v>1610</v>
      </c>
      <c r="G3785" t="s">
        <v>1459</v>
      </c>
    </row>
    <row r="3786" spans="1:7" x14ac:dyDescent="0.25">
      <c r="A3786" t="s">
        <v>13070</v>
      </c>
      <c r="B3786" t="s">
        <v>13071</v>
      </c>
      <c r="C3786">
        <v>0</v>
      </c>
      <c r="D3786">
        <v>0</v>
      </c>
      <c r="E3786">
        <v>0</v>
      </c>
      <c r="F3786" t="s">
        <v>13072</v>
      </c>
    </row>
    <row r="3787" spans="1:7" x14ac:dyDescent="0.25">
      <c r="A3787" t="s">
        <v>5292</v>
      </c>
      <c r="B3787" t="s">
        <v>5293</v>
      </c>
      <c r="C3787">
        <v>0</v>
      </c>
      <c r="D3787">
        <v>0</v>
      </c>
      <c r="E3787">
        <v>0</v>
      </c>
      <c r="F3787" t="s">
        <v>5294</v>
      </c>
    </row>
    <row r="3788" spans="1:7" x14ac:dyDescent="0.25">
      <c r="A3788" t="s">
        <v>12788</v>
      </c>
      <c r="B3788" t="s">
        <v>12789</v>
      </c>
      <c r="C3788">
        <v>0</v>
      </c>
      <c r="D3788">
        <v>0</v>
      </c>
      <c r="E3788">
        <v>0</v>
      </c>
      <c r="F3788" t="s">
        <v>12790</v>
      </c>
    </row>
    <row r="3789" spans="1:7" x14ac:dyDescent="0.25">
      <c r="A3789" t="s">
        <v>3767</v>
      </c>
      <c r="B3789" t="s">
        <v>3768</v>
      </c>
      <c r="C3789">
        <v>0</v>
      </c>
      <c r="D3789">
        <v>0</v>
      </c>
      <c r="E3789">
        <v>0</v>
      </c>
      <c r="F3789" t="s">
        <v>3769</v>
      </c>
    </row>
    <row r="3790" spans="1:7" x14ac:dyDescent="0.25">
      <c r="A3790" t="s">
        <v>5168</v>
      </c>
      <c r="B3790" t="s">
        <v>5169</v>
      </c>
      <c r="C3790">
        <v>0</v>
      </c>
      <c r="D3790">
        <v>0</v>
      </c>
      <c r="E3790">
        <v>0</v>
      </c>
      <c r="F3790" t="s">
        <v>5170</v>
      </c>
    </row>
    <row r="3791" spans="1:7" x14ac:dyDescent="0.25">
      <c r="A3791" t="s">
        <v>5652</v>
      </c>
      <c r="B3791" t="s">
        <v>2336</v>
      </c>
      <c r="C3791">
        <v>0</v>
      </c>
      <c r="D3791">
        <v>0</v>
      </c>
      <c r="E3791">
        <v>0</v>
      </c>
      <c r="F3791" t="s">
        <v>5653</v>
      </c>
    </row>
    <row r="3792" spans="1:7" x14ac:dyDescent="0.25">
      <c r="A3792" t="s">
        <v>9171</v>
      </c>
      <c r="B3792" t="s">
        <v>9172</v>
      </c>
      <c r="C3792">
        <v>0</v>
      </c>
      <c r="D3792">
        <v>0</v>
      </c>
      <c r="E3792">
        <v>0</v>
      </c>
      <c r="F3792" t="s">
        <v>9173</v>
      </c>
    </row>
    <row r="3793" spans="1:6" x14ac:dyDescent="0.25">
      <c r="A3793" t="s">
        <v>2442</v>
      </c>
      <c r="B3793" t="s">
        <v>2443</v>
      </c>
      <c r="C3793">
        <v>0</v>
      </c>
      <c r="D3793">
        <v>0</v>
      </c>
      <c r="E3793">
        <v>0</v>
      </c>
      <c r="F3793" t="s">
        <v>2444</v>
      </c>
    </row>
    <row r="3794" spans="1:6" x14ac:dyDescent="0.25">
      <c r="A3794" t="s">
        <v>6736</v>
      </c>
      <c r="B3794" t="s">
        <v>6737</v>
      </c>
      <c r="C3794">
        <v>0</v>
      </c>
      <c r="D3794">
        <v>0</v>
      </c>
      <c r="E3794">
        <v>0</v>
      </c>
      <c r="F3794" t="s">
        <v>6738</v>
      </c>
    </row>
    <row r="3795" spans="1:6" x14ac:dyDescent="0.25">
      <c r="A3795" t="s">
        <v>3625</v>
      </c>
      <c r="B3795" t="s">
        <v>3626</v>
      </c>
      <c r="C3795">
        <v>0</v>
      </c>
      <c r="D3795">
        <v>0</v>
      </c>
      <c r="E3795">
        <v>0</v>
      </c>
      <c r="F3795" t="s">
        <v>3627</v>
      </c>
    </row>
    <row r="3796" spans="1:6" x14ac:dyDescent="0.25">
      <c r="A3796" t="s">
        <v>4670</v>
      </c>
      <c r="B3796" t="s">
        <v>4671</v>
      </c>
      <c r="C3796">
        <v>0</v>
      </c>
      <c r="D3796">
        <v>0</v>
      </c>
      <c r="E3796">
        <v>0</v>
      </c>
      <c r="F3796" t="s">
        <v>4672</v>
      </c>
    </row>
    <row r="3797" spans="1:6" x14ac:dyDescent="0.25">
      <c r="A3797" t="s">
        <v>9898</v>
      </c>
      <c r="B3797" t="s">
        <v>9899</v>
      </c>
      <c r="C3797">
        <v>0</v>
      </c>
      <c r="D3797">
        <v>0</v>
      </c>
      <c r="E3797">
        <v>0</v>
      </c>
      <c r="F3797" t="s">
        <v>9900</v>
      </c>
    </row>
    <row r="3798" spans="1:6" x14ac:dyDescent="0.25">
      <c r="A3798" t="s">
        <v>3471</v>
      </c>
      <c r="B3798" t="s">
        <v>3472</v>
      </c>
      <c r="C3798">
        <v>0</v>
      </c>
      <c r="D3798">
        <v>0</v>
      </c>
      <c r="E3798">
        <v>0</v>
      </c>
      <c r="F3798" t="s">
        <v>3473</v>
      </c>
    </row>
    <row r="3799" spans="1:6" x14ac:dyDescent="0.25">
      <c r="A3799" t="s">
        <v>11871</v>
      </c>
      <c r="B3799" t="s">
        <v>11872</v>
      </c>
      <c r="C3799">
        <v>0</v>
      </c>
      <c r="D3799">
        <v>0</v>
      </c>
      <c r="E3799">
        <v>0</v>
      </c>
      <c r="F3799" t="s">
        <v>11873</v>
      </c>
    </row>
    <row r="3800" spans="1:6" x14ac:dyDescent="0.25">
      <c r="A3800" t="s">
        <v>5794</v>
      </c>
      <c r="B3800" t="s">
        <v>5795</v>
      </c>
      <c r="C3800">
        <v>0</v>
      </c>
      <c r="D3800">
        <v>0</v>
      </c>
      <c r="E3800">
        <v>0</v>
      </c>
      <c r="F3800" t="s">
        <v>5796</v>
      </c>
    </row>
    <row r="3801" spans="1:6" x14ac:dyDescent="0.25">
      <c r="A3801" t="s">
        <v>13169</v>
      </c>
      <c r="B3801" t="s">
        <v>13170</v>
      </c>
      <c r="C3801">
        <v>0</v>
      </c>
      <c r="D3801">
        <v>0</v>
      </c>
      <c r="E3801">
        <v>0</v>
      </c>
      <c r="F3801" t="s">
        <v>13171</v>
      </c>
    </row>
    <row r="3802" spans="1:6" x14ac:dyDescent="0.25">
      <c r="A3802" t="s">
        <v>8758</v>
      </c>
      <c r="B3802" t="s">
        <v>8759</v>
      </c>
      <c r="C3802">
        <v>0</v>
      </c>
      <c r="D3802">
        <v>0</v>
      </c>
      <c r="E3802">
        <v>0</v>
      </c>
      <c r="F3802" t="s">
        <v>8760</v>
      </c>
    </row>
    <row r="3803" spans="1:6" x14ac:dyDescent="0.25">
      <c r="A3803" t="s">
        <v>6542</v>
      </c>
      <c r="B3803" t="s">
        <v>6543</v>
      </c>
      <c r="C3803">
        <v>0</v>
      </c>
      <c r="D3803">
        <v>0</v>
      </c>
      <c r="E3803">
        <v>0</v>
      </c>
      <c r="F3803" t="s">
        <v>6544</v>
      </c>
    </row>
    <row r="3804" spans="1:6" x14ac:dyDescent="0.25">
      <c r="A3804" t="s">
        <v>4667</v>
      </c>
      <c r="B3804" t="s">
        <v>4668</v>
      </c>
      <c r="C3804">
        <v>0</v>
      </c>
      <c r="D3804">
        <v>0</v>
      </c>
      <c r="E3804">
        <v>0</v>
      </c>
      <c r="F3804" t="s">
        <v>4669</v>
      </c>
    </row>
    <row r="3805" spans="1:6" x14ac:dyDescent="0.25">
      <c r="A3805" t="s">
        <v>6733</v>
      </c>
      <c r="B3805" t="s">
        <v>6734</v>
      </c>
      <c r="C3805">
        <v>0</v>
      </c>
      <c r="D3805">
        <v>0</v>
      </c>
      <c r="E3805">
        <v>0</v>
      </c>
      <c r="F3805" t="s">
        <v>6735</v>
      </c>
    </row>
    <row r="3806" spans="1:6" x14ac:dyDescent="0.25">
      <c r="A3806" t="s">
        <v>6943</v>
      </c>
      <c r="B3806" t="s">
        <v>6944</v>
      </c>
      <c r="C3806">
        <v>0</v>
      </c>
      <c r="D3806">
        <v>0</v>
      </c>
      <c r="E3806">
        <v>0</v>
      </c>
      <c r="F3806" t="s">
        <v>6945</v>
      </c>
    </row>
    <row r="3807" spans="1:6" x14ac:dyDescent="0.25">
      <c r="A3807" t="s">
        <v>7646</v>
      </c>
      <c r="B3807" t="s">
        <v>1645</v>
      </c>
      <c r="C3807">
        <v>0</v>
      </c>
      <c r="D3807">
        <v>0</v>
      </c>
      <c r="E3807">
        <v>0</v>
      </c>
      <c r="F3807" t="s">
        <v>7647</v>
      </c>
    </row>
    <row r="3808" spans="1:6" x14ac:dyDescent="0.25">
      <c r="A3808" t="s">
        <v>10174</v>
      </c>
      <c r="B3808" t="s">
        <v>10175</v>
      </c>
      <c r="C3808">
        <v>0</v>
      </c>
      <c r="D3808">
        <v>0</v>
      </c>
      <c r="E3808">
        <v>0</v>
      </c>
      <c r="F3808" t="s">
        <v>10176</v>
      </c>
    </row>
    <row r="3809" spans="1:6" x14ac:dyDescent="0.25">
      <c r="A3809" t="s">
        <v>2418</v>
      </c>
      <c r="B3809" t="s">
        <v>2419</v>
      </c>
      <c r="C3809">
        <v>0</v>
      </c>
      <c r="D3809">
        <v>0</v>
      </c>
      <c r="E3809">
        <v>0</v>
      </c>
      <c r="F3809" t="s">
        <v>2420</v>
      </c>
    </row>
    <row r="3810" spans="1:6" x14ac:dyDescent="0.25">
      <c r="A3810" t="s">
        <v>11883</v>
      </c>
      <c r="B3810" t="s">
        <v>11884</v>
      </c>
      <c r="C3810">
        <v>0</v>
      </c>
      <c r="D3810">
        <v>0</v>
      </c>
      <c r="E3810">
        <v>0</v>
      </c>
      <c r="F3810" t="s">
        <v>11885</v>
      </c>
    </row>
    <row r="3811" spans="1:6" x14ac:dyDescent="0.25">
      <c r="A3811" t="s">
        <v>12523</v>
      </c>
      <c r="B3811" t="s">
        <v>12524</v>
      </c>
      <c r="C3811">
        <v>0</v>
      </c>
      <c r="D3811">
        <v>0</v>
      </c>
      <c r="E3811">
        <v>0</v>
      </c>
      <c r="F3811" t="s">
        <v>12525</v>
      </c>
    </row>
    <row r="3812" spans="1:6" x14ac:dyDescent="0.25">
      <c r="A3812" t="s">
        <v>3962</v>
      </c>
      <c r="B3812" t="s">
        <v>3963</v>
      </c>
      <c r="C3812">
        <v>0</v>
      </c>
      <c r="D3812">
        <v>0</v>
      </c>
      <c r="E3812">
        <v>0</v>
      </c>
      <c r="F3812" t="s">
        <v>3964</v>
      </c>
    </row>
    <row r="3813" spans="1:6" x14ac:dyDescent="0.25">
      <c r="A3813" t="s">
        <v>12562</v>
      </c>
      <c r="B3813" t="s">
        <v>12563</v>
      </c>
      <c r="C3813">
        <v>0</v>
      </c>
      <c r="D3813">
        <v>0</v>
      </c>
      <c r="E3813">
        <v>0</v>
      </c>
      <c r="F3813" t="s">
        <v>12564</v>
      </c>
    </row>
    <row r="3814" spans="1:6" x14ac:dyDescent="0.25">
      <c r="A3814" t="s">
        <v>12628</v>
      </c>
      <c r="B3814" t="s">
        <v>12629</v>
      </c>
      <c r="C3814">
        <v>0</v>
      </c>
      <c r="D3814">
        <v>0</v>
      </c>
      <c r="E3814">
        <v>0</v>
      </c>
      <c r="F3814" t="s">
        <v>12630</v>
      </c>
    </row>
    <row r="3815" spans="1:6" x14ac:dyDescent="0.25">
      <c r="A3815" t="s">
        <v>6472</v>
      </c>
      <c r="B3815" t="s">
        <v>6473</v>
      </c>
      <c r="C3815">
        <v>0</v>
      </c>
      <c r="D3815">
        <v>0</v>
      </c>
      <c r="E3815">
        <v>0</v>
      </c>
      <c r="F3815" t="s">
        <v>6474</v>
      </c>
    </row>
    <row r="3816" spans="1:6" x14ac:dyDescent="0.25">
      <c r="A3816" t="s">
        <v>12078</v>
      </c>
      <c r="B3816" t="s">
        <v>12079</v>
      </c>
      <c r="C3816">
        <v>0</v>
      </c>
      <c r="D3816">
        <v>0</v>
      </c>
      <c r="E3816">
        <v>0</v>
      </c>
      <c r="F3816" t="s">
        <v>12080</v>
      </c>
    </row>
    <row r="3817" spans="1:6" x14ac:dyDescent="0.25">
      <c r="A3817" t="s">
        <v>2415</v>
      </c>
      <c r="B3817" t="s">
        <v>2416</v>
      </c>
      <c r="C3817">
        <v>0</v>
      </c>
      <c r="D3817">
        <v>0</v>
      </c>
      <c r="E3817">
        <v>0</v>
      </c>
      <c r="F3817" t="s">
        <v>2417</v>
      </c>
    </row>
    <row r="3818" spans="1:6" x14ac:dyDescent="0.25">
      <c r="A3818" t="s">
        <v>6281</v>
      </c>
      <c r="B3818" t="s">
        <v>6282</v>
      </c>
      <c r="C3818">
        <v>0</v>
      </c>
      <c r="D3818">
        <v>0</v>
      </c>
      <c r="E3818">
        <v>0</v>
      </c>
      <c r="F3818" t="s">
        <v>6283</v>
      </c>
    </row>
    <row r="3819" spans="1:6" x14ac:dyDescent="0.25">
      <c r="A3819" t="s">
        <v>8391</v>
      </c>
      <c r="B3819" t="s">
        <v>8392</v>
      </c>
      <c r="C3819">
        <v>0</v>
      </c>
      <c r="D3819">
        <v>0</v>
      </c>
      <c r="E3819">
        <v>0</v>
      </c>
      <c r="F3819" t="s">
        <v>8393</v>
      </c>
    </row>
    <row r="3820" spans="1:6" x14ac:dyDescent="0.25">
      <c r="A3820" t="s">
        <v>4616</v>
      </c>
      <c r="B3820" t="s">
        <v>4617</v>
      </c>
      <c r="C3820">
        <v>0</v>
      </c>
      <c r="D3820">
        <v>0</v>
      </c>
      <c r="E3820">
        <v>0</v>
      </c>
      <c r="F3820" t="s">
        <v>4618</v>
      </c>
    </row>
    <row r="3821" spans="1:6" x14ac:dyDescent="0.25">
      <c r="A3821" t="s">
        <v>9824</v>
      </c>
      <c r="B3821" t="s">
        <v>9825</v>
      </c>
      <c r="C3821">
        <v>0</v>
      </c>
      <c r="D3821">
        <v>0</v>
      </c>
      <c r="E3821">
        <v>0</v>
      </c>
      <c r="F3821" t="s">
        <v>9826</v>
      </c>
    </row>
    <row r="3822" spans="1:6" x14ac:dyDescent="0.25">
      <c r="A3822" t="s">
        <v>8123</v>
      </c>
      <c r="B3822" t="s">
        <v>8124</v>
      </c>
      <c r="C3822">
        <v>0</v>
      </c>
      <c r="D3822">
        <v>0</v>
      </c>
      <c r="E3822">
        <v>0</v>
      </c>
      <c r="F3822" t="s">
        <v>8125</v>
      </c>
    </row>
    <row r="3823" spans="1:6" x14ac:dyDescent="0.25">
      <c r="A3823" t="s">
        <v>8382</v>
      </c>
      <c r="B3823" t="s">
        <v>8383</v>
      </c>
      <c r="C3823">
        <v>0</v>
      </c>
      <c r="D3823">
        <v>0</v>
      </c>
      <c r="E3823">
        <v>0</v>
      </c>
      <c r="F3823" t="s">
        <v>8384</v>
      </c>
    </row>
    <row r="3824" spans="1:6" x14ac:dyDescent="0.25">
      <c r="A3824" t="s">
        <v>3024</v>
      </c>
      <c r="B3824" t="s">
        <v>3025</v>
      </c>
      <c r="C3824">
        <v>0</v>
      </c>
      <c r="D3824">
        <v>0</v>
      </c>
      <c r="E3824">
        <v>0</v>
      </c>
      <c r="F3824" t="s">
        <v>3026</v>
      </c>
    </row>
    <row r="3825" spans="1:6" x14ac:dyDescent="0.25">
      <c r="A3825" t="s">
        <v>5360</v>
      </c>
      <c r="B3825" t="s">
        <v>5361</v>
      </c>
      <c r="C3825">
        <v>0</v>
      </c>
      <c r="D3825">
        <v>0</v>
      </c>
      <c r="E3825">
        <v>0</v>
      </c>
      <c r="F3825" t="s">
        <v>5362</v>
      </c>
    </row>
    <row r="3826" spans="1:6" x14ac:dyDescent="0.25">
      <c r="A3826" t="s">
        <v>6179</v>
      </c>
      <c r="B3826" t="s">
        <v>6180</v>
      </c>
      <c r="C3826">
        <v>0</v>
      </c>
      <c r="D3826">
        <v>0</v>
      </c>
      <c r="E3826">
        <v>0</v>
      </c>
      <c r="F3826" t="s">
        <v>6181</v>
      </c>
    </row>
    <row r="3827" spans="1:6" x14ac:dyDescent="0.25">
      <c r="A3827" t="s">
        <v>9785</v>
      </c>
      <c r="B3827" t="s">
        <v>9786</v>
      </c>
      <c r="C3827">
        <v>0</v>
      </c>
      <c r="D3827">
        <v>0</v>
      </c>
      <c r="E3827">
        <v>0</v>
      </c>
      <c r="F3827" t="s">
        <v>9787</v>
      </c>
    </row>
    <row r="3828" spans="1:6" x14ac:dyDescent="0.25">
      <c r="A3828" t="s">
        <v>5821</v>
      </c>
      <c r="B3828" t="s">
        <v>5822</v>
      </c>
      <c r="C3828">
        <v>0</v>
      </c>
      <c r="D3828">
        <v>0</v>
      </c>
      <c r="E3828">
        <v>0</v>
      </c>
      <c r="F3828" t="s">
        <v>5823</v>
      </c>
    </row>
    <row r="3829" spans="1:6" x14ac:dyDescent="0.25">
      <c r="A3829" t="s">
        <v>2106</v>
      </c>
      <c r="B3829" t="s">
        <v>2107</v>
      </c>
      <c r="C3829">
        <v>0</v>
      </c>
      <c r="D3829">
        <v>0</v>
      </c>
      <c r="E3829">
        <v>0</v>
      </c>
      <c r="F3829" t="s">
        <v>2108</v>
      </c>
    </row>
    <row r="3830" spans="1:6" x14ac:dyDescent="0.25">
      <c r="A3830" t="s">
        <v>4182</v>
      </c>
      <c r="B3830" t="s">
        <v>4183</v>
      </c>
      <c r="C3830">
        <v>0</v>
      </c>
      <c r="D3830">
        <v>0</v>
      </c>
      <c r="E3830">
        <v>0</v>
      </c>
      <c r="F3830" t="s">
        <v>4184</v>
      </c>
    </row>
    <row r="3831" spans="1:6" x14ac:dyDescent="0.25">
      <c r="A3831" t="s">
        <v>6146</v>
      </c>
      <c r="B3831" t="s">
        <v>6147</v>
      </c>
      <c r="C3831">
        <v>0</v>
      </c>
      <c r="D3831">
        <v>0</v>
      </c>
      <c r="E3831">
        <v>0</v>
      </c>
      <c r="F3831" t="s">
        <v>6148</v>
      </c>
    </row>
    <row r="3832" spans="1:6" x14ac:dyDescent="0.25">
      <c r="A3832" t="s">
        <v>11211</v>
      </c>
      <c r="B3832" t="s">
        <v>11212</v>
      </c>
      <c r="C3832">
        <v>0</v>
      </c>
      <c r="D3832">
        <v>0</v>
      </c>
      <c r="E3832">
        <v>0</v>
      </c>
      <c r="F3832" t="s">
        <v>11213</v>
      </c>
    </row>
    <row r="3833" spans="1:6" x14ac:dyDescent="0.25">
      <c r="A3833" t="s">
        <v>6829</v>
      </c>
      <c r="B3833" t="s">
        <v>6830</v>
      </c>
      <c r="C3833">
        <v>0</v>
      </c>
      <c r="D3833">
        <v>0</v>
      </c>
      <c r="E3833">
        <v>0</v>
      </c>
      <c r="F3833" t="s">
        <v>6831</v>
      </c>
    </row>
    <row r="3834" spans="1:6" x14ac:dyDescent="0.25">
      <c r="A3834" t="s">
        <v>12829</v>
      </c>
      <c r="B3834" t="s">
        <v>12830</v>
      </c>
      <c r="C3834">
        <v>0</v>
      </c>
      <c r="D3834">
        <v>0</v>
      </c>
      <c r="E3834">
        <v>0</v>
      </c>
      <c r="F3834" t="s">
        <v>12831</v>
      </c>
    </row>
    <row r="3835" spans="1:6" x14ac:dyDescent="0.25">
      <c r="A3835" t="s">
        <v>12826</v>
      </c>
      <c r="B3835" t="s">
        <v>12827</v>
      </c>
      <c r="C3835">
        <v>0</v>
      </c>
      <c r="D3835">
        <v>0</v>
      </c>
      <c r="E3835">
        <v>0</v>
      </c>
      <c r="F3835" t="s">
        <v>12828</v>
      </c>
    </row>
    <row r="3836" spans="1:6" x14ac:dyDescent="0.25">
      <c r="A3836" t="s">
        <v>12776</v>
      </c>
      <c r="B3836" t="s">
        <v>12777</v>
      </c>
      <c r="C3836">
        <v>0</v>
      </c>
      <c r="D3836">
        <v>0</v>
      </c>
      <c r="E3836">
        <v>0</v>
      </c>
      <c r="F3836" t="s">
        <v>12778</v>
      </c>
    </row>
    <row r="3837" spans="1:6" x14ac:dyDescent="0.25">
      <c r="A3837" t="s">
        <v>2400</v>
      </c>
      <c r="B3837" t="s">
        <v>2401</v>
      </c>
      <c r="C3837">
        <v>0</v>
      </c>
      <c r="D3837">
        <v>0</v>
      </c>
      <c r="E3837">
        <v>0</v>
      </c>
      <c r="F3837" t="s">
        <v>2402</v>
      </c>
    </row>
    <row r="3838" spans="1:6" x14ac:dyDescent="0.25">
      <c r="A3838" t="s">
        <v>2891</v>
      </c>
      <c r="B3838" t="s">
        <v>2892</v>
      </c>
      <c r="C3838">
        <v>0</v>
      </c>
      <c r="D3838">
        <v>0</v>
      </c>
      <c r="E3838">
        <v>0</v>
      </c>
      <c r="F3838" t="s">
        <v>2893</v>
      </c>
    </row>
    <row r="3839" spans="1:6" x14ac:dyDescent="0.25">
      <c r="A3839" t="s">
        <v>10274</v>
      </c>
      <c r="B3839" t="s">
        <v>10275</v>
      </c>
      <c r="C3839">
        <v>0</v>
      </c>
      <c r="D3839">
        <v>0</v>
      </c>
      <c r="E3839">
        <v>0</v>
      </c>
      <c r="F3839" t="s">
        <v>10276</v>
      </c>
    </row>
    <row r="3840" spans="1:6" x14ac:dyDescent="0.25">
      <c r="A3840" t="s">
        <v>5526</v>
      </c>
      <c r="B3840" t="s">
        <v>5527</v>
      </c>
      <c r="C3840">
        <v>0</v>
      </c>
      <c r="D3840">
        <v>0</v>
      </c>
      <c r="E3840">
        <v>0</v>
      </c>
      <c r="F3840" t="s">
        <v>5528</v>
      </c>
    </row>
    <row r="3841" spans="1:6" x14ac:dyDescent="0.25">
      <c r="A3841" t="s">
        <v>9637</v>
      </c>
      <c r="B3841" t="s">
        <v>9638</v>
      </c>
      <c r="C3841">
        <v>0</v>
      </c>
      <c r="D3841">
        <v>0</v>
      </c>
      <c r="E3841">
        <v>0</v>
      </c>
      <c r="F3841" t="s">
        <v>9639</v>
      </c>
    </row>
    <row r="3842" spans="1:6" x14ac:dyDescent="0.25">
      <c r="A3842" t="s">
        <v>5599</v>
      </c>
      <c r="B3842" t="s">
        <v>5600</v>
      </c>
      <c r="C3842">
        <v>0</v>
      </c>
      <c r="D3842">
        <v>0</v>
      </c>
      <c r="E3842">
        <v>0</v>
      </c>
      <c r="F3842" t="s">
        <v>5601</v>
      </c>
    </row>
    <row r="3843" spans="1:6" x14ac:dyDescent="0.25">
      <c r="A3843" t="s">
        <v>4601</v>
      </c>
      <c r="B3843" t="s">
        <v>4602</v>
      </c>
      <c r="C3843">
        <v>0</v>
      </c>
      <c r="D3843">
        <v>0</v>
      </c>
      <c r="E3843">
        <v>0</v>
      </c>
      <c r="F3843" t="s">
        <v>4603</v>
      </c>
    </row>
    <row r="3844" spans="1:6" x14ac:dyDescent="0.25">
      <c r="A3844" t="s">
        <v>8165</v>
      </c>
      <c r="B3844" t="s">
        <v>8166</v>
      </c>
      <c r="C3844">
        <v>0</v>
      </c>
      <c r="D3844">
        <v>0</v>
      </c>
      <c r="E3844">
        <v>0</v>
      </c>
      <c r="F3844" t="s">
        <v>8167</v>
      </c>
    </row>
    <row r="3845" spans="1:6" x14ac:dyDescent="0.25">
      <c r="A3845" t="s">
        <v>12145</v>
      </c>
      <c r="B3845" t="s">
        <v>12146</v>
      </c>
      <c r="C3845">
        <v>0</v>
      </c>
      <c r="D3845">
        <v>0</v>
      </c>
      <c r="E3845">
        <v>0</v>
      </c>
      <c r="F3845" t="s">
        <v>12147</v>
      </c>
    </row>
    <row r="3846" spans="1:6" x14ac:dyDescent="0.25">
      <c r="A3846" t="s">
        <v>11403</v>
      </c>
      <c r="B3846" t="s">
        <v>11404</v>
      </c>
      <c r="C3846">
        <v>0</v>
      </c>
      <c r="D3846">
        <v>0</v>
      </c>
      <c r="E3846">
        <v>0</v>
      </c>
      <c r="F3846" t="s">
        <v>11405</v>
      </c>
    </row>
    <row r="3847" spans="1:6" x14ac:dyDescent="0.25">
      <c r="A3847" t="s">
        <v>2067</v>
      </c>
      <c r="B3847" t="s">
        <v>2068</v>
      </c>
      <c r="C3847">
        <v>0</v>
      </c>
      <c r="D3847">
        <v>0</v>
      </c>
      <c r="E3847">
        <v>0</v>
      </c>
      <c r="F3847" t="s">
        <v>2069</v>
      </c>
    </row>
    <row r="3848" spans="1:6" x14ac:dyDescent="0.25">
      <c r="A3848" t="s">
        <v>2363</v>
      </c>
      <c r="B3848" t="s">
        <v>2364</v>
      </c>
      <c r="C3848">
        <v>0</v>
      </c>
      <c r="D3848">
        <v>0</v>
      </c>
      <c r="E3848">
        <v>0</v>
      </c>
      <c r="F3848" t="s">
        <v>2365</v>
      </c>
    </row>
    <row r="3849" spans="1:6" x14ac:dyDescent="0.25">
      <c r="A3849" t="s">
        <v>11606</v>
      </c>
      <c r="B3849" t="s">
        <v>11607</v>
      </c>
      <c r="C3849">
        <v>0</v>
      </c>
      <c r="D3849">
        <v>0</v>
      </c>
      <c r="E3849">
        <v>0</v>
      </c>
      <c r="F3849" t="s">
        <v>11608</v>
      </c>
    </row>
    <row r="3850" spans="1:6" x14ac:dyDescent="0.25">
      <c r="A3850" t="s">
        <v>9767</v>
      </c>
      <c r="B3850" t="s">
        <v>9768</v>
      </c>
      <c r="C3850">
        <v>0</v>
      </c>
      <c r="D3850">
        <v>0</v>
      </c>
      <c r="E3850">
        <v>0</v>
      </c>
      <c r="F3850" t="s">
        <v>9769</v>
      </c>
    </row>
    <row r="3851" spans="1:6" x14ac:dyDescent="0.25">
      <c r="A3851" t="s">
        <v>12217</v>
      </c>
      <c r="B3851" t="s">
        <v>12218</v>
      </c>
      <c r="C3851">
        <v>0</v>
      </c>
      <c r="D3851">
        <v>0</v>
      </c>
      <c r="E3851">
        <v>0</v>
      </c>
      <c r="F3851" t="s">
        <v>12219</v>
      </c>
    </row>
    <row r="3852" spans="1:6" x14ac:dyDescent="0.25">
      <c r="A3852" t="s">
        <v>9188</v>
      </c>
      <c r="B3852" t="s">
        <v>9189</v>
      </c>
      <c r="C3852">
        <v>0</v>
      </c>
      <c r="D3852">
        <v>0</v>
      </c>
      <c r="E3852">
        <v>0</v>
      </c>
      <c r="F3852" t="s">
        <v>9190</v>
      </c>
    </row>
    <row r="3853" spans="1:6" x14ac:dyDescent="0.25">
      <c r="A3853" t="s">
        <v>12326</v>
      </c>
      <c r="B3853" t="s">
        <v>12327</v>
      </c>
      <c r="C3853">
        <v>0</v>
      </c>
      <c r="D3853">
        <v>0</v>
      </c>
      <c r="E3853">
        <v>0</v>
      </c>
      <c r="F3853" t="s">
        <v>12328</v>
      </c>
    </row>
    <row r="3854" spans="1:6" x14ac:dyDescent="0.25">
      <c r="A3854" t="s">
        <v>8162</v>
      </c>
      <c r="B3854" t="s">
        <v>8163</v>
      </c>
      <c r="C3854">
        <v>0</v>
      </c>
      <c r="D3854">
        <v>0</v>
      </c>
      <c r="E3854">
        <v>0</v>
      </c>
      <c r="F3854" t="s">
        <v>8164</v>
      </c>
    </row>
    <row r="3855" spans="1:6" x14ac:dyDescent="0.25">
      <c r="A3855" t="s">
        <v>8214</v>
      </c>
      <c r="B3855" t="s">
        <v>8215</v>
      </c>
      <c r="C3855">
        <v>0</v>
      </c>
      <c r="D3855">
        <v>0</v>
      </c>
      <c r="E3855">
        <v>0</v>
      </c>
      <c r="F3855" t="s">
        <v>8216</v>
      </c>
    </row>
    <row r="3856" spans="1:6" x14ac:dyDescent="0.25">
      <c r="A3856" t="s">
        <v>5997</v>
      </c>
      <c r="B3856" t="s">
        <v>5998</v>
      </c>
      <c r="C3856">
        <v>0</v>
      </c>
      <c r="D3856">
        <v>0</v>
      </c>
      <c r="E3856">
        <v>0</v>
      </c>
      <c r="F3856" t="s">
        <v>5999</v>
      </c>
    </row>
    <row r="3857" spans="1:7" x14ac:dyDescent="0.25">
      <c r="A3857" t="s">
        <v>1773</v>
      </c>
      <c r="B3857" t="s">
        <v>1774</v>
      </c>
      <c r="C3857">
        <v>1</v>
      </c>
      <c r="D3857">
        <v>1</v>
      </c>
      <c r="E3857">
        <v>0</v>
      </c>
      <c r="F3857" t="s">
        <v>1775</v>
      </c>
      <c r="G3857" t="s">
        <v>1769</v>
      </c>
    </row>
    <row r="3858" spans="1:7" x14ac:dyDescent="0.25">
      <c r="A3858" t="s">
        <v>5994</v>
      </c>
      <c r="B3858" t="s">
        <v>5995</v>
      </c>
      <c r="C3858">
        <v>0</v>
      </c>
      <c r="D3858">
        <v>0</v>
      </c>
      <c r="E3858">
        <v>0</v>
      </c>
      <c r="F3858" t="s">
        <v>5996</v>
      </c>
    </row>
    <row r="3859" spans="1:7" x14ac:dyDescent="0.25">
      <c r="A3859" t="s">
        <v>6128</v>
      </c>
      <c r="B3859" t="s">
        <v>6129</v>
      </c>
      <c r="C3859">
        <v>0</v>
      </c>
      <c r="D3859">
        <v>0</v>
      </c>
      <c r="E3859">
        <v>0</v>
      </c>
      <c r="F3859" t="s">
        <v>6130</v>
      </c>
    </row>
    <row r="3860" spans="1:7" x14ac:dyDescent="0.25">
      <c r="A3860" t="s">
        <v>4706</v>
      </c>
      <c r="B3860" t="s">
        <v>4707</v>
      </c>
      <c r="C3860">
        <v>0</v>
      </c>
      <c r="D3860">
        <v>0</v>
      </c>
      <c r="E3860">
        <v>0</v>
      </c>
      <c r="F3860" t="s">
        <v>4708</v>
      </c>
    </row>
    <row r="3861" spans="1:7" x14ac:dyDescent="0.25">
      <c r="A3861" t="s">
        <v>6137</v>
      </c>
      <c r="B3861" t="s">
        <v>6138</v>
      </c>
      <c r="C3861">
        <v>0</v>
      </c>
      <c r="D3861">
        <v>0</v>
      </c>
      <c r="E3861">
        <v>0</v>
      </c>
      <c r="F3861" t="s">
        <v>6139</v>
      </c>
    </row>
    <row r="3862" spans="1:7" x14ac:dyDescent="0.25">
      <c r="A3862" t="s">
        <v>937</v>
      </c>
      <c r="B3862" t="s">
        <v>938</v>
      </c>
      <c r="C3862">
        <v>1</v>
      </c>
      <c r="D3862">
        <v>1</v>
      </c>
      <c r="E3862">
        <v>0</v>
      </c>
      <c r="F3862" t="s">
        <v>939</v>
      </c>
      <c r="G3862" t="s">
        <v>215</v>
      </c>
    </row>
    <row r="3863" spans="1:7" x14ac:dyDescent="0.25">
      <c r="A3863" t="s">
        <v>1232</v>
      </c>
      <c r="B3863" t="s">
        <v>441</v>
      </c>
      <c r="C3863">
        <v>1</v>
      </c>
      <c r="D3863">
        <v>1</v>
      </c>
      <c r="E3863">
        <v>0</v>
      </c>
      <c r="F3863" t="s">
        <v>1233</v>
      </c>
      <c r="G3863" t="s">
        <v>248</v>
      </c>
    </row>
    <row r="3864" spans="1:7" x14ac:dyDescent="0.25">
      <c r="A3864" t="s">
        <v>3134</v>
      </c>
      <c r="B3864" t="s">
        <v>3135</v>
      </c>
      <c r="C3864">
        <v>0</v>
      </c>
      <c r="D3864">
        <v>0</v>
      </c>
      <c r="E3864">
        <v>0</v>
      </c>
      <c r="F3864" t="s">
        <v>3136</v>
      </c>
    </row>
    <row r="3865" spans="1:7" x14ac:dyDescent="0.25">
      <c r="A3865" t="s">
        <v>11582</v>
      </c>
      <c r="B3865" t="s">
        <v>11583</v>
      </c>
      <c r="C3865">
        <v>0</v>
      </c>
      <c r="D3865">
        <v>0</v>
      </c>
      <c r="E3865">
        <v>0</v>
      </c>
      <c r="F3865" t="s">
        <v>11584</v>
      </c>
    </row>
    <row r="3866" spans="1:7" x14ac:dyDescent="0.25">
      <c r="A3866" t="s">
        <v>3875</v>
      </c>
      <c r="B3866" t="s">
        <v>3876</v>
      </c>
      <c r="C3866">
        <v>0</v>
      </c>
      <c r="D3866">
        <v>0</v>
      </c>
      <c r="E3866">
        <v>0</v>
      </c>
      <c r="F3866" t="s">
        <v>3877</v>
      </c>
    </row>
    <row r="3867" spans="1:7" x14ac:dyDescent="0.25">
      <c r="A3867" t="s">
        <v>3377</v>
      </c>
      <c r="B3867" t="s">
        <v>3378</v>
      </c>
      <c r="C3867">
        <v>0</v>
      </c>
      <c r="D3867">
        <v>0</v>
      </c>
      <c r="E3867">
        <v>0</v>
      </c>
      <c r="F3867" t="s">
        <v>3379</v>
      </c>
    </row>
    <row r="3868" spans="1:7" x14ac:dyDescent="0.25">
      <c r="A3868" t="s">
        <v>8913</v>
      </c>
      <c r="B3868" t="s">
        <v>8914</v>
      </c>
      <c r="C3868">
        <v>0</v>
      </c>
      <c r="D3868">
        <v>0</v>
      </c>
      <c r="E3868">
        <v>0</v>
      </c>
      <c r="F3868" t="s">
        <v>8915</v>
      </c>
    </row>
    <row r="3869" spans="1:7" x14ac:dyDescent="0.25">
      <c r="A3869" t="s">
        <v>59</v>
      </c>
      <c r="B3869" t="s">
        <v>60</v>
      </c>
      <c r="C3869">
        <v>12</v>
      </c>
      <c r="D3869">
        <v>12</v>
      </c>
      <c r="E3869">
        <v>0</v>
      </c>
      <c r="F3869" t="s">
        <v>61</v>
      </c>
      <c r="G3869" t="s">
        <v>62</v>
      </c>
    </row>
    <row r="3870" spans="1:7" x14ac:dyDescent="0.25">
      <c r="A3870" t="s">
        <v>7930</v>
      </c>
      <c r="B3870" t="s">
        <v>7931</v>
      </c>
      <c r="C3870">
        <v>0</v>
      </c>
      <c r="D3870">
        <v>0</v>
      </c>
      <c r="E3870">
        <v>0</v>
      </c>
      <c r="F3870" t="s">
        <v>7932</v>
      </c>
    </row>
    <row r="3871" spans="1:7" x14ac:dyDescent="0.25">
      <c r="A3871" t="s">
        <v>8001</v>
      </c>
      <c r="B3871" t="s">
        <v>8002</v>
      </c>
      <c r="C3871">
        <v>0</v>
      </c>
      <c r="D3871">
        <v>0</v>
      </c>
      <c r="E3871">
        <v>0</v>
      </c>
      <c r="F3871" t="s">
        <v>8003</v>
      </c>
    </row>
    <row r="3872" spans="1:7" x14ac:dyDescent="0.25">
      <c r="A3872" t="s">
        <v>10747</v>
      </c>
      <c r="B3872" t="s">
        <v>10748</v>
      </c>
      <c r="C3872">
        <v>0</v>
      </c>
      <c r="D3872">
        <v>0</v>
      </c>
      <c r="E3872">
        <v>0</v>
      </c>
      <c r="F3872" t="s">
        <v>10749</v>
      </c>
    </row>
    <row r="3873" spans="1:7" x14ac:dyDescent="0.25">
      <c r="A3873" t="s">
        <v>3706</v>
      </c>
      <c r="B3873" t="s">
        <v>3526</v>
      </c>
      <c r="C3873">
        <v>0</v>
      </c>
      <c r="D3873">
        <v>0</v>
      </c>
      <c r="E3873">
        <v>0</v>
      </c>
      <c r="F3873" t="s">
        <v>3707</v>
      </c>
    </row>
    <row r="3874" spans="1:7" x14ac:dyDescent="0.25">
      <c r="A3874" t="s">
        <v>4375</v>
      </c>
      <c r="B3874" t="s">
        <v>4376</v>
      </c>
      <c r="C3874">
        <v>0</v>
      </c>
      <c r="D3874">
        <v>0</v>
      </c>
      <c r="E3874">
        <v>0</v>
      </c>
      <c r="F3874" t="s">
        <v>4377</v>
      </c>
    </row>
    <row r="3875" spans="1:7" x14ac:dyDescent="0.25">
      <c r="A3875" t="s">
        <v>6667</v>
      </c>
      <c r="B3875" t="s">
        <v>6668</v>
      </c>
      <c r="C3875">
        <v>0</v>
      </c>
      <c r="D3875">
        <v>0</v>
      </c>
      <c r="E3875">
        <v>0</v>
      </c>
      <c r="F3875" t="s">
        <v>6669</v>
      </c>
    </row>
    <row r="3876" spans="1:7" x14ac:dyDescent="0.25">
      <c r="A3876" t="s">
        <v>7356</v>
      </c>
      <c r="B3876" t="s">
        <v>5209</v>
      </c>
      <c r="C3876">
        <v>0</v>
      </c>
      <c r="D3876">
        <v>0</v>
      </c>
      <c r="E3876">
        <v>0</v>
      </c>
      <c r="F3876" t="s">
        <v>7357</v>
      </c>
    </row>
    <row r="3877" spans="1:7" x14ac:dyDescent="0.25">
      <c r="A3877" t="s">
        <v>10771</v>
      </c>
      <c r="B3877" t="s">
        <v>10772</v>
      </c>
      <c r="C3877">
        <v>0</v>
      </c>
      <c r="D3877">
        <v>0</v>
      </c>
      <c r="E3877">
        <v>0</v>
      </c>
      <c r="F3877" t="s">
        <v>10773</v>
      </c>
    </row>
    <row r="3878" spans="1:7" x14ac:dyDescent="0.25">
      <c r="A3878" t="s">
        <v>7085</v>
      </c>
      <c r="B3878" t="s">
        <v>7086</v>
      </c>
      <c r="C3878">
        <v>0</v>
      </c>
      <c r="D3878">
        <v>0</v>
      </c>
      <c r="E3878">
        <v>0</v>
      </c>
      <c r="F3878" t="s">
        <v>7087</v>
      </c>
    </row>
    <row r="3879" spans="1:7" x14ac:dyDescent="0.25">
      <c r="A3879" t="s">
        <v>12672</v>
      </c>
      <c r="B3879" t="s">
        <v>12673</v>
      </c>
      <c r="C3879">
        <v>0</v>
      </c>
      <c r="D3879">
        <v>0</v>
      </c>
      <c r="E3879">
        <v>0</v>
      </c>
      <c r="F3879" t="s">
        <v>12674</v>
      </c>
    </row>
    <row r="3880" spans="1:7" x14ac:dyDescent="0.25">
      <c r="A3880" t="s">
        <v>1160</v>
      </c>
      <c r="B3880" t="s">
        <v>1161</v>
      </c>
      <c r="C3880">
        <v>1</v>
      </c>
      <c r="D3880">
        <v>1</v>
      </c>
      <c r="E3880">
        <v>0</v>
      </c>
      <c r="F3880" t="s">
        <v>1162</v>
      </c>
      <c r="G3880" t="s">
        <v>247</v>
      </c>
    </row>
    <row r="3881" spans="1:7" x14ac:dyDescent="0.25">
      <c r="A3881" t="s">
        <v>799</v>
      </c>
      <c r="B3881" t="s">
        <v>800</v>
      </c>
      <c r="C3881">
        <v>1</v>
      </c>
      <c r="D3881">
        <v>1</v>
      </c>
      <c r="E3881">
        <v>0</v>
      </c>
      <c r="F3881" t="s">
        <v>801</v>
      </c>
      <c r="G3881" t="s">
        <v>212</v>
      </c>
    </row>
    <row r="3882" spans="1:7" x14ac:dyDescent="0.25">
      <c r="A3882" t="s">
        <v>5238</v>
      </c>
      <c r="B3882" t="s">
        <v>5239</v>
      </c>
      <c r="C3882">
        <v>0</v>
      </c>
      <c r="D3882">
        <v>0</v>
      </c>
      <c r="E3882">
        <v>0</v>
      </c>
      <c r="F3882" t="s">
        <v>5240</v>
      </c>
    </row>
    <row r="3883" spans="1:7" x14ac:dyDescent="0.25">
      <c r="A3883" t="s">
        <v>2372</v>
      </c>
      <c r="B3883" t="s">
        <v>2373</v>
      </c>
      <c r="C3883">
        <v>0</v>
      </c>
      <c r="D3883">
        <v>0</v>
      </c>
      <c r="E3883">
        <v>0</v>
      </c>
      <c r="F3883" t="s">
        <v>2374</v>
      </c>
    </row>
    <row r="3884" spans="1:7" x14ac:dyDescent="0.25">
      <c r="A3884" t="s">
        <v>6427</v>
      </c>
      <c r="B3884" t="s">
        <v>6428</v>
      </c>
      <c r="C3884">
        <v>0</v>
      </c>
      <c r="D3884">
        <v>0</v>
      </c>
      <c r="E3884">
        <v>0</v>
      </c>
      <c r="F3884" t="s">
        <v>6429</v>
      </c>
    </row>
    <row r="3885" spans="1:7" x14ac:dyDescent="0.25">
      <c r="A3885" t="s">
        <v>5640</v>
      </c>
      <c r="B3885" t="s">
        <v>5641</v>
      </c>
      <c r="C3885">
        <v>0</v>
      </c>
      <c r="D3885">
        <v>0</v>
      </c>
      <c r="E3885">
        <v>0</v>
      </c>
      <c r="F3885" t="s">
        <v>5642</v>
      </c>
    </row>
    <row r="3886" spans="1:7" x14ac:dyDescent="0.25">
      <c r="A3886" t="s">
        <v>11015</v>
      </c>
      <c r="B3886" t="s">
        <v>11016</v>
      </c>
      <c r="C3886">
        <v>0</v>
      </c>
      <c r="D3886">
        <v>0</v>
      </c>
      <c r="E3886">
        <v>0</v>
      </c>
      <c r="F3886" t="s">
        <v>11017</v>
      </c>
    </row>
    <row r="3887" spans="1:7" x14ac:dyDescent="0.25">
      <c r="A3887" t="s">
        <v>1924</v>
      </c>
      <c r="B3887" t="s">
        <v>1925</v>
      </c>
      <c r="C3887">
        <v>0</v>
      </c>
      <c r="D3887">
        <v>0</v>
      </c>
      <c r="E3887">
        <v>0</v>
      </c>
      <c r="F3887" t="s">
        <v>1926</v>
      </c>
    </row>
    <row r="3888" spans="1:7" x14ac:dyDescent="0.25">
      <c r="A3888" t="s">
        <v>8787</v>
      </c>
      <c r="B3888" t="s">
        <v>8788</v>
      </c>
      <c r="C3888">
        <v>0</v>
      </c>
      <c r="D3888">
        <v>0</v>
      </c>
      <c r="E3888">
        <v>0</v>
      </c>
      <c r="F3888" t="s">
        <v>8789</v>
      </c>
    </row>
    <row r="3889" spans="1:7" x14ac:dyDescent="0.25">
      <c r="A3889" t="s">
        <v>10636</v>
      </c>
      <c r="B3889" t="s">
        <v>10637</v>
      </c>
      <c r="C3889">
        <v>0</v>
      </c>
      <c r="D3889">
        <v>0</v>
      </c>
      <c r="E3889">
        <v>0</v>
      </c>
      <c r="F3889" t="s">
        <v>10638</v>
      </c>
    </row>
    <row r="3890" spans="1:7" x14ac:dyDescent="0.25">
      <c r="A3890" t="s">
        <v>9940</v>
      </c>
      <c r="B3890" t="s">
        <v>9941</v>
      </c>
      <c r="C3890">
        <v>0</v>
      </c>
      <c r="D3890">
        <v>0</v>
      </c>
      <c r="E3890">
        <v>0</v>
      </c>
      <c r="F3890" t="s">
        <v>9942</v>
      </c>
    </row>
    <row r="3891" spans="1:7" x14ac:dyDescent="0.25">
      <c r="A3891" t="s">
        <v>12782</v>
      </c>
      <c r="B3891" t="s">
        <v>12783</v>
      </c>
      <c r="C3891">
        <v>0</v>
      </c>
      <c r="D3891">
        <v>0</v>
      </c>
      <c r="E3891">
        <v>0</v>
      </c>
      <c r="F3891" t="s">
        <v>12784</v>
      </c>
    </row>
    <row r="3892" spans="1:7" x14ac:dyDescent="0.25">
      <c r="A3892" t="s">
        <v>4533</v>
      </c>
      <c r="B3892" t="s">
        <v>4534</v>
      </c>
      <c r="C3892">
        <v>0</v>
      </c>
      <c r="D3892">
        <v>0</v>
      </c>
      <c r="E3892">
        <v>0</v>
      </c>
      <c r="F3892" t="s">
        <v>4535</v>
      </c>
    </row>
    <row r="3893" spans="1:7" x14ac:dyDescent="0.25">
      <c r="A3893" t="s">
        <v>2768</v>
      </c>
      <c r="B3893" t="s">
        <v>2769</v>
      </c>
      <c r="C3893">
        <v>0</v>
      </c>
      <c r="D3893">
        <v>0</v>
      </c>
      <c r="E3893">
        <v>0</v>
      </c>
      <c r="F3893" t="s">
        <v>2770</v>
      </c>
    </row>
    <row r="3894" spans="1:7" x14ac:dyDescent="0.25">
      <c r="A3894" t="s">
        <v>4573</v>
      </c>
      <c r="B3894" t="s">
        <v>4574</v>
      </c>
      <c r="C3894">
        <v>0</v>
      </c>
      <c r="D3894">
        <v>0</v>
      </c>
      <c r="E3894">
        <v>0</v>
      </c>
      <c r="F3894" t="s">
        <v>4575</v>
      </c>
    </row>
    <row r="3895" spans="1:7" x14ac:dyDescent="0.25">
      <c r="A3895" t="s">
        <v>8034</v>
      </c>
      <c r="B3895" t="s">
        <v>8035</v>
      </c>
      <c r="C3895">
        <v>0</v>
      </c>
      <c r="D3895">
        <v>0</v>
      </c>
      <c r="E3895">
        <v>0</v>
      </c>
      <c r="F3895" t="s">
        <v>8036</v>
      </c>
    </row>
    <row r="3896" spans="1:7" x14ac:dyDescent="0.25">
      <c r="A3896" t="s">
        <v>1276</v>
      </c>
      <c r="B3896" t="s">
        <v>1277</v>
      </c>
      <c r="C3896">
        <v>1</v>
      </c>
      <c r="D3896">
        <v>0</v>
      </c>
      <c r="E3896">
        <v>1</v>
      </c>
      <c r="F3896" t="s">
        <v>1278</v>
      </c>
      <c r="G3896" t="s">
        <v>1279</v>
      </c>
    </row>
    <row r="3897" spans="1:7" x14ac:dyDescent="0.25">
      <c r="A3897" t="s">
        <v>10084</v>
      </c>
      <c r="B3897" t="s">
        <v>10085</v>
      </c>
      <c r="C3897">
        <v>0</v>
      </c>
      <c r="D3897">
        <v>0</v>
      </c>
      <c r="E3897">
        <v>0</v>
      </c>
      <c r="F3897" t="s">
        <v>10086</v>
      </c>
    </row>
    <row r="3898" spans="1:7" x14ac:dyDescent="0.25">
      <c r="A3898" t="s">
        <v>2822</v>
      </c>
      <c r="B3898" t="s">
        <v>2823</v>
      </c>
      <c r="C3898">
        <v>0</v>
      </c>
      <c r="D3898">
        <v>0</v>
      </c>
      <c r="E3898">
        <v>0</v>
      </c>
      <c r="F3898" t="s">
        <v>2824</v>
      </c>
    </row>
    <row r="3899" spans="1:7" x14ac:dyDescent="0.25">
      <c r="A3899" t="s">
        <v>8617</v>
      </c>
      <c r="B3899" t="s">
        <v>8618</v>
      </c>
      <c r="C3899">
        <v>0</v>
      </c>
      <c r="D3899">
        <v>0</v>
      </c>
      <c r="E3899">
        <v>0</v>
      </c>
      <c r="F3899" t="s">
        <v>8619</v>
      </c>
    </row>
    <row r="3900" spans="1:7" x14ac:dyDescent="0.25">
      <c r="A3900" t="s">
        <v>4109</v>
      </c>
      <c r="B3900" t="s">
        <v>4110</v>
      </c>
      <c r="C3900">
        <v>0</v>
      </c>
      <c r="D3900">
        <v>0</v>
      </c>
      <c r="E3900">
        <v>0</v>
      </c>
      <c r="F3900" t="s">
        <v>4111</v>
      </c>
    </row>
    <row r="3901" spans="1:7" x14ac:dyDescent="0.25">
      <c r="A3901" t="s">
        <v>106</v>
      </c>
      <c r="B3901" t="s">
        <v>107</v>
      </c>
      <c r="C3901">
        <v>7</v>
      </c>
      <c r="D3901">
        <v>7</v>
      </c>
      <c r="E3901">
        <v>0</v>
      </c>
      <c r="F3901" t="s">
        <v>108</v>
      </c>
      <c r="G3901" t="s">
        <v>109</v>
      </c>
    </row>
    <row r="3902" spans="1:7" x14ac:dyDescent="0.25">
      <c r="A3902" t="s">
        <v>2689</v>
      </c>
      <c r="B3902" t="s">
        <v>2690</v>
      </c>
      <c r="C3902">
        <v>0</v>
      </c>
      <c r="D3902">
        <v>0</v>
      </c>
      <c r="E3902">
        <v>0</v>
      </c>
      <c r="F3902" t="s">
        <v>2691</v>
      </c>
    </row>
    <row r="3903" spans="1:7" x14ac:dyDescent="0.25">
      <c r="A3903" t="s">
        <v>2027</v>
      </c>
      <c r="B3903" t="s">
        <v>2028</v>
      </c>
      <c r="C3903">
        <v>0</v>
      </c>
      <c r="D3903">
        <v>0</v>
      </c>
      <c r="E3903">
        <v>0</v>
      </c>
      <c r="F3903" t="s">
        <v>2029</v>
      </c>
    </row>
    <row r="3904" spans="1:7" x14ac:dyDescent="0.25">
      <c r="A3904" t="s">
        <v>4750</v>
      </c>
      <c r="B3904" t="s">
        <v>4751</v>
      </c>
      <c r="C3904">
        <v>0</v>
      </c>
      <c r="D3904">
        <v>0</v>
      </c>
      <c r="E3904">
        <v>0</v>
      </c>
      <c r="F3904" t="s">
        <v>4752</v>
      </c>
    </row>
    <row r="3905" spans="1:7" x14ac:dyDescent="0.25">
      <c r="A3905" t="s">
        <v>301</v>
      </c>
      <c r="B3905" t="s">
        <v>302</v>
      </c>
      <c r="C3905">
        <v>9</v>
      </c>
      <c r="D3905">
        <v>9</v>
      </c>
      <c r="E3905">
        <v>0</v>
      </c>
      <c r="F3905" t="s">
        <v>303</v>
      </c>
      <c r="G3905" t="s">
        <v>304</v>
      </c>
    </row>
    <row r="3906" spans="1:7" x14ac:dyDescent="0.25">
      <c r="A3906" t="s">
        <v>8516</v>
      </c>
      <c r="B3906" t="s">
        <v>8517</v>
      </c>
      <c r="C3906">
        <v>0</v>
      </c>
      <c r="D3906">
        <v>0</v>
      </c>
      <c r="E3906">
        <v>0</v>
      </c>
      <c r="F3906" t="s">
        <v>8518</v>
      </c>
    </row>
    <row r="3907" spans="1:7" x14ac:dyDescent="0.25">
      <c r="A3907" t="s">
        <v>8497</v>
      </c>
      <c r="B3907" t="s">
        <v>8498</v>
      </c>
      <c r="C3907">
        <v>0</v>
      </c>
      <c r="D3907">
        <v>0</v>
      </c>
      <c r="E3907">
        <v>0</v>
      </c>
      <c r="F3907" t="s">
        <v>8499</v>
      </c>
    </row>
    <row r="3908" spans="1:7" x14ac:dyDescent="0.25">
      <c r="A3908" t="s">
        <v>5812</v>
      </c>
      <c r="B3908" t="s">
        <v>5813</v>
      </c>
      <c r="C3908">
        <v>0</v>
      </c>
      <c r="D3908">
        <v>0</v>
      </c>
      <c r="E3908">
        <v>0</v>
      </c>
      <c r="F3908" t="s">
        <v>5814</v>
      </c>
    </row>
    <row r="3909" spans="1:7" x14ac:dyDescent="0.25">
      <c r="A3909" t="s">
        <v>9129</v>
      </c>
      <c r="B3909" t="s">
        <v>9130</v>
      </c>
      <c r="C3909">
        <v>0</v>
      </c>
      <c r="D3909">
        <v>0</v>
      </c>
      <c r="E3909">
        <v>0</v>
      </c>
      <c r="F3909" t="s">
        <v>9131</v>
      </c>
    </row>
    <row r="3910" spans="1:7" x14ac:dyDescent="0.25">
      <c r="A3910" t="s">
        <v>2215</v>
      </c>
      <c r="B3910" t="s">
        <v>2213</v>
      </c>
      <c r="C3910">
        <v>0</v>
      </c>
      <c r="D3910">
        <v>0</v>
      </c>
      <c r="E3910">
        <v>0</v>
      </c>
      <c r="F3910" t="s">
        <v>2216</v>
      </c>
    </row>
    <row r="3911" spans="1:7" x14ac:dyDescent="0.25">
      <c r="A3911" t="s">
        <v>8647</v>
      </c>
      <c r="B3911" t="s">
        <v>8648</v>
      </c>
      <c r="C3911">
        <v>0</v>
      </c>
      <c r="D3911">
        <v>0</v>
      </c>
      <c r="E3911">
        <v>0</v>
      </c>
      <c r="F3911" t="s">
        <v>8649</v>
      </c>
    </row>
    <row r="3912" spans="1:7" x14ac:dyDescent="0.25">
      <c r="A3912" t="s">
        <v>8040</v>
      </c>
      <c r="B3912" t="s">
        <v>8041</v>
      </c>
      <c r="C3912">
        <v>0</v>
      </c>
      <c r="D3912">
        <v>0</v>
      </c>
      <c r="E3912">
        <v>0</v>
      </c>
      <c r="F3912" t="s">
        <v>8042</v>
      </c>
    </row>
    <row r="3913" spans="1:7" x14ac:dyDescent="0.25">
      <c r="A3913" t="s">
        <v>2909</v>
      </c>
      <c r="B3913" t="s">
        <v>2910</v>
      </c>
      <c r="C3913">
        <v>0</v>
      </c>
      <c r="D3913">
        <v>0</v>
      </c>
      <c r="E3913">
        <v>0</v>
      </c>
      <c r="F3913" t="s">
        <v>2911</v>
      </c>
    </row>
    <row r="3914" spans="1:7" x14ac:dyDescent="0.25">
      <c r="A3914" t="s">
        <v>4200</v>
      </c>
      <c r="B3914" t="s">
        <v>4201</v>
      </c>
      <c r="C3914">
        <v>0</v>
      </c>
      <c r="D3914">
        <v>0</v>
      </c>
      <c r="E3914">
        <v>0</v>
      </c>
      <c r="F3914" t="s">
        <v>4202</v>
      </c>
    </row>
    <row r="3915" spans="1:7" x14ac:dyDescent="0.25">
      <c r="A3915" t="s">
        <v>4200</v>
      </c>
      <c r="B3915" t="s">
        <v>5950</v>
      </c>
      <c r="C3915">
        <v>0</v>
      </c>
      <c r="D3915">
        <v>0</v>
      </c>
      <c r="E3915">
        <v>0</v>
      </c>
      <c r="F3915" t="s">
        <v>4202</v>
      </c>
    </row>
    <row r="3916" spans="1:7" x14ac:dyDescent="0.25">
      <c r="A3916" t="s">
        <v>4206</v>
      </c>
      <c r="B3916" t="s">
        <v>4207</v>
      </c>
      <c r="C3916">
        <v>0</v>
      </c>
      <c r="D3916">
        <v>0</v>
      </c>
      <c r="E3916">
        <v>0</v>
      </c>
      <c r="F3916" t="s">
        <v>4208</v>
      </c>
    </row>
    <row r="3917" spans="1:7" x14ac:dyDescent="0.25">
      <c r="A3917" t="s">
        <v>2659</v>
      </c>
      <c r="B3917" t="s">
        <v>2660</v>
      </c>
      <c r="C3917">
        <v>0</v>
      </c>
      <c r="D3917">
        <v>0</v>
      </c>
      <c r="E3917">
        <v>0</v>
      </c>
      <c r="F3917" t="s">
        <v>2661</v>
      </c>
    </row>
    <row r="3918" spans="1:7" x14ac:dyDescent="0.25">
      <c r="A3918" t="s">
        <v>12511</v>
      </c>
      <c r="B3918" t="s">
        <v>12512</v>
      </c>
      <c r="C3918">
        <v>0</v>
      </c>
      <c r="D3918">
        <v>0</v>
      </c>
      <c r="E3918">
        <v>0</v>
      </c>
      <c r="F3918" t="s">
        <v>12513</v>
      </c>
    </row>
    <row r="3919" spans="1:7" x14ac:dyDescent="0.25">
      <c r="A3919" t="s">
        <v>5232</v>
      </c>
      <c r="B3919" t="s">
        <v>5233</v>
      </c>
      <c r="C3919">
        <v>0</v>
      </c>
      <c r="D3919">
        <v>0</v>
      </c>
      <c r="E3919">
        <v>0</v>
      </c>
      <c r="F3919" t="s">
        <v>5234</v>
      </c>
    </row>
    <row r="3920" spans="1:7" x14ac:dyDescent="0.25">
      <c r="A3920" t="s">
        <v>6054</v>
      </c>
      <c r="B3920" t="s">
        <v>6055</v>
      </c>
      <c r="C3920">
        <v>0</v>
      </c>
      <c r="D3920">
        <v>0</v>
      </c>
      <c r="E3920">
        <v>0</v>
      </c>
      <c r="F3920" t="s">
        <v>6056</v>
      </c>
    </row>
    <row r="3921" spans="1:7" x14ac:dyDescent="0.25">
      <c r="A3921" t="s">
        <v>5246</v>
      </c>
      <c r="B3921" t="s">
        <v>5247</v>
      </c>
      <c r="C3921">
        <v>0</v>
      </c>
      <c r="D3921">
        <v>0</v>
      </c>
      <c r="E3921">
        <v>0</v>
      </c>
      <c r="F3921" t="s">
        <v>5248</v>
      </c>
    </row>
    <row r="3922" spans="1:7" x14ac:dyDescent="0.25">
      <c r="A3922" t="s">
        <v>3252</v>
      </c>
      <c r="B3922" t="s">
        <v>3253</v>
      </c>
      <c r="C3922">
        <v>0</v>
      </c>
      <c r="D3922">
        <v>0</v>
      </c>
      <c r="E3922">
        <v>0</v>
      </c>
      <c r="F3922" t="s">
        <v>3254</v>
      </c>
    </row>
    <row r="3923" spans="1:7" x14ac:dyDescent="0.25">
      <c r="A3923" t="s">
        <v>8456</v>
      </c>
      <c r="B3923" t="s">
        <v>8317</v>
      </c>
      <c r="C3923">
        <v>0</v>
      </c>
      <c r="D3923">
        <v>0</v>
      </c>
      <c r="E3923">
        <v>0</v>
      </c>
      <c r="F3923" t="s">
        <v>8457</v>
      </c>
    </row>
    <row r="3924" spans="1:7" x14ac:dyDescent="0.25">
      <c r="A3924" t="s">
        <v>4912</v>
      </c>
      <c r="B3924" t="s">
        <v>4913</v>
      </c>
      <c r="C3924">
        <v>0</v>
      </c>
      <c r="D3924">
        <v>0</v>
      </c>
      <c r="E3924">
        <v>0</v>
      </c>
      <c r="F3924" t="s">
        <v>4914</v>
      </c>
    </row>
    <row r="3925" spans="1:7" x14ac:dyDescent="0.25">
      <c r="A3925" t="s">
        <v>6917</v>
      </c>
      <c r="B3925" t="s">
        <v>6918</v>
      </c>
      <c r="C3925">
        <v>0</v>
      </c>
      <c r="D3925">
        <v>0</v>
      </c>
      <c r="E3925">
        <v>0</v>
      </c>
      <c r="F3925" t="s">
        <v>6919</v>
      </c>
    </row>
    <row r="3926" spans="1:7" x14ac:dyDescent="0.25">
      <c r="A3926" t="s">
        <v>12930</v>
      </c>
      <c r="B3926" t="s">
        <v>5761</v>
      </c>
      <c r="C3926">
        <v>0</v>
      </c>
      <c r="D3926">
        <v>0</v>
      </c>
      <c r="E3926">
        <v>0</v>
      </c>
      <c r="F3926" t="s">
        <v>12931</v>
      </c>
    </row>
    <row r="3927" spans="1:7" x14ac:dyDescent="0.25">
      <c r="A3927" t="s">
        <v>12722</v>
      </c>
      <c r="B3927" t="s">
        <v>9611</v>
      </c>
      <c r="C3927">
        <v>0</v>
      </c>
      <c r="D3927">
        <v>0</v>
      </c>
      <c r="E3927">
        <v>0</v>
      </c>
      <c r="F3927" t="s">
        <v>12723</v>
      </c>
    </row>
    <row r="3928" spans="1:7" x14ac:dyDescent="0.25">
      <c r="A3928" t="s">
        <v>9459</v>
      </c>
      <c r="B3928" t="s">
        <v>9460</v>
      </c>
      <c r="C3928">
        <v>0</v>
      </c>
      <c r="D3928">
        <v>0</v>
      </c>
      <c r="E3928">
        <v>0</v>
      </c>
      <c r="F3928" t="s">
        <v>9461</v>
      </c>
    </row>
    <row r="3929" spans="1:7" x14ac:dyDescent="0.25">
      <c r="A3929" t="s">
        <v>6106</v>
      </c>
      <c r="B3929" t="s">
        <v>6107</v>
      </c>
      <c r="C3929">
        <v>0</v>
      </c>
      <c r="D3929">
        <v>0</v>
      </c>
      <c r="E3929">
        <v>0</v>
      </c>
      <c r="F3929" t="s">
        <v>6108</v>
      </c>
    </row>
    <row r="3930" spans="1:7" x14ac:dyDescent="0.25">
      <c r="A3930" t="s">
        <v>7688</v>
      </c>
      <c r="B3930" t="s">
        <v>7689</v>
      </c>
      <c r="C3930">
        <v>0</v>
      </c>
      <c r="D3930">
        <v>0</v>
      </c>
      <c r="E3930">
        <v>0</v>
      </c>
      <c r="F3930" t="s">
        <v>7690</v>
      </c>
    </row>
    <row r="3931" spans="1:7" x14ac:dyDescent="0.25">
      <c r="A3931" t="s">
        <v>3944</v>
      </c>
      <c r="B3931" t="s">
        <v>3945</v>
      </c>
      <c r="C3931">
        <v>0</v>
      </c>
      <c r="D3931">
        <v>0</v>
      </c>
      <c r="E3931">
        <v>0</v>
      </c>
      <c r="F3931" t="s">
        <v>3946</v>
      </c>
    </row>
    <row r="3932" spans="1:7" x14ac:dyDescent="0.25">
      <c r="A3932" t="s">
        <v>10699</v>
      </c>
      <c r="B3932" t="s">
        <v>10700</v>
      </c>
      <c r="C3932">
        <v>0</v>
      </c>
      <c r="D3932">
        <v>0</v>
      </c>
      <c r="E3932">
        <v>0</v>
      </c>
      <c r="F3932" t="s">
        <v>10701</v>
      </c>
    </row>
    <row r="3933" spans="1:7" x14ac:dyDescent="0.25">
      <c r="A3933" t="s">
        <v>1534</v>
      </c>
      <c r="B3933" t="s">
        <v>1535</v>
      </c>
      <c r="C3933">
        <v>1</v>
      </c>
      <c r="D3933">
        <v>1</v>
      </c>
      <c r="E3933">
        <v>0</v>
      </c>
      <c r="F3933" t="s">
        <v>1536</v>
      </c>
      <c r="G3933" t="s">
        <v>250</v>
      </c>
    </row>
    <row r="3934" spans="1:7" x14ac:dyDescent="0.25">
      <c r="A3934" t="s">
        <v>4299</v>
      </c>
      <c r="B3934" t="s">
        <v>4300</v>
      </c>
      <c r="C3934">
        <v>0</v>
      </c>
      <c r="D3934">
        <v>0</v>
      </c>
      <c r="E3934">
        <v>0</v>
      </c>
      <c r="F3934" t="s">
        <v>4301</v>
      </c>
    </row>
    <row r="3935" spans="1:7" x14ac:dyDescent="0.25">
      <c r="A3935" t="s">
        <v>10402</v>
      </c>
      <c r="B3935" t="s">
        <v>10403</v>
      </c>
      <c r="C3935">
        <v>0</v>
      </c>
      <c r="D3935">
        <v>0</v>
      </c>
      <c r="E3935">
        <v>0</v>
      </c>
      <c r="F3935" t="s">
        <v>10404</v>
      </c>
    </row>
    <row r="3936" spans="1:7" x14ac:dyDescent="0.25">
      <c r="A3936" t="s">
        <v>1327</v>
      </c>
      <c r="B3936" t="s">
        <v>1328</v>
      </c>
      <c r="C3936">
        <v>1</v>
      </c>
      <c r="D3936">
        <v>1</v>
      </c>
      <c r="E3936">
        <v>0</v>
      </c>
      <c r="F3936" t="s">
        <v>1329</v>
      </c>
      <c r="G3936" t="s">
        <v>263</v>
      </c>
    </row>
    <row r="3937" spans="1:7" x14ac:dyDescent="0.25">
      <c r="A3937" t="s">
        <v>4308</v>
      </c>
      <c r="B3937" t="s">
        <v>4309</v>
      </c>
      <c r="C3937">
        <v>0</v>
      </c>
      <c r="D3937">
        <v>0</v>
      </c>
      <c r="E3937">
        <v>0</v>
      </c>
      <c r="F3937" t="s">
        <v>4310</v>
      </c>
    </row>
    <row r="3938" spans="1:7" x14ac:dyDescent="0.25">
      <c r="A3938" t="s">
        <v>436</v>
      </c>
      <c r="B3938" t="s">
        <v>437</v>
      </c>
      <c r="C3938">
        <v>2</v>
      </c>
      <c r="D3938">
        <v>2</v>
      </c>
      <c r="E3938">
        <v>0</v>
      </c>
      <c r="F3938" t="s">
        <v>438</v>
      </c>
      <c r="G3938" t="s">
        <v>439</v>
      </c>
    </row>
    <row r="3939" spans="1:7" x14ac:dyDescent="0.25">
      <c r="A3939" t="s">
        <v>1272</v>
      </c>
      <c r="B3939" t="s">
        <v>1273</v>
      </c>
      <c r="C3939">
        <v>1</v>
      </c>
      <c r="D3939">
        <v>1</v>
      </c>
      <c r="E3939">
        <v>0</v>
      </c>
      <c r="F3939" t="s">
        <v>1274</v>
      </c>
      <c r="G3939" t="s">
        <v>1275</v>
      </c>
    </row>
    <row r="3940" spans="1:7" x14ac:dyDescent="0.25">
      <c r="A3940" t="s">
        <v>94</v>
      </c>
      <c r="B3940" t="s">
        <v>95</v>
      </c>
      <c r="C3940">
        <v>7</v>
      </c>
      <c r="D3940">
        <v>7</v>
      </c>
      <c r="E3940">
        <v>0</v>
      </c>
      <c r="F3940" t="s">
        <v>96</v>
      </c>
      <c r="G3940" t="s">
        <v>309</v>
      </c>
    </row>
    <row r="3941" spans="1:7" x14ac:dyDescent="0.25">
      <c r="A3941" t="s">
        <v>4260</v>
      </c>
      <c r="B3941" t="s">
        <v>4261</v>
      </c>
      <c r="C3941">
        <v>0</v>
      </c>
      <c r="D3941">
        <v>0</v>
      </c>
      <c r="E3941">
        <v>0</v>
      </c>
      <c r="F3941" t="s">
        <v>4262</v>
      </c>
    </row>
    <row r="3942" spans="1:7" x14ac:dyDescent="0.25">
      <c r="A3942" t="s">
        <v>170</v>
      </c>
      <c r="B3942" t="s">
        <v>171</v>
      </c>
      <c r="C3942">
        <v>4</v>
      </c>
      <c r="D3942">
        <v>4</v>
      </c>
      <c r="E3942">
        <v>0</v>
      </c>
      <c r="F3942" t="s">
        <v>172</v>
      </c>
      <c r="G3942" t="s">
        <v>323</v>
      </c>
    </row>
    <row r="3943" spans="1:7" x14ac:dyDescent="0.25">
      <c r="A3943" t="s">
        <v>873</v>
      </c>
      <c r="B3943" t="s">
        <v>874</v>
      </c>
      <c r="C3943">
        <v>1</v>
      </c>
      <c r="D3943">
        <v>1</v>
      </c>
      <c r="E3943">
        <v>0</v>
      </c>
      <c r="F3943" t="s">
        <v>875</v>
      </c>
      <c r="G3943" t="s">
        <v>215</v>
      </c>
    </row>
    <row r="3944" spans="1:7" x14ac:dyDescent="0.25">
      <c r="A3944" t="s">
        <v>1044</v>
      </c>
      <c r="B3944" t="s">
        <v>1045</v>
      </c>
      <c r="C3944">
        <v>1</v>
      </c>
      <c r="D3944">
        <v>1</v>
      </c>
      <c r="E3944">
        <v>0</v>
      </c>
      <c r="F3944" t="s">
        <v>1046</v>
      </c>
      <c r="G3944" t="s">
        <v>214</v>
      </c>
    </row>
    <row r="3945" spans="1:7" x14ac:dyDescent="0.25">
      <c r="A3945" t="s">
        <v>1641</v>
      </c>
      <c r="B3945" t="s">
        <v>1642</v>
      </c>
      <c r="C3945">
        <v>1</v>
      </c>
      <c r="D3945">
        <v>1</v>
      </c>
      <c r="E3945">
        <v>0</v>
      </c>
      <c r="F3945" t="s">
        <v>1643</v>
      </c>
      <c r="G3945" t="s">
        <v>1459</v>
      </c>
    </row>
    <row r="3946" spans="1:7" x14ac:dyDescent="0.25">
      <c r="A3946" t="s">
        <v>2439</v>
      </c>
      <c r="B3946" t="s">
        <v>2440</v>
      </c>
      <c r="C3946">
        <v>0</v>
      </c>
      <c r="D3946">
        <v>0</v>
      </c>
      <c r="E3946">
        <v>0</v>
      </c>
      <c r="F3946" t="s">
        <v>2441</v>
      </c>
    </row>
    <row r="3947" spans="1:7" x14ac:dyDescent="0.25">
      <c r="A3947" t="s">
        <v>591</v>
      </c>
      <c r="B3947" t="s">
        <v>592</v>
      </c>
      <c r="C3947">
        <v>2</v>
      </c>
      <c r="D3947">
        <v>2</v>
      </c>
      <c r="E3947">
        <v>0</v>
      </c>
      <c r="F3947" t="s">
        <v>593</v>
      </c>
      <c r="G3947" t="s">
        <v>594</v>
      </c>
    </row>
    <row r="3948" spans="1:7" x14ac:dyDescent="0.25">
      <c r="A3948" t="s">
        <v>9578</v>
      </c>
      <c r="B3948" t="s">
        <v>4189</v>
      </c>
      <c r="C3948">
        <v>0</v>
      </c>
      <c r="D3948">
        <v>0</v>
      </c>
      <c r="E3948">
        <v>0</v>
      </c>
      <c r="F3948" t="s">
        <v>9579</v>
      </c>
    </row>
    <row r="3949" spans="1:7" x14ac:dyDescent="0.25">
      <c r="A3949" t="s">
        <v>11865</v>
      </c>
      <c r="B3949" t="s">
        <v>11866</v>
      </c>
      <c r="C3949">
        <v>0</v>
      </c>
      <c r="D3949">
        <v>0</v>
      </c>
      <c r="E3949">
        <v>0</v>
      </c>
      <c r="F3949" t="s">
        <v>11867</v>
      </c>
    </row>
    <row r="3950" spans="1:7" x14ac:dyDescent="0.25">
      <c r="A3950" t="s">
        <v>3327</v>
      </c>
      <c r="B3950" t="s">
        <v>3328</v>
      </c>
      <c r="C3950">
        <v>0</v>
      </c>
      <c r="D3950">
        <v>0</v>
      </c>
      <c r="E3950">
        <v>0</v>
      </c>
      <c r="F3950" t="s">
        <v>3329</v>
      </c>
    </row>
    <row r="3951" spans="1:7" x14ac:dyDescent="0.25">
      <c r="A3951" t="s">
        <v>3327</v>
      </c>
      <c r="B3951" t="s">
        <v>11004</v>
      </c>
      <c r="C3951">
        <v>0</v>
      </c>
      <c r="D3951">
        <v>0</v>
      </c>
      <c r="E3951">
        <v>0</v>
      </c>
      <c r="F3951" t="s">
        <v>3329</v>
      </c>
    </row>
    <row r="3952" spans="1:7" x14ac:dyDescent="0.25">
      <c r="A3952" t="s">
        <v>9425</v>
      </c>
      <c r="B3952" t="s">
        <v>9426</v>
      </c>
      <c r="C3952">
        <v>0</v>
      </c>
      <c r="D3952">
        <v>0</v>
      </c>
      <c r="E3952">
        <v>0</v>
      </c>
      <c r="F3952" t="s">
        <v>9427</v>
      </c>
    </row>
    <row r="3953" spans="1:7" x14ac:dyDescent="0.25">
      <c r="A3953" t="s">
        <v>5289</v>
      </c>
      <c r="B3953" t="s">
        <v>5290</v>
      </c>
      <c r="C3953">
        <v>0</v>
      </c>
      <c r="D3953">
        <v>0</v>
      </c>
      <c r="E3953">
        <v>0</v>
      </c>
      <c r="F3953" t="s">
        <v>5291</v>
      </c>
    </row>
    <row r="3954" spans="1:7" x14ac:dyDescent="0.25">
      <c r="A3954" t="s">
        <v>11782</v>
      </c>
      <c r="B3954" t="s">
        <v>11783</v>
      </c>
      <c r="C3954">
        <v>0</v>
      </c>
      <c r="D3954">
        <v>0</v>
      </c>
      <c r="E3954">
        <v>0</v>
      </c>
      <c r="F3954" t="s">
        <v>11784</v>
      </c>
    </row>
    <row r="3955" spans="1:7" x14ac:dyDescent="0.25">
      <c r="A3955" t="s">
        <v>7608</v>
      </c>
      <c r="B3955" t="s">
        <v>7609</v>
      </c>
      <c r="C3955">
        <v>0</v>
      </c>
      <c r="D3955">
        <v>0</v>
      </c>
      <c r="E3955">
        <v>0</v>
      </c>
      <c r="F3955" t="s">
        <v>7610</v>
      </c>
    </row>
    <row r="3956" spans="1:7" x14ac:dyDescent="0.25">
      <c r="A3956" t="s">
        <v>325</v>
      </c>
      <c r="B3956" t="s">
        <v>326</v>
      </c>
      <c r="C3956">
        <v>4</v>
      </c>
      <c r="D3956">
        <v>4</v>
      </c>
      <c r="E3956">
        <v>0</v>
      </c>
      <c r="F3956" t="s">
        <v>327</v>
      </c>
      <c r="G3956" t="s">
        <v>328</v>
      </c>
    </row>
    <row r="3957" spans="1:7" x14ac:dyDescent="0.25">
      <c r="A3957" t="s">
        <v>12181</v>
      </c>
      <c r="B3957" t="s">
        <v>12182</v>
      </c>
      <c r="C3957">
        <v>0</v>
      </c>
      <c r="D3957">
        <v>0</v>
      </c>
      <c r="E3957">
        <v>0</v>
      </c>
      <c r="F3957" t="s">
        <v>12183</v>
      </c>
    </row>
    <row r="3958" spans="1:7" x14ac:dyDescent="0.25">
      <c r="A3958" t="s">
        <v>6658</v>
      </c>
      <c r="B3958" t="s">
        <v>6659</v>
      </c>
      <c r="C3958">
        <v>0</v>
      </c>
      <c r="D3958">
        <v>0</v>
      </c>
      <c r="E3958">
        <v>0</v>
      </c>
      <c r="F3958" t="s">
        <v>6660</v>
      </c>
    </row>
    <row r="3959" spans="1:7" x14ac:dyDescent="0.25">
      <c r="A3959" t="s">
        <v>1827</v>
      </c>
      <c r="B3959" t="s">
        <v>1828</v>
      </c>
      <c r="C3959">
        <v>0</v>
      </c>
      <c r="D3959">
        <v>0</v>
      </c>
      <c r="E3959">
        <v>0</v>
      </c>
      <c r="F3959" t="s">
        <v>1829</v>
      </c>
    </row>
    <row r="3960" spans="1:7" x14ac:dyDescent="0.25">
      <c r="A3960" t="s">
        <v>8492</v>
      </c>
      <c r="B3960" t="s">
        <v>8493</v>
      </c>
      <c r="C3960">
        <v>0</v>
      </c>
      <c r="D3960">
        <v>0</v>
      </c>
      <c r="E3960">
        <v>0</v>
      </c>
      <c r="F3960" t="s">
        <v>8494</v>
      </c>
    </row>
    <row r="3961" spans="1:7" x14ac:dyDescent="0.25">
      <c r="A3961" t="s">
        <v>697</v>
      </c>
      <c r="B3961" t="s">
        <v>698</v>
      </c>
      <c r="C3961">
        <v>1</v>
      </c>
      <c r="D3961">
        <v>1</v>
      </c>
      <c r="E3961">
        <v>0</v>
      </c>
      <c r="F3961" t="s">
        <v>699</v>
      </c>
      <c r="G3961" t="s">
        <v>208</v>
      </c>
    </row>
    <row r="3962" spans="1:7" x14ac:dyDescent="0.25">
      <c r="A3962" t="s">
        <v>10480</v>
      </c>
      <c r="B3962" t="s">
        <v>10481</v>
      </c>
      <c r="C3962">
        <v>0</v>
      </c>
      <c r="D3962">
        <v>0</v>
      </c>
      <c r="E3962">
        <v>0</v>
      </c>
      <c r="F3962" t="s">
        <v>10482</v>
      </c>
    </row>
    <row r="3963" spans="1:7" x14ac:dyDescent="0.25">
      <c r="A3963" t="s">
        <v>5663</v>
      </c>
      <c r="B3963" t="s">
        <v>5664</v>
      </c>
      <c r="C3963">
        <v>0</v>
      </c>
      <c r="D3963">
        <v>0</v>
      </c>
      <c r="E3963">
        <v>0</v>
      </c>
      <c r="F3963" t="s">
        <v>5665</v>
      </c>
    </row>
    <row r="3964" spans="1:7" x14ac:dyDescent="0.25">
      <c r="A3964" t="s">
        <v>3345</v>
      </c>
      <c r="B3964" t="s">
        <v>3346</v>
      </c>
      <c r="C3964">
        <v>0</v>
      </c>
      <c r="D3964">
        <v>0</v>
      </c>
      <c r="E3964">
        <v>0</v>
      </c>
      <c r="F3964" t="s">
        <v>3347</v>
      </c>
    </row>
    <row r="3965" spans="1:7" x14ac:dyDescent="0.25">
      <c r="A3965" t="s">
        <v>6415</v>
      </c>
      <c r="B3965" t="s">
        <v>6416</v>
      </c>
      <c r="C3965">
        <v>0</v>
      </c>
      <c r="D3965">
        <v>0</v>
      </c>
      <c r="E3965">
        <v>0</v>
      </c>
      <c r="F3965" t="s">
        <v>6417</v>
      </c>
    </row>
    <row r="3966" spans="1:7" x14ac:dyDescent="0.25">
      <c r="A3966" t="s">
        <v>8313</v>
      </c>
      <c r="B3966" t="s">
        <v>8314</v>
      </c>
      <c r="C3966">
        <v>0</v>
      </c>
      <c r="D3966">
        <v>0</v>
      </c>
      <c r="E3966">
        <v>0</v>
      </c>
      <c r="F3966" t="s">
        <v>8315</v>
      </c>
    </row>
    <row r="3967" spans="1:7" x14ac:dyDescent="0.25">
      <c r="A3967" t="s">
        <v>8740</v>
      </c>
      <c r="B3967" t="s">
        <v>8741</v>
      </c>
      <c r="C3967">
        <v>0</v>
      </c>
      <c r="D3967">
        <v>0</v>
      </c>
      <c r="E3967">
        <v>0</v>
      </c>
      <c r="F3967" t="s">
        <v>8742</v>
      </c>
    </row>
    <row r="3968" spans="1:7" x14ac:dyDescent="0.25">
      <c r="A3968" t="s">
        <v>9831</v>
      </c>
      <c r="B3968" t="s">
        <v>9832</v>
      </c>
      <c r="C3968">
        <v>0</v>
      </c>
      <c r="D3968">
        <v>0</v>
      </c>
      <c r="E3968">
        <v>0</v>
      </c>
      <c r="F3968" t="s">
        <v>9833</v>
      </c>
    </row>
    <row r="3969" spans="1:7" x14ac:dyDescent="0.25">
      <c r="A3969" t="s">
        <v>987</v>
      </c>
      <c r="B3969" t="s">
        <v>988</v>
      </c>
      <c r="C3969">
        <v>1</v>
      </c>
      <c r="D3969">
        <v>1</v>
      </c>
      <c r="E3969">
        <v>0</v>
      </c>
      <c r="F3969" t="s">
        <v>989</v>
      </c>
      <c r="G3969" t="s">
        <v>986</v>
      </c>
    </row>
    <row r="3970" spans="1:7" x14ac:dyDescent="0.25">
      <c r="A3970" t="s">
        <v>1259</v>
      </c>
      <c r="B3970" t="s">
        <v>1260</v>
      </c>
      <c r="C3970">
        <v>1</v>
      </c>
      <c r="D3970">
        <v>1</v>
      </c>
      <c r="E3970">
        <v>0</v>
      </c>
      <c r="F3970" t="s">
        <v>1261</v>
      </c>
      <c r="G3970" t="s">
        <v>1262</v>
      </c>
    </row>
    <row r="3971" spans="1:7" x14ac:dyDescent="0.25">
      <c r="A3971" t="s">
        <v>9364</v>
      </c>
      <c r="B3971" t="s">
        <v>5770</v>
      </c>
      <c r="C3971">
        <v>0</v>
      </c>
      <c r="D3971">
        <v>0</v>
      </c>
      <c r="E3971">
        <v>0</v>
      </c>
      <c r="F3971" t="s">
        <v>9365</v>
      </c>
    </row>
    <row r="3972" spans="1:7" x14ac:dyDescent="0.25">
      <c r="A3972" t="s">
        <v>5769</v>
      </c>
      <c r="B3972" t="s">
        <v>5770</v>
      </c>
      <c r="C3972">
        <v>0</v>
      </c>
      <c r="D3972">
        <v>0</v>
      </c>
      <c r="E3972">
        <v>0</v>
      </c>
      <c r="F3972" t="s">
        <v>5771</v>
      </c>
    </row>
    <row r="3973" spans="1:7" x14ac:dyDescent="0.25">
      <c r="A3973" t="s">
        <v>1192</v>
      </c>
      <c r="B3973" t="s">
        <v>1193</v>
      </c>
      <c r="C3973">
        <v>1</v>
      </c>
      <c r="D3973">
        <v>1</v>
      </c>
      <c r="E3973">
        <v>0</v>
      </c>
      <c r="F3973" t="s">
        <v>1194</v>
      </c>
      <c r="G3973" t="s">
        <v>230</v>
      </c>
    </row>
    <row r="3974" spans="1:7" x14ac:dyDescent="0.25">
      <c r="A3974" t="s">
        <v>11100</v>
      </c>
      <c r="B3974" t="s">
        <v>11101</v>
      </c>
      <c r="C3974">
        <v>0</v>
      </c>
      <c r="D3974">
        <v>0</v>
      </c>
      <c r="E3974">
        <v>0</v>
      </c>
      <c r="F3974" t="s">
        <v>11102</v>
      </c>
    </row>
    <row r="3975" spans="1:7" x14ac:dyDescent="0.25">
      <c r="A3975" t="s">
        <v>8630</v>
      </c>
      <c r="B3975" t="s">
        <v>8631</v>
      </c>
      <c r="C3975">
        <v>0</v>
      </c>
      <c r="D3975">
        <v>0</v>
      </c>
      <c r="E3975">
        <v>0</v>
      </c>
      <c r="F3975" t="s">
        <v>8632</v>
      </c>
    </row>
    <row r="3976" spans="1:7" x14ac:dyDescent="0.25">
      <c r="A3976" t="s">
        <v>3559</v>
      </c>
      <c r="B3976" t="s">
        <v>3560</v>
      </c>
      <c r="C3976">
        <v>0</v>
      </c>
      <c r="D3976">
        <v>0</v>
      </c>
      <c r="E3976">
        <v>0</v>
      </c>
      <c r="F3976" t="s">
        <v>3561</v>
      </c>
    </row>
    <row r="3977" spans="1:7" x14ac:dyDescent="0.25">
      <c r="A3977" t="s">
        <v>2339</v>
      </c>
      <c r="B3977" t="s">
        <v>2340</v>
      </c>
      <c r="C3977">
        <v>0</v>
      </c>
      <c r="D3977">
        <v>0</v>
      </c>
      <c r="E3977">
        <v>0</v>
      </c>
      <c r="F3977" t="s">
        <v>2341</v>
      </c>
    </row>
    <row r="3978" spans="1:7" x14ac:dyDescent="0.25">
      <c r="A3978" t="s">
        <v>10861</v>
      </c>
      <c r="B3978" t="s">
        <v>10862</v>
      </c>
      <c r="C3978">
        <v>0</v>
      </c>
      <c r="D3978">
        <v>0</v>
      </c>
      <c r="E3978">
        <v>0</v>
      </c>
      <c r="F3978" t="s">
        <v>10863</v>
      </c>
    </row>
    <row r="3979" spans="1:7" x14ac:dyDescent="0.25">
      <c r="A3979" t="s">
        <v>5538</v>
      </c>
      <c r="B3979" t="s">
        <v>5539</v>
      </c>
      <c r="C3979">
        <v>0</v>
      </c>
      <c r="D3979">
        <v>0</v>
      </c>
      <c r="E3979">
        <v>0</v>
      </c>
      <c r="F3979" t="s">
        <v>5540</v>
      </c>
    </row>
    <row r="3980" spans="1:7" x14ac:dyDescent="0.25">
      <c r="A3980" t="s">
        <v>13221</v>
      </c>
      <c r="B3980" t="s">
        <v>13222</v>
      </c>
      <c r="C3980">
        <v>0</v>
      </c>
      <c r="D3980">
        <v>0</v>
      </c>
      <c r="E3980">
        <v>0</v>
      </c>
      <c r="F3980" t="s">
        <v>13223</v>
      </c>
    </row>
    <row r="3981" spans="1:7" x14ac:dyDescent="0.25">
      <c r="A3981" t="s">
        <v>1742</v>
      </c>
      <c r="B3981" t="s">
        <v>1743</v>
      </c>
      <c r="C3981">
        <v>1</v>
      </c>
      <c r="D3981">
        <v>1</v>
      </c>
      <c r="E3981">
        <v>0</v>
      </c>
      <c r="F3981" t="s">
        <v>1744</v>
      </c>
      <c r="G3981" t="s">
        <v>1729</v>
      </c>
    </row>
    <row r="3982" spans="1:7" x14ac:dyDescent="0.25">
      <c r="A3982" t="s">
        <v>12994</v>
      </c>
      <c r="B3982" t="s">
        <v>12995</v>
      </c>
      <c r="C3982">
        <v>0</v>
      </c>
      <c r="D3982">
        <v>0</v>
      </c>
      <c r="E3982">
        <v>0</v>
      </c>
      <c r="F3982" t="s">
        <v>12996</v>
      </c>
    </row>
    <row r="3983" spans="1:7" x14ac:dyDescent="0.25">
      <c r="A3983" t="s">
        <v>2759</v>
      </c>
      <c r="B3983" t="s">
        <v>2760</v>
      </c>
      <c r="C3983">
        <v>0</v>
      </c>
      <c r="D3983">
        <v>0</v>
      </c>
      <c r="E3983">
        <v>0</v>
      </c>
      <c r="F3983" t="s">
        <v>2761</v>
      </c>
    </row>
    <row r="3984" spans="1:7" x14ac:dyDescent="0.25">
      <c r="A3984" t="s">
        <v>5229</v>
      </c>
      <c r="B3984" t="s">
        <v>5230</v>
      </c>
      <c r="C3984">
        <v>0</v>
      </c>
      <c r="D3984">
        <v>0</v>
      </c>
      <c r="E3984">
        <v>0</v>
      </c>
      <c r="F3984" t="s">
        <v>5231</v>
      </c>
    </row>
    <row r="3985" spans="1:7" x14ac:dyDescent="0.25">
      <c r="A3985" t="s">
        <v>6460</v>
      </c>
      <c r="B3985" t="s">
        <v>6461</v>
      </c>
      <c r="C3985">
        <v>0</v>
      </c>
      <c r="D3985">
        <v>0</v>
      </c>
      <c r="E3985">
        <v>0</v>
      </c>
      <c r="F3985" t="s">
        <v>6462</v>
      </c>
    </row>
    <row r="3986" spans="1:7" x14ac:dyDescent="0.25">
      <c r="A3986" t="s">
        <v>12902</v>
      </c>
      <c r="B3986" t="s">
        <v>7875</v>
      </c>
      <c r="C3986">
        <v>0</v>
      </c>
      <c r="D3986">
        <v>0</v>
      </c>
      <c r="E3986">
        <v>0</v>
      </c>
      <c r="F3986" t="s">
        <v>12903</v>
      </c>
    </row>
    <row r="3987" spans="1:7" x14ac:dyDescent="0.25">
      <c r="A3987" t="s">
        <v>3143</v>
      </c>
      <c r="B3987" t="s">
        <v>3144</v>
      </c>
      <c r="C3987">
        <v>0</v>
      </c>
      <c r="D3987">
        <v>0</v>
      </c>
      <c r="E3987">
        <v>0</v>
      </c>
      <c r="F3987" t="s">
        <v>3145</v>
      </c>
    </row>
    <row r="3988" spans="1:7" x14ac:dyDescent="0.25">
      <c r="A3988" t="s">
        <v>6814</v>
      </c>
      <c r="B3988" t="s">
        <v>6815</v>
      </c>
      <c r="C3988">
        <v>0</v>
      </c>
      <c r="D3988">
        <v>0</v>
      </c>
      <c r="E3988">
        <v>0</v>
      </c>
      <c r="F3988" t="s">
        <v>6816</v>
      </c>
    </row>
    <row r="3989" spans="1:7" x14ac:dyDescent="0.25">
      <c r="A3989" t="s">
        <v>1292</v>
      </c>
      <c r="B3989" t="s">
        <v>1293</v>
      </c>
      <c r="C3989">
        <v>1</v>
      </c>
      <c r="D3989">
        <v>1</v>
      </c>
      <c r="E3989">
        <v>0</v>
      </c>
      <c r="F3989" t="s">
        <v>1294</v>
      </c>
      <c r="G3989" t="s">
        <v>211</v>
      </c>
    </row>
    <row r="3990" spans="1:7" x14ac:dyDescent="0.25">
      <c r="A3990" t="s">
        <v>8444</v>
      </c>
      <c r="B3990" t="s">
        <v>8445</v>
      </c>
      <c r="C3990">
        <v>0</v>
      </c>
      <c r="D3990">
        <v>0</v>
      </c>
      <c r="E3990">
        <v>0</v>
      </c>
      <c r="F3990" t="s">
        <v>8446</v>
      </c>
    </row>
    <row r="3991" spans="1:7" x14ac:dyDescent="0.25">
      <c r="A3991" t="s">
        <v>10108</v>
      </c>
      <c r="B3991" t="s">
        <v>10109</v>
      </c>
      <c r="C3991">
        <v>0</v>
      </c>
      <c r="D3991">
        <v>0</v>
      </c>
      <c r="E3991">
        <v>0</v>
      </c>
      <c r="F3991" t="s">
        <v>10110</v>
      </c>
    </row>
    <row r="3992" spans="1:7" x14ac:dyDescent="0.25">
      <c r="A3992" t="s">
        <v>4317</v>
      </c>
      <c r="B3992" t="s">
        <v>4318</v>
      </c>
      <c r="C3992">
        <v>0</v>
      </c>
      <c r="D3992">
        <v>0</v>
      </c>
      <c r="E3992">
        <v>0</v>
      </c>
      <c r="F3992" t="s">
        <v>4319</v>
      </c>
    </row>
    <row r="3993" spans="1:7" x14ac:dyDescent="0.25">
      <c r="A3993" t="s">
        <v>11286</v>
      </c>
      <c r="B3993" t="s">
        <v>11287</v>
      </c>
      <c r="C3993">
        <v>0</v>
      </c>
      <c r="D3993">
        <v>0</v>
      </c>
      <c r="E3993">
        <v>0</v>
      </c>
      <c r="F3993" t="s">
        <v>11288</v>
      </c>
    </row>
    <row r="3994" spans="1:7" x14ac:dyDescent="0.25">
      <c r="A3994" t="s">
        <v>424</v>
      </c>
      <c r="B3994" t="s">
        <v>425</v>
      </c>
      <c r="C3994">
        <v>2</v>
      </c>
      <c r="D3994">
        <v>2</v>
      </c>
      <c r="E3994">
        <v>0</v>
      </c>
      <c r="F3994" t="s">
        <v>426</v>
      </c>
      <c r="G3994" t="s">
        <v>427</v>
      </c>
    </row>
    <row r="3995" spans="1:7" x14ac:dyDescent="0.25">
      <c r="A3995" t="s">
        <v>5165</v>
      </c>
      <c r="B3995" t="s">
        <v>5166</v>
      </c>
      <c r="C3995">
        <v>0</v>
      </c>
      <c r="D3995">
        <v>0</v>
      </c>
      <c r="E3995">
        <v>0</v>
      </c>
      <c r="F3995" t="s">
        <v>5167</v>
      </c>
    </row>
    <row r="3996" spans="1:7" x14ac:dyDescent="0.25">
      <c r="A3996" t="s">
        <v>12794</v>
      </c>
      <c r="B3996" t="s">
        <v>12795</v>
      </c>
      <c r="C3996">
        <v>0</v>
      </c>
      <c r="D3996">
        <v>0</v>
      </c>
      <c r="E3996">
        <v>0</v>
      </c>
      <c r="F3996" t="s">
        <v>12796</v>
      </c>
    </row>
    <row r="3997" spans="1:7" x14ac:dyDescent="0.25">
      <c r="A3997" t="s">
        <v>11247</v>
      </c>
      <c r="B3997" t="s">
        <v>11248</v>
      </c>
      <c r="C3997">
        <v>0</v>
      </c>
      <c r="D3997">
        <v>0</v>
      </c>
      <c r="E3997">
        <v>0</v>
      </c>
      <c r="F3997" t="s">
        <v>11249</v>
      </c>
    </row>
    <row r="3998" spans="1:7" x14ac:dyDescent="0.25">
      <c r="A3998" t="s">
        <v>11229</v>
      </c>
      <c r="B3998" t="s">
        <v>11230</v>
      </c>
      <c r="C3998">
        <v>0</v>
      </c>
      <c r="D3998">
        <v>0</v>
      </c>
      <c r="E3998">
        <v>0</v>
      </c>
      <c r="F3998" t="s">
        <v>11231</v>
      </c>
    </row>
    <row r="3999" spans="1:7" x14ac:dyDescent="0.25">
      <c r="A3999" t="s">
        <v>12535</v>
      </c>
      <c r="B3999" t="s">
        <v>12536</v>
      </c>
      <c r="C3999">
        <v>0</v>
      </c>
      <c r="D3999">
        <v>0</v>
      </c>
      <c r="E3999">
        <v>0</v>
      </c>
      <c r="F3999" t="s">
        <v>12537</v>
      </c>
    </row>
    <row r="4000" spans="1:7" x14ac:dyDescent="0.25">
      <c r="A4000" t="s">
        <v>11412</v>
      </c>
      <c r="B4000" t="s">
        <v>11413</v>
      </c>
      <c r="C4000">
        <v>0</v>
      </c>
      <c r="D4000">
        <v>0</v>
      </c>
      <c r="E4000">
        <v>0</v>
      </c>
      <c r="F4000" t="s">
        <v>11414</v>
      </c>
    </row>
    <row r="4001" spans="1:7" x14ac:dyDescent="0.25">
      <c r="A4001" t="s">
        <v>6308</v>
      </c>
      <c r="B4001" t="s">
        <v>6309</v>
      </c>
      <c r="C4001">
        <v>0</v>
      </c>
      <c r="D4001">
        <v>0</v>
      </c>
      <c r="E4001">
        <v>0</v>
      </c>
      <c r="F4001" t="s">
        <v>6310</v>
      </c>
    </row>
    <row r="4002" spans="1:7" x14ac:dyDescent="0.25">
      <c r="A4002" t="s">
        <v>9143</v>
      </c>
      <c r="B4002" t="s">
        <v>9144</v>
      </c>
      <c r="C4002">
        <v>0</v>
      </c>
      <c r="D4002">
        <v>0</v>
      </c>
      <c r="E4002">
        <v>0</v>
      </c>
      <c r="F4002" t="s">
        <v>9145</v>
      </c>
    </row>
    <row r="4003" spans="1:7" x14ac:dyDescent="0.25">
      <c r="A4003" t="s">
        <v>5787</v>
      </c>
      <c r="B4003" t="s">
        <v>5788</v>
      </c>
      <c r="C4003">
        <v>0</v>
      </c>
      <c r="D4003">
        <v>0</v>
      </c>
      <c r="E4003">
        <v>0</v>
      </c>
      <c r="F4003" t="s">
        <v>5789</v>
      </c>
    </row>
    <row r="4004" spans="1:7" x14ac:dyDescent="0.25">
      <c r="A4004" t="s">
        <v>7161</v>
      </c>
      <c r="B4004" t="s">
        <v>7162</v>
      </c>
      <c r="C4004">
        <v>0</v>
      </c>
      <c r="D4004">
        <v>0</v>
      </c>
      <c r="E4004">
        <v>0</v>
      </c>
      <c r="F4004" t="s">
        <v>7163</v>
      </c>
    </row>
    <row r="4005" spans="1:7" x14ac:dyDescent="0.25">
      <c r="A4005" t="s">
        <v>12553</v>
      </c>
      <c r="B4005" t="s">
        <v>12551</v>
      </c>
      <c r="C4005">
        <v>0</v>
      </c>
      <c r="D4005">
        <v>0</v>
      </c>
      <c r="E4005">
        <v>0</v>
      </c>
      <c r="F4005" t="s">
        <v>12554</v>
      </c>
    </row>
    <row r="4006" spans="1:7" x14ac:dyDescent="0.25">
      <c r="A4006" t="s">
        <v>6406</v>
      </c>
      <c r="B4006" t="s">
        <v>6407</v>
      </c>
      <c r="C4006">
        <v>0</v>
      </c>
      <c r="D4006">
        <v>0</v>
      </c>
      <c r="E4006">
        <v>0</v>
      </c>
      <c r="F4006" t="s">
        <v>6408</v>
      </c>
    </row>
    <row r="4007" spans="1:7" x14ac:dyDescent="0.25">
      <c r="A4007" t="s">
        <v>6782</v>
      </c>
      <c r="B4007" t="s">
        <v>6783</v>
      </c>
      <c r="C4007">
        <v>0</v>
      </c>
      <c r="D4007">
        <v>0</v>
      </c>
      <c r="E4007">
        <v>0</v>
      </c>
      <c r="F4007" t="s">
        <v>6784</v>
      </c>
    </row>
    <row r="4008" spans="1:7" x14ac:dyDescent="0.25">
      <c r="A4008" t="s">
        <v>6430</v>
      </c>
      <c r="B4008" t="s">
        <v>6431</v>
      </c>
      <c r="C4008">
        <v>0</v>
      </c>
      <c r="D4008">
        <v>0</v>
      </c>
      <c r="E4008">
        <v>0</v>
      </c>
      <c r="F4008" t="s">
        <v>6432</v>
      </c>
    </row>
    <row r="4009" spans="1:7" x14ac:dyDescent="0.25">
      <c r="A4009" t="s">
        <v>6548</v>
      </c>
      <c r="B4009" t="s">
        <v>6549</v>
      </c>
      <c r="C4009">
        <v>0</v>
      </c>
      <c r="D4009">
        <v>0</v>
      </c>
      <c r="E4009">
        <v>0</v>
      </c>
      <c r="F4009" t="s">
        <v>6550</v>
      </c>
    </row>
    <row r="4010" spans="1:7" x14ac:dyDescent="0.25">
      <c r="A4010" t="s">
        <v>3703</v>
      </c>
      <c r="B4010" t="s">
        <v>3704</v>
      </c>
      <c r="C4010">
        <v>0</v>
      </c>
      <c r="D4010">
        <v>0</v>
      </c>
      <c r="E4010">
        <v>0</v>
      </c>
      <c r="F4010" t="s">
        <v>3705</v>
      </c>
    </row>
    <row r="4011" spans="1:7" x14ac:dyDescent="0.25">
      <c r="A4011" t="s">
        <v>9569</v>
      </c>
      <c r="B4011" t="s">
        <v>9570</v>
      </c>
      <c r="C4011">
        <v>0</v>
      </c>
      <c r="D4011">
        <v>0</v>
      </c>
      <c r="E4011">
        <v>0</v>
      </c>
      <c r="F4011" t="s">
        <v>9571</v>
      </c>
    </row>
    <row r="4012" spans="1:7" x14ac:dyDescent="0.25">
      <c r="A4012" t="s">
        <v>2354</v>
      </c>
      <c r="B4012" t="s">
        <v>2355</v>
      </c>
      <c r="C4012">
        <v>0</v>
      </c>
      <c r="D4012">
        <v>0</v>
      </c>
      <c r="E4012">
        <v>0</v>
      </c>
      <c r="F4012" t="s">
        <v>2356</v>
      </c>
    </row>
    <row r="4013" spans="1:7" x14ac:dyDescent="0.25">
      <c r="A4013" t="s">
        <v>1169</v>
      </c>
      <c r="B4013" t="s">
        <v>338</v>
      </c>
      <c r="C4013">
        <v>1</v>
      </c>
      <c r="D4013">
        <v>1</v>
      </c>
      <c r="E4013">
        <v>0</v>
      </c>
      <c r="F4013" t="s">
        <v>1170</v>
      </c>
      <c r="G4013" t="s">
        <v>256</v>
      </c>
    </row>
    <row r="4014" spans="1:7" x14ac:dyDescent="0.25">
      <c r="A4014" t="s">
        <v>7694</v>
      </c>
      <c r="B4014" t="s">
        <v>7695</v>
      </c>
      <c r="C4014">
        <v>0</v>
      </c>
      <c r="D4014">
        <v>0</v>
      </c>
      <c r="E4014">
        <v>0</v>
      </c>
      <c r="F4014" t="s">
        <v>7696</v>
      </c>
    </row>
    <row r="4015" spans="1:7" x14ac:dyDescent="0.25">
      <c r="A4015" t="s">
        <v>7779</v>
      </c>
      <c r="B4015" t="s">
        <v>7780</v>
      </c>
      <c r="C4015">
        <v>0</v>
      </c>
      <c r="D4015">
        <v>0</v>
      </c>
      <c r="E4015">
        <v>0</v>
      </c>
      <c r="F4015" t="s">
        <v>7781</v>
      </c>
    </row>
    <row r="4016" spans="1:7" x14ac:dyDescent="0.25">
      <c r="A4016" t="s">
        <v>1596</v>
      </c>
      <c r="B4016" t="s">
        <v>1597</v>
      </c>
      <c r="C4016">
        <v>1</v>
      </c>
      <c r="D4016">
        <v>0</v>
      </c>
      <c r="E4016">
        <v>1</v>
      </c>
      <c r="F4016" t="s">
        <v>1598</v>
      </c>
      <c r="G4016" t="s">
        <v>1459</v>
      </c>
    </row>
    <row r="4017" spans="1:7" x14ac:dyDescent="0.25">
      <c r="A4017" t="s">
        <v>5865</v>
      </c>
      <c r="B4017" t="s">
        <v>5866</v>
      </c>
      <c r="C4017">
        <v>0</v>
      </c>
      <c r="D4017">
        <v>0</v>
      </c>
      <c r="E4017">
        <v>0</v>
      </c>
      <c r="F4017" t="s">
        <v>5867</v>
      </c>
    </row>
    <row r="4018" spans="1:7" x14ac:dyDescent="0.25">
      <c r="A4018" t="s">
        <v>11771</v>
      </c>
      <c r="B4018" t="s">
        <v>11772</v>
      </c>
      <c r="C4018">
        <v>0</v>
      </c>
      <c r="D4018">
        <v>0</v>
      </c>
      <c r="E4018">
        <v>0</v>
      </c>
      <c r="F4018" t="s">
        <v>11773</v>
      </c>
    </row>
    <row r="4019" spans="1:7" x14ac:dyDescent="0.25">
      <c r="A4019" t="s">
        <v>9488</v>
      </c>
      <c r="B4019" t="s">
        <v>9489</v>
      </c>
      <c r="C4019">
        <v>0</v>
      </c>
      <c r="D4019">
        <v>0</v>
      </c>
      <c r="E4019">
        <v>0</v>
      </c>
      <c r="F4019" t="s">
        <v>9490</v>
      </c>
    </row>
    <row r="4020" spans="1:7" x14ac:dyDescent="0.25">
      <c r="A4020" t="s">
        <v>10163</v>
      </c>
      <c r="B4020" t="s">
        <v>10164</v>
      </c>
      <c r="C4020">
        <v>0</v>
      </c>
      <c r="D4020">
        <v>0</v>
      </c>
      <c r="E4020">
        <v>0</v>
      </c>
      <c r="F4020" t="s">
        <v>10165</v>
      </c>
    </row>
    <row r="4021" spans="1:7" x14ac:dyDescent="0.25">
      <c r="A4021" t="s">
        <v>10624</v>
      </c>
      <c r="B4021" t="s">
        <v>10625</v>
      </c>
      <c r="C4021">
        <v>0</v>
      </c>
      <c r="D4021">
        <v>0</v>
      </c>
      <c r="E4021">
        <v>0</v>
      </c>
      <c r="F4021" t="s">
        <v>10626</v>
      </c>
    </row>
    <row r="4022" spans="1:7" x14ac:dyDescent="0.25">
      <c r="A4022" t="s">
        <v>7344</v>
      </c>
      <c r="B4022" t="s">
        <v>7345</v>
      </c>
      <c r="C4022">
        <v>0</v>
      </c>
      <c r="D4022">
        <v>0</v>
      </c>
      <c r="E4022">
        <v>0</v>
      </c>
      <c r="F4022" t="s">
        <v>7346</v>
      </c>
    </row>
    <row r="4023" spans="1:7" x14ac:dyDescent="0.25">
      <c r="A4023" t="s">
        <v>8954</v>
      </c>
      <c r="B4023" t="s">
        <v>8955</v>
      </c>
      <c r="C4023">
        <v>0</v>
      </c>
      <c r="D4023">
        <v>0</v>
      </c>
      <c r="E4023">
        <v>0</v>
      </c>
      <c r="F4023" t="s">
        <v>8956</v>
      </c>
    </row>
    <row r="4024" spans="1:7" x14ac:dyDescent="0.25">
      <c r="A4024" t="s">
        <v>7710</v>
      </c>
      <c r="B4024" t="s">
        <v>7711</v>
      </c>
      <c r="C4024">
        <v>0</v>
      </c>
      <c r="D4024">
        <v>0</v>
      </c>
      <c r="E4024">
        <v>0</v>
      </c>
      <c r="F4024" t="s">
        <v>7712</v>
      </c>
    </row>
    <row r="4025" spans="1:7" x14ac:dyDescent="0.25">
      <c r="A4025" t="s">
        <v>9821</v>
      </c>
      <c r="B4025" t="s">
        <v>9822</v>
      </c>
      <c r="C4025">
        <v>0</v>
      </c>
      <c r="D4025">
        <v>0</v>
      </c>
      <c r="E4025">
        <v>0</v>
      </c>
      <c r="F4025" t="s">
        <v>9823</v>
      </c>
    </row>
    <row r="4026" spans="1:7" x14ac:dyDescent="0.25">
      <c r="A4026" t="s">
        <v>10063</v>
      </c>
      <c r="B4026" t="s">
        <v>10064</v>
      </c>
      <c r="C4026">
        <v>0</v>
      </c>
      <c r="D4026">
        <v>0</v>
      </c>
      <c r="E4026">
        <v>0</v>
      </c>
      <c r="F4026" t="s">
        <v>10065</v>
      </c>
    </row>
    <row r="4027" spans="1:7" x14ac:dyDescent="0.25">
      <c r="A4027" t="s">
        <v>10915</v>
      </c>
      <c r="B4027" t="s">
        <v>10916</v>
      </c>
      <c r="C4027">
        <v>0</v>
      </c>
      <c r="D4027">
        <v>0</v>
      </c>
      <c r="E4027">
        <v>0</v>
      </c>
      <c r="F4027" t="s">
        <v>10917</v>
      </c>
    </row>
    <row r="4028" spans="1:7" x14ac:dyDescent="0.25">
      <c r="A4028" t="s">
        <v>4846</v>
      </c>
      <c r="B4028" t="s">
        <v>4847</v>
      </c>
      <c r="C4028">
        <v>0</v>
      </c>
      <c r="D4028">
        <v>0</v>
      </c>
      <c r="E4028">
        <v>0</v>
      </c>
      <c r="F4028" t="s">
        <v>4848</v>
      </c>
    </row>
    <row r="4029" spans="1:7" x14ac:dyDescent="0.25">
      <c r="A4029" t="s">
        <v>4846</v>
      </c>
      <c r="B4029" t="s">
        <v>4565</v>
      </c>
      <c r="C4029">
        <v>0</v>
      </c>
      <c r="D4029">
        <v>0</v>
      </c>
      <c r="E4029">
        <v>0</v>
      </c>
      <c r="F4029" t="s">
        <v>4848</v>
      </c>
    </row>
    <row r="4030" spans="1:7" x14ac:dyDescent="0.25">
      <c r="A4030" t="s">
        <v>4846</v>
      </c>
      <c r="B4030" t="s">
        <v>9158</v>
      </c>
      <c r="C4030">
        <v>0</v>
      </c>
      <c r="D4030">
        <v>0</v>
      </c>
      <c r="E4030">
        <v>0</v>
      </c>
      <c r="F4030" t="s">
        <v>4848</v>
      </c>
    </row>
    <row r="4031" spans="1:7" x14ac:dyDescent="0.25">
      <c r="A4031" t="s">
        <v>3691</v>
      </c>
      <c r="B4031" t="s">
        <v>3692</v>
      </c>
      <c r="C4031">
        <v>0</v>
      </c>
      <c r="D4031">
        <v>0</v>
      </c>
      <c r="E4031">
        <v>0</v>
      </c>
      <c r="F4031" t="s">
        <v>3693</v>
      </c>
    </row>
    <row r="4032" spans="1:7" x14ac:dyDescent="0.25">
      <c r="A4032" t="s">
        <v>993</v>
      </c>
      <c r="B4032" t="s">
        <v>994</v>
      </c>
      <c r="C4032">
        <v>1</v>
      </c>
      <c r="D4032">
        <v>1</v>
      </c>
      <c r="E4032">
        <v>0</v>
      </c>
      <c r="F4032" t="s">
        <v>995</v>
      </c>
      <c r="G4032" t="s">
        <v>233</v>
      </c>
    </row>
    <row r="4033" spans="1:7" x14ac:dyDescent="0.25">
      <c r="A4033" t="s">
        <v>9413</v>
      </c>
      <c r="B4033" t="s">
        <v>9414</v>
      </c>
      <c r="C4033">
        <v>0</v>
      </c>
      <c r="D4033">
        <v>0</v>
      </c>
      <c r="E4033">
        <v>0</v>
      </c>
      <c r="F4033" t="s">
        <v>9415</v>
      </c>
    </row>
    <row r="4034" spans="1:7" x14ac:dyDescent="0.25">
      <c r="A4034" t="s">
        <v>8181</v>
      </c>
      <c r="B4034" t="s">
        <v>8182</v>
      </c>
      <c r="C4034">
        <v>0</v>
      </c>
      <c r="D4034">
        <v>0</v>
      </c>
      <c r="E4034">
        <v>0</v>
      </c>
      <c r="F4034" t="s">
        <v>8183</v>
      </c>
    </row>
    <row r="4035" spans="1:7" x14ac:dyDescent="0.25">
      <c r="A4035" t="s">
        <v>10045</v>
      </c>
      <c r="B4035" t="s">
        <v>10046</v>
      </c>
      <c r="C4035">
        <v>0</v>
      </c>
      <c r="D4035">
        <v>0</v>
      </c>
      <c r="E4035">
        <v>0</v>
      </c>
      <c r="F4035" t="s">
        <v>10047</v>
      </c>
    </row>
    <row r="4036" spans="1:7" x14ac:dyDescent="0.25">
      <c r="A4036" t="s">
        <v>3053</v>
      </c>
      <c r="B4036" t="s">
        <v>3054</v>
      </c>
      <c r="C4036">
        <v>0</v>
      </c>
      <c r="D4036">
        <v>0</v>
      </c>
      <c r="E4036">
        <v>0</v>
      </c>
      <c r="F4036" t="s">
        <v>3055</v>
      </c>
    </row>
    <row r="4037" spans="1:7" x14ac:dyDescent="0.25">
      <c r="A4037" t="s">
        <v>11923</v>
      </c>
      <c r="B4037" t="s">
        <v>11924</v>
      </c>
      <c r="C4037">
        <v>0</v>
      </c>
      <c r="D4037">
        <v>0</v>
      </c>
      <c r="E4037">
        <v>0</v>
      </c>
      <c r="F4037" t="s">
        <v>11925</v>
      </c>
    </row>
    <row r="4038" spans="1:7" x14ac:dyDescent="0.25">
      <c r="A4038" t="s">
        <v>970</v>
      </c>
      <c r="B4038" t="s">
        <v>971</v>
      </c>
      <c r="C4038">
        <v>1</v>
      </c>
      <c r="D4038">
        <v>1</v>
      </c>
      <c r="E4038">
        <v>0</v>
      </c>
      <c r="F4038" t="s">
        <v>972</v>
      </c>
      <c r="G4038" t="s">
        <v>220</v>
      </c>
    </row>
    <row r="4039" spans="1:7" x14ac:dyDescent="0.25">
      <c r="A4039" t="s">
        <v>4272</v>
      </c>
      <c r="B4039" t="s">
        <v>4273</v>
      </c>
      <c r="C4039">
        <v>0</v>
      </c>
      <c r="D4039">
        <v>0</v>
      </c>
      <c r="E4039">
        <v>0</v>
      </c>
      <c r="F4039" t="s">
        <v>4274</v>
      </c>
    </row>
    <row r="4040" spans="1:7" x14ac:dyDescent="0.25">
      <c r="A4040" t="s">
        <v>2677</v>
      </c>
      <c r="B4040" t="s">
        <v>2678</v>
      </c>
      <c r="C4040">
        <v>0</v>
      </c>
      <c r="D4040">
        <v>0</v>
      </c>
      <c r="E4040">
        <v>0</v>
      </c>
      <c r="F4040" t="s">
        <v>2679</v>
      </c>
    </row>
    <row r="4041" spans="1:7" x14ac:dyDescent="0.25">
      <c r="A4041" t="s">
        <v>7933</v>
      </c>
      <c r="B4041" t="s">
        <v>7934</v>
      </c>
      <c r="C4041">
        <v>0</v>
      </c>
      <c r="D4041">
        <v>0</v>
      </c>
      <c r="E4041">
        <v>0</v>
      </c>
      <c r="F4041" t="s">
        <v>7935</v>
      </c>
    </row>
    <row r="4042" spans="1:7" x14ac:dyDescent="0.25">
      <c r="A4042" t="s">
        <v>10395</v>
      </c>
      <c r="B4042" t="s">
        <v>10396</v>
      </c>
      <c r="C4042">
        <v>0</v>
      </c>
      <c r="D4042">
        <v>0</v>
      </c>
      <c r="E4042">
        <v>0</v>
      </c>
      <c r="F4042" t="s">
        <v>10397</v>
      </c>
    </row>
    <row r="4043" spans="1:7" x14ac:dyDescent="0.25">
      <c r="A4043" t="s">
        <v>11774</v>
      </c>
      <c r="B4043" t="s">
        <v>7330</v>
      </c>
      <c r="C4043">
        <v>0</v>
      </c>
      <c r="D4043">
        <v>0</v>
      </c>
      <c r="E4043">
        <v>0</v>
      </c>
      <c r="F4043" t="s">
        <v>11775</v>
      </c>
    </row>
    <row r="4044" spans="1:7" x14ac:dyDescent="0.25">
      <c r="A4044" t="s">
        <v>9017</v>
      </c>
      <c r="B4044" t="s">
        <v>9018</v>
      </c>
      <c r="C4044">
        <v>0</v>
      </c>
      <c r="D4044">
        <v>0</v>
      </c>
      <c r="E4044">
        <v>0</v>
      </c>
      <c r="F4044" t="s">
        <v>9019</v>
      </c>
    </row>
    <row r="4045" spans="1:7" x14ac:dyDescent="0.25">
      <c r="A4045" t="s">
        <v>5894</v>
      </c>
      <c r="B4045" t="s">
        <v>5895</v>
      </c>
      <c r="C4045">
        <v>0</v>
      </c>
      <c r="D4045">
        <v>0</v>
      </c>
      <c r="E4045">
        <v>0</v>
      </c>
      <c r="F4045" t="s">
        <v>5896</v>
      </c>
    </row>
    <row r="4046" spans="1:7" x14ac:dyDescent="0.25">
      <c r="A4046" t="s">
        <v>1981</v>
      </c>
      <c r="B4046" t="s">
        <v>1982</v>
      </c>
      <c r="C4046">
        <v>0</v>
      </c>
      <c r="D4046">
        <v>0</v>
      </c>
      <c r="E4046">
        <v>0</v>
      </c>
      <c r="F4046" t="s">
        <v>1983</v>
      </c>
    </row>
    <row r="4047" spans="1:7" x14ac:dyDescent="0.25">
      <c r="A4047" t="s">
        <v>11200</v>
      </c>
      <c r="B4047" t="s">
        <v>2775</v>
      </c>
      <c r="C4047">
        <v>0</v>
      </c>
      <c r="D4047">
        <v>0</v>
      </c>
      <c r="E4047">
        <v>0</v>
      </c>
      <c r="F4047" t="s">
        <v>11201</v>
      </c>
    </row>
    <row r="4048" spans="1:7" x14ac:dyDescent="0.25">
      <c r="A4048" t="s">
        <v>10280</v>
      </c>
      <c r="B4048" t="s">
        <v>10281</v>
      </c>
      <c r="C4048">
        <v>0</v>
      </c>
      <c r="D4048">
        <v>0</v>
      </c>
      <c r="E4048">
        <v>0</v>
      </c>
      <c r="F4048" t="s">
        <v>10282</v>
      </c>
    </row>
    <row r="4049" spans="1:7" x14ac:dyDescent="0.25">
      <c r="A4049" t="s">
        <v>2070</v>
      </c>
      <c r="B4049" t="s">
        <v>2071</v>
      </c>
      <c r="C4049">
        <v>0</v>
      </c>
      <c r="D4049">
        <v>0</v>
      </c>
      <c r="E4049">
        <v>0</v>
      </c>
      <c r="F4049" t="s">
        <v>2072</v>
      </c>
    </row>
    <row r="4050" spans="1:7" x14ac:dyDescent="0.25">
      <c r="A4050" t="s">
        <v>3333</v>
      </c>
      <c r="B4050" t="s">
        <v>3334</v>
      </c>
      <c r="C4050">
        <v>0</v>
      </c>
      <c r="D4050">
        <v>0</v>
      </c>
      <c r="E4050">
        <v>0</v>
      </c>
      <c r="F4050" t="s">
        <v>3335</v>
      </c>
    </row>
    <row r="4051" spans="1:7" x14ac:dyDescent="0.25">
      <c r="A4051" t="s">
        <v>8153</v>
      </c>
      <c r="B4051" t="s">
        <v>8154</v>
      </c>
      <c r="C4051">
        <v>0</v>
      </c>
      <c r="D4051">
        <v>0</v>
      </c>
      <c r="E4051">
        <v>0</v>
      </c>
      <c r="F4051" t="s">
        <v>8155</v>
      </c>
    </row>
    <row r="4052" spans="1:7" x14ac:dyDescent="0.25">
      <c r="A4052" t="s">
        <v>10286</v>
      </c>
      <c r="B4052" t="s">
        <v>10287</v>
      </c>
      <c r="C4052">
        <v>0</v>
      </c>
      <c r="D4052">
        <v>0</v>
      </c>
      <c r="E4052">
        <v>0</v>
      </c>
      <c r="F4052" t="s">
        <v>10288</v>
      </c>
    </row>
    <row r="4053" spans="1:7" x14ac:dyDescent="0.25">
      <c r="A4053" t="s">
        <v>5906</v>
      </c>
      <c r="B4053" t="s">
        <v>5907</v>
      </c>
      <c r="C4053">
        <v>0</v>
      </c>
      <c r="D4053">
        <v>0</v>
      </c>
      <c r="E4053">
        <v>0</v>
      </c>
      <c r="F4053" t="s">
        <v>5908</v>
      </c>
    </row>
    <row r="4054" spans="1:7" x14ac:dyDescent="0.25">
      <c r="A4054" t="s">
        <v>5868</v>
      </c>
      <c r="B4054" t="s">
        <v>5869</v>
      </c>
      <c r="C4054">
        <v>0</v>
      </c>
      <c r="D4054">
        <v>0</v>
      </c>
      <c r="E4054">
        <v>0</v>
      </c>
      <c r="F4054" t="s">
        <v>5870</v>
      </c>
    </row>
    <row r="4055" spans="1:7" x14ac:dyDescent="0.25">
      <c r="A4055" t="s">
        <v>13039</v>
      </c>
      <c r="B4055" t="s">
        <v>12744</v>
      </c>
      <c r="C4055">
        <v>0</v>
      </c>
      <c r="D4055">
        <v>0</v>
      </c>
      <c r="E4055">
        <v>0</v>
      </c>
      <c r="F4055" t="s">
        <v>13040</v>
      </c>
    </row>
    <row r="4056" spans="1:7" x14ac:dyDescent="0.25">
      <c r="A4056" t="s">
        <v>6255</v>
      </c>
      <c r="B4056" t="s">
        <v>2850</v>
      </c>
      <c r="C4056">
        <v>0</v>
      </c>
      <c r="D4056">
        <v>0</v>
      </c>
      <c r="E4056">
        <v>0</v>
      </c>
      <c r="F4056" t="s">
        <v>6256</v>
      </c>
    </row>
    <row r="4057" spans="1:7" x14ac:dyDescent="0.25">
      <c r="A4057" t="s">
        <v>11631</v>
      </c>
      <c r="B4057" t="s">
        <v>11632</v>
      </c>
      <c r="C4057">
        <v>0</v>
      </c>
      <c r="D4057">
        <v>0</v>
      </c>
      <c r="E4057">
        <v>0</v>
      </c>
      <c r="F4057" t="s">
        <v>11633</v>
      </c>
    </row>
    <row r="4058" spans="1:7" x14ac:dyDescent="0.25">
      <c r="A4058" t="s">
        <v>7134</v>
      </c>
      <c r="B4058" t="s">
        <v>7135</v>
      </c>
      <c r="C4058">
        <v>0</v>
      </c>
      <c r="D4058">
        <v>0</v>
      </c>
      <c r="E4058">
        <v>0</v>
      </c>
      <c r="F4058" t="s">
        <v>7136</v>
      </c>
    </row>
    <row r="4059" spans="1:7" x14ac:dyDescent="0.25">
      <c r="A4059" t="s">
        <v>7111</v>
      </c>
      <c r="B4059" t="s">
        <v>7112</v>
      </c>
      <c r="C4059">
        <v>0</v>
      </c>
      <c r="D4059">
        <v>0</v>
      </c>
      <c r="E4059">
        <v>0</v>
      </c>
      <c r="F4059" t="s">
        <v>7113</v>
      </c>
    </row>
    <row r="4060" spans="1:7" x14ac:dyDescent="0.25">
      <c r="A4060" t="s">
        <v>13154</v>
      </c>
      <c r="B4060" t="s">
        <v>13155</v>
      </c>
      <c r="C4060">
        <v>0</v>
      </c>
      <c r="D4060">
        <v>0</v>
      </c>
      <c r="E4060">
        <v>0</v>
      </c>
      <c r="F4060" t="s">
        <v>13156</v>
      </c>
    </row>
    <row r="4061" spans="1:7" x14ac:dyDescent="0.25">
      <c r="A4061" t="s">
        <v>9278</v>
      </c>
      <c r="B4061" t="s">
        <v>9279</v>
      </c>
      <c r="C4061">
        <v>0</v>
      </c>
      <c r="D4061">
        <v>0</v>
      </c>
      <c r="E4061">
        <v>0</v>
      </c>
      <c r="F4061" t="s">
        <v>9280</v>
      </c>
    </row>
    <row r="4062" spans="1:7" x14ac:dyDescent="0.25">
      <c r="A4062" t="s">
        <v>5913</v>
      </c>
      <c r="B4062" t="s">
        <v>5837</v>
      </c>
      <c r="C4062">
        <v>0</v>
      </c>
      <c r="D4062">
        <v>0</v>
      </c>
      <c r="E4062">
        <v>0</v>
      </c>
      <c r="F4062" t="s">
        <v>5914</v>
      </c>
    </row>
    <row r="4063" spans="1:7" x14ac:dyDescent="0.25">
      <c r="A4063" t="s">
        <v>2167</v>
      </c>
      <c r="B4063" t="s">
        <v>2168</v>
      </c>
      <c r="C4063">
        <v>0</v>
      </c>
      <c r="D4063">
        <v>0</v>
      </c>
      <c r="E4063">
        <v>0</v>
      </c>
      <c r="F4063" t="s">
        <v>2169</v>
      </c>
    </row>
    <row r="4064" spans="1:7" x14ac:dyDescent="0.25">
      <c r="A4064" t="s">
        <v>1229</v>
      </c>
      <c r="B4064" t="s">
        <v>1230</v>
      </c>
      <c r="C4064">
        <v>1</v>
      </c>
      <c r="D4064">
        <v>1</v>
      </c>
      <c r="E4064">
        <v>0</v>
      </c>
      <c r="F4064" t="s">
        <v>1231</v>
      </c>
      <c r="G4064" t="s">
        <v>1222</v>
      </c>
    </row>
    <row r="4065" spans="1:7" x14ac:dyDescent="0.25">
      <c r="A4065" t="s">
        <v>13004</v>
      </c>
      <c r="B4065" t="s">
        <v>13005</v>
      </c>
      <c r="C4065">
        <v>0</v>
      </c>
      <c r="D4065">
        <v>0</v>
      </c>
      <c r="E4065">
        <v>0</v>
      </c>
      <c r="F4065" t="s">
        <v>13006</v>
      </c>
    </row>
    <row r="4066" spans="1:7" x14ac:dyDescent="0.25">
      <c r="A4066" t="s">
        <v>12034</v>
      </c>
      <c r="B4066" t="s">
        <v>12035</v>
      </c>
      <c r="C4066">
        <v>0</v>
      </c>
      <c r="D4066">
        <v>0</v>
      </c>
      <c r="E4066">
        <v>0</v>
      </c>
      <c r="F4066" t="s">
        <v>12036</v>
      </c>
    </row>
    <row r="4067" spans="1:7" x14ac:dyDescent="0.25">
      <c r="A4067" t="s">
        <v>2748</v>
      </c>
      <c r="B4067" t="s">
        <v>2749</v>
      </c>
      <c r="C4067">
        <v>0</v>
      </c>
      <c r="D4067">
        <v>0</v>
      </c>
      <c r="E4067">
        <v>0</v>
      </c>
      <c r="F4067" t="s">
        <v>2750</v>
      </c>
    </row>
    <row r="4068" spans="1:7" x14ac:dyDescent="0.25">
      <c r="A4068" t="s">
        <v>5763</v>
      </c>
      <c r="B4068" t="s">
        <v>5764</v>
      </c>
      <c r="C4068">
        <v>0</v>
      </c>
      <c r="D4068">
        <v>0</v>
      </c>
      <c r="E4068">
        <v>0</v>
      </c>
      <c r="F4068" t="s">
        <v>5765</v>
      </c>
    </row>
    <row r="4069" spans="1:7" x14ac:dyDescent="0.25">
      <c r="A4069" t="s">
        <v>4649</v>
      </c>
      <c r="B4069" t="s">
        <v>4650</v>
      </c>
      <c r="C4069">
        <v>0</v>
      </c>
      <c r="D4069">
        <v>0</v>
      </c>
      <c r="E4069">
        <v>0</v>
      </c>
      <c r="F4069" t="s">
        <v>4651</v>
      </c>
    </row>
    <row r="4070" spans="1:7" x14ac:dyDescent="0.25">
      <c r="A4070" t="s">
        <v>1304</v>
      </c>
      <c r="B4070" t="s">
        <v>1305</v>
      </c>
      <c r="C4070">
        <v>1</v>
      </c>
      <c r="D4070">
        <v>0</v>
      </c>
      <c r="E4070">
        <v>1</v>
      </c>
      <c r="F4070" t="s">
        <v>1306</v>
      </c>
      <c r="G4070" t="s">
        <v>205</v>
      </c>
    </row>
    <row r="4071" spans="1:7" x14ac:dyDescent="0.25">
      <c r="A4071" t="s">
        <v>12489</v>
      </c>
      <c r="B4071" t="s">
        <v>12490</v>
      </c>
      <c r="C4071">
        <v>0</v>
      </c>
      <c r="D4071">
        <v>0</v>
      </c>
      <c r="E4071">
        <v>0</v>
      </c>
      <c r="F4071" t="s">
        <v>12491</v>
      </c>
    </row>
    <row r="4072" spans="1:7" x14ac:dyDescent="0.25">
      <c r="A4072" t="s">
        <v>10858</v>
      </c>
      <c r="B4072" t="s">
        <v>10859</v>
      </c>
      <c r="C4072">
        <v>0</v>
      </c>
      <c r="D4072">
        <v>0</v>
      </c>
      <c r="E4072">
        <v>0</v>
      </c>
      <c r="F4072" t="s">
        <v>10860</v>
      </c>
    </row>
    <row r="4073" spans="1:7" x14ac:dyDescent="0.25">
      <c r="A4073" t="s">
        <v>7651</v>
      </c>
      <c r="B4073" t="s">
        <v>7652</v>
      </c>
      <c r="C4073">
        <v>0</v>
      </c>
      <c r="D4073">
        <v>0</v>
      </c>
      <c r="E4073">
        <v>0</v>
      </c>
      <c r="F4073" t="s">
        <v>7653</v>
      </c>
    </row>
    <row r="4074" spans="1:7" x14ac:dyDescent="0.25">
      <c r="A4074" t="s">
        <v>9293</v>
      </c>
      <c r="B4074" t="s">
        <v>9294</v>
      </c>
      <c r="C4074">
        <v>0</v>
      </c>
      <c r="D4074">
        <v>0</v>
      </c>
      <c r="E4074">
        <v>0</v>
      </c>
      <c r="F4074" t="s">
        <v>9295</v>
      </c>
    </row>
    <row r="4075" spans="1:7" x14ac:dyDescent="0.25">
      <c r="A4075" t="s">
        <v>2798</v>
      </c>
      <c r="B4075" t="s">
        <v>2799</v>
      </c>
      <c r="C4075">
        <v>0</v>
      </c>
      <c r="D4075">
        <v>0</v>
      </c>
      <c r="E4075">
        <v>0</v>
      </c>
      <c r="F4075" t="s">
        <v>2800</v>
      </c>
    </row>
    <row r="4076" spans="1:7" x14ac:dyDescent="0.25">
      <c r="A4076" t="s">
        <v>12043</v>
      </c>
      <c r="B4076" t="s">
        <v>12044</v>
      </c>
      <c r="C4076">
        <v>0</v>
      </c>
      <c r="D4076">
        <v>0</v>
      </c>
      <c r="E4076">
        <v>0</v>
      </c>
      <c r="F4076" t="s">
        <v>12045</v>
      </c>
    </row>
    <row r="4077" spans="1:7" x14ac:dyDescent="0.25">
      <c r="A4077" t="s">
        <v>4167</v>
      </c>
      <c r="B4077" t="s">
        <v>4168</v>
      </c>
      <c r="C4077">
        <v>0</v>
      </c>
      <c r="D4077">
        <v>0</v>
      </c>
      <c r="E4077">
        <v>0</v>
      </c>
      <c r="F4077" t="s">
        <v>4169</v>
      </c>
    </row>
    <row r="4078" spans="1:7" x14ac:dyDescent="0.25">
      <c r="A4078" t="s">
        <v>10126</v>
      </c>
      <c r="B4078" t="s">
        <v>10127</v>
      </c>
      <c r="C4078">
        <v>0</v>
      </c>
      <c r="D4078">
        <v>0</v>
      </c>
      <c r="E4078">
        <v>0</v>
      </c>
      <c r="F4078" t="s">
        <v>10128</v>
      </c>
    </row>
    <row r="4079" spans="1:7" x14ac:dyDescent="0.25">
      <c r="A4079" t="s">
        <v>12517</v>
      </c>
      <c r="B4079" t="s">
        <v>12518</v>
      </c>
      <c r="C4079">
        <v>0</v>
      </c>
      <c r="D4079">
        <v>0</v>
      </c>
      <c r="E4079">
        <v>0</v>
      </c>
      <c r="F4079" t="s">
        <v>12519</v>
      </c>
    </row>
    <row r="4080" spans="1:7" x14ac:dyDescent="0.25">
      <c r="A4080" t="s">
        <v>7036</v>
      </c>
      <c r="B4080" t="s">
        <v>7037</v>
      </c>
      <c r="C4080">
        <v>0</v>
      </c>
      <c r="D4080">
        <v>0</v>
      </c>
      <c r="E4080">
        <v>0</v>
      </c>
      <c r="F4080" t="s">
        <v>7038</v>
      </c>
    </row>
    <row r="4081" spans="1:7" x14ac:dyDescent="0.25">
      <c r="A4081" t="s">
        <v>1127</v>
      </c>
      <c r="B4081" t="s">
        <v>1128</v>
      </c>
      <c r="C4081">
        <v>1</v>
      </c>
      <c r="D4081">
        <v>1</v>
      </c>
      <c r="E4081">
        <v>0</v>
      </c>
      <c r="F4081" t="s">
        <v>1129</v>
      </c>
      <c r="G4081" t="s">
        <v>200</v>
      </c>
    </row>
    <row r="4082" spans="1:7" x14ac:dyDescent="0.25">
      <c r="A4082" t="s">
        <v>11794</v>
      </c>
      <c r="B4082" t="s">
        <v>11795</v>
      </c>
      <c r="C4082">
        <v>0</v>
      </c>
      <c r="D4082">
        <v>0</v>
      </c>
      <c r="E4082">
        <v>0</v>
      </c>
      <c r="F4082" t="s">
        <v>11796</v>
      </c>
    </row>
    <row r="4083" spans="1:7" x14ac:dyDescent="0.25">
      <c r="A4083" t="s">
        <v>6937</v>
      </c>
      <c r="B4083" t="s">
        <v>6938</v>
      </c>
      <c r="C4083">
        <v>0</v>
      </c>
      <c r="D4083">
        <v>0</v>
      </c>
      <c r="E4083">
        <v>0</v>
      </c>
      <c r="F4083" t="s">
        <v>6939</v>
      </c>
    </row>
    <row r="4084" spans="1:7" x14ac:dyDescent="0.25">
      <c r="A4084" t="s">
        <v>8277</v>
      </c>
      <c r="B4084" t="s">
        <v>8278</v>
      </c>
      <c r="C4084">
        <v>0</v>
      </c>
      <c r="D4084">
        <v>0</v>
      </c>
      <c r="E4084">
        <v>0</v>
      </c>
      <c r="F4084" t="s">
        <v>8279</v>
      </c>
    </row>
    <row r="4085" spans="1:7" x14ac:dyDescent="0.25">
      <c r="A4085" t="s">
        <v>3764</v>
      </c>
      <c r="B4085" t="s">
        <v>3765</v>
      </c>
      <c r="C4085">
        <v>0</v>
      </c>
      <c r="D4085">
        <v>0</v>
      </c>
      <c r="E4085">
        <v>0</v>
      </c>
      <c r="F4085" t="s">
        <v>3766</v>
      </c>
    </row>
    <row r="4086" spans="1:7" x14ac:dyDescent="0.25">
      <c r="A4086" t="s">
        <v>11756</v>
      </c>
      <c r="B4086" t="s">
        <v>11757</v>
      </c>
      <c r="C4086">
        <v>0</v>
      </c>
      <c r="D4086">
        <v>0</v>
      </c>
      <c r="E4086">
        <v>0</v>
      </c>
      <c r="F4086" t="s">
        <v>11758</v>
      </c>
    </row>
    <row r="4087" spans="1:7" x14ac:dyDescent="0.25">
      <c r="A4087" t="s">
        <v>12932</v>
      </c>
      <c r="B4087" t="s">
        <v>12933</v>
      </c>
      <c r="C4087">
        <v>0</v>
      </c>
      <c r="D4087">
        <v>0</v>
      </c>
      <c r="E4087">
        <v>0</v>
      </c>
      <c r="F4087" t="s">
        <v>12934</v>
      </c>
    </row>
    <row r="4088" spans="1:7" x14ac:dyDescent="0.25">
      <c r="A4088" t="s">
        <v>8450</v>
      </c>
      <c r="B4088" t="s">
        <v>8451</v>
      </c>
      <c r="C4088">
        <v>0</v>
      </c>
      <c r="D4088">
        <v>0</v>
      </c>
      <c r="E4088">
        <v>0</v>
      </c>
      <c r="F4088" t="s">
        <v>8452</v>
      </c>
    </row>
    <row r="4089" spans="1:7" x14ac:dyDescent="0.25">
      <c r="A4089" t="s">
        <v>3468</v>
      </c>
      <c r="B4089" t="s">
        <v>3469</v>
      </c>
      <c r="C4089">
        <v>0</v>
      </c>
      <c r="D4089">
        <v>0</v>
      </c>
      <c r="E4089">
        <v>0</v>
      </c>
      <c r="F4089" t="s">
        <v>3470</v>
      </c>
    </row>
    <row r="4090" spans="1:7" x14ac:dyDescent="0.25">
      <c r="A4090" t="s">
        <v>3456</v>
      </c>
      <c r="B4090" t="s">
        <v>3457</v>
      </c>
      <c r="C4090">
        <v>0</v>
      </c>
      <c r="D4090">
        <v>0</v>
      </c>
      <c r="E4090">
        <v>0</v>
      </c>
      <c r="F4090" t="s">
        <v>3458</v>
      </c>
    </row>
    <row r="4091" spans="1:7" x14ac:dyDescent="0.25">
      <c r="A4091" t="s">
        <v>12946</v>
      </c>
      <c r="B4091" t="s">
        <v>12947</v>
      </c>
      <c r="C4091">
        <v>0</v>
      </c>
      <c r="D4091">
        <v>0</v>
      </c>
      <c r="E4091">
        <v>0</v>
      </c>
      <c r="F4091" t="s">
        <v>12948</v>
      </c>
    </row>
    <row r="4092" spans="1:7" x14ac:dyDescent="0.25">
      <c r="A4092" t="s">
        <v>4218</v>
      </c>
      <c r="B4092" t="s">
        <v>4219</v>
      </c>
      <c r="C4092">
        <v>0</v>
      </c>
      <c r="D4092">
        <v>0</v>
      </c>
      <c r="E4092">
        <v>0</v>
      </c>
      <c r="F4092" t="s">
        <v>4220</v>
      </c>
    </row>
    <row r="4093" spans="1:7" x14ac:dyDescent="0.25">
      <c r="A4093" t="s">
        <v>8781</v>
      </c>
      <c r="B4093" t="s">
        <v>8782</v>
      </c>
      <c r="C4093">
        <v>0</v>
      </c>
      <c r="D4093">
        <v>0</v>
      </c>
      <c r="E4093">
        <v>0</v>
      </c>
      <c r="F4093" t="s">
        <v>8783</v>
      </c>
    </row>
    <row r="4094" spans="1:7" x14ac:dyDescent="0.25">
      <c r="A4094" t="s">
        <v>3685</v>
      </c>
      <c r="B4094" t="s">
        <v>3686</v>
      </c>
      <c r="C4094">
        <v>0</v>
      </c>
      <c r="D4094">
        <v>0</v>
      </c>
      <c r="E4094">
        <v>0</v>
      </c>
      <c r="F4094" t="s">
        <v>3687</v>
      </c>
    </row>
    <row r="4095" spans="1:7" x14ac:dyDescent="0.25">
      <c r="A4095" t="s">
        <v>894</v>
      </c>
      <c r="B4095" t="s">
        <v>895</v>
      </c>
      <c r="C4095">
        <v>1</v>
      </c>
      <c r="D4095">
        <v>0</v>
      </c>
      <c r="E4095">
        <v>1</v>
      </c>
      <c r="F4095" t="s">
        <v>896</v>
      </c>
      <c r="G4095" t="s">
        <v>215</v>
      </c>
    </row>
    <row r="4096" spans="1:7" x14ac:dyDescent="0.25">
      <c r="A4096" t="s">
        <v>12657</v>
      </c>
      <c r="B4096" t="s">
        <v>12658</v>
      </c>
      <c r="C4096">
        <v>0</v>
      </c>
      <c r="D4096">
        <v>0</v>
      </c>
      <c r="E4096">
        <v>0</v>
      </c>
      <c r="F4096" t="s">
        <v>12659</v>
      </c>
    </row>
    <row r="4097" spans="1:7" x14ac:dyDescent="0.25">
      <c r="A4097" t="s">
        <v>999</v>
      </c>
      <c r="B4097" t="s">
        <v>1000</v>
      </c>
      <c r="C4097">
        <v>1</v>
      </c>
      <c r="D4097">
        <v>1</v>
      </c>
      <c r="E4097">
        <v>0</v>
      </c>
      <c r="F4097" t="s">
        <v>1001</v>
      </c>
      <c r="G4097" t="s">
        <v>214</v>
      </c>
    </row>
    <row r="4098" spans="1:7" x14ac:dyDescent="0.25">
      <c r="A4098" t="s">
        <v>6764</v>
      </c>
      <c r="B4098" t="s">
        <v>6765</v>
      </c>
      <c r="C4098">
        <v>0</v>
      </c>
      <c r="D4098">
        <v>0</v>
      </c>
      <c r="E4098">
        <v>0</v>
      </c>
      <c r="F4098" t="s">
        <v>6766</v>
      </c>
    </row>
    <row r="4099" spans="1:7" x14ac:dyDescent="0.25">
      <c r="A4099" t="s">
        <v>7140</v>
      </c>
      <c r="B4099" t="s">
        <v>7141</v>
      </c>
      <c r="C4099">
        <v>0</v>
      </c>
      <c r="D4099">
        <v>0</v>
      </c>
      <c r="E4099">
        <v>0</v>
      </c>
      <c r="F4099" t="s">
        <v>7142</v>
      </c>
    </row>
    <row r="4100" spans="1:7" x14ac:dyDescent="0.25">
      <c r="A4100" t="s">
        <v>11370</v>
      </c>
      <c r="B4100" t="s">
        <v>11371</v>
      </c>
      <c r="C4100">
        <v>0</v>
      </c>
      <c r="D4100">
        <v>0</v>
      </c>
      <c r="E4100">
        <v>0</v>
      </c>
      <c r="F4100" t="s">
        <v>11372</v>
      </c>
    </row>
    <row r="4101" spans="1:7" x14ac:dyDescent="0.25">
      <c r="A4101" t="s">
        <v>7314</v>
      </c>
      <c r="B4101" t="s">
        <v>7315</v>
      </c>
      <c r="C4101">
        <v>0</v>
      </c>
      <c r="D4101">
        <v>0</v>
      </c>
      <c r="E4101">
        <v>0</v>
      </c>
      <c r="F4101" t="s">
        <v>7316</v>
      </c>
    </row>
    <row r="4102" spans="1:7" x14ac:dyDescent="0.25">
      <c r="A4102" t="s">
        <v>12413</v>
      </c>
      <c r="B4102" t="s">
        <v>12414</v>
      </c>
      <c r="C4102">
        <v>0</v>
      </c>
      <c r="D4102">
        <v>0</v>
      </c>
      <c r="E4102">
        <v>0</v>
      </c>
      <c r="F4102" t="s">
        <v>12415</v>
      </c>
    </row>
    <row r="4103" spans="1:7" x14ac:dyDescent="0.25">
      <c r="A4103" t="s">
        <v>10129</v>
      </c>
      <c r="B4103" t="s">
        <v>10130</v>
      </c>
      <c r="C4103">
        <v>0</v>
      </c>
      <c r="D4103">
        <v>0</v>
      </c>
      <c r="E4103">
        <v>0</v>
      </c>
      <c r="F4103" t="s">
        <v>10131</v>
      </c>
    </row>
    <row r="4104" spans="1:7" x14ac:dyDescent="0.25">
      <c r="A4104" t="s">
        <v>7047</v>
      </c>
      <c r="B4104" t="s">
        <v>7048</v>
      </c>
      <c r="C4104">
        <v>0</v>
      </c>
      <c r="D4104">
        <v>0</v>
      </c>
      <c r="E4104">
        <v>0</v>
      </c>
      <c r="F4104" t="s">
        <v>7049</v>
      </c>
    </row>
    <row r="4105" spans="1:7" x14ac:dyDescent="0.25">
      <c r="A4105" t="s">
        <v>6121</v>
      </c>
      <c r="B4105" t="s">
        <v>6122</v>
      </c>
      <c r="C4105">
        <v>0</v>
      </c>
      <c r="D4105">
        <v>0</v>
      </c>
      <c r="E4105">
        <v>0</v>
      </c>
      <c r="F4105" t="s">
        <v>6123</v>
      </c>
    </row>
    <row r="4106" spans="1:7" x14ac:dyDescent="0.25">
      <c r="A4106" t="s">
        <v>11139</v>
      </c>
      <c r="B4106" t="s">
        <v>11140</v>
      </c>
      <c r="C4106">
        <v>0</v>
      </c>
      <c r="D4106">
        <v>0</v>
      </c>
      <c r="E4106">
        <v>0</v>
      </c>
      <c r="F4106" t="s">
        <v>11141</v>
      </c>
    </row>
    <row r="4107" spans="1:7" x14ac:dyDescent="0.25">
      <c r="A4107" t="s">
        <v>9700</v>
      </c>
      <c r="B4107" t="s">
        <v>9701</v>
      </c>
      <c r="C4107">
        <v>0</v>
      </c>
      <c r="D4107">
        <v>0</v>
      </c>
      <c r="E4107">
        <v>0</v>
      </c>
      <c r="F4107" t="s">
        <v>9702</v>
      </c>
    </row>
    <row r="4108" spans="1:7" x14ac:dyDescent="0.25">
      <c r="A4108" t="s">
        <v>8693</v>
      </c>
      <c r="B4108" t="s">
        <v>8694</v>
      </c>
      <c r="C4108">
        <v>0</v>
      </c>
      <c r="D4108">
        <v>0</v>
      </c>
      <c r="E4108">
        <v>0</v>
      </c>
      <c r="F4108" t="s">
        <v>8695</v>
      </c>
    </row>
    <row r="4109" spans="1:7" x14ac:dyDescent="0.25">
      <c r="A4109" t="s">
        <v>9600</v>
      </c>
      <c r="B4109" t="s">
        <v>9601</v>
      </c>
      <c r="C4109">
        <v>0</v>
      </c>
      <c r="D4109">
        <v>0</v>
      </c>
      <c r="E4109">
        <v>0</v>
      </c>
      <c r="F4109" t="s">
        <v>9602</v>
      </c>
    </row>
    <row r="4110" spans="1:7" x14ac:dyDescent="0.25">
      <c r="A4110" t="s">
        <v>8053</v>
      </c>
      <c r="B4110" t="s">
        <v>8054</v>
      </c>
      <c r="C4110">
        <v>0</v>
      </c>
      <c r="D4110">
        <v>0</v>
      </c>
      <c r="E4110">
        <v>0</v>
      </c>
      <c r="F4110" t="s">
        <v>8055</v>
      </c>
    </row>
    <row r="4111" spans="1:7" x14ac:dyDescent="0.25">
      <c r="A4111" t="s">
        <v>6972</v>
      </c>
      <c r="B4111" t="s">
        <v>6973</v>
      </c>
      <c r="C4111">
        <v>0</v>
      </c>
      <c r="D4111">
        <v>0</v>
      </c>
      <c r="E4111">
        <v>0</v>
      </c>
      <c r="F4111" t="s">
        <v>6974</v>
      </c>
    </row>
    <row r="4112" spans="1:7" x14ac:dyDescent="0.25">
      <c r="A4112" t="s">
        <v>1903</v>
      </c>
      <c r="B4112" t="s">
        <v>1904</v>
      </c>
      <c r="C4112">
        <v>0</v>
      </c>
      <c r="D4112">
        <v>0</v>
      </c>
      <c r="E4112">
        <v>0</v>
      </c>
      <c r="F4112" t="s">
        <v>1905</v>
      </c>
    </row>
    <row r="4113" spans="1:6" x14ac:dyDescent="0.25">
      <c r="A4113" t="s">
        <v>3057</v>
      </c>
      <c r="B4113" t="s">
        <v>1140</v>
      </c>
      <c r="C4113">
        <v>0</v>
      </c>
      <c r="D4113">
        <v>0</v>
      </c>
      <c r="E4113">
        <v>0</v>
      </c>
      <c r="F4113" t="s">
        <v>3058</v>
      </c>
    </row>
    <row r="4114" spans="1:6" x14ac:dyDescent="0.25">
      <c r="A4114" t="s">
        <v>3057</v>
      </c>
      <c r="B4114" t="s">
        <v>5352</v>
      </c>
      <c r="C4114">
        <v>0</v>
      </c>
      <c r="D4114">
        <v>0</v>
      </c>
      <c r="E4114">
        <v>0</v>
      </c>
      <c r="F4114" t="s">
        <v>3058</v>
      </c>
    </row>
    <row r="4115" spans="1:6" x14ac:dyDescent="0.25">
      <c r="A4115" t="s">
        <v>3057</v>
      </c>
      <c r="B4115" t="s">
        <v>3991</v>
      </c>
      <c r="C4115">
        <v>0</v>
      </c>
      <c r="D4115">
        <v>0</v>
      </c>
      <c r="E4115">
        <v>0</v>
      </c>
      <c r="F4115" t="s">
        <v>3058</v>
      </c>
    </row>
    <row r="4116" spans="1:6" x14ac:dyDescent="0.25">
      <c r="A4116" t="s">
        <v>3057</v>
      </c>
      <c r="B4116" t="s">
        <v>7083</v>
      </c>
      <c r="C4116">
        <v>0</v>
      </c>
      <c r="D4116">
        <v>0</v>
      </c>
      <c r="E4116">
        <v>0</v>
      </c>
      <c r="F4116" t="s">
        <v>3058</v>
      </c>
    </row>
    <row r="4117" spans="1:6" x14ac:dyDescent="0.25">
      <c r="A4117" t="s">
        <v>3057</v>
      </c>
      <c r="B4117" t="s">
        <v>7678</v>
      </c>
      <c r="C4117">
        <v>0</v>
      </c>
      <c r="D4117">
        <v>0</v>
      </c>
      <c r="E4117">
        <v>0</v>
      </c>
      <c r="F4117" t="s">
        <v>3058</v>
      </c>
    </row>
    <row r="4118" spans="1:6" x14ac:dyDescent="0.25">
      <c r="A4118" t="s">
        <v>3057</v>
      </c>
      <c r="B4118" t="s">
        <v>8180</v>
      </c>
      <c r="C4118">
        <v>0</v>
      </c>
      <c r="D4118">
        <v>0</v>
      </c>
      <c r="E4118">
        <v>0</v>
      </c>
      <c r="F4118" t="s">
        <v>3058</v>
      </c>
    </row>
    <row r="4119" spans="1:6" x14ac:dyDescent="0.25">
      <c r="A4119" t="s">
        <v>2474</v>
      </c>
      <c r="B4119" t="s">
        <v>2475</v>
      </c>
      <c r="C4119">
        <v>0</v>
      </c>
      <c r="D4119">
        <v>0</v>
      </c>
      <c r="E4119">
        <v>0</v>
      </c>
      <c r="F4119" t="s">
        <v>2476</v>
      </c>
    </row>
    <row r="4120" spans="1:6" x14ac:dyDescent="0.25">
      <c r="A4120" t="s">
        <v>11265</v>
      </c>
      <c r="B4120" t="s">
        <v>11266</v>
      </c>
      <c r="C4120">
        <v>0</v>
      </c>
      <c r="D4120">
        <v>0</v>
      </c>
      <c r="E4120">
        <v>0</v>
      </c>
      <c r="F4120" t="s">
        <v>11267</v>
      </c>
    </row>
    <row r="4121" spans="1:6" x14ac:dyDescent="0.25">
      <c r="A4121" t="s">
        <v>11637</v>
      </c>
      <c r="B4121" t="s">
        <v>11638</v>
      </c>
      <c r="C4121">
        <v>0</v>
      </c>
      <c r="D4121">
        <v>0</v>
      </c>
      <c r="E4121">
        <v>0</v>
      </c>
      <c r="F4121" t="s">
        <v>11639</v>
      </c>
    </row>
    <row r="4122" spans="1:6" x14ac:dyDescent="0.25">
      <c r="A4122" t="s">
        <v>11637</v>
      </c>
      <c r="B4122" t="s">
        <v>13026</v>
      </c>
      <c r="C4122">
        <v>0</v>
      </c>
      <c r="D4122">
        <v>0</v>
      </c>
      <c r="E4122">
        <v>0</v>
      </c>
      <c r="F4122" t="s">
        <v>11639</v>
      </c>
    </row>
    <row r="4123" spans="1:6" x14ac:dyDescent="0.25">
      <c r="A4123" t="s">
        <v>11458</v>
      </c>
      <c r="B4123" t="s">
        <v>11456</v>
      </c>
      <c r="C4123">
        <v>0</v>
      </c>
      <c r="D4123">
        <v>0</v>
      </c>
      <c r="E4123">
        <v>0</v>
      </c>
      <c r="F4123" t="s">
        <v>11459</v>
      </c>
    </row>
    <row r="4124" spans="1:6" x14ac:dyDescent="0.25">
      <c r="A4124" t="s">
        <v>9788</v>
      </c>
      <c r="B4124" t="s">
        <v>9789</v>
      </c>
      <c r="C4124">
        <v>0</v>
      </c>
      <c r="D4124">
        <v>0</v>
      </c>
      <c r="E4124">
        <v>0</v>
      </c>
      <c r="F4124" t="s">
        <v>9790</v>
      </c>
    </row>
    <row r="4125" spans="1:6" x14ac:dyDescent="0.25">
      <c r="A4125" t="s">
        <v>9453</v>
      </c>
      <c r="B4125" t="s">
        <v>9454</v>
      </c>
      <c r="C4125">
        <v>0</v>
      </c>
      <c r="D4125">
        <v>0</v>
      </c>
      <c r="E4125">
        <v>0</v>
      </c>
      <c r="F4125" t="s">
        <v>9455</v>
      </c>
    </row>
    <row r="4126" spans="1:6" x14ac:dyDescent="0.25">
      <c r="A4126" t="s">
        <v>2701</v>
      </c>
      <c r="B4126" t="s">
        <v>2702</v>
      </c>
      <c r="C4126">
        <v>0</v>
      </c>
      <c r="D4126">
        <v>0</v>
      </c>
      <c r="E4126">
        <v>0</v>
      </c>
      <c r="F4126" t="s">
        <v>2703</v>
      </c>
    </row>
    <row r="4127" spans="1:6" x14ac:dyDescent="0.25">
      <c r="A4127" t="s">
        <v>1830</v>
      </c>
      <c r="B4127" t="s">
        <v>1831</v>
      </c>
      <c r="C4127">
        <v>0</v>
      </c>
      <c r="D4127">
        <v>0</v>
      </c>
      <c r="E4127">
        <v>0</v>
      </c>
      <c r="F4127" t="s">
        <v>1832</v>
      </c>
    </row>
    <row r="4128" spans="1:6" x14ac:dyDescent="0.25">
      <c r="A4128" t="s">
        <v>6332</v>
      </c>
      <c r="B4128" t="s">
        <v>6333</v>
      </c>
      <c r="C4128">
        <v>0</v>
      </c>
      <c r="D4128">
        <v>0</v>
      </c>
      <c r="E4128">
        <v>0</v>
      </c>
      <c r="F4128" t="s">
        <v>6334</v>
      </c>
    </row>
    <row r="4129" spans="1:7" x14ac:dyDescent="0.25">
      <c r="A4129" t="s">
        <v>12226</v>
      </c>
      <c r="B4129" t="s">
        <v>12227</v>
      </c>
      <c r="C4129">
        <v>0</v>
      </c>
      <c r="D4129">
        <v>0</v>
      </c>
      <c r="E4129">
        <v>0</v>
      </c>
      <c r="F4129" t="s">
        <v>12228</v>
      </c>
    </row>
    <row r="4130" spans="1:7" x14ac:dyDescent="0.25">
      <c r="A4130" t="s">
        <v>11588</v>
      </c>
      <c r="B4130" t="s">
        <v>11589</v>
      </c>
      <c r="C4130">
        <v>0</v>
      </c>
      <c r="D4130">
        <v>0</v>
      </c>
      <c r="E4130">
        <v>0</v>
      </c>
      <c r="F4130" t="s">
        <v>11590</v>
      </c>
    </row>
    <row r="4131" spans="1:7" x14ac:dyDescent="0.25">
      <c r="A4131" t="s">
        <v>12253</v>
      </c>
      <c r="B4131" t="s">
        <v>12254</v>
      </c>
      <c r="C4131">
        <v>0</v>
      </c>
      <c r="D4131">
        <v>0</v>
      </c>
      <c r="E4131">
        <v>0</v>
      </c>
      <c r="F4131" t="s">
        <v>12255</v>
      </c>
    </row>
    <row r="4132" spans="1:7" x14ac:dyDescent="0.25">
      <c r="A4132" t="s">
        <v>6640</v>
      </c>
      <c r="B4132" t="s">
        <v>6641</v>
      </c>
      <c r="C4132">
        <v>0</v>
      </c>
      <c r="D4132">
        <v>0</v>
      </c>
      <c r="E4132">
        <v>0</v>
      </c>
      <c r="F4132" t="s">
        <v>6642</v>
      </c>
    </row>
    <row r="4133" spans="1:7" x14ac:dyDescent="0.25">
      <c r="A4133" t="s">
        <v>650</v>
      </c>
      <c r="B4133" t="s">
        <v>651</v>
      </c>
      <c r="C4133">
        <v>2</v>
      </c>
      <c r="D4133">
        <v>2</v>
      </c>
      <c r="E4133">
        <v>0</v>
      </c>
      <c r="F4133" t="s">
        <v>652</v>
      </c>
      <c r="G4133" t="s">
        <v>653</v>
      </c>
    </row>
    <row r="4134" spans="1:7" x14ac:dyDescent="0.25">
      <c r="A4134" t="s">
        <v>10015</v>
      </c>
      <c r="B4134" t="s">
        <v>10016</v>
      </c>
      <c r="C4134">
        <v>0</v>
      </c>
      <c r="D4134">
        <v>0</v>
      </c>
      <c r="E4134">
        <v>0</v>
      </c>
      <c r="F4134" t="s">
        <v>10017</v>
      </c>
    </row>
    <row r="4135" spans="1:7" x14ac:dyDescent="0.25">
      <c r="A4135" t="s">
        <v>8989</v>
      </c>
      <c r="B4135" t="s">
        <v>8990</v>
      </c>
      <c r="C4135">
        <v>0</v>
      </c>
      <c r="D4135">
        <v>0</v>
      </c>
      <c r="E4135">
        <v>0</v>
      </c>
      <c r="F4135" t="s">
        <v>8991</v>
      </c>
    </row>
    <row r="4136" spans="1:7" x14ac:dyDescent="0.25">
      <c r="A4136" t="s">
        <v>8513</v>
      </c>
      <c r="B4136" t="s">
        <v>8514</v>
      </c>
      <c r="C4136">
        <v>0</v>
      </c>
      <c r="D4136">
        <v>0</v>
      </c>
      <c r="E4136">
        <v>0</v>
      </c>
      <c r="F4136" t="s">
        <v>8515</v>
      </c>
    </row>
    <row r="4137" spans="1:7" x14ac:dyDescent="0.25">
      <c r="A4137" t="s">
        <v>9074</v>
      </c>
      <c r="B4137" t="s">
        <v>9075</v>
      </c>
      <c r="C4137">
        <v>0</v>
      </c>
      <c r="D4137">
        <v>0</v>
      </c>
      <c r="E4137">
        <v>0</v>
      </c>
      <c r="F4137" t="s">
        <v>9076</v>
      </c>
    </row>
    <row r="4138" spans="1:7" x14ac:dyDescent="0.25">
      <c r="A4138" t="s">
        <v>4417</v>
      </c>
      <c r="B4138" t="s">
        <v>4418</v>
      </c>
      <c r="C4138">
        <v>0</v>
      </c>
      <c r="D4138">
        <v>0</v>
      </c>
      <c r="E4138">
        <v>0</v>
      </c>
      <c r="F4138" t="s">
        <v>4419</v>
      </c>
    </row>
    <row r="4139" spans="1:7" x14ac:dyDescent="0.25">
      <c r="A4139" t="s">
        <v>13055</v>
      </c>
      <c r="B4139" t="s">
        <v>13056</v>
      </c>
      <c r="C4139">
        <v>0</v>
      </c>
      <c r="D4139">
        <v>0</v>
      </c>
      <c r="E4139">
        <v>0</v>
      </c>
      <c r="F4139" t="s">
        <v>13057</v>
      </c>
    </row>
    <row r="4140" spans="1:7" x14ac:dyDescent="0.25">
      <c r="A4140" t="s">
        <v>3953</v>
      </c>
      <c r="B4140" t="s">
        <v>3954</v>
      </c>
      <c r="C4140">
        <v>0</v>
      </c>
      <c r="D4140">
        <v>0</v>
      </c>
      <c r="E4140">
        <v>0</v>
      </c>
      <c r="F4140" t="s">
        <v>3955</v>
      </c>
    </row>
    <row r="4141" spans="1:7" x14ac:dyDescent="0.25">
      <c r="A4141" t="s">
        <v>11747</v>
      </c>
      <c r="B4141" t="s">
        <v>11748</v>
      </c>
      <c r="C4141">
        <v>0</v>
      </c>
      <c r="D4141">
        <v>0</v>
      </c>
      <c r="E4141">
        <v>0</v>
      </c>
      <c r="F4141" t="s">
        <v>11749</v>
      </c>
    </row>
    <row r="4142" spans="1:7" x14ac:dyDescent="0.25">
      <c r="A4142" t="s">
        <v>571</v>
      </c>
      <c r="B4142" t="s">
        <v>572</v>
      </c>
      <c r="C4142">
        <v>2</v>
      </c>
      <c r="D4142">
        <v>2</v>
      </c>
      <c r="E4142">
        <v>0</v>
      </c>
      <c r="F4142" t="s">
        <v>573</v>
      </c>
      <c r="G4142" t="s">
        <v>574</v>
      </c>
    </row>
    <row r="4143" spans="1:7" x14ac:dyDescent="0.25">
      <c r="A4143" t="s">
        <v>856</v>
      </c>
      <c r="B4143" t="s">
        <v>155</v>
      </c>
      <c r="C4143">
        <v>1</v>
      </c>
      <c r="D4143">
        <v>1</v>
      </c>
      <c r="E4143">
        <v>0</v>
      </c>
      <c r="F4143" t="s">
        <v>857</v>
      </c>
      <c r="G4143" t="s">
        <v>215</v>
      </c>
    </row>
    <row r="4144" spans="1:7" x14ac:dyDescent="0.25">
      <c r="A4144" t="s">
        <v>2783</v>
      </c>
      <c r="B4144" t="s">
        <v>2784</v>
      </c>
      <c r="C4144">
        <v>0</v>
      </c>
      <c r="D4144">
        <v>0</v>
      </c>
      <c r="E4144">
        <v>0</v>
      </c>
      <c r="F4144" t="s">
        <v>2785</v>
      </c>
    </row>
    <row r="4145" spans="1:7" x14ac:dyDescent="0.25">
      <c r="A4145" t="s">
        <v>1891</v>
      </c>
      <c r="B4145" t="s">
        <v>1892</v>
      </c>
      <c r="C4145">
        <v>0</v>
      </c>
      <c r="D4145">
        <v>0</v>
      </c>
      <c r="E4145">
        <v>0</v>
      </c>
      <c r="F4145" t="s">
        <v>1893</v>
      </c>
    </row>
    <row r="4146" spans="1:7" x14ac:dyDescent="0.25">
      <c r="A4146" t="s">
        <v>9149</v>
      </c>
      <c r="B4146" t="s">
        <v>9150</v>
      </c>
      <c r="C4146">
        <v>0</v>
      </c>
      <c r="D4146">
        <v>0</v>
      </c>
      <c r="E4146">
        <v>0</v>
      </c>
      <c r="F4146" t="s">
        <v>9151</v>
      </c>
    </row>
    <row r="4147" spans="1:7" x14ac:dyDescent="0.25">
      <c r="A4147" t="s">
        <v>2142</v>
      </c>
      <c r="B4147" t="s">
        <v>2143</v>
      </c>
      <c r="C4147">
        <v>0</v>
      </c>
      <c r="D4147">
        <v>0</v>
      </c>
      <c r="E4147">
        <v>0</v>
      </c>
      <c r="F4147" t="s">
        <v>2144</v>
      </c>
    </row>
    <row r="4148" spans="1:7" x14ac:dyDescent="0.25">
      <c r="A4148" t="s">
        <v>3506</v>
      </c>
      <c r="B4148" t="s">
        <v>3504</v>
      </c>
      <c r="C4148">
        <v>0</v>
      </c>
      <c r="D4148">
        <v>0</v>
      </c>
      <c r="E4148">
        <v>0</v>
      </c>
      <c r="F4148" t="s">
        <v>3507</v>
      </c>
    </row>
    <row r="4149" spans="1:7" x14ac:dyDescent="0.25">
      <c r="A4149" t="s">
        <v>8627</v>
      </c>
      <c r="B4149" t="s">
        <v>8628</v>
      </c>
      <c r="C4149">
        <v>0</v>
      </c>
      <c r="D4149">
        <v>0</v>
      </c>
      <c r="E4149">
        <v>0</v>
      </c>
      <c r="F4149" t="s">
        <v>8629</v>
      </c>
    </row>
    <row r="4150" spans="1:7" x14ac:dyDescent="0.25">
      <c r="A4150" t="s">
        <v>7634</v>
      </c>
      <c r="B4150" t="s">
        <v>7635</v>
      </c>
      <c r="C4150">
        <v>0</v>
      </c>
      <c r="D4150">
        <v>0</v>
      </c>
      <c r="E4150">
        <v>0</v>
      </c>
      <c r="F4150" t="s">
        <v>7636</v>
      </c>
    </row>
    <row r="4151" spans="1:7" x14ac:dyDescent="0.25">
      <c r="A4151" t="s">
        <v>166</v>
      </c>
      <c r="B4151" t="s">
        <v>167</v>
      </c>
      <c r="C4151">
        <v>4</v>
      </c>
      <c r="D4151">
        <v>4</v>
      </c>
      <c r="E4151">
        <v>0</v>
      </c>
      <c r="F4151" t="s">
        <v>168</v>
      </c>
      <c r="G4151" t="s">
        <v>169</v>
      </c>
    </row>
    <row r="4152" spans="1:7" x14ac:dyDescent="0.25">
      <c r="A4152" t="s">
        <v>166</v>
      </c>
      <c r="B4152" t="s">
        <v>1072</v>
      </c>
      <c r="C4152">
        <v>1</v>
      </c>
      <c r="D4152">
        <v>1</v>
      </c>
      <c r="E4152">
        <v>0</v>
      </c>
      <c r="F4152" t="s">
        <v>168</v>
      </c>
      <c r="G4152" t="s">
        <v>206</v>
      </c>
    </row>
    <row r="4153" spans="1:7" x14ac:dyDescent="0.25">
      <c r="A4153" t="s">
        <v>1578</v>
      </c>
      <c r="B4153" t="s">
        <v>1579</v>
      </c>
      <c r="C4153">
        <v>1</v>
      </c>
      <c r="D4153">
        <v>1</v>
      </c>
      <c r="E4153">
        <v>0</v>
      </c>
      <c r="F4153" t="s">
        <v>1580</v>
      </c>
      <c r="G4153" t="s">
        <v>1577</v>
      </c>
    </row>
    <row r="4154" spans="1:7" x14ac:dyDescent="0.25">
      <c r="A4154" t="s">
        <v>7516</v>
      </c>
      <c r="B4154" t="s">
        <v>7517</v>
      </c>
      <c r="C4154">
        <v>0</v>
      </c>
      <c r="D4154">
        <v>0</v>
      </c>
      <c r="E4154">
        <v>0</v>
      </c>
      <c r="F4154" t="s">
        <v>7518</v>
      </c>
    </row>
    <row r="4155" spans="1:7" x14ac:dyDescent="0.25">
      <c r="A4155" t="s">
        <v>12508</v>
      </c>
      <c r="B4155" t="s">
        <v>12509</v>
      </c>
      <c r="C4155">
        <v>0</v>
      </c>
      <c r="D4155">
        <v>0</v>
      </c>
      <c r="E4155">
        <v>0</v>
      </c>
      <c r="F4155" t="s">
        <v>12510</v>
      </c>
    </row>
    <row r="4156" spans="1:7" x14ac:dyDescent="0.25">
      <c r="A4156" t="s">
        <v>9776</v>
      </c>
      <c r="B4156" t="s">
        <v>9777</v>
      </c>
      <c r="C4156">
        <v>0</v>
      </c>
      <c r="D4156">
        <v>0</v>
      </c>
      <c r="E4156">
        <v>0</v>
      </c>
      <c r="F4156" t="s">
        <v>9778</v>
      </c>
    </row>
    <row r="4157" spans="1:7" x14ac:dyDescent="0.25">
      <c r="A4157" t="s">
        <v>9776</v>
      </c>
      <c r="B4157" t="s">
        <v>11448</v>
      </c>
      <c r="C4157">
        <v>0</v>
      </c>
      <c r="D4157">
        <v>0</v>
      </c>
      <c r="E4157">
        <v>0</v>
      </c>
      <c r="F4157" t="s">
        <v>9778</v>
      </c>
    </row>
    <row r="4158" spans="1:7" x14ac:dyDescent="0.25">
      <c r="A4158" t="s">
        <v>3220</v>
      </c>
      <c r="B4158" t="s">
        <v>3221</v>
      </c>
      <c r="C4158">
        <v>0</v>
      </c>
      <c r="D4158">
        <v>0</v>
      </c>
      <c r="E4158">
        <v>0</v>
      </c>
      <c r="F4158" t="s">
        <v>3222</v>
      </c>
    </row>
    <row r="4159" spans="1:7" x14ac:dyDescent="0.25">
      <c r="A4159" t="s">
        <v>10123</v>
      </c>
      <c r="B4159" t="s">
        <v>10124</v>
      </c>
      <c r="C4159">
        <v>0</v>
      </c>
      <c r="D4159">
        <v>0</v>
      </c>
      <c r="E4159">
        <v>0</v>
      </c>
      <c r="F4159" t="s">
        <v>10125</v>
      </c>
    </row>
    <row r="4160" spans="1:7" x14ac:dyDescent="0.25">
      <c r="A4160" t="s">
        <v>8711</v>
      </c>
      <c r="B4160" t="s">
        <v>8712</v>
      </c>
      <c r="C4160">
        <v>0</v>
      </c>
      <c r="D4160">
        <v>0</v>
      </c>
      <c r="E4160">
        <v>0</v>
      </c>
      <c r="F4160" t="s">
        <v>8713</v>
      </c>
    </row>
    <row r="4161" spans="1:6" x14ac:dyDescent="0.25">
      <c r="A4161" t="s">
        <v>9964</v>
      </c>
      <c r="B4161" t="s">
        <v>9965</v>
      </c>
      <c r="C4161">
        <v>0</v>
      </c>
      <c r="D4161">
        <v>0</v>
      </c>
      <c r="E4161">
        <v>0</v>
      </c>
      <c r="F4161" t="s">
        <v>9966</v>
      </c>
    </row>
    <row r="4162" spans="1:6" x14ac:dyDescent="0.25">
      <c r="A4162" t="s">
        <v>11088</v>
      </c>
      <c r="B4162" t="s">
        <v>11089</v>
      </c>
      <c r="C4162">
        <v>0</v>
      </c>
      <c r="D4162">
        <v>0</v>
      </c>
      <c r="E4162">
        <v>0</v>
      </c>
      <c r="F4162" t="s">
        <v>11090</v>
      </c>
    </row>
    <row r="4163" spans="1:6" x14ac:dyDescent="0.25">
      <c r="A4163" t="s">
        <v>12305</v>
      </c>
      <c r="B4163" t="s">
        <v>12306</v>
      </c>
      <c r="C4163">
        <v>0</v>
      </c>
      <c r="D4163">
        <v>0</v>
      </c>
      <c r="E4163">
        <v>0</v>
      </c>
      <c r="F4163" t="s">
        <v>12307</v>
      </c>
    </row>
    <row r="4164" spans="1:6" x14ac:dyDescent="0.25">
      <c r="A4164" t="s">
        <v>7184</v>
      </c>
      <c r="B4164" t="s">
        <v>7185</v>
      </c>
      <c r="C4164">
        <v>0</v>
      </c>
      <c r="D4164">
        <v>0</v>
      </c>
      <c r="E4164">
        <v>0</v>
      </c>
      <c r="F4164" t="s">
        <v>7186</v>
      </c>
    </row>
    <row r="4165" spans="1:6" x14ac:dyDescent="0.25">
      <c r="A4165" t="s">
        <v>12997</v>
      </c>
      <c r="B4165" t="s">
        <v>12998</v>
      </c>
      <c r="C4165">
        <v>0</v>
      </c>
      <c r="D4165">
        <v>0</v>
      </c>
      <c r="E4165">
        <v>0</v>
      </c>
      <c r="F4165" t="s">
        <v>12999</v>
      </c>
    </row>
    <row r="4166" spans="1:6" x14ac:dyDescent="0.25">
      <c r="A4166" t="s">
        <v>12010</v>
      </c>
      <c r="B4166" t="s">
        <v>12011</v>
      </c>
      <c r="C4166">
        <v>0</v>
      </c>
      <c r="D4166">
        <v>0</v>
      </c>
      <c r="E4166">
        <v>0</v>
      </c>
      <c r="F4166" t="s">
        <v>12012</v>
      </c>
    </row>
    <row r="4167" spans="1:6" x14ac:dyDescent="0.25">
      <c r="A4167" t="s">
        <v>12388</v>
      </c>
      <c r="B4167" t="s">
        <v>11135</v>
      </c>
      <c r="C4167">
        <v>0</v>
      </c>
      <c r="D4167">
        <v>0</v>
      </c>
      <c r="E4167">
        <v>0</v>
      </c>
      <c r="F4167" t="s">
        <v>12389</v>
      </c>
    </row>
    <row r="4168" spans="1:6" x14ac:dyDescent="0.25">
      <c r="A4168" t="s">
        <v>4420</v>
      </c>
      <c r="B4168" t="s">
        <v>4421</v>
      </c>
      <c r="C4168">
        <v>0</v>
      </c>
      <c r="D4168">
        <v>0</v>
      </c>
      <c r="E4168">
        <v>0</v>
      </c>
      <c r="F4168" t="s">
        <v>4422</v>
      </c>
    </row>
    <row r="4169" spans="1:6" x14ac:dyDescent="0.25">
      <c r="A4169" t="s">
        <v>7790</v>
      </c>
      <c r="B4169" t="s">
        <v>7791</v>
      </c>
      <c r="C4169">
        <v>0</v>
      </c>
      <c r="D4169">
        <v>0</v>
      </c>
      <c r="E4169">
        <v>0</v>
      </c>
      <c r="F4169" t="s">
        <v>7792</v>
      </c>
    </row>
    <row r="4170" spans="1:6" x14ac:dyDescent="0.25">
      <c r="A4170" t="s">
        <v>5854</v>
      </c>
      <c r="B4170" t="s">
        <v>5837</v>
      </c>
      <c r="C4170">
        <v>0</v>
      </c>
      <c r="D4170">
        <v>0</v>
      </c>
      <c r="E4170">
        <v>0</v>
      </c>
      <c r="F4170" t="s">
        <v>5855</v>
      </c>
    </row>
    <row r="4171" spans="1:6" x14ac:dyDescent="0.25">
      <c r="A4171" t="s">
        <v>3710</v>
      </c>
      <c r="B4171" t="s">
        <v>3711</v>
      </c>
      <c r="C4171">
        <v>0</v>
      </c>
      <c r="D4171">
        <v>0</v>
      </c>
      <c r="E4171">
        <v>0</v>
      </c>
      <c r="F4171" t="s">
        <v>3712</v>
      </c>
    </row>
    <row r="4172" spans="1:6" x14ac:dyDescent="0.25">
      <c r="A4172" t="s">
        <v>11765</v>
      </c>
      <c r="B4172" t="s">
        <v>11766</v>
      </c>
      <c r="C4172">
        <v>0</v>
      </c>
      <c r="D4172">
        <v>0</v>
      </c>
      <c r="E4172">
        <v>0</v>
      </c>
      <c r="F4172" t="s">
        <v>11767</v>
      </c>
    </row>
    <row r="4173" spans="1:6" x14ac:dyDescent="0.25">
      <c r="A4173" t="s">
        <v>8600</v>
      </c>
      <c r="B4173" t="s">
        <v>8601</v>
      </c>
      <c r="C4173">
        <v>0</v>
      </c>
      <c r="D4173">
        <v>0</v>
      </c>
      <c r="E4173">
        <v>0</v>
      </c>
      <c r="F4173" t="s">
        <v>8602</v>
      </c>
    </row>
    <row r="4174" spans="1:6" x14ac:dyDescent="0.25">
      <c r="A4174" t="s">
        <v>4164</v>
      </c>
      <c r="B4174" t="s">
        <v>4165</v>
      </c>
      <c r="C4174">
        <v>0</v>
      </c>
      <c r="D4174">
        <v>0</v>
      </c>
      <c r="E4174">
        <v>0</v>
      </c>
      <c r="F4174" t="s">
        <v>4166</v>
      </c>
    </row>
    <row r="4175" spans="1:6" x14ac:dyDescent="0.25">
      <c r="A4175" t="s">
        <v>11678</v>
      </c>
      <c r="B4175" t="s">
        <v>11679</v>
      </c>
      <c r="C4175">
        <v>0</v>
      </c>
      <c r="D4175">
        <v>0</v>
      </c>
      <c r="E4175">
        <v>0</v>
      </c>
      <c r="F4175" t="s">
        <v>11680</v>
      </c>
    </row>
    <row r="4176" spans="1:6" x14ac:dyDescent="0.25">
      <c r="A4176" t="s">
        <v>6673</v>
      </c>
      <c r="B4176" t="s">
        <v>6674</v>
      </c>
      <c r="C4176">
        <v>0</v>
      </c>
      <c r="D4176">
        <v>0</v>
      </c>
      <c r="E4176">
        <v>0</v>
      </c>
      <c r="F4176" t="s">
        <v>6675</v>
      </c>
    </row>
    <row r="4177" spans="1:7" x14ac:dyDescent="0.25">
      <c r="A4177" t="s">
        <v>6697</v>
      </c>
      <c r="B4177" t="s">
        <v>6695</v>
      </c>
      <c r="C4177">
        <v>0</v>
      </c>
      <c r="D4177">
        <v>0</v>
      </c>
      <c r="E4177">
        <v>0</v>
      </c>
      <c r="F4177" t="s">
        <v>6698</v>
      </c>
    </row>
    <row r="4178" spans="1:7" x14ac:dyDescent="0.25">
      <c r="A4178" t="s">
        <v>864</v>
      </c>
      <c r="B4178" t="s">
        <v>865</v>
      </c>
      <c r="C4178">
        <v>1</v>
      </c>
      <c r="D4178">
        <v>1</v>
      </c>
      <c r="E4178">
        <v>0</v>
      </c>
      <c r="F4178" t="s">
        <v>866</v>
      </c>
      <c r="G4178" t="s">
        <v>215</v>
      </c>
    </row>
    <row r="4179" spans="1:7" x14ac:dyDescent="0.25">
      <c r="A4179" t="s">
        <v>4956</v>
      </c>
      <c r="B4179" t="s">
        <v>4957</v>
      </c>
      <c r="C4179">
        <v>0</v>
      </c>
      <c r="D4179">
        <v>0</v>
      </c>
      <c r="E4179">
        <v>0</v>
      </c>
      <c r="F4179" t="s">
        <v>4958</v>
      </c>
    </row>
    <row r="4180" spans="1:7" x14ac:dyDescent="0.25">
      <c r="A4180" t="s">
        <v>4188</v>
      </c>
      <c r="B4180" t="s">
        <v>4189</v>
      </c>
      <c r="C4180">
        <v>0</v>
      </c>
      <c r="D4180">
        <v>0</v>
      </c>
      <c r="E4180">
        <v>0</v>
      </c>
      <c r="F4180" t="s">
        <v>4190</v>
      </c>
    </row>
    <row r="4181" spans="1:7" x14ac:dyDescent="0.25">
      <c r="A4181" t="s">
        <v>47</v>
      </c>
      <c r="B4181" t="s">
        <v>48</v>
      </c>
      <c r="C4181">
        <v>14</v>
      </c>
      <c r="D4181">
        <v>14</v>
      </c>
      <c r="E4181">
        <v>0</v>
      </c>
      <c r="F4181" t="s">
        <v>49</v>
      </c>
      <c r="G4181" t="s">
        <v>280</v>
      </c>
    </row>
    <row r="4182" spans="1:7" x14ac:dyDescent="0.25">
      <c r="A4182" t="s">
        <v>1032</v>
      </c>
      <c r="B4182" t="s">
        <v>1033</v>
      </c>
      <c r="C4182">
        <v>1</v>
      </c>
      <c r="D4182">
        <v>0</v>
      </c>
      <c r="E4182">
        <v>1</v>
      </c>
      <c r="F4182" t="s">
        <v>1034</v>
      </c>
      <c r="G4182" t="s">
        <v>214</v>
      </c>
    </row>
    <row r="4183" spans="1:7" x14ac:dyDescent="0.25">
      <c r="A4183" t="s">
        <v>1760</v>
      </c>
      <c r="B4183" t="s">
        <v>1761</v>
      </c>
      <c r="C4183">
        <v>1</v>
      </c>
      <c r="D4183">
        <v>1</v>
      </c>
      <c r="E4183">
        <v>0</v>
      </c>
      <c r="F4183" t="s">
        <v>1762</v>
      </c>
      <c r="G4183" t="s">
        <v>1729</v>
      </c>
    </row>
    <row r="4184" spans="1:7" x14ac:dyDescent="0.25">
      <c r="A4184" t="s">
        <v>8117</v>
      </c>
      <c r="B4184" t="s">
        <v>8118</v>
      </c>
      <c r="C4184">
        <v>0</v>
      </c>
      <c r="D4184">
        <v>0</v>
      </c>
      <c r="E4184">
        <v>0</v>
      </c>
      <c r="F4184" t="s">
        <v>8119</v>
      </c>
    </row>
    <row r="4185" spans="1:7" x14ac:dyDescent="0.25">
      <c r="A4185" t="s">
        <v>11256</v>
      </c>
      <c r="B4185" t="s">
        <v>11257</v>
      </c>
      <c r="C4185">
        <v>0</v>
      </c>
      <c r="D4185">
        <v>0</v>
      </c>
      <c r="E4185">
        <v>0</v>
      </c>
      <c r="F4185" t="s">
        <v>11258</v>
      </c>
    </row>
    <row r="4186" spans="1:7" x14ac:dyDescent="0.25">
      <c r="A4186" t="s">
        <v>10600</v>
      </c>
      <c r="B4186" t="s">
        <v>10601</v>
      </c>
      <c r="C4186">
        <v>0</v>
      </c>
      <c r="D4186">
        <v>0</v>
      </c>
      <c r="E4186">
        <v>0</v>
      </c>
      <c r="F4186" t="s">
        <v>10602</v>
      </c>
    </row>
    <row r="4187" spans="1:7" x14ac:dyDescent="0.25">
      <c r="A4187" t="s">
        <v>575</v>
      </c>
      <c r="B4187" t="s">
        <v>576</v>
      </c>
      <c r="C4187">
        <v>2</v>
      </c>
      <c r="D4187">
        <v>2</v>
      </c>
      <c r="E4187">
        <v>0</v>
      </c>
      <c r="F4187" t="s">
        <v>577</v>
      </c>
      <c r="G4187" t="s">
        <v>578</v>
      </c>
    </row>
    <row r="4188" spans="1:7" x14ac:dyDescent="0.25">
      <c r="A4188" t="s">
        <v>3821</v>
      </c>
      <c r="B4188" t="s">
        <v>3822</v>
      </c>
      <c r="C4188">
        <v>0</v>
      </c>
      <c r="D4188">
        <v>0</v>
      </c>
      <c r="E4188">
        <v>0</v>
      </c>
      <c r="F4188" t="s">
        <v>3823</v>
      </c>
    </row>
    <row r="4189" spans="1:7" x14ac:dyDescent="0.25">
      <c r="A4189" t="s">
        <v>5607</v>
      </c>
      <c r="B4189" t="s">
        <v>5608</v>
      </c>
      <c r="C4189">
        <v>0</v>
      </c>
      <c r="D4189">
        <v>0</v>
      </c>
      <c r="E4189">
        <v>0</v>
      </c>
      <c r="F4189" t="s">
        <v>5609</v>
      </c>
    </row>
    <row r="4190" spans="1:7" x14ac:dyDescent="0.25">
      <c r="A4190" t="s">
        <v>2130</v>
      </c>
      <c r="B4190" t="s">
        <v>2131</v>
      </c>
      <c r="C4190">
        <v>0</v>
      </c>
      <c r="D4190">
        <v>0</v>
      </c>
      <c r="E4190">
        <v>0</v>
      </c>
      <c r="F4190" t="s">
        <v>2132</v>
      </c>
    </row>
    <row r="4191" spans="1:7" x14ac:dyDescent="0.25">
      <c r="A4191" t="s">
        <v>9593</v>
      </c>
      <c r="B4191" t="s">
        <v>9594</v>
      </c>
      <c r="C4191">
        <v>0</v>
      </c>
      <c r="D4191">
        <v>0</v>
      </c>
      <c r="E4191">
        <v>0</v>
      </c>
      <c r="F4191" t="s">
        <v>9595</v>
      </c>
    </row>
    <row r="4192" spans="1:7" x14ac:dyDescent="0.25">
      <c r="A4192" t="s">
        <v>1964</v>
      </c>
      <c r="B4192" t="s">
        <v>1965</v>
      </c>
      <c r="C4192">
        <v>0</v>
      </c>
      <c r="D4192">
        <v>0</v>
      </c>
      <c r="E4192">
        <v>0</v>
      </c>
      <c r="F4192" t="s">
        <v>1966</v>
      </c>
    </row>
    <row r="4193" spans="1:7" x14ac:dyDescent="0.25">
      <c r="A4193" t="s">
        <v>5343</v>
      </c>
      <c r="B4193" t="s">
        <v>5344</v>
      </c>
      <c r="C4193">
        <v>0</v>
      </c>
      <c r="D4193">
        <v>0</v>
      </c>
      <c r="E4193">
        <v>0</v>
      </c>
      <c r="F4193" t="s">
        <v>5345</v>
      </c>
    </row>
    <row r="4194" spans="1:7" x14ac:dyDescent="0.25">
      <c r="A4194" t="s">
        <v>2429</v>
      </c>
      <c r="B4194" t="s">
        <v>2430</v>
      </c>
      <c r="C4194">
        <v>0</v>
      </c>
      <c r="D4194">
        <v>0</v>
      </c>
      <c r="E4194">
        <v>0</v>
      </c>
      <c r="F4194" t="s">
        <v>2431</v>
      </c>
    </row>
    <row r="4195" spans="1:7" x14ac:dyDescent="0.25">
      <c r="A4195" t="s">
        <v>7663</v>
      </c>
      <c r="B4195" t="s">
        <v>7664</v>
      </c>
      <c r="C4195">
        <v>0</v>
      </c>
      <c r="D4195">
        <v>0</v>
      </c>
      <c r="E4195">
        <v>0</v>
      </c>
      <c r="F4195" t="s">
        <v>7665</v>
      </c>
    </row>
    <row r="4196" spans="1:7" x14ac:dyDescent="0.25">
      <c r="A4196" t="s">
        <v>13268</v>
      </c>
      <c r="B4196" t="s">
        <v>13269</v>
      </c>
      <c r="C4196">
        <v>0</v>
      </c>
      <c r="D4196">
        <v>0</v>
      </c>
      <c r="E4196">
        <v>0</v>
      </c>
      <c r="F4196" t="s">
        <v>13270</v>
      </c>
    </row>
    <row r="4197" spans="1:7" x14ac:dyDescent="0.25">
      <c r="A4197" t="s">
        <v>2480</v>
      </c>
      <c r="B4197" t="s">
        <v>2481</v>
      </c>
      <c r="C4197">
        <v>0</v>
      </c>
      <c r="D4197">
        <v>0</v>
      </c>
      <c r="E4197">
        <v>0</v>
      </c>
      <c r="F4197" t="s">
        <v>2482</v>
      </c>
    </row>
    <row r="4198" spans="1:7" x14ac:dyDescent="0.25">
      <c r="A4198" t="s">
        <v>11549</v>
      </c>
      <c r="B4198" t="s">
        <v>11550</v>
      </c>
      <c r="C4198">
        <v>0</v>
      </c>
      <c r="D4198">
        <v>0</v>
      </c>
      <c r="E4198">
        <v>0</v>
      </c>
      <c r="F4198" t="s">
        <v>11551</v>
      </c>
    </row>
    <row r="4199" spans="1:7" x14ac:dyDescent="0.25">
      <c r="A4199" t="s">
        <v>11549</v>
      </c>
      <c r="B4199" t="s">
        <v>11618</v>
      </c>
      <c r="C4199">
        <v>0</v>
      </c>
      <c r="D4199">
        <v>0</v>
      </c>
      <c r="E4199">
        <v>0</v>
      </c>
      <c r="F4199" t="s">
        <v>11551</v>
      </c>
    </row>
    <row r="4200" spans="1:7" x14ac:dyDescent="0.25">
      <c r="A4200" t="s">
        <v>11549</v>
      </c>
      <c r="B4200" t="s">
        <v>11652</v>
      </c>
      <c r="C4200">
        <v>0</v>
      </c>
      <c r="D4200">
        <v>0</v>
      </c>
      <c r="E4200">
        <v>0</v>
      </c>
      <c r="F4200" t="s">
        <v>11551</v>
      </c>
    </row>
    <row r="4201" spans="1:7" x14ac:dyDescent="0.25">
      <c r="A4201" t="s">
        <v>3110</v>
      </c>
      <c r="B4201" t="s">
        <v>3111</v>
      </c>
      <c r="C4201">
        <v>0</v>
      </c>
      <c r="D4201">
        <v>0</v>
      </c>
      <c r="E4201">
        <v>0</v>
      </c>
      <c r="F4201" t="s">
        <v>3112</v>
      </c>
    </row>
    <row r="4202" spans="1:7" x14ac:dyDescent="0.25">
      <c r="A4202" t="s">
        <v>3110</v>
      </c>
      <c r="B4202" t="s">
        <v>5790</v>
      </c>
      <c r="C4202">
        <v>0</v>
      </c>
      <c r="D4202">
        <v>0</v>
      </c>
      <c r="E4202">
        <v>0</v>
      </c>
      <c r="F4202" t="s">
        <v>3112</v>
      </c>
    </row>
    <row r="4203" spans="1:7" x14ac:dyDescent="0.25">
      <c r="A4203" t="s">
        <v>12416</v>
      </c>
      <c r="B4203" t="s">
        <v>12417</v>
      </c>
      <c r="C4203">
        <v>0</v>
      </c>
      <c r="D4203">
        <v>0</v>
      </c>
      <c r="E4203">
        <v>0</v>
      </c>
      <c r="F4203" t="s">
        <v>12418</v>
      </c>
    </row>
    <row r="4204" spans="1:7" x14ac:dyDescent="0.25">
      <c r="A4204" t="s">
        <v>2647</v>
      </c>
      <c r="B4204" t="s">
        <v>2648</v>
      </c>
      <c r="C4204">
        <v>0</v>
      </c>
      <c r="D4204">
        <v>0</v>
      </c>
      <c r="E4204">
        <v>0</v>
      </c>
      <c r="F4204" t="s">
        <v>2649</v>
      </c>
    </row>
    <row r="4205" spans="1:7" x14ac:dyDescent="0.25">
      <c r="A4205" t="s">
        <v>10795</v>
      </c>
      <c r="B4205" t="s">
        <v>10796</v>
      </c>
      <c r="C4205">
        <v>0</v>
      </c>
      <c r="D4205">
        <v>0</v>
      </c>
      <c r="E4205">
        <v>0</v>
      </c>
      <c r="F4205" t="s">
        <v>10797</v>
      </c>
    </row>
    <row r="4206" spans="1:7" x14ac:dyDescent="0.25">
      <c r="A4206" t="s">
        <v>408</v>
      </c>
      <c r="B4206" t="s">
        <v>409</v>
      </c>
      <c r="C4206">
        <v>2</v>
      </c>
      <c r="D4206">
        <v>2</v>
      </c>
      <c r="E4206">
        <v>0</v>
      </c>
      <c r="F4206" t="s">
        <v>410</v>
      </c>
      <c r="G4206" t="s">
        <v>411</v>
      </c>
    </row>
    <row r="4207" spans="1:7" x14ac:dyDescent="0.25">
      <c r="A4207" t="s">
        <v>13276</v>
      </c>
      <c r="B4207" t="s">
        <v>13277</v>
      </c>
      <c r="C4207">
        <v>0</v>
      </c>
      <c r="D4207">
        <v>0</v>
      </c>
      <c r="E4207">
        <v>0</v>
      </c>
      <c r="F4207" t="s">
        <v>13278</v>
      </c>
    </row>
    <row r="4208" spans="1:7" x14ac:dyDescent="0.25">
      <c r="A4208" t="s">
        <v>10468</v>
      </c>
      <c r="B4208" t="s">
        <v>10469</v>
      </c>
      <c r="C4208">
        <v>0</v>
      </c>
      <c r="D4208">
        <v>0</v>
      </c>
      <c r="E4208">
        <v>0</v>
      </c>
      <c r="F4208" t="s">
        <v>10470</v>
      </c>
    </row>
    <row r="4209" spans="1:7" x14ac:dyDescent="0.25">
      <c r="A4209" t="s">
        <v>10555</v>
      </c>
      <c r="B4209" t="s">
        <v>10556</v>
      </c>
      <c r="C4209">
        <v>0</v>
      </c>
      <c r="D4209">
        <v>0</v>
      </c>
      <c r="E4209">
        <v>0</v>
      </c>
      <c r="F4209" t="s">
        <v>10557</v>
      </c>
    </row>
    <row r="4210" spans="1:7" x14ac:dyDescent="0.25">
      <c r="A4210" t="s">
        <v>174</v>
      </c>
      <c r="B4210" t="s">
        <v>175</v>
      </c>
      <c r="C4210">
        <v>4</v>
      </c>
      <c r="D4210">
        <v>4</v>
      </c>
      <c r="E4210">
        <v>0</v>
      </c>
      <c r="F4210" t="s">
        <v>176</v>
      </c>
      <c r="G4210" t="s">
        <v>177</v>
      </c>
    </row>
    <row r="4211" spans="1:7" x14ac:dyDescent="0.25">
      <c r="A4211" t="s">
        <v>3293</v>
      </c>
      <c r="B4211" t="s">
        <v>3294</v>
      </c>
      <c r="C4211">
        <v>0</v>
      </c>
      <c r="D4211">
        <v>0</v>
      </c>
      <c r="E4211">
        <v>0</v>
      </c>
      <c r="F4211" t="s">
        <v>3295</v>
      </c>
    </row>
    <row r="4212" spans="1:7" x14ac:dyDescent="0.25">
      <c r="A4212" t="s">
        <v>8095</v>
      </c>
      <c r="B4212" t="s">
        <v>8096</v>
      </c>
      <c r="C4212">
        <v>0</v>
      </c>
      <c r="D4212">
        <v>0</v>
      </c>
      <c r="E4212">
        <v>0</v>
      </c>
      <c r="F4212" t="s">
        <v>8097</v>
      </c>
    </row>
    <row r="4213" spans="1:7" x14ac:dyDescent="0.25">
      <c r="A4213" t="s">
        <v>11081</v>
      </c>
      <c r="B4213" t="s">
        <v>11082</v>
      </c>
      <c r="C4213">
        <v>0</v>
      </c>
      <c r="D4213">
        <v>0</v>
      </c>
      <c r="E4213">
        <v>0</v>
      </c>
      <c r="F4213" t="s">
        <v>11083</v>
      </c>
    </row>
    <row r="4214" spans="1:7" x14ac:dyDescent="0.25">
      <c r="A4214" t="s">
        <v>2927</v>
      </c>
      <c r="B4214" t="s">
        <v>2928</v>
      </c>
      <c r="C4214">
        <v>0</v>
      </c>
      <c r="D4214">
        <v>0</v>
      </c>
      <c r="E4214">
        <v>0</v>
      </c>
      <c r="F4214" t="s">
        <v>2929</v>
      </c>
    </row>
    <row r="4215" spans="1:7" x14ac:dyDescent="0.25">
      <c r="A4215" t="s">
        <v>748</v>
      </c>
      <c r="B4215" t="s">
        <v>749</v>
      </c>
      <c r="C4215">
        <v>1</v>
      </c>
      <c r="D4215">
        <v>0</v>
      </c>
      <c r="E4215">
        <v>1</v>
      </c>
      <c r="F4215" t="s">
        <v>750</v>
      </c>
      <c r="G4215" t="s">
        <v>209</v>
      </c>
    </row>
    <row r="4216" spans="1:7" x14ac:dyDescent="0.25">
      <c r="A4216" t="s">
        <v>3212</v>
      </c>
      <c r="B4216" t="s">
        <v>1975</v>
      </c>
      <c r="C4216">
        <v>0</v>
      </c>
      <c r="D4216">
        <v>0</v>
      </c>
      <c r="E4216">
        <v>0</v>
      </c>
      <c r="F4216" t="s">
        <v>3213</v>
      </c>
    </row>
    <row r="4217" spans="1:7" x14ac:dyDescent="0.25">
      <c r="A4217" t="s">
        <v>1219</v>
      </c>
      <c r="B4217" t="s">
        <v>1220</v>
      </c>
      <c r="C4217">
        <v>1</v>
      </c>
      <c r="D4217">
        <v>1</v>
      </c>
      <c r="E4217">
        <v>0</v>
      </c>
      <c r="F4217" t="s">
        <v>1221</v>
      </c>
      <c r="G4217" t="s">
        <v>1222</v>
      </c>
    </row>
    <row r="4218" spans="1:7" x14ac:dyDescent="0.25">
      <c r="A4218" t="s">
        <v>6999</v>
      </c>
      <c r="B4218" t="s">
        <v>381</v>
      </c>
      <c r="C4218">
        <v>0</v>
      </c>
      <c r="D4218">
        <v>0</v>
      </c>
      <c r="E4218">
        <v>0</v>
      </c>
      <c r="F4218" t="s">
        <v>7000</v>
      </c>
    </row>
    <row r="4219" spans="1:7" x14ac:dyDescent="0.25">
      <c r="A4219" t="s">
        <v>9856</v>
      </c>
      <c r="B4219" t="s">
        <v>9857</v>
      </c>
      <c r="C4219">
        <v>0</v>
      </c>
      <c r="D4219">
        <v>0</v>
      </c>
      <c r="E4219">
        <v>0</v>
      </c>
      <c r="F4219" t="s">
        <v>9858</v>
      </c>
    </row>
    <row r="4220" spans="1:7" x14ac:dyDescent="0.25">
      <c r="A4220" t="s">
        <v>12057</v>
      </c>
      <c r="B4220" t="s">
        <v>12058</v>
      </c>
      <c r="C4220">
        <v>0</v>
      </c>
      <c r="D4220">
        <v>0</v>
      </c>
      <c r="E4220">
        <v>0</v>
      </c>
      <c r="F4220" t="s">
        <v>12059</v>
      </c>
    </row>
    <row r="4221" spans="1:7" x14ac:dyDescent="0.25">
      <c r="A4221" t="s">
        <v>3783</v>
      </c>
      <c r="B4221" t="s">
        <v>3784</v>
      </c>
      <c r="C4221">
        <v>0</v>
      </c>
      <c r="D4221">
        <v>0</v>
      </c>
      <c r="E4221">
        <v>0</v>
      </c>
      <c r="F4221" t="s">
        <v>3785</v>
      </c>
    </row>
    <row r="4222" spans="1:7" x14ac:dyDescent="0.25">
      <c r="A4222" t="s">
        <v>6511</v>
      </c>
      <c r="B4222" t="s">
        <v>6512</v>
      </c>
      <c r="C4222">
        <v>0</v>
      </c>
      <c r="D4222">
        <v>0</v>
      </c>
      <c r="E4222">
        <v>0</v>
      </c>
      <c r="F4222" t="s">
        <v>6513</v>
      </c>
    </row>
    <row r="4223" spans="1:7" x14ac:dyDescent="0.25">
      <c r="A4223" t="s">
        <v>3272</v>
      </c>
      <c r="B4223" t="s">
        <v>3273</v>
      </c>
      <c r="C4223">
        <v>0</v>
      </c>
      <c r="D4223">
        <v>0</v>
      </c>
      <c r="E4223">
        <v>0</v>
      </c>
      <c r="F4223" t="s">
        <v>3274</v>
      </c>
    </row>
    <row r="4224" spans="1:7" x14ac:dyDescent="0.25">
      <c r="A4224" t="s">
        <v>12625</v>
      </c>
      <c r="B4224" t="s">
        <v>12626</v>
      </c>
      <c r="C4224">
        <v>0</v>
      </c>
      <c r="D4224">
        <v>0</v>
      </c>
      <c r="E4224">
        <v>0</v>
      </c>
      <c r="F4224" t="s">
        <v>12627</v>
      </c>
    </row>
    <row r="4225" spans="1:7" x14ac:dyDescent="0.25">
      <c r="A4225" t="s">
        <v>8028</v>
      </c>
      <c r="B4225" t="s">
        <v>8029</v>
      </c>
      <c r="C4225">
        <v>0</v>
      </c>
      <c r="D4225">
        <v>0</v>
      </c>
      <c r="E4225">
        <v>0</v>
      </c>
      <c r="F4225" t="s">
        <v>8030</v>
      </c>
    </row>
    <row r="4226" spans="1:7" x14ac:dyDescent="0.25">
      <c r="A4226" t="s">
        <v>1397</v>
      </c>
      <c r="B4226" t="s">
        <v>1398</v>
      </c>
      <c r="C4226">
        <v>1</v>
      </c>
      <c r="D4226">
        <v>1</v>
      </c>
      <c r="E4226">
        <v>0</v>
      </c>
      <c r="F4226" t="s">
        <v>1399</v>
      </c>
      <c r="G4226" t="s">
        <v>235</v>
      </c>
    </row>
    <row r="4227" spans="1:7" x14ac:dyDescent="0.25">
      <c r="A4227" t="s">
        <v>6284</v>
      </c>
      <c r="B4227" t="s">
        <v>6285</v>
      </c>
      <c r="C4227">
        <v>0</v>
      </c>
      <c r="D4227">
        <v>0</v>
      </c>
      <c r="E4227">
        <v>0</v>
      </c>
      <c r="F4227" t="s">
        <v>6286</v>
      </c>
    </row>
    <row r="4228" spans="1:7" x14ac:dyDescent="0.25">
      <c r="A4228" t="s">
        <v>12817</v>
      </c>
      <c r="B4228" t="s">
        <v>12818</v>
      </c>
      <c r="C4228">
        <v>0</v>
      </c>
      <c r="D4228">
        <v>0</v>
      </c>
      <c r="E4228">
        <v>0</v>
      </c>
      <c r="F4228" t="s">
        <v>12819</v>
      </c>
    </row>
    <row r="4229" spans="1:7" x14ac:dyDescent="0.25">
      <c r="A4229" t="s">
        <v>10171</v>
      </c>
      <c r="B4229" t="s">
        <v>10172</v>
      </c>
      <c r="C4229">
        <v>0</v>
      </c>
      <c r="D4229">
        <v>0</v>
      </c>
      <c r="E4229">
        <v>0</v>
      </c>
      <c r="F4229" t="s">
        <v>10173</v>
      </c>
    </row>
    <row r="4230" spans="1:7" x14ac:dyDescent="0.25">
      <c r="A4230" t="s">
        <v>2870</v>
      </c>
      <c r="B4230" t="s">
        <v>2871</v>
      </c>
      <c r="C4230">
        <v>0</v>
      </c>
      <c r="D4230">
        <v>0</v>
      </c>
      <c r="E4230">
        <v>0</v>
      </c>
      <c r="F4230" t="s">
        <v>2872</v>
      </c>
    </row>
    <row r="4231" spans="1:7" x14ac:dyDescent="0.25">
      <c r="A4231" t="s">
        <v>8525</v>
      </c>
      <c r="B4231" t="s">
        <v>8526</v>
      </c>
      <c r="C4231">
        <v>0</v>
      </c>
      <c r="D4231">
        <v>0</v>
      </c>
      <c r="E4231">
        <v>0</v>
      </c>
      <c r="F4231" t="s">
        <v>8527</v>
      </c>
    </row>
    <row r="4232" spans="1:7" x14ac:dyDescent="0.25">
      <c r="A4232" t="s">
        <v>7215</v>
      </c>
      <c r="B4232" t="s">
        <v>7216</v>
      </c>
      <c r="C4232">
        <v>0</v>
      </c>
      <c r="D4232">
        <v>0</v>
      </c>
      <c r="E4232">
        <v>0</v>
      </c>
      <c r="F4232" t="s">
        <v>7217</v>
      </c>
    </row>
    <row r="4233" spans="1:7" x14ac:dyDescent="0.25">
      <c r="A4233" t="s">
        <v>12961</v>
      </c>
      <c r="B4233" t="s">
        <v>4841</v>
      </c>
      <c r="C4233">
        <v>0</v>
      </c>
      <c r="D4233">
        <v>0</v>
      </c>
      <c r="E4233">
        <v>0</v>
      </c>
      <c r="F4233" t="s">
        <v>12962</v>
      </c>
    </row>
    <row r="4234" spans="1:7" x14ac:dyDescent="0.25">
      <c r="A4234" t="s">
        <v>3303</v>
      </c>
      <c r="B4234" t="s">
        <v>3304</v>
      </c>
      <c r="C4234">
        <v>0</v>
      </c>
      <c r="D4234">
        <v>0</v>
      </c>
      <c r="E4234">
        <v>0</v>
      </c>
      <c r="F4234" t="s">
        <v>3305</v>
      </c>
    </row>
    <row r="4235" spans="1:7" x14ac:dyDescent="0.25">
      <c r="A4235" t="s">
        <v>8403</v>
      </c>
      <c r="B4235" t="s">
        <v>8404</v>
      </c>
      <c r="C4235">
        <v>0</v>
      </c>
      <c r="D4235">
        <v>0</v>
      </c>
      <c r="E4235">
        <v>0</v>
      </c>
      <c r="F4235" t="s">
        <v>8405</v>
      </c>
    </row>
    <row r="4236" spans="1:7" x14ac:dyDescent="0.25">
      <c r="A4236" t="s">
        <v>7137</v>
      </c>
      <c r="B4236" t="s">
        <v>7138</v>
      </c>
      <c r="C4236">
        <v>0</v>
      </c>
      <c r="D4236">
        <v>0</v>
      </c>
      <c r="E4236">
        <v>0</v>
      </c>
      <c r="F4236" t="s">
        <v>7139</v>
      </c>
    </row>
    <row r="4237" spans="1:7" x14ac:dyDescent="0.25">
      <c r="A4237" t="s">
        <v>8159</v>
      </c>
      <c r="B4237" t="s">
        <v>8160</v>
      </c>
      <c r="C4237">
        <v>0</v>
      </c>
      <c r="D4237">
        <v>0</v>
      </c>
      <c r="E4237">
        <v>0</v>
      </c>
      <c r="F4237" t="s">
        <v>8161</v>
      </c>
    </row>
    <row r="4238" spans="1:7" x14ac:dyDescent="0.25">
      <c r="A4238" t="s">
        <v>2704</v>
      </c>
      <c r="B4238" t="s">
        <v>2705</v>
      </c>
      <c r="C4238">
        <v>0</v>
      </c>
      <c r="D4238">
        <v>0</v>
      </c>
      <c r="E4238">
        <v>0</v>
      </c>
      <c r="F4238" t="s">
        <v>2706</v>
      </c>
    </row>
    <row r="4239" spans="1:7" x14ac:dyDescent="0.25">
      <c r="A4239" t="s">
        <v>4293</v>
      </c>
      <c r="B4239" t="s">
        <v>4294</v>
      </c>
      <c r="C4239">
        <v>0</v>
      </c>
      <c r="D4239">
        <v>0</v>
      </c>
      <c r="E4239">
        <v>0</v>
      </c>
      <c r="F4239" t="s">
        <v>4295</v>
      </c>
    </row>
    <row r="4240" spans="1:7" x14ac:dyDescent="0.25">
      <c r="A4240" t="s">
        <v>8328</v>
      </c>
      <c r="B4240" t="s">
        <v>8329</v>
      </c>
      <c r="C4240">
        <v>0</v>
      </c>
      <c r="D4240">
        <v>0</v>
      </c>
      <c r="E4240">
        <v>0</v>
      </c>
      <c r="F4240" t="s">
        <v>8330</v>
      </c>
    </row>
    <row r="4241" spans="1:7" x14ac:dyDescent="0.25">
      <c r="A4241" t="s">
        <v>2082</v>
      </c>
      <c r="B4241" t="s">
        <v>2083</v>
      </c>
      <c r="C4241">
        <v>0</v>
      </c>
      <c r="D4241">
        <v>0</v>
      </c>
      <c r="E4241">
        <v>0</v>
      </c>
      <c r="F4241" t="s">
        <v>2084</v>
      </c>
    </row>
    <row r="4242" spans="1:7" x14ac:dyDescent="0.25">
      <c r="A4242" t="s">
        <v>8874</v>
      </c>
      <c r="B4242" t="s">
        <v>8875</v>
      </c>
      <c r="C4242">
        <v>0</v>
      </c>
      <c r="D4242">
        <v>0</v>
      </c>
      <c r="E4242">
        <v>0</v>
      </c>
      <c r="F4242" t="s">
        <v>8876</v>
      </c>
    </row>
    <row r="4243" spans="1:7" x14ac:dyDescent="0.25">
      <c r="A4243" t="s">
        <v>9044</v>
      </c>
      <c r="B4243" t="s">
        <v>9045</v>
      </c>
      <c r="C4243">
        <v>0</v>
      </c>
      <c r="D4243">
        <v>0</v>
      </c>
      <c r="E4243">
        <v>0</v>
      </c>
      <c r="F4243" t="s">
        <v>9046</v>
      </c>
    </row>
    <row r="4244" spans="1:7" x14ac:dyDescent="0.25">
      <c r="A4244" t="s">
        <v>9697</v>
      </c>
      <c r="B4244" t="s">
        <v>9698</v>
      </c>
      <c r="C4244">
        <v>0</v>
      </c>
      <c r="D4244">
        <v>0</v>
      </c>
      <c r="E4244">
        <v>0</v>
      </c>
      <c r="F4244" t="s">
        <v>9699</v>
      </c>
    </row>
    <row r="4245" spans="1:7" x14ac:dyDescent="0.25">
      <c r="A4245" t="s">
        <v>7379</v>
      </c>
      <c r="B4245" t="s">
        <v>7380</v>
      </c>
      <c r="C4245">
        <v>0</v>
      </c>
      <c r="D4245">
        <v>0</v>
      </c>
      <c r="E4245">
        <v>0</v>
      </c>
      <c r="F4245" t="s">
        <v>7381</v>
      </c>
    </row>
    <row r="4246" spans="1:7" x14ac:dyDescent="0.25">
      <c r="A4246" t="s">
        <v>3203</v>
      </c>
      <c r="B4246" t="s">
        <v>3204</v>
      </c>
      <c r="C4246">
        <v>0</v>
      </c>
      <c r="D4246">
        <v>0</v>
      </c>
      <c r="E4246">
        <v>0</v>
      </c>
      <c r="F4246" t="s">
        <v>3205</v>
      </c>
    </row>
    <row r="4247" spans="1:7" x14ac:dyDescent="0.25">
      <c r="A4247" t="s">
        <v>10582</v>
      </c>
      <c r="B4247" t="s">
        <v>10583</v>
      </c>
      <c r="C4247">
        <v>0</v>
      </c>
      <c r="D4247">
        <v>0</v>
      </c>
      <c r="E4247">
        <v>0</v>
      </c>
      <c r="F4247" t="s">
        <v>10584</v>
      </c>
    </row>
    <row r="4248" spans="1:7" x14ac:dyDescent="0.25">
      <c r="A4248" t="s">
        <v>11829</v>
      </c>
      <c r="B4248" t="s">
        <v>11830</v>
      </c>
      <c r="C4248">
        <v>0</v>
      </c>
      <c r="D4248">
        <v>0</v>
      </c>
      <c r="E4248">
        <v>0</v>
      </c>
      <c r="F4248" t="s">
        <v>11831</v>
      </c>
    </row>
    <row r="4249" spans="1:7" x14ac:dyDescent="0.25">
      <c r="A4249" t="s">
        <v>10459</v>
      </c>
      <c r="B4249" t="s">
        <v>10460</v>
      </c>
      <c r="C4249">
        <v>0</v>
      </c>
      <c r="D4249">
        <v>0</v>
      </c>
      <c r="E4249">
        <v>0</v>
      </c>
      <c r="F4249" t="s">
        <v>10461</v>
      </c>
    </row>
    <row r="4250" spans="1:7" x14ac:dyDescent="0.25">
      <c r="A4250" t="s">
        <v>4478</v>
      </c>
      <c r="B4250" t="s">
        <v>4479</v>
      </c>
      <c r="C4250">
        <v>0</v>
      </c>
      <c r="D4250">
        <v>0</v>
      </c>
      <c r="E4250">
        <v>0</v>
      </c>
      <c r="F4250" t="s">
        <v>4480</v>
      </c>
    </row>
    <row r="4251" spans="1:7" x14ac:dyDescent="0.25">
      <c r="A4251" t="s">
        <v>670</v>
      </c>
      <c r="B4251" t="s">
        <v>671</v>
      </c>
      <c r="C4251">
        <v>1</v>
      </c>
      <c r="D4251">
        <v>1</v>
      </c>
      <c r="E4251">
        <v>0</v>
      </c>
      <c r="F4251" t="s">
        <v>672</v>
      </c>
      <c r="G4251" t="s">
        <v>258</v>
      </c>
    </row>
    <row r="4252" spans="1:7" x14ac:dyDescent="0.25">
      <c r="A4252" t="s">
        <v>10732</v>
      </c>
      <c r="B4252" t="s">
        <v>10733</v>
      </c>
      <c r="C4252">
        <v>0</v>
      </c>
      <c r="D4252">
        <v>0</v>
      </c>
      <c r="E4252">
        <v>0</v>
      </c>
      <c r="F4252" t="s">
        <v>10734</v>
      </c>
    </row>
    <row r="4253" spans="1:7" x14ac:dyDescent="0.25">
      <c r="A4253" t="s">
        <v>12196</v>
      </c>
      <c r="B4253" t="s">
        <v>12197</v>
      </c>
      <c r="C4253">
        <v>0</v>
      </c>
      <c r="D4253">
        <v>0</v>
      </c>
      <c r="E4253">
        <v>0</v>
      </c>
      <c r="F4253" t="s">
        <v>12198</v>
      </c>
    </row>
    <row r="4254" spans="1:7" x14ac:dyDescent="0.25">
      <c r="A4254" t="s">
        <v>8132</v>
      </c>
      <c r="B4254" t="s">
        <v>8133</v>
      </c>
      <c r="C4254">
        <v>0</v>
      </c>
      <c r="D4254">
        <v>0</v>
      </c>
      <c r="E4254">
        <v>0</v>
      </c>
      <c r="F4254" t="s">
        <v>8134</v>
      </c>
    </row>
    <row r="4255" spans="1:7" x14ac:dyDescent="0.25">
      <c r="A4255" t="s">
        <v>12335</v>
      </c>
      <c r="B4255" t="s">
        <v>12336</v>
      </c>
      <c r="C4255">
        <v>0</v>
      </c>
      <c r="D4255">
        <v>0</v>
      </c>
      <c r="E4255">
        <v>0</v>
      </c>
      <c r="F4255" t="s">
        <v>12337</v>
      </c>
    </row>
    <row r="4256" spans="1:7" x14ac:dyDescent="0.25">
      <c r="A4256" t="s">
        <v>12178</v>
      </c>
      <c r="B4256" t="s">
        <v>12179</v>
      </c>
      <c r="C4256">
        <v>0</v>
      </c>
      <c r="D4256">
        <v>0</v>
      </c>
      <c r="E4256">
        <v>0</v>
      </c>
      <c r="F4256" t="s">
        <v>12180</v>
      </c>
    </row>
    <row r="4257" spans="1:6" x14ac:dyDescent="0.25">
      <c r="A4257" t="s">
        <v>5576</v>
      </c>
      <c r="B4257" t="s">
        <v>947</v>
      </c>
      <c r="C4257">
        <v>0</v>
      </c>
      <c r="D4257">
        <v>0</v>
      </c>
      <c r="E4257">
        <v>0</v>
      </c>
      <c r="F4257" t="s">
        <v>5577</v>
      </c>
    </row>
    <row r="4258" spans="1:6" x14ac:dyDescent="0.25">
      <c r="A4258" t="s">
        <v>10909</v>
      </c>
      <c r="B4258" t="s">
        <v>10910</v>
      </c>
      <c r="C4258">
        <v>0</v>
      </c>
      <c r="D4258">
        <v>0</v>
      </c>
      <c r="E4258">
        <v>0</v>
      </c>
      <c r="F4258" t="s">
        <v>10911</v>
      </c>
    </row>
    <row r="4259" spans="1:6" x14ac:dyDescent="0.25">
      <c r="A4259" t="s">
        <v>4546</v>
      </c>
      <c r="B4259" t="s">
        <v>4547</v>
      </c>
      <c r="C4259">
        <v>0</v>
      </c>
      <c r="D4259">
        <v>0</v>
      </c>
      <c r="E4259">
        <v>0</v>
      </c>
      <c r="F4259" t="s">
        <v>4548</v>
      </c>
    </row>
    <row r="4260" spans="1:6" x14ac:dyDescent="0.25">
      <c r="A4260" t="s">
        <v>2629</v>
      </c>
      <c r="B4260" t="s">
        <v>2630</v>
      </c>
      <c r="C4260">
        <v>0</v>
      </c>
      <c r="D4260">
        <v>0</v>
      </c>
      <c r="E4260">
        <v>0</v>
      </c>
      <c r="F4260" t="s">
        <v>2631</v>
      </c>
    </row>
    <row r="4261" spans="1:6" x14ac:dyDescent="0.25">
      <c r="A4261" t="s">
        <v>5295</v>
      </c>
      <c r="B4261" t="s">
        <v>5296</v>
      </c>
      <c r="C4261">
        <v>0</v>
      </c>
      <c r="D4261">
        <v>0</v>
      </c>
      <c r="E4261">
        <v>0</v>
      </c>
      <c r="F4261" t="s">
        <v>5297</v>
      </c>
    </row>
    <row r="4262" spans="1:6" x14ac:dyDescent="0.25">
      <c r="A4262" t="s">
        <v>4793</v>
      </c>
      <c r="B4262" t="s">
        <v>4794</v>
      </c>
      <c r="C4262">
        <v>0</v>
      </c>
      <c r="D4262">
        <v>0</v>
      </c>
      <c r="E4262">
        <v>0</v>
      </c>
      <c r="F4262" t="s">
        <v>4795</v>
      </c>
    </row>
    <row r="4263" spans="1:6" x14ac:dyDescent="0.25">
      <c r="A4263" t="s">
        <v>3126</v>
      </c>
      <c r="B4263" t="s">
        <v>2992</v>
      </c>
      <c r="C4263">
        <v>0</v>
      </c>
      <c r="D4263">
        <v>0</v>
      </c>
      <c r="E4263">
        <v>0</v>
      </c>
      <c r="F4263" t="s">
        <v>3127</v>
      </c>
    </row>
    <row r="4264" spans="1:6" x14ac:dyDescent="0.25">
      <c r="A4264" t="s">
        <v>8862</v>
      </c>
      <c r="B4264" t="s">
        <v>8863</v>
      </c>
      <c r="C4264">
        <v>0</v>
      </c>
      <c r="D4264">
        <v>0</v>
      </c>
      <c r="E4264">
        <v>0</v>
      </c>
      <c r="F4264" t="s">
        <v>8864</v>
      </c>
    </row>
    <row r="4265" spans="1:6" x14ac:dyDescent="0.25">
      <c r="A4265" t="s">
        <v>8588</v>
      </c>
      <c r="B4265" t="s">
        <v>8589</v>
      </c>
      <c r="C4265">
        <v>0</v>
      </c>
      <c r="D4265">
        <v>0</v>
      </c>
      <c r="E4265">
        <v>0</v>
      </c>
      <c r="F4265" t="s">
        <v>8590</v>
      </c>
    </row>
    <row r="4266" spans="1:6" x14ac:dyDescent="0.25">
      <c r="A4266" t="s">
        <v>5056</v>
      </c>
      <c r="B4266" t="s">
        <v>5057</v>
      </c>
      <c r="C4266">
        <v>0</v>
      </c>
      <c r="D4266">
        <v>0</v>
      </c>
      <c r="E4266">
        <v>0</v>
      </c>
      <c r="F4266" t="s">
        <v>5058</v>
      </c>
    </row>
    <row r="4267" spans="1:6" x14ac:dyDescent="0.25">
      <c r="A4267" t="s">
        <v>7064</v>
      </c>
      <c r="B4267" t="s">
        <v>7065</v>
      </c>
      <c r="C4267">
        <v>0</v>
      </c>
      <c r="D4267">
        <v>0</v>
      </c>
      <c r="E4267">
        <v>0</v>
      </c>
      <c r="F4267" t="s">
        <v>7066</v>
      </c>
    </row>
    <row r="4268" spans="1:6" x14ac:dyDescent="0.25">
      <c r="A4268" t="s">
        <v>9587</v>
      </c>
      <c r="B4268" t="s">
        <v>9588</v>
      </c>
      <c r="C4268">
        <v>0</v>
      </c>
      <c r="D4268">
        <v>0</v>
      </c>
      <c r="E4268">
        <v>0</v>
      </c>
      <c r="F4268" t="s">
        <v>9589</v>
      </c>
    </row>
    <row r="4269" spans="1:6" x14ac:dyDescent="0.25">
      <c r="A4269" t="s">
        <v>2378</v>
      </c>
      <c r="B4269" t="s">
        <v>2379</v>
      </c>
      <c r="C4269">
        <v>0</v>
      </c>
      <c r="D4269">
        <v>0</v>
      </c>
      <c r="E4269">
        <v>0</v>
      </c>
      <c r="F4269" t="s">
        <v>2380</v>
      </c>
    </row>
    <row r="4270" spans="1:6" x14ac:dyDescent="0.25">
      <c r="A4270" t="s">
        <v>7899</v>
      </c>
      <c r="B4270" t="s">
        <v>1645</v>
      </c>
      <c r="C4270">
        <v>0</v>
      </c>
      <c r="D4270">
        <v>0</v>
      </c>
      <c r="E4270">
        <v>0</v>
      </c>
      <c r="F4270" t="s">
        <v>7900</v>
      </c>
    </row>
    <row r="4271" spans="1:6" x14ac:dyDescent="0.25">
      <c r="A4271" t="s">
        <v>8063</v>
      </c>
      <c r="B4271" t="s">
        <v>8064</v>
      </c>
      <c r="C4271">
        <v>0</v>
      </c>
      <c r="D4271">
        <v>0</v>
      </c>
      <c r="E4271">
        <v>0</v>
      </c>
      <c r="F4271" t="s">
        <v>8065</v>
      </c>
    </row>
    <row r="4272" spans="1:6" x14ac:dyDescent="0.25">
      <c r="A4272" t="s">
        <v>12574</v>
      </c>
      <c r="B4272" t="s">
        <v>12575</v>
      </c>
      <c r="C4272">
        <v>0</v>
      </c>
      <c r="D4272">
        <v>0</v>
      </c>
      <c r="E4272">
        <v>0</v>
      </c>
      <c r="F4272" t="s">
        <v>12576</v>
      </c>
    </row>
    <row r="4273" spans="1:7" x14ac:dyDescent="0.25">
      <c r="A4273" t="s">
        <v>5566</v>
      </c>
      <c r="B4273" t="s">
        <v>5567</v>
      </c>
      <c r="C4273">
        <v>0</v>
      </c>
      <c r="D4273">
        <v>0</v>
      </c>
      <c r="E4273">
        <v>0</v>
      </c>
      <c r="F4273" t="s">
        <v>5568</v>
      </c>
    </row>
    <row r="4274" spans="1:7" x14ac:dyDescent="0.25">
      <c r="A4274" t="s">
        <v>11672</v>
      </c>
      <c r="B4274" t="s">
        <v>11673</v>
      </c>
      <c r="C4274">
        <v>0</v>
      </c>
      <c r="D4274">
        <v>0</v>
      </c>
      <c r="E4274">
        <v>0</v>
      </c>
      <c r="F4274" t="s">
        <v>11674</v>
      </c>
    </row>
    <row r="4275" spans="1:7" x14ac:dyDescent="0.25">
      <c r="A4275" t="s">
        <v>3746</v>
      </c>
      <c r="B4275" t="s">
        <v>3747</v>
      </c>
      <c r="C4275">
        <v>0</v>
      </c>
      <c r="D4275">
        <v>0</v>
      </c>
      <c r="E4275">
        <v>0</v>
      </c>
      <c r="F4275" t="s">
        <v>3748</v>
      </c>
    </row>
    <row r="4276" spans="1:7" x14ac:dyDescent="0.25">
      <c r="A4276" t="s">
        <v>1066</v>
      </c>
      <c r="B4276" t="s">
        <v>1067</v>
      </c>
      <c r="C4276">
        <v>1</v>
      </c>
      <c r="D4276">
        <v>0</v>
      </c>
      <c r="E4276">
        <v>0</v>
      </c>
      <c r="F4276" t="s">
        <v>1068</v>
      </c>
      <c r="G4276" t="s">
        <v>206</v>
      </c>
    </row>
    <row r="4277" spans="1:7" x14ac:dyDescent="0.25">
      <c r="A4277" t="s">
        <v>8239</v>
      </c>
      <c r="B4277" t="s">
        <v>8240</v>
      </c>
      <c r="C4277">
        <v>0</v>
      </c>
      <c r="D4277">
        <v>0</v>
      </c>
      <c r="E4277">
        <v>0</v>
      </c>
      <c r="F4277" t="s">
        <v>8241</v>
      </c>
    </row>
    <row r="4278" spans="1:7" x14ac:dyDescent="0.25">
      <c r="A4278" t="s">
        <v>6168</v>
      </c>
      <c r="B4278" t="s">
        <v>862</v>
      </c>
      <c r="C4278">
        <v>0</v>
      </c>
      <c r="D4278">
        <v>0</v>
      </c>
      <c r="E4278">
        <v>0</v>
      </c>
      <c r="F4278" t="s">
        <v>6169</v>
      </c>
    </row>
    <row r="4279" spans="1:7" x14ac:dyDescent="0.25">
      <c r="A4279" t="s">
        <v>6085</v>
      </c>
      <c r="B4279" t="s">
        <v>6086</v>
      </c>
      <c r="C4279">
        <v>0</v>
      </c>
      <c r="D4279">
        <v>0</v>
      </c>
      <c r="E4279">
        <v>0</v>
      </c>
      <c r="F4279" t="s">
        <v>6087</v>
      </c>
    </row>
    <row r="4280" spans="1:7" x14ac:dyDescent="0.25">
      <c r="A4280" t="s">
        <v>8579</v>
      </c>
      <c r="B4280" t="s">
        <v>8580</v>
      </c>
      <c r="C4280">
        <v>0</v>
      </c>
      <c r="D4280">
        <v>0</v>
      </c>
      <c r="E4280">
        <v>0</v>
      </c>
      <c r="F4280" t="s">
        <v>8581</v>
      </c>
    </row>
    <row r="4281" spans="1:7" x14ac:dyDescent="0.25">
      <c r="A4281" t="s">
        <v>7385</v>
      </c>
      <c r="B4281" t="s">
        <v>7386</v>
      </c>
      <c r="C4281">
        <v>0</v>
      </c>
      <c r="D4281">
        <v>0</v>
      </c>
      <c r="E4281">
        <v>0</v>
      </c>
      <c r="F4281" t="s">
        <v>7387</v>
      </c>
    </row>
    <row r="4282" spans="1:7" x14ac:dyDescent="0.25">
      <c r="A4282" t="s">
        <v>10849</v>
      </c>
      <c r="B4282" t="s">
        <v>10850</v>
      </c>
      <c r="C4282">
        <v>0</v>
      </c>
      <c r="D4282">
        <v>0</v>
      </c>
      <c r="E4282">
        <v>0</v>
      </c>
      <c r="F4282" t="s">
        <v>10851</v>
      </c>
    </row>
    <row r="4283" spans="1:7" x14ac:dyDescent="0.25">
      <c r="A4283" t="s">
        <v>3649</v>
      </c>
      <c r="B4283" t="s">
        <v>3650</v>
      </c>
      <c r="C4283">
        <v>0</v>
      </c>
      <c r="D4283">
        <v>0</v>
      </c>
      <c r="E4283">
        <v>0</v>
      </c>
      <c r="F4283" t="s">
        <v>3651</v>
      </c>
    </row>
    <row r="4284" spans="1:7" x14ac:dyDescent="0.25">
      <c r="A4284" t="s">
        <v>8784</v>
      </c>
      <c r="B4284" t="s">
        <v>8785</v>
      </c>
      <c r="C4284">
        <v>0</v>
      </c>
      <c r="D4284">
        <v>0</v>
      </c>
      <c r="E4284">
        <v>0</v>
      </c>
      <c r="F4284" t="s">
        <v>8786</v>
      </c>
    </row>
    <row r="4285" spans="1:7" x14ac:dyDescent="0.25">
      <c r="A4285" t="s">
        <v>5917</v>
      </c>
      <c r="B4285" t="s">
        <v>5918</v>
      </c>
      <c r="C4285">
        <v>0</v>
      </c>
      <c r="D4285">
        <v>0</v>
      </c>
      <c r="E4285">
        <v>0</v>
      </c>
      <c r="F4285" t="s">
        <v>5919</v>
      </c>
    </row>
    <row r="4286" spans="1:7" x14ac:dyDescent="0.25">
      <c r="A4286" t="s">
        <v>4115</v>
      </c>
      <c r="B4286" t="s">
        <v>4116</v>
      </c>
      <c r="C4286">
        <v>0</v>
      </c>
      <c r="D4286">
        <v>0</v>
      </c>
      <c r="E4286">
        <v>0</v>
      </c>
      <c r="F4286" t="s">
        <v>4117</v>
      </c>
    </row>
    <row r="4287" spans="1:7" x14ac:dyDescent="0.25">
      <c r="A4287" t="s">
        <v>12302</v>
      </c>
      <c r="B4287" t="s">
        <v>12303</v>
      </c>
      <c r="C4287">
        <v>0</v>
      </c>
      <c r="D4287">
        <v>0</v>
      </c>
      <c r="E4287">
        <v>0</v>
      </c>
      <c r="F4287" t="s">
        <v>12304</v>
      </c>
    </row>
    <row r="4288" spans="1:7" x14ac:dyDescent="0.25">
      <c r="A4288" t="s">
        <v>10831</v>
      </c>
      <c r="B4288" t="s">
        <v>10832</v>
      </c>
      <c r="C4288">
        <v>0</v>
      </c>
      <c r="D4288">
        <v>0</v>
      </c>
      <c r="E4288">
        <v>0</v>
      </c>
      <c r="F4288" t="s">
        <v>10833</v>
      </c>
    </row>
    <row r="4289" spans="1:6" x14ac:dyDescent="0.25">
      <c r="A4289" t="s">
        <v>10777</v>
      </c>
      <c r="B4289" t="s">
        <v>10778</v>
      </c>
      <c r="C4289">
        <v>0</v>
      </c>
      <c r="D4289">
        <v>0</v>
      </c>
      <c r="E4289">
        <v>0</v>
      </c>
      <c r="F4289" t="s">
        <v>10779</v>
      </c>
    </row>
    <row r="4290" spans="1:6" x14ac:dyDescent="0.25">
      <c r="A4290" t="s">
        <v>4173</v>
      </c>
      <c r="B4290" t="s">
        <v>4174</v>
      </c>
      <c r="C4290">
        <v>0</v>
      </c>
      <c r="D4290">
        <v>0</v>
      </c>
      <c r="E4290">
        <v>0</v>
      </c>
      <c r="F4290" t="s">
        <v>4175</v>
      </c>
    </row>
    <row r="4291" spans="1:6" x14ac:dyDescent="0.25">
      <c r="A4291" t="s">
        <v>7376</v>
      </c>
      <c r="B4291" t="s">
        <v>7377</v>
      </c>
      <c r="C4291">
        <v>0</v>
      </c>
      <c r="D4291">
        <v>0</v>
      </c>
      <c r="E4291">
        <v>0</v>
      </c>
      <c r="F4291" t="s">
        <v>7378</v>
      </c>
    </row>
    <row r="4292" spans="1:6" x14ac:dyDescent="0.25">
      <c r="A4292" t="s">
        <v>5781</v>
      </c>
      <c r="B4292" t="s">
        <v>5782</v>
      </c>
      <c r="C4292">
        <v>0</v>
      </c>
      <c r="D4292">
        <v>0</v>
      </c>
      <c r="E4292">
        <v>0</v>
      </c>
      <c r="F4292" t="s">
        <v>5783</v>
      </c>
    </row>
    <row r="4293" spans="1:6" x14ac:dyDescent="0.25">
      <c r="A4293" t="s">
        <v>11691</v>
      </c>
      <c r="B4293" t="s">
        <v>9884</v>
      </c>
      <c r="C4293">
        <v>0</v>
      </c>
      <c r="D4293">
        <v>0</v>
      </c>
      <c r="E4293">
        <v>0</v>
      </c>
      <c r="F4293" t="s">
        <v>11692</v>
      </c>
    </row>
    <row r="4294" spans="1:6" x14ac:dyDescent="0.25">
      <c r="A4294" t="s">
        <v>5282</v>
      </c>
      <c r="B4294" t="s">
        <v>5283</v>
      </c>
      <c r="C4294">
        <v>0</v>
      </c>
      <c r="D4294">
        <v>0</v>
      </c>
      <c r="E4294">
        <v>0</v>
      </c>
      <c r="F4294" t="s">
        <v>5284</v>
      </c>
    </row>
    <row r="4295" spans="1:6" x14ac:dyDescent="0.25">
      <c r="A4295" t="s">
        <v>4396</v>
      </c>
      <c r="B4295" t="s">
        <v>4397</v>
      </c>
      <c r="C4295">
        <v>0</v>
      </c>
      <c r="D4295">
        <v>0</v>
      </c>
      <c r="E4295">
        <v>0</v>
      </c>
      <c r="F4295" t="s">
        <v>4398</v>
      </c>
    </row>
    <row r="4296" spans="1:6" x14ac:dyDescent="0.25">
      <c r="A4296" t="s">
        <v>8940</v>
      </c>
      <c r="B4296" t="s">
        <v>5761</v>
      </c>
      <c r="C4296">
        <v>0</v>
      </c>
      <c r="D4296">
        <v>0</v>
      </c>
      <c r="E4296">
        <v>0</v>
      </c>
      <c r="F4296" t="s">
        <v>8941</v>
      </c>
    </row>
    <row r="4297" spans="1:6" x14ac:dyDescent="0.25">
      <c r="A4297" t="s">
        <v>6779</v>
      </c>
      <c r="B4297" t="s">
        <v>6780</v>
      </c>
      <c r="C4297">
        <v>0</v>
      </c>
      <c r="D4297">
        <v>0</v>
      </c>
      <c r="E4297">
        <v>0</v>
      </c>
      <c r="F4297" t="s">
        <v>6781</v>
      </c>
    </row>
    <row r="4298" spans="1:6" x14ac:dyDescent="0.25">
      <c r="A4298" t="s">
        <v>7269</v>
      </c>
      <c r="B4298" t="s">
        <v>7270</v>
      </c>
      <c r="C4298">
        <v>0</v>
      </c>
      <c r="D4298">
        <v>0</v>
      </c>
      <c r="E4298">
        <v>0</v>
      </c>
      <c r="F4298" t="s">
        <v>7271</v>
      </c>
    </row>
    <row r="4299" spans="1:6" x14ac:dyDescent="0.25">
      <c r="A4299" t="s">
        <v>5660</v>
      </c>
      <c r="B4299" t="s">
        <v>5661</v>
      </c>
      <c r="C4299">
        <v>0</v>
      </c>
      <c r="D4299">
        <v>0</v>
      </c>
      <c r="E4299">
        <v>0</v>
      </c>
      <c r="F4299" t="s">
        <v>5662</v>
      </c>
    </row>
    <row r="4300" spans="1:6" x14ac:dyDescent="0.25">
      <c r="A4300" t="s">
        <v>6682</v>
      </c>
      <c r="B4300" t="s">
        <v>6683</v>
      </c>
      <c r="C4300">
        <v>0</v>
      </c>
      <c r="D4300">
        <v>0</v>
      </c>
      <c r="E4300">
        <v>0</v>
      </c>
      <c r="F4300" t="s">
        <v>6684</v>
      </c>
    </row>
    <row r="4301" spans="1:6" x14ac:dyDescent="0.25">
      <c r="A4301" t="s">
        <v>5276</v>
      </c>
      <c r="B4301" t="s">
        <v>5277</v>
      </c>
      <c r="C4301">
        <v>0</v>
      </c>
      <c r="D4301">
        <v>0</v>
      </c>
      <c r="E4301">
        <v>0</v>
      </c>
      <c r="F4301" t="s">
        <v>5278</v>
      </c>
    </row>
    <row r="4302" spans="1:6" x14ac:dyDescent="0.25">
      <c r="A4302" t="s">
        <v>7275</v>
      </c>
      <c r="B4302" t="s">
        <v>3909</v>
      </c>
      <c r="C4302">
        <v>0</v>
      </c>
      <c r="D4302">
        <v>0</v>
      </c>
      <c r="E4302">
        <v>0</v>
      </c>
      <c r="F4302" t="s">
        <v>7276</v>
      </c>
    </row>
    <row r="4303" spans="1:6" x14ac:dyDescent="0.25">
      <c r="A4303" t="s">
        <v>2849</v>
      </c>
      <c r="B4303" t="s">
        <v>2850</v>
      </c>
      <c r="C4303">
        <v>0</v>
      </c>
      <c r="D4303">
        <v>0</v>
      </c>
      <c r="E4303">
        <v>0</v>
      </c>
      <c r="F4303" t="s">
        <v>2851</v>
      </c>
    </row>
    <row r="4304" spans="1:6" x14ac:dyDescent="0.25">
      <c r="A4304" t="s">
        <v>11576</v>
      </c>
      <c r="B4304" t="s">
        <v>11577</v>
      </c>
      <c r="C4304">
        <v>0</v>
      </c>
      <c r="D4304">
        <v>0</v>
      </c>
      <c r="E4304">
        <v>0</v>
      </c>
      <c r="F4304" t="s">
        <v>11578</v>
      </c>
    </row>
    <row r="4305" spans="1:7" x14ac:dyDescent="0.25">
      <c r="A4305" t="s">
        <v>3981</v>
      </c>
      <c r="B4305" t="s">
        <v>3982</v>
      </c>
      <c r="C4305">
        <v>0</v>
      </c>
      <c r="D4305">
        <v>0</v>
      </c>
      <c r="E4305">
        <v>0</v>
      </c>
      <c r="F4305" t="s">
        <v>3983</v>
      </c>
    </row>
    <row r="4306" spans="1:7" x14ac:dyDescent="0.25">
      <c r="A4306" t="s">
        <v>12705</v>
      </c>
      <c r="B4306" t="s">
        <v>4745</v>
      </c>
      <c r="C4306">
        <v>0</v>
      </c>
      <c r="D4306">
        <v>0</v>
      </c>
      <c r="E4306">
        <v>0</v>
      </c>
      <c r="F4306" t="s">
        <v>12706</v>
      </c>
    </row>
    <row r="4307" spans="1:7" x14ac:dyDescent="0.25">
      <c r="A4307" t="s">
        <v>2542</v>
      </c>
      <c r="B4307" t="s">
        <v>2543</v>
      </c>
      <c r="C4307">
        <v>0</v>
      </c>
      <c r="D4307">
        <v>0</v>
      </c>
      <c r="E4307">
        <v>0</v>
      </c>
      <c r="F4307" t="s">
        <v>2544</v>
      </c>
    </row>
    <row r="4308" spans="1:7" x14ac:dyDescent="0.25">
      <c r="A4308" t="s">
        <v>6299</v>
      </c>
      <c r="B4308" t="s">
        <v>6300</v>
      </c>
      <c r="C4308">
        <v>0</v>
      </c>
      <c r="D4308">
        <v>0</v>
      </c>
      <c r="E4308">
        <v>0</v>
      </c>
      <c r="F4308" t="s">
        <v>6301</v>
      </c>
    </row>
    <row r="4309" spans="1:7" x14ac:dyDescent="0.25">
      <c r="A4309" t="s">
        <v>6103</v>
      </c>
      <c r="B4309" t="s">
        <v>6104</v>
      </c>
      <c r="C4309">
        <v>0</v>
      </c>
      <c r="D4309">
        <v>0</v>
      </c>
      <c r="E4309">
        <v>0</v>
      </c>
      <c r="F4309" t="s">
        <v>6105</v>
      </c>
    </row>
    <row r="4310" spans="1:7" x14ac:dyDescent="0.25">
      <c r="A4310" t="s">
        <v>2680</v>
      </c>
      <c r="B4310" t="s">
        <v>2681</v>
      </c>
      <c r="C4310">
        <v>0</v>
      </c>
      <c r="D4310">
        <v>0</v>
      </c>
      <c r="E4310">
        <v>0</v>
      </c>
      <c r="F4310" t="s">
        <v>2682</v>
      </c>
    </row>
    <row r="4311" spans="1:7" x14ac:dyDescent="0.25">
      <c r="A4311" t="s">
        <v>4128</v>
      </c>
      <c r="B4311" t="s">
        <v>4129</v>
      </c>
      <c r="C4311">
        <v>0</v>
      </c>
      <c r="D4311">
        <v>0</v>
      </c>
      <c r="E4311">
        <v>0</v>
      </c>
      <c r="F4311" t="s">
        <v>4130</v>
      </c>
    </row>
    <row r="4312" spans="1:7" x14ac:dyDescent="0.25">
      <c r="A4312" t="s">
        <v>1932</v>
      </c>
      <c r="B4312" t="s">
        <v>1928</v>
      </c>
      <c r="C4312">
        <v>0</v>
      </c>
      <c r="D4312">
        <v>0</v>
      </c>
      <c r="E4312">
        <v>0</v>
      </c>
      <c r="F4312" t="s">
        <v>1933</v>
      </c>
    </row>
    <row r="4313" spans="1:7" x14ac:dyDescent="0.25">
      <c r="A4313" t="s">
        <v>5016</v>
      </c>
      <c r="B4313" t="s">
        <v>5017</v>
      </c>
      <c r="C4313">
        <v>0</v>
      </c>
      <c r="D4313">
        <v>0</v>
      </c>
      <c r="E4313">
        <v>0</v>
      </c>
      <c r="F4313" t="s">
        <v>5018</v>
      </c>
    </row>
    <row r="4314" spans="1:7" x14ac:dyDescent="0.25">
      <c r="A4314" t="s">
        <v>3902</v>
      </c>
      <c r="B4314" t="s">
        <v>3903</v>
      </c>
      <c r="C4314">
        <v>0</v>
      </c>
      <c r="D4314">
        <v>0</v>
      </c>
      <c r="E4314">
        <v>0</v>
      </c>
      <c r="F4314" t="s">
        <v>3904</v>
      </c>
    </row>
    <row r="4315" spans="1:7" x14ac:dyDescent="0.25">
      <c r="A4315" t="s">
        <v>12311</v>
      </c>
      <c r="B4315" t="s">
        <v>12312</v>
      </c>
      <c r="C4315">
        <v>0</v>
      </c>
      <c r="D4315">
        <v>0</v>
      </c>
      <c r="E4315">
        <v>0</v>
      </c>
      <c r="F4315" t="s">
        <v>12313</v>
      </c>
    </row>
    <row r="4316" spans="1:7" x14ac:dyDescent="0.25">
      <c r="A4316" t="s">
        <v>7654</v>
      </c>
      <c r="B4316" t="s">
        <v>7655</v>
      </c>
      <c r="C4316">
        <v>0</v>
      </c>
      <c r="D4316">
        <v>0</v>
      </c>
      <c r="E4316">
        <v>0</v>
      </c>
      <c r="F4316" t="s">
        <v>7656</v>
      </c>
    </row>
    <row r="4317" spans="1:7" x14ac:dyDescent="0.25">
      <c r="A4317" t="s">
        <v>3122</v>
      </c>
      <c r="B4317" t="s">
        <v>3123</v>
      </c>
      <c r="C4317">
        <v>0</v>
      </c>
      <c r="D4317">
        <v>0</v>
      </c>
      <c r="E4317">
        <v>0</v>
      </c>
      <c r="F4317" t="s">
        <v>3124</v>
      </c>
    </row>
    <row r="4318" spans="1:7" x14ac:dyDescent="0.25">
      <c r="A4318" t="s">
        <v>876</v>
      </c>
      <c r="B4318" t="s">
        <v>877</v>
      </c>
      <c r="C4318">
        <v>1</v>
      </c>
      <c r="D4318">
        <v>1</v>
      </c>
      <c r="E4318">
        <v>0</v>
      </c>
      <c r="F4318" t="s">
        <v>878</v>
      </c>
      <c r="G4318" t="s">
        <v>215</v>
      </c>
    </row>
    <row r="4319" spans="1:7" x14ac:dyDescent="0.25">
      <c r="A4319" t="s">
        <v>12694</v>
      </c>
      <c r="B4319" t="s">
        <v>12695</v>
      </c>
      <c r="C4319">
        <v>0</v>
      </c>
      <c r="D4319">
        <v>0</v>
      </c>
      <c r="E4319">
        <v>0</v>
      </c>
      <c r="F4319" t="s">
        <v>12696</v>
      </c>
    </row>
    <row r="4320" spans="1:7" x14ac:dyDescent="0.25">
      <c r="A4320" t="s">
        <v>13041</v>
      </c>
      <c r="B4320" t="s">
        <v>12995</v>
      </c>
      <c r="C4320">
        <v>0</v>
      </c>
      <c r="D4320">
        <v>0</v>
      </c>
      <c r="E4320">
        <v>0</v>
      </c>
      <c r="F4320" t="s">
        <v>13042</v>
      </c>
    </row>
    <row r="4321" spans="1:6" x14ac:dyDescent="0.25">
      <c r="A4321" t="s">
        <v>7146</v>
      </c>
      <c r="B4321" t="s">
        <v>7147</v>
      </c>
      <c r="C4321">
        <v>0</v>
      </c>
      <c r="D4321">
        <v>0</v>
      </c>
      <c r="E4321">
        <v>0</v>
      </c>
      <c r="F4321" t="s">
        <v>7148</v>
      </c>
    </row>
    <row r="4322" spans="1:6" x14ac:dyDescent="0.25">
      <c r="A4322" t="s">
        <v>12637</v>
      </c>
      <c r="B4322" t="s">
        <v>12638</v>
      </c>
      <c r="C4322">
        <v>0</v>
      </c>
      <c r="D4322">
        <v>0</v>
      </c>
      <c r="E4322">
        <v>0</v>
      </c>
      <c r="F4322" t="s">
        <v>12639</v>
      </c>
    </row>
    <row r="4323" spans="1:6" x14ac:dyDescent="0.25">
      <c r="A4323" t="s">
        <v>10438</v>
      </c>
      <c r="B4323" t="s">
        <v>10439</v>
      </c>
      <c r="C4323">
        <v>0</v>
      </c>
      <c r="D4323">
        <v>0</v>
      </c>
      <c r="E4323">
        <v>0</v>
      </c>
      <c r="F4323" t="s">
        <v>10440</v>
      </c>
    </row>
    <row r="4324" spans="1:6" x14ac:dyDescent="0.25">
      <c r="A4324" t="s">
        <v>6260</v>
      </c>
      <c r="B4324" t="s">
        <v>6261</v>
      </c>
      <c r="C4324">
        <v>0</v>
      </c>
      <c r="D4324">
        <v>0</v>
      </c>
      <c r="E4324">
        <v>0</v>
      </c>
      <c r="F4324" t="s">
        <v>6262</v>
      </c>
    </row>
    <row r="4325" spans="1:6" x14ac:dyDescent="0.25">
      <c r="A4325" t="s">
        <v>7576</v>
      </c>
      <c r="B4325" t="s">
        <v>7577</v>
      </c>
      <c r="C4325">
        <v>0</v>
      </c>
      <c r="D4325">
        <v>0</v>
      </c>
      <c r="E4325">
        <v>0</v>
      </c>
      <c r="F4325" t="s">
        <v>7578</v>
      </c>
    </row>
    <row r="4326" spans="1:6" x14ac:dyDescent="0.25">
      <c r="A4326" t="s">
        <v>9123</v>
      </c>
      <c r="B4326" t="s">
        <v>9124</v>
      </c>
      <c r="C4326">
        <v>0</v>
      </c>
      <c r="D4326">
        <v>0</v>
      </c>
      <c r="E4326">
        <v>0</v>
      </c>
      <c r="F4326" t="s">
        <v>9125</v>
      </c>
    </row>
    <row r="4327" spans="1:6" x14ac:dyDescent="0.25">
      <c r="A4327" t="s">
        <v>5529</v>
      </c>
      <c r="B4327" t="s">
        <v>5530</v>
      </c>
      <c r="C4327">
        <v>0</v>
      </c>
      <c r="D4327">
        <v>0</v>
      </c>
      <c r="E4327">
        <v>0</v>
      </c>
      <c r="F4327" t="s">
        <v>5531</v>
      </c>
    </row>
    <row r="4328" spans="1:6" x14ac:dyDescent="0.25">
      <c r="A4328" t="s">
        <v>2644</v>
      </c>
      <c r="B4328" t="s">
        <v>2645</v>
      </c>
      <c r="C4328">
        <v>0</v>
      </c>
      <c r="D4328">
        <v>0</v>
      </c>
      <c r="E4328">
        <v>0</v>
      </c>
      <c r="F4328" t="s">
        <v>2646</v>
      </c>
    </row>
    <row r="4329" spans="1:6" x14ac:dyDescent="0.25">
      <c r="A4329" t="s">
        <v>2277</v>
      </c>
      <c r="B4329" t="s">
        <v>2278</v>
      </c>
      <c r="C4329">
        <v>0</v>
      </c>
      <c r="D4329">
        <v>0</v>
      </c>
      <c r="E4329">
        <v>0</v>
      </c>
      <c r="F4329" t="s">
        <v>2279</v>
      </c>
    </row>
    <row r="4330" spans="1:6" x14ac:dyDescent="0.25">
      <c r="A4330" t="s">
        <v>5416</v>
      </c>
      <c r="B4330" t="s">
        <v>5417</v>
      </c>
      <c r="C4330">
        <v>0</v>
      </c>
      <c r="D4330">
        <v>0</v>
      </c>
      <c r="E4330">
        <v>0</v>
      </c>
      <c r="F4330" t="s">
        <v>5418</v>
      </c>
    </row>
    <row r="4331" spans="1:6" x14ac:dyDescent="0.25">
      <c r="A4331" t="s">
        <v>4323</v>
      </c>
      <c r="B4331" t="s">
        <v>4324</v>
      </c>
      <c r="C4331">
        <v>0</v>
      </c>
      <c r="D4331">
        <v>0</v>
      </c>
      <c r="E4331">
        <v>0</v>
      </c>
      <c r="F4331" t="s">
        <v>4325</v>
      </c>
    </row>
    <row r="4332" spans="1:6" x14ac:dyDescent="0.25">
      <c r="A4332" t="s">
        <v>6688</v>
      </c>
      <c r="B4332" t="s">
        <v>6689</v>
      </c>
      <c r="C4332">
        <v>0</v>
      </c>
      <c r="D4332">
        <v>0</v>
      </c>
      <c r="E4332">
        <v>0</v>
      </c>
      <c r="F4332" t="s">
        <v>6690</v>
      </c>
    </row>
    <row r="4333" spans="1:6" x14ac:dyDescent="0.25">
      <c r="A4333" t="s">
        <v>10355</v>
      </c>
      <c r="B4333" t="s">
        <v>10356</v>
      </c>
      <c r="C4333">
        <v>0</v>
      </c>
      <c r="D4333">
        <v>0</v>
      </c>
      <c r="E4333">
        <v>0</v>
      </c>
      <c r="F4333" t="s">
        <v>10357</v>
      </c>
    </row>
    <row r="4334" spans="1:6" x14ac:dyDescent="0.25">
      <c r="A4334" t="s">
        <v>2834</v>
      </c>
      <c r="B4334" t="s">
        <v>2835</v>
      </c>
      <c r="C4334">
        <v>0</v>
      </c>
      <c r="D4334">
        <v>0</v>
      </c>
      <c r="E4334">
        <v>0</v>
      </c>
      <c r="F4334" t="s">
        <v>2836</v>
      </c>
    </row>
    <row r="4335" spans="1:6" x14ac:dyDescent="0.25">
      <c r="A4335" t="s">
        <v>10543</v>
      </c>
      <c r="B4335" t="s">
        <v>10544</v>
      </c>
      <c r="C4335">
        <v>0</v>
      </c>
      <c r="D4335">
        <v>0</v>
      </c>
      <c r="E4335">
        <v>0</v>
      </c>
      <c r="F4335" t="s">
        <v>10545</v>
      </c>
    </row>
    <row r="4336" spans="1:6" x14ac:dyDescent="0.25">
      <c r="A4336" t="s">
        <v>12124</v>
      </c>
      <c r="B4336" t="s">
        <v>12125</v>
      </c>
      <c r="C4336">
        <v>0</v>
      </c>
      <c r="D4336">
        <v>0</v>
      </c>
      <c r="E4336">
        <v>0</v>
      </c>
      <c r="F4336" t="s">
        <v>12126</v>
      </c>
    </row>
    <row r="4337" spans="1:7" x14ac:dyDescent="0.25">
      <c r="A4337" t="s">
        <v>3140</v>
      </c>
      <c r="B4337" t="s">
        <v>3141</v>
      </c>
      <c r="C4337">
        <v>0</v>
      </c>
      <c r="D4337">
        <v>0</v>
      </c>
      <c r="E4337">
        <v>0</v>
      </c>
      <c r="F4337" t="s">
        <v>3142</v>
      </c>
    </row>
    <row r="4338" spans="1:7" x14ac:dyDescent="0.25">
      <c r="A4338" t="s">
        <v>3140</v>
      </c>
      <c r="B4338" t="s">
        <v>6453</v>
      </c>
      <c r="C4338">
        <v>0</v>
      </c>
      <c r="D4338">
        <v>0</v>
      </c>
      <c r="E4338">
        <v>0</v>
      </c>
      <c r="F4338" t="s">
        <v>3142</v>
      </c>
    </row>
    <row r="4339" spans="1:7" x14ac:dyDescent="0.25">
      <c r="A4339" t="s">
        <v>3568</v>
      </c>
      <c r="B4339" t="s">
        <v>3569</v>
      </c>
      <c r="C4339">
        <v>0</v>
      </c>
      <c r="D4339">
        <v>0</v>
      </c>
      <c r="E4339">
        <v>0</v>
      </c>
      <c r="F4339" t="s">
        <v>3570</v>
      </c>
    </row>
    <row r="4340" spans="1:7" x14ac:dyDescent="0.25">
      <c r="A4340" t="s">
        <v>1949</v>
      </c>
      <c r="B4340" t="s">
        <v>1950</v>
      </c>
      <c r="C4340">
        <v>0</v>
      </c>
      <c r="D4340">
        <v>0</v>
      </c>
      <c r="E4340">
        <v>0</v>
      </c>
      <c r="F4340" t="s">
        <v>1951</v>
      </c>
    </row>
    <row r="4341" spans="1:7" x14ac:dyDescent="0.25">
      <c r="A4341" t="s">
        <v>11349</v>
      </c>
      <c r="B4341" t="s">
        <v>11350</v>
      </c>
      <c r="C4341">
        <v>0</v>
      </c>
      <c r="D4341">
        <v>0</v>
      </c>
      <c r="E4341">
        <v>0</v>
      </c>
      <c r="F4341" t="s">
        <v>11351</v>
      </c>
    </row>
    <row r="4342" spans="1:7" x14ac:dyDescent="0.25">
      <c r="A4342" t="s">
        <v>4729</v>
      </c>
      <c r="B4342" t="s">
        <v>4730</v>
      </c>
      <c r="C4342">
        <v>0</v>
      </c>
      <c r="D4342">
        <v>0</v>
      </c>
      <c r="E4342">
        <v>0</v>
      </c>
      <c r="F4342" t="s">
        <v>4731</v>
      </c>
    </row>
    <row r="4343" spans="1:7" x14ac:dyDescent="0.25">
      <c r="A4343" t="s">
        <v>13253</v>
      </c>
      <c r="B4343" t="s">
        <v>13254</v>
      </c>
      <c r="C4343">
        <v>0</v>
      </c>
      <c r="D4343">
        <v>0</v>
      </c>
      <c r="E4343">
        <v>0</v>
      </c>
      <c r="F4343" t="s">
        <v>13255</v>
      </c>
    </row>
    <row r="4344" spans="1:7" x14ac:dyDescent="0.25">
      <c r="A4344" t="s">
        <v>7056</v>
      </c>
      <c r="B4344" t="s">
        <v>7057</v>
      </c>
      <c r="C4344">
        <v>0</v>
      </c>
      <c r="D4344">
        <v>0</v>
      </c>
      <c r="E4344">
        <v>0</v>
      </c>
      <c r="F4344" t="s">
        <v>7058</v>
      </c>
    </row>
    <row r="4345" spans="1:7" x14ac:dyDescent="0.25">
      <c r="A4345" t="s">
        <v>13106</v>
      </c>
      <c r="B4345" t="s">
        <v>13107</v>
      </c>
      <c r="C4345">
        <v>0</v>
      </c>
      <c r="D4345">
        <v>0</v>
      </c>
      <c r="E4345">
        <v>0</v>
      </c>
      <c r="F4345" t="s">
        <v>13108</v>
      </c>
    </row>
    <row r="4346" spans="1:7" x14ac:dyDescent="0.25">
      <c r="A4346" t="s">
        <v>1638</v>
      </c>
      <c r="B4346" t="s">
        <v>1639</v>
      </c>
      <c r="C4346">
        <v>1</v>
      </c>
      <c r="D4346">
        <v>0</v>
      </c>
      <c r="E4346">
        <v>1</v>
      </c>
      <c r="F4346" t="s">
        <v>1640</v>
      </c>
      <c r="G4346" t="s">
        <v>1459</v>
      </c>
    </row>
    <row r="4347" spans="1:7" x14ac:dyDescent="0.25">
      <c r="A4347" t="s">
        <v>7102</v>
      </c>
      <c r="B4347" t="s">
        <v>7103</v>
      </c>
      <c r="C4347">
        <v>0</v>
      </c>
      <c r="D4347">
        <v>0</v>
      </c>
      <c r="E4347">
        <v>0</v>
      </c>
      <c r="F4347" t="s">
        <v>7104</v>
      </c>
    </row>
    <row r="4348" spans="1:7" x14ac:dyDescent="0.25">
      <c r="A4348" t="s">
        <v>6643</v>
      </c>
      <c r="B4348" t="s">
        <v>6644</v>
      </c>
      <c r="C4348">
        <v>0</v>
      </c>
      <c r="D4348">
        <v>0</v>
      </c>
      <c r="E4348">
        <v>0</v>
      </c>
      <c r="F4348" t="s">
        <v>6645</v>
      </c>
    </row>
    <row r="4349" spans="1:7" x14ac:dyDescent="0.25">
      <c r="A4349" t="s">
        <v>10948</v>
      </c>
      <c r="B4349" t="s">
        <v>10949</v>
      </c>
      <c r="C4349">
        <v>0</v>
      </c>
      <c r="D4349">
        <v>0</v>
      </c>
      <c r="E4349">
        <v>0</v>
      </c>
      <c r="F4349" t="s">
        <v>10950</v>
      </c>
    </row>
    <row r="4350" spans="1:7" x14ac:dyDescent="0.25">
      <c r="A4350" t="s">
        <v>8705</v>
      </c>
      <c r="B4350" t="s">
        <v>8706</v>
      </c>
      <c r="C4350">
        <v>0</v>
      </c>
      <c r="D4350">
        <v>0</v>
      </c>
      <c r="E4350">
        <v>0</v>
      </c>
      <c r="F4350" t="s">
        <v>8707</v>
      </c>
    </row>
    <row r="4351" spans="1:7" x14ac:dyDescent="0.25">
      <c r="A4351" t="s">
        <v>9348</v>
      </c>
      <c r="B4351" t="s">
        <v>9349</v>
      </c>
      <c r="C4351">
        <v>0</v>
      </c>
      <c r="D4351">
        <v>0</v>
      </c>
      <c r="E4351">
        <v>0</v>
      </c>
      <c r="F4351" t="s">
        <v>9350</v>
      </c>
    </row>
    <row r="4352" spans="1:7" x14ac:dyDescent="0.25">
      <c r="A4352" t="s">
        <v>12341</v>
      </c>
      <c r="B4352" t="s">
        <v>12342</v>
      </c>
      <c r="C4352">
        <v>0</v>
      </c>
      <c r="D4352">
        <v>0</v>
      </c>
      <c r="E4352">
        <v>0</v>
      </c>
      <c r="F4352" t="s">
        <v>12343</v>
      </c>
    </row>
    <row r="4353" spans="1:7" x14ac:dyDescent="0.25">
      <c r="A4353" t="s">
        <v>2468</v>
      </c>
      <c r="B4353" t="s">
        <v>2469</v>
      </c>
      <c r="C4353">
        <v>0</v>
      </c>
      <c r="D4353">
        <v>0</v>
      </c>
      <c r="E4353">
        <v>0</v>
      </c>
      <c r="F4353" t="s">
        <v>2470</v>
      </c>
    </row>
    <row r="4354" spans="1:7" x14ac:dyDescent="0.25">
      <c r="A4354" t="s">
        <v>6421</v>
      </c>
      <c r="B4354" t="s">
        <v>6422</v>
      </c>
      <c r="C4354">
        <v>0</v>
      </c>
      <c r="D4354">
        <v>0</v>
      </c>
      <c r="E4354">
        <v>0</v>
      </c>
      <c r="F4354" t="s">
        <v>6423</v>
      </c>
    </row>
    <row r="4355" spans="1:7" x14ac:dyDescent="0.25">
      <c r="A4355" t="s">
        <v>4711</v>
      </c>
      <c r="B4355" t="s">
        <v>4712</v>
      </c>
      <c r="C4355">
        <v>0</v>
      </c>
      <c r="D4355">
        <v>0</v>
      </c>
      <c r="E4355">
        <v>0</v>
      </c>
      <c r="F4355" t="s">
        <v>4713</v>
      </c>
    </row>
    <row r="4356" spans="1:7" x14ac:dyDescent="0.25">
      <c r="A4356" t="s">
        <v>9410</v>
      </c>
      <c r="B4356" t="s">
        <v>9411</v>
      </c>
      <c r="C4356">
        <v>0</v>
      </c>
      <c r="D4356">
        <v>0</v>
      </c>
      <c r="E4356">
        <v>0</v>
      </c>
      <c r="F4356" t="s">
        <v>9412</v>
      </c>
    </row>
    <row r="4357" spans="1:7" x14ac:dyDescent="0.25">
      <c r="A4357" t="s">
        <v>7910</v>
      </c>
      <c r="B4357" t="s">
        <v>7911</v>
      </c>
      <c r="C4357">
        <v>0</v>
      </c>
      <c r="D4357">
        <v>0</v>
      </c>
      <c r="E4357">
        <v>0</v>
      </c>
      <c r="F4357" t="s">
        <v>7912</v>
      </c>
    </row>
    <row r="4358" spans="1:7" x14ac:dyDescent="0.25">
      <c r="A4358" t="s">
        <v>10855</v>
      </c>
      <c r="B4358" t="s">
        <v>10856</v>
      </c>
      <c r="C4358">
        <v>0</v>
      </c>
      <c r="D4358">
        <v>0</v>
      </c>
      <c r="E4358">
        <v>0</v>
      </c>
      <c r="F4358" t="s">
        <v>10857</v>
      </c>
    </row>
    <row r="4359" spans="1:7" x14ac:dyDescent="0.25">
      <c r="A4359" t="s">
        <v>474</v>
      </c>
      <c r="B4359" t="s">
        <v>475</v>
      </c>
      <c r="C4359">
        <v>2</v>
      </c>
      <c r="D4359">
        <v>0</v>
      </c>
      <c r="E4359">
        <v>2</v>
      </c>
      <c r="F4359" t="s">
        <v>476</v>
      </c>
      <c r="G4359" t="s">
        <v>473</v>
      </c>
    </row>
    <row r="4360" spans="1:7" x14ac:dyDescent="0.25">
      <c r="A4360" t="s">
        <v>12893</v>
      </c>
      <c r="B4360" t="s">
        <v>12894</v>
      </c>
      <c r="C4360">
        <v>0</v>
      </c>
      <c r="D4360">
        <v>0</v>
      </c>
      <c r="E4360">
        <v>0</v>
      </c>
      <c r="F4360" t="s">
        <v>12895</v>
      </c>
    </row>
    <row r="4361" spans="1:7" x14ac:dyDescent="0.25">
      <c r="A4361" t="s">
        <v>3385</v>
      </c>
      <c r="B4361" t="s">
        <v>3386</v>
      </c>
      <c r="C4361">
        <v>0</v>
      </c>
      <c r="D4361">
        <v>0</v>
      </c>
      <c r="E4361">
        <v>0</v>
      </c>
      <c r="F4361" t="s">
        <v>3387</v>
      </c>
    </row>
    <row r="4362" spans="1:7" x14ac:dyDescent="0.25">
      <c r="A4362" t="s">
        <v>11646</v>
      </c>
      <c r="B4362" t="s">
        <v>11647</v>
      </c>
      <c r="C4362">
        <v>0</v>
      </c>
      <c r="D4362">
        <v>0</v>
      </c>
      <c r="E4362">
        <v>0</v>
      </c>
      <c r="F4362" t="s">
        <v>11648</v>
      </c>
    </row>
    <row r="4363" spans="1:7" x14ac:dyDescent="0.25">
      <c r="A4363" t="s">
        <v>4433</v>
      </c>
      <c r="B4363" t="s">
        <v>4434</v>
      </c>
      <c r="C4363">
        <v>0</v>
      </c>
      <c r="D4363">
        <v>0</v>
      </c>
      <c r="E4363">
        <v>0</v>
      </c>
      <c r="F4363" t="s">
        <v>4435</v>
      </c>
    </row>
    <row r="4364" spans="1:7" x14ac:dyDescent="0.25">
      <c r="A4364" t="s">
        <v>10663</v>
      </c>
      <c r="B4364" t="s">
        <v>10664</v>
      </c>
      <c r="C4364">
        <v>0</v>
      </c>
      <c r="D4364">
        <v>0</v>
      </c>
      <c r="E4364">
        <v>0</v>
      </c>
      <c r="F4364" t="s">
        <v>10665</v>
      </c>
    </row>
    <row r="4365" spans="1:7" x14ac:dyDescent="0.25">
      <c r="A4365" t="s">
        <v>5434</v>
      </c>
      <c r="B4365" t="s">
        <v>5435</v>
      </c>
      <c r="C4365">
        <v>0</v>
      </c>
      <c r="D4365">
        <v>0</v>
      </c>
      <c r="E4365">
        <v>0</v>
      </c>
      <c r="F4365" t="s">
        <v>5436</v>
      </c>
    </row>
    <row r="4366" spans="1:7" x14ac:dyDescent="0.25">
      <c r="A4366" t="s">
        <v>7657</v>
      </c>
      <c r="B4366" t="s">
        <v>7658</v>
      </c>
      <c r="C4366">
        <v>0</v>
      </c>
      <c r="D4366">
        <v>0</v>
      </c>
      <c r="E4366">
        <v>0</v>
      </c>
      <c r="F4366" t="s">
        <v>7659</v>
      </c>
    </row>
    <row r="4367" spans="1:7" x14ac:dyDescent="0.25">
      <c r="A4367" t="s">
        <v>5094</v>
      </c>
      <c r="B4367" t="s">
        <v>5095</v>
      </c>
      <c r="C4367">
        <v>0</v>
      </c>
      <c r="D4367">
        <v>0</v>
      </c>
      <c r="E4367">
        <v>0</v>
      </c>
      <c r="F4367" t="s">
        <v>5096</v>
      </c>
    </row>
    <row r="4368" spans="1:7" x14ac:dyDescent="0.25">
      <c r="A4368" t="s">
        <v>13259</v>
      </c>
      <c r="B4368" t="s">
        <v>13260</v>
      </c>
      <c r="C4368">
        <v>0</v>
      </c>
      <c r="D4368">
        <v>0</v>
      </c>
      <c r="E4368">
        <v>0</v>
      </c>
      <c r="F4368" t="s">
        <v>13261</v>
      </c>
    </row>
    <row r="4369" spans="1:7" x14ac:dyDescent="0.25">
      <c r="A4369" t="s">
        <v>7838</v>
      </c>
      <c r="B4369" t="s">
        <v>7839</v>
      </c>
      <c r="C4369">
        <v>0</v>
      </c>
      <c r="D4369">
        <v>0</v>
      </c>
      <c r="E4369">
        <v>0</v>
      </c>
      <c r="F4369" t="s">
        <v>7840</v>
      </c>
    </row>
    <row r="4370" spans="1:7" x14ac:dyDescent="0.25">
      <c r="A4370" t="s">
        <v>10741</v>
      </c>
      <c r="B4370" t="s">
        <v>10742</v>
      </c>
      <c r="C4370">
        <v>0</v>
      </c>
      <c r="D4370">
        <v>0</v>
      </c>
      <c r="E4370">
        <v>0</v>
      </c>
      <c r="F4370" t="s">
        <v>10743</v>
      </c>
    </row>
    <row r="4371" spans="1:7" x14ac:dyDescent="0.25">
      <c r="A4371" t="s">
        <v>1403</v>
      </c>
      <c r="B4371" t="s">
        <v>1404</v>
      </c>
      <c r="C4371">
        <v>1</v>
      </c>
      <c r="D4371">
        <v>1</v>
      </c>
      <c r="E4371">
        <v>0</v>
      </c>
      <c r="F4371" t="s">
        <v>1405</v>
      </c>
      <c r="G4371" t="s">
        <v>259</v>
      </c>
    </row>
    <row r="4372" spans="1:7" x14ac:dyDescent="0.25">
      <c r="A4372" t="s">
        <v>1726</v>
      </c>
      <c r="B4372" t="s">
        <v>1727</v>
      </c>
      <c r="C4372">
        <v>1</v>
      </c>
      <c r="D4372">
        <v>1</v>
      </c>
      <c r="E4372">
        <v>0</v>
      </c>
      <c r="F4372" t="s">
        <v>1728</v>
      </c>
      <c r="G4372" t="s">
        <v>1729</v>
      </c>
    </row>
    <row r="4373" spans="1:7" x14ac:dyDescent="0.25">
      <c r="A4373" t="s">
        <v>13095</v>
      </c>
      <c r="B4373" t="s">
        <v>5184</v>
      </c>
      <c r="C4373">
        <v>0</v>
      </c>
      <c r="D4373">
        <v>0</v>
      </c>
      <c r="E4373">
        <v>0</v>
      </c>
      <c r="F4373" t="s">
        <v>13096</v>
      </c>
    </row>
    <row r="4374" spans="1:7" x14ac:dyDescent="0.25">
      <c r="A4374" t="s">
        <v>5183</v>
      </c>
      <c r="B4374" t="s">
        <v>5184</v>
      </c>
      <c r="C4374">
        <v>0</v>
      </c>
      <c r="D4374">
        <v>0</v>
      </c>
      <c r="E4374">
        <v>0</v>
      </c>
      <c r="F4374" t="s">
        <v>5185</v>
      </c>
    </row>
    <row r="4375" spans="1:7" x14ac:dyDescent="0.25">
      <c r="A4375" t="s">
        <v>2780</v>
      </c>
      <c r="B4375" t="s">
        <v>2781</v>
      </c>
      <c r="C4375">
        <v>0</v>
      </c>
      <c r="D4375">
        <v>0</v>
      </c>
      <c r="E4375">
        <v>0</v>
      </c>
      <c r="F4375" t="s">
        <v>2782</v>
      </c>
    </row>
    <row r="4376" spans="1:7" x14ac:dyDescent="0.25">
      <c r="A4376" t="s">
        <v>11850</v>
      </c>
      <c r="B4376" t="s">
        <v>11851</v>
      </c>
      <c r="C4376">
        <v>0</v>
      </c>
      <c r="D4376">
        <v>0</v>
      </c>
      <c r="E4376">
        <v>0</v>
      </c>
      <c r="F4376" t="s">
        <v>11852</v>
      </c>
    </row>
    <row r="4377" spans="1:7" x14ac:dyDescent="0.25">
      <c r="A4377" t="s">
        <v>10504</v>
      </c>
      <c r="B4377" t="s">
        <v>10505</v>
      </c>
      <c r="C4377">
        <v>0</v>
      </c>
      <c r="D4377">
        <v>0</v>
      </c>
      <c r="E4377">
        <v>0</v>
      </c>
      <c r="F4377" t="s">
        <v>10506</v>
      </c>
    </row>
    <row r="4378" spans="1:7" x14ac:dyDescent="0.25">
      <c r="A4378" t="s">
        <v>3044</v>
      </c>
      <c r="B4378" t="s">
        <v>2967</v>
      </c>
      <c r="C4378">
        <v>0</v>
      </c>
      <c r="D4378">
        <v>0</v>
      </c>
      <c r="E4378">
        <v>0</v>
      </c>
      <c r="F4378" t="s">
        <v>3045</v>
      </c>
    </row>
    <row r="4379" spans="1:7" x14ac:dyDescent="0.25">
      <c r="A4379" t="s">
        <v>11250</v>
      </c>
      <c r="B4379" t="s">
        <v>11251</v>
      </c>
      <c r="C4379">
        <v>0</v>
      </c>
      <c r="D4379">
        <v>0</v>
      </c>
      <c r="E4379">
        <v>0</v>
      </c>
      <c r="F4379" t="s">
        <v>11252</v>
      </c>
    </row>
    <row r="4380" spans="1:7" x14ac:dyDescent="0.25">
      <c r="A4380" t="s">
        <v>4355</v>
      </c>
      <c r="B4380" t="s">
        <v>4356</v>
      </c>
      <c r="C4380">
        <v>0</v>
      </c>
      <c r="D4380">
        <v>0</v>
      </c>
      <c r="E4380">
        <v>0</v>
      </c>
      <c r="F4380" t="s">
        <v>4357</v>
      </c>
    </row>
    <row r="4381" spans="1:7" x14ac:dyDescent="0.25">
      <c r="A4381" t="s">
        <v>11214</v>
      </c>
      <c r="B4381" t="s">
        <v>11215</v>
      </c>
      <c r="C4381">
        <v>0</v>
      </c>
      <c r="D4381">
        <v>0</v>
      </c>
      <c r="E4381">
        <v>0</v>
      </c>
      <c r="F4381" t="s">
        <v>11216</v>
      </c>
    </row>
    <row r="4382" spans="1:7" x14ac:dyDescent="0.25">
      <c r="A4382" t="s">
        <v>6188</v>
      </c>
      <c r="B4382" t="s">
        <v>6189</v>
      </c>
      <c r="C4382">
        <v>0</v>
      </c>
      <c r="D4382">
        <v>0</v>
      </c>
      <c r="E4382">
        <v>0</v>
      </c>
      <c r="F4382" t="s">
        <v>6190</v>
      </c>
    </row>
    <row r="4383" spans="1:7" x14ac:dyDescent="0.25">
      <c r="A4383" t="s">
        <v>7475</v>
      </c>
      <c r="B4383" t="s">
        <v>7476</v>
      </c>
      <c r="C4383">
        <v>0</v>
      </c>
      <c r="D4383">
        <v>0</v>
      </c>
      <c r="E4383">
        <v>0</v>
      </c>
      <c r="F4383" t="s">
        <v>7477</v>
      </c>
    </row>
    <row r="4384" spans="1:7" x14ac:dyDescent="0.25">
      <c r="A4384" t="s">
        <v>7475</v>
      </c>
      <c r="B4384" t="s">
        <v>7490</v>
      </c>
      <c r="C4384">
        <v>0</v>
      </c>
      <c r="D4384">
        <v>0</v>
      </c>
      <c r="E4384">
        <v>0</v>
      </c>
      <c r="F4384" t="s">
        <v>7477</v>
      </c>
    </row>
    <row r="4385" spans="1:7" x14ac:dyDescent="0.25">
      <c r="A4385" t="s">
        <v>7475</v>
      </c>
      <c r="B4385" t="s">
        <v>7500</v>
      </c>
      <c r="C4385">
        <v>0</v>
      </c>
      <c r="D4385">
        <v>0</v>
      </c>
      <c r="E4385">
        <v>0</v>
      </c>
      <c r="F4385" t="s">
        <v>7477</v>
      </c>
    </row>
    <row r="4386" spans="1:7" x14ac:dyDescent="0.25">
      <c r="A4386" t="s">
        <v>7507</v>
      </c>
      <c r="B4386" t="s">
        <v>7508</v>
      </c>
      <c r="C4386">
        <v>0</v>
      </c>
      <c r="D4386">
        <v>0</v>
      </c>
      <c r="E4386">
        <v>0</v>
      </c>
      <c r="F4386" t="s">
        <v>7509</v>
      </c>
    </row>
    <row r="4387" spans="1:7" x14ac:dyDescent="0.25">
      <c r="A4387" t="s">
        <v>12399</v>
      </c>
      <c r="B4387" t="s">
        <v>12400</v>
      </c>
      <c r="C4387">
        <v>0</v>
      </c>
      <c r="D4387">
        <v>0</v>
      </c>
      <c r="E4387">
        <v>0</v>
      </c>
      <c r="F4387" t="s">
        <v>12401</v>
      </c>
    </row>
    <row r="4388" spans="1:7" x14ac:dyDescent="0.25">
      <c r="A4388" t="s">
        <v>315</v>
      </c>
      <c r="B4388" t="s">
        <v>316</v>
      </c>
      <c r="C4388">
        <v>6</v>
      </c>
      <c r="D4388">
        <v>6</v>
      </c>
      <c r="E4388">
        <v>0</v>
      </c>
      <c r="F4388" t="s">
        <v>317</v>
      </c>
      <c r="G4388" t="s">
        <v>318</v>
      </c>
    </row>
    <row r="4389" spans="1:7" x14ac:dyDescent="0.25">
      <c r="A4389" t="s">
        <v>2623</v>
      </c>
      <c r="B4389" t="s">
        <v>2624</v>
      </c>
      <c r="C4389">
        <v>0</v>
      </c>
      <c r="D4389">
        <v>0</v>
      </c>
      <c r="E4389">
        <v>0</v>
      </c>
      <c r="F4389" t="s">
        <v>2625</v>
      </c>
    </row>
    <row r="4390" spans="1:7" x14ac:dyDescent="0.25">
      <c r="A4390" t="s">
        <v>2223</v>
      </c>
      <c r="B4390" t="s">
        <v>2224</v>
      </c>
      <c r="C4390">
        <v>0</v>
      </c>
      <c r="D4390">
        <v>0</v>
      </c>
      <c r="E4390">
        <v>0</v>
      </c>
      <c r="F4390" t="s">
        <v>2225</v>
      </c>
    </row>
    <row r="4391" spans="1:7" x14ac:dyDescent="0.25">
      <c r="A4391" t="s">
        <v>12480</v>
      </c>
      <c r="B4391" t="s">
        <v>12481</v>
      </c>
      <c r="C4391">
        <v>0</v>
      </c>
      <c r="D4391">
        <v>0</v>
      </c>
      <c r="E4391">
        <v>0</v>
      </c>
      <c r="F4391" t="s">
        <v>12482</v>
      </c>
    </row>
    <row r="4392" spans="1:7" x14ac:dyDescent="0.25">
      <c r="A4392" t="s">
        <v>1436</v>
      </c>
      <c r="B4392" t="s">
        <v>1437</v>
      </c>
      <c r="C4392">
        <v>1</v>
      </c>
      <c r="D4392">
        <v>1</v>
      </c>
      <c r="E4392">
        <v>0</v>
      </c>
      <c r="F4392" t="s">
        <v>1438</v>
      </c>
      <c r="G4392" t="s">
        <v>260</v>
      </c>
    </row>
    <row r="4393" spans="1:7" x14ac:dyDescent="0.25">
      <c r="A4393" t="s">
        <v>9480</v>
      </c>
      <c r="B4393" t="s">
        <v>9481</v>
      </c>
      <c r="C4393">
        <v>0</v>
      </c>
      <c r="D4393">
        <v>0</v>
      </c>
      <c r="E4393">
        <v>0</v>
      </c>
      <c r="F4393" t="s">
        <v>9482</v>
      </c>
    </row>
    <row r="4394" spans="1:7" x14ac:dyDescent="0.25">
      <c r="A4394" t="s">
        <v>9235</v>
      </c>
      <c r="B4394" t="s">
        <v>4614</v>
      </c>
      <c r="C4394">
        <v>0</v>
      </c>
      <c r="D4394">
        <v>0</v>
      </c>
      <c r="E4394">
        <v>0</v>
      </c>
      <c r="F4394" t="s">
        <v>9236</v>
      </c>
    </row>
    <row r="4395" spans="1:7" x14ac:dyDescent="0.25">
      <c r="A4395" t="s">
        <v>4352</v>
      </c>
      <c r="B4395" t="s">
        <v>4353</v>
      </c>
      <c r="C4395">
        <v>0</v>
      </c>
      <c r="D4395">
        <v>0</v>
      </c>
      <c r="E4395">
        <v>0</v>
      </c>
      <c r="F4395" t="s">
        <v>4354</v>
      </c>
    </row>
    <row r="4396" spans="1:7" x14ac:dyDescent="0.25">
      <c r="A4396" t="s">
        <v>7497</v>
      </c>
      <c r="B4396" t="s">
        <v>7498</v>
      </c>
      <c r="C4396">
        <v>0</v>
      </c>
      <c r="D4396">
        <v>0</v>
      </c>
      <c r="E4396">
        <v>0</v>
      </c>
      <c r="F4396" t="s">
        <v>7499</v>
      </c>
    </row>
    <row r="4397" spans="1:7" x14ac:dyDescent="0.25">
      <c r="A4397" t="s">
        <v>5974</v>
      </c>
      <c r="B4397" t="s">
        <v>5975</v>
      </c>
      <c r="C4397">
        <v>0</v>
      </c>
      <c r="D4397">
        <v>0</v>
      </c>
      <c r="E4397">
        <v>0</v>
      </c>
      <c r="F4397" t="s">
        <v>5976</v>
      </c>
    </row>
    <row r="4398" spans="1:7" x14ac:dyDescent="0.25">
      <c r="A4398" t="s">
        <v>1321</v>
      </c>
      <c r="B4398" t="s">
        <v>1322</v>
      </c>
      <c r="C4398">
        <v>1</v>
      </c>
      <c r="D4398">
        <v>1</v>
      </c>
      <c r="E4398">
        <v>0</v>
      </c>
      <c r="F4398" t="s">
        <v>1323</v>
      </c>
      <c r="G4398" t="s">
        <v>219</v>
      </c>
    </row>
    <row r="4399" spans="1:7" x14ac:dyDescent="0.25">
      <c r="A4399" t="s">
        <v>1223</v>
      </c>
      <c r="B4399" t="s">
        <v>1224</v>
      </c>
      <c r="C4399">
        <v>1</v>
      </c>
      <c r="D4399">
        <v>1</v>
      </c>
      <c r="E4399">
        <v>0</v>
      </c>
      <c r="F4399" t="s">
        <v>1225</v>
      </c>
      <c r="G4399" t="s">
        <v>1222</v>
      </c>
    </row>
    <row r="4400" spans="1:7" x14ac:dyDescent="0.25">
      <c r="A4400" t="s">
        <v>611</v>
      </c>
      <c r="B4400" t="s">
        <v>612</v>
      </c>
      <c r="C4400">
        <v>2</v>
      </c>
      <c r="D4400">
        <v>2</v>
      </c>
      <c r="E4400">
        <v>0</v>
      </c>
      <c r="F4400" t="s">
        <v>613</v>
      </c>
      <c r="G4400" t="s">
        <v>610</v>
      </c>
    </row>
    <row r="4401" spans="1:7" x14ac:dyDescent="0.25">
      <c r="A4401" t="s">
        <v>1195</v>
      </c>
      <c r="B4401" t="s">
        <v>1196</v>
      </c>
      <c r="C4401">
        <v>1</v>
      </c>
      <c r="D4401">
        <v>1</v>
      </c>
      <c r="E4401">
        <v>0</v>
      </c>
      <c r="F4401" t="s">
        <v>1197</v>
      </c>
      <c r="G4401" t="s">
        <v>230</v>
      </c>
    </row>
    <row r="4402" spans="1:7" x14ac:dyDescent="0.25">
      <c r="A4402" t="s">
        <v>5871</v>
      </c>
      <c r="B4402" t="s">
        <v>5872</v>
      </c>
      <c r="C4402">
        <v>0</v>
      </c>
      <c r="D4402">
        <v>0</v>
      </c>
      <c r="E4402">
        <v>0</v>
      </c>
      <c r="F4402" t="s">
        <v>5873</v>
      </c>
    </row>
    <row r="4403" spans="1:7" x14ac:dyDescent="0.25">
      <c r="A4403" t="s">
        <v>2590</v>
      </c>
      <c r="B4403" t="s">
        <v>2591</v>
      </c>
      <c r="C4403">
        <v>0</v>
      </c>
      <c r="D4403">
        <v>0</v>
      </c>
      <c r="E4403">
        <v>0</v>
      </c>
      <c r="F4403" t="s">
        <v>2592</v>
      </c>
    </row>
    <row r="4404" spans="1:7" x14ac:dyDescent="0.25">
      <c r="A4404" t="s">
        <v>2882</v>
      </c>
      <c r="B4404" t="s">
        <v>2883</v>
      </c>
      <c r="C4404">
        <v>0</v>
      </c>
      <c r="D4404">
        <v>0</v>
      </c>
      <c r="E4404">
        <v>0</v>
      </c>
      <c r="F4404" t="s">
        <v>2884</v>
      </c>
    </row>
    <row r="4405" spans="1:7" x14ac:dyDescent="0.25">
      <c r="A4405" t="s">
        <v>4281</v>
      </c>
      <c r="B4405" t="s">
        <v>4282</v>
      </c>
      <c r="C4405">
        <v>0</v>
      </c>
      <c r="D4405">
        <v>0</v>
      </c>
      <c r="E4405">
        <v>0</v>
      </c>
      <c r="F4405" t="s">
        <v>4283</v>
      </c>
    </row>
    <row r="4406" spans="1:7" x14ac:dyDescent="0.25">
      <c r="A4406" t="s">
        <v>4281</v>
      </c>
      <c r="B4406" t="s">
        <v>1624</v>
      </c>
      <c r="C4406">
        <v>0</v>
      </c>
      <c r="D4406">
        <v>0</v>
      </c>
      <c r="E4406">
        <v>0</v>
      </c>
      <c r="F4406" t="s">
        <v>4283</v>
      </c>
    </row>
    <row r="4407" spans="1:7" x14ac:dyDescent="0.25">
      <c r="A4407" t="s">
        <v>4281</v>
      </c>
      <c r="B4407" t="s">
        <v>10391</v>
      </c>
      <c r="C4407">
        <v>0</v>
      </c>
      <c r="D4407">
        <v>0</v>
      </c>
      <c r="E4407">
        <v>0</v>
      </c>
      <c r="F4407" t="s">
        <v>4283</v>
      </c>
    </row>
    <row r="4408" spans="1:7" x14ac:dyDescent="0.25">
      <c r="A4408" t="s">
        <v>7573</v>
      </c>
      <c r="B4408" t="s">
        <v>7574</v>
      </c>
      <c r="C4408">
        <v>0</v>
      </c>
      <c r="D4408">
        <v>0</v>
      </c>
      <c r="E4408">
        <v>0</v>
      </c>
      <c r="F4408" t="s">
        <v>7575</v>
      </c>
    </row>
    <row r="4409" spans="1:7" x14ac:dyDescent="0.25">
      <c r="A4409" t="s">
        <v>5616</v>
      </c>
      <c r="B4409" t="s">
        <v>5617</v>
      </c>
      <c r="C4409">
        <v>0</v>
      </c>
      <c r="D4409">
        <v>0</v>
      </c>
      <c r="E4409">
        <v>0</v>
      </c>
      <c r="F4409" t="s">
        <v>5618</v>
      </c>
    </row>
    <row r="4410" spans="1:7" x14ac:dyDescent="0.25">
      <c r="A4410" t="s">
        <v>10111</v>
      </c>
      <c r="B4410" t="s">
        <v>10112</v>
      </c>
      <c r="C4410">
        <v>0</v>
      </c>
      <c r="D4410">
        <v>0</v>
      </c>
      <c r="E4410">
        <v>0</v>
      </c>
      <c r="F4410" t="s">
        <v>10113</v>
      </c>
    </row>
    <row r="4411" spans="1:7" x14ac:dyDescent="0.25">
      <c r="A4411" t="s">
        <v>6195</v>
      </c>
      <c r="B4411" t="s">
        <v>6196</v>
      </c>
      <c r="C4411">
        <v>0</v>
      </c>
      <c r="D4411">
        <v>0</v>
      </c>
      <c r="E4411">
        <v>0</v>
      </c>
      <c r="F4411" t="s">
        <v>6197</v>
      </c>
    </row>
    <row r="4412" spans="1:7" x14ac:dyDescent="0.25">
      <c r="A4412" t="s">
        <v>6901</v>
      </c>
      <c r="B4412" t="s">
        <v>6902</v>
      </c>
      <c r="C4412">
        <v>0</v>
      </c>
      <c r="D4412">
        <v>0</v>
      </c>
      <c r="E4412">
        <v>0</v>
      </c>
      <c r="F4412" t="s">
        <v>6903</v>
      </c>
    </row>
    <row r="4413" spans="1:7" x14ac:dyDescent="0.25">
      <c r="A4413" t="s">
        <v>12884</v>
      </c>
      <c r="B4413" t="s">
        <v>12885</v>
      </c>
      <c r="C4413">
        <v>0</v>
      </c>
      <c r="D4413">
        <v>0</v>
      </c>
      <c r="E4413">
        <v>0</v>
      </c>
      <c r="F4413" t="s">
        <v>12886</v>
      </c>
    </row>
    <row r="4414" spans="1:7" x14ac:dyDescent="0.25">
      <c r="A4414" t="s">
        <v>607</v>
      </c>
      <c r="B4414" t="s">
        <v>608</v>
      </c>
      <c r="C4414">
        <v>2</v>
      </c>
      <c r="D4414">
        <v>2</v>
      </c>
      <c r="E4414">
        <v>0</v>
      </c>
      <c r="F4414" t="s">
        <v>609</v>
      </c>
      <c r="G4414" t="s">
        <v>610</v>
      </c>
    </row>
    <row r="4415" spans="1:7" x14ac:dyDescent="0.25">
      <c r="A4415" t="s">
        <v>9514</v>
      </c>
      <c r="B4415" t="s">
        <v>9507</v>
      </c>
      <c r="C4415">
        <v>0</v>
      </c>
      <c r="D4415">
        <v>0</v>
      </c>
      <c r="E4415">
        <v>0</v>
      </c>
      <c r="F4415" t="s">
        <v>9515</v>
      </c>
    </row>
    <row r="4416" spans="1:7" x14ac:dyDescent="0.25">
      <c r="A4416" t="s">
        <v>2804</v>
      </c>
      <c r="B4416" t="s">
        <v>2805</v>
      </c>
      <c r="C4416">
        <v>0</v>
      </c>
      <c r="D4416">
        <v>0</v>
      </c>
      <c r="E4416">
        <v>0</v>
      </c>
      <c r="F4416" t="s">
        <v>2806</v>
      </c>
    </row>
    <row r="4417" spans="1:7" x14ac:dyDescent="0.25">
      <c r="A4417" t="s">
        <v>12136</v>
      </c>
      <c r="B4417" t="s">
        <v>12137</v>
      </c>
      <c r="C4417">
        <v>0</v>
      </c>
      <c r="D4417">
        <v>0</v>
      </c>
      <c r="E4417">
        <v>0</v>
      </c>
      <c r="F4417" t="s">
        <v>12138</v>
      </c>
    </row>
    <row r="4418" spans="1:7" x14ac:dyDescent="0.25">
      <c r="A4418" t="s">
        <v>8960</v>
      </c>
      <c r="B4418" t="s">
        <v>8961</v>
      </c>
      <c r="C4418">
        <v>0</v>
      </c>
      <c r="D4418">
        <v>0</v>
      </c>
      <c r="E4418">
        <v>0</v>
      </c>
      <c r="F4418" t="s">
        <v>8962</v>
      </c>
    </row>
    <row r="4419" spans="1:7" x14ac:dyDescent="0.25">
      <c r="A4419" t="s">
        <v>1692</v>
      </c>
      <c r="B4419" t="s">
        <v>1693</v>
      </c>
      <c r="C4419">
        <v>1</v>
      </c>
      <c r="D4419">
        <v>1</v>
      </c>
      <c r="E4419">
        <v>0</v>
      </c>
      <c r="F4419" t="s">
        <v>1694</v>
      </c>
      <c r="G4419" t="s">
        <v>227</v>
      </c>
    </row>
    <row r="4420" spans="1:7" x14ac:dyDescent="0.25">
      <c r="A4420" t="s">
        <v>1247</v>
      </c>
      <c r="B4420" t="s">
        <v>1248</v>
      </c>
      <c r="C4420">
        <v>1</v>
      </c>
      <c r="D4420">
        <v>1</v>
      </c>
      <c r="E4420">
        <v>0</v>
      </c>
      <c r="F4420" t="s">
        <v>1249</v>
      </c>
      <c r="G4420" t="s">
        <v>249</v>
      </c>
    </row>
    <row r="4421" spans="1:7" x14ac:dyDescent="0.25">
      <c r="A4421" t="s">
        <v>11880</v>
      </c>
      <c r="B4421" t="s">
        <v>11881</v>
      </c>
      <c r="C4421">
        <v>0</v>
      </c>
      <c r="D4421">
        <v>0</v>
      </c>
      <c r="E4421">
        <v>0</v>
      </c>
      <c r="F4421" t="s">
        <v>11882</v>
      </c>
    </row>
    <row r="4422" spans="1:7" x14ac:dyDescent="0.25">
      <c r="A4422" t="s">
        <v>5634</v>
      </c>
      <c r="B4422" t="s">
        <v>5635</v>
      </c>
      <c r="C4422">
        <v>0</v>
      </c>
      <c r="D4422">
        <v>0</v>
      </c>
      <c r="E4422">
        <v>0</v>
      </c>
      <c r="F4422" t="s">
        <v>5636</v>
      </c>
    </row>
    <row r="4423" spans="1:7" x14ac:dyDescent="0.25">
      <c r="A4423" t="s">
        <v>4720</v>
      </c>
      <c r="B4423" t="s">
        <v>4721</v>
      </c>
      <c r="C4423">
        <v>0</v>
      </c>
      <c r="D4423">
        <v>0</v>
      </c>
      <c r="E4423">
        <v>0</v>
      </c>
      <c r="F4423" t="s">
        <v>4722</v>
      </c>
    </row>
    <row r="4424" spans="1:7" x14ac:dyDescent="0.25">
      <c r="A4424" t="s">
        <v>7867</v>
      </c>
      <c r="B4424" t="s">
        <v>7868</v>
      </c>
      <c r="C4424">
        <v>0</v>
      </c>
      <c r="D4424">
        <v>0</v>
      </c>
      <c r="E4424">
        <v>0</v>
      </c>
      <c r="F4424" t="s">
        <v>7869</v>
      </c>
    </row>
    <row r="4425" spans="1:7" x14ac:dyDescent="0.25">
      <c r="A4425" t="s">
        <v>1629</v>
      </c>
      <c r="B4425" t="s">
        <v>1630</v>
      </c>
      <c r="C4425">
        <v>1</v>
      </c>
      <c r="D4425">
        <v>1</v>
      </c>
      <c r="E4425">
        <v>0</v>
      </c>
      <c r="F4425" t="s">
        <v>1631</v>
      </c>
      <c r="G4425" t="s">
        <v>1459</v>
      </c>
    </row>
    <row r="4426" spans="1:7" x14ac:dyDescent="0.25">
      <c r="A4426" t="s">
        <v>11517</v>
      </c>
      <c r="B4426" t="s">
        <v>11518</v>
      </c>
      <c r="C4426">
        <v>0</v>
      </c>
      <c r="D4426">
        <v>0</v>
      </c>
      <c r="E4426">
        <v>0</v>
      </c>
      <c r="F4426" t="s">
        <v>11519</v>
      </c>
    </row>
    <row r="4427" spans="1:7" x14ac:dyDescent="0.25">
      <c r="A4427" t="s">
        <v>12881</v>
      </c>
      <c r="B4427" t="s">
        <v>12882</v>
      </c>
      <c r="C4427">
        <v>0</v>
      </c>
      <c r="D4427">
        <v>0</v>
      </c>
      <c r="E4427">
        <v>0</v>
      </c>
      <c r="F4427" t="s">
        <v>12883</v>
      </c>
    </row>
    <row r="4428" spans="1:7" x14ac:dyDescent="0.25">
      <c r="A4428" t="s">
        <v>2094</v>
      </c>
      <c r="B4428" t="s">
        <v>2095</v>
      </c>
      <c r="C4428">
        <v>0</v>
      </c>
      <c r="D4428">
        <v>0</v>
      </c>
      <c r="E4428">
        <v>0</v>
      </c>
      <c r="F4428" t="s">
        <v>2096</v>
      </c>
    </row>
    <row r="4429" spans="1:7" x14ac:dyDescent="0.25">
      <c r="A4429" t="s">
        <v>10986</v>
      </c>
      <c r="B4429" t="s">
        <v>10987</v>
      </c>
      <c r="C4429">
        <v>0</v>
      </c>
      <c r="D4429">
        <v>0</v>
      </c>
      <c r="E4429">
        <v>0</v>
      </c>
      <c r="F4429" t="s">
        <v>10988</v>
      </c>
    </row>
    <row r="4430" spans="1:7" x14ac:dyDescent="0.25">
      <c r="A4430" t="s">
        <v>11573</v>
      </c>
      <c r="B4430" t="s">
        <v>11574</v>
      </c>
      <c r="C4430">
        <v>0</v>
      </c>
      <c r="D4430">
        <v>0</v>
      </c>
      <c r="E4430">
        <v>0</v>
      </c>
      <c r="F4430" t="s">
        <v>11575</v>
      </c>
    </row>
    <row r="4431" spans="1:7" x14ac:dyDescent="0.25">
      <c r="A4431" t="s">
        <v>3628</v>
      </c>
      <c r="B4431" t="s">
        <v>3629</v>
      </c>
      <c r="C4431">
        <v>0</v>
      </c>
      <c r="D4431">
        <v>0</v>
      </c>
      <c r="E4431">
        <v>0</v>
      </c>
      <c r="F4431" t="s">
        <v>3630</v>
      </c>
    </row>
    <row r="4432" spans="1:7" x14ac:dyDescent="0.25">
      <c r="A4432" t="s">
        <v>3050</v>
      </c>
      <c r="B4432" t="s">
        <v>3051</v>
      </c>
      <c r="C4432">
        <v>0</v>
      </c>
      <c r="D4432">
        <v>0</v>
      </c>
      <c r="E4432">
        <v>0</v>
      </c>
      <c r="F4432" t="s">
        <v>3052</v>
      </c>
    </row>
    <row r="4433" spans="1:7" x14ac:dyDescent="0.25">
      <c r="A4433" t="s">
        <v>11844</v>
      </c>
      <c r="B4433" t="s">
        <v>11845</v>
      </c>
      <c r="C4433">
        <v>0</v>
      </c>
      <c r="D4433">
        <v>0</v>
      </c>
      <c r="E4433">
        <v>0</v>
      </c>
      <c r="F4433" t="s">
        <v>11846</v>
      </c>
    </row>
    <row r="4434" spans="1:7" x14ac:dyDescent="0.25">
      <c r="A4434" t="s">
        <v>967</v>
      </c>
      <c r="B4434" t="s">
        <v>968</v>
      </c>
      <c r="C4434">
        <v>1</v>
      </c>
      <c r="D4434">
        <v>1</v>
      </c>
      <c r="E4434">
        <v>0</v>
      </c>
      <c r="F4434" t="s">
        <v>969</v>
      </c>
      <c r="G4434" t="s">
        <v>215</v>
      </c>
    </row>
    <row r="4435" spans="1:7" x14ac:dyDescent="0.25">
      <c r="A4435" t="s">
        <v>12247</v>
      </c>
      <c r="B4435" t="s">
        <v>12248</v>
      </c>
      <c r="C4435">
        <v>0</v>
      </c>
      <c r="D4435">
        <v>0</v>
      </c>
      <c r="E4435">
        <v>0</v>
      </c>
      <c r="F4435" t="s">
        <v>12249</v>
      </c>
    </row>
    <row r="4436" spans="1:7" x14ac:dyDescent="0.25">
      <c r="A4436" t="s">
        <v>3365</v>
      </c>
      <c r="B4436" t="s">
        <v>3366</v>
      </c>
      <c r="C4436">
        <v>0</v>
      </c>
      <c r="D4436">
        <v>0</v>
      </c>
      <c r="E4436">
        <v>0</v>
      </c>
      <c r="F4436" t="s">
        <v>3367</v>
      </c>
    </row>
    <row r="4437" spans="1:7" x14ac:dyDescent="0.25">
      <c r="A4437" t="s">
        <v>3405</v>
      </c>
      <c r="B4437" t="s">
        <v>3406</v>
      </c>
      <c r="C4437">
        <v>0</v>
      </c>
      <c r="D4437">
        <v>0</v>
      </c>
      <c r="E4437">
        <v>0</v>
      </c>
      <c r="F4437" t="s">
        <v>3407</v>
      </c>
    </row>
    <row r="4438" spans="1:7" x14ac:dyDescent="0.25">
      <c r="A4438" t="s">
        <v>12649</v>
      </c>
      <c r="B4438" t="s">
        <v>12650</v>
      </c>
      <c r="C4438">
        <v>0</v>
      </c>
      <c r="D4438">
        <v>0</v>
      </c>
      <c r="E4438">
        <v>0</v>
      </c>
      <c r="F4438" t="s">
        <v>12651</v>
      </c>
    </row>
    <row r="4439" spans="1:7" x14ac:dyDescent="0.25">
      <c r="A4439" t="s">
        <v>11714</v>
      </c>
      <c r="B4439" t="s">
        <v>11715</v>
      </c>
      <c r="C4439">
        <v>0</v>
      </c>
      <c r="D4439">
        <v>0</v>
      </c>
      <c r="E4439">
        <v>0</v>
      </c>
      <c r="F4439" t="s">
        <v>11716</v>
      </c>
    </row>
    <row r="4440" spans="1:7" x14ac:dyDescent="0.25">
      <c r="A4440" t="s">
        <v>11585</v>
      </c>
      <c r="B4440" t="s">
        <v>11586</v>
      </c>
      <c r="C4440">
        <v>0</v>
      </c>
      <c r="D4440">
        <v>0</v>
      </c>
      <c r="E4440">
        <v>0</v>
      </c>
      <c r="F4440" t="s">
        <v>11587</v>
      </c>
    </row>
    <row r="4441" spans="1:7" x14ac:dyDescent="0.25">
      <c r="A4441" t="s">
        <v>2807</v>
      </c>
      <c r="B4441" t="s">
        <v>2808</v>
      </c>
      <c r="C4441">
        <v>0</v>
      </c>
      <c r="D4441">
        <v>0</v>
      </c>
      <c r="E4441">
        <v>0</v>
      </c>
      <c r="F4441" t="s">
        <v>2809</v>
      </c>
    </row>
    <row r="4442" spans="1:7" x14ac:dyDescent="0.25">
      <c r="A4442" t="s">
        <v>9997</v>
      </c>
      <c r="B4442" t="s">
        <v>9998</v>
      </c>
      <c r="C4442">
        <v>0</v>
      </c>
      <c r="D4442">
        <v>0</v>
      </c>
      <c r="E4442">
        <v>0</v>
      </c>
      <c r="F4442" t="s">
        <v>9999</v>
      </c>
    </row>
    <row r="4443" spans="1:7" x14ac:dyDescent="0.25">
      <c r="A4443" t="s">
        <v>12288</v>
      </c>
      <c r="B4443" t="s">
        <v>12289</v>
      </c>
      <c r="C4443">
        <v>0</v>
      </c>
      <c r="D4443">
        <v>0</v>
      </c>
      <c r="E4443">
        <v>0</v>
      </c>
      <c r="F4443" t="s">
        <v>12290</v>
      </c>
    </row>
    <row r="4444" spans="1:7" x14ac:dyDescent="0.25">
      <c r="A4444" t="s">
        <v>10322</v>
      </c>
      <c r="B4444" t="s">
        <v>10323</v>
      </c>
      <c r="C4444">
        <v>0</v>
      </c>
      <c r="D4444">
        <v>0</v>
      </c>
      <c r="E4444">
        <v>0</v>
      </c>
      <c r="F4444" t="s">
        <v>10324</v>
      </c>
    </row>
    <row r="4445" spans="1:7" x14ac:dyDescent="0.25">
      <c r="A4445" t="s">
        <v>12347</v>
      </c>
      <c r="B4445" t="s">
        <v>12348</v>
      </c>
      <c r="C4445">
        <v>0</v>
      </c>
      <c r="D4445">
        <v>0</v>
      </c>
      <c r="E4445">
        <v>0</v>
      </c>
      <c r="F4445" t="s">
        <v>12349</v>
      </c>
    </row>
    <row r="4446" spans="1:7" x14ac:dyDescent="0.25">
      <c r="A4446" t="s">
        <v>11490</v>
      </c>
      <c r="B4446" t="s">
        <v>11491</v>
      </c>
      <c r="C4446">
        <v>0</v>
      </c>
      <c r="D4446">
        <v>0</v>
      </c>
      <c r="E4446">
        <v>0</v>
      </c>
      <c r="F4446" t="s">
        <v>11492</v>
      </c>
    </row>
    <row r="4447" spans="1:7" x14ac:dyDescent="0.25">
      <c r="A4447" t="s">
        <v>4361</v>
      </c>
      <c r="B4447" t="s">
        <v>4362</v>
      </c>
      <c r="C4447">
        <v>0</v>
      </c>
      <c r="D4447">
        <v>0</v>
      </c>
      <c r="E4447">
        <v>0</v>
      </c>
      <c r="F4447" t="s">
        <v>4363</v>
      </c>
    </row>
    <row r="4448" spans="1:7" x14ac:dyDescent="0.25">
      <c r="A4448" t="s">
        <v>2777</v>
      </c>
      <c r="B4448" t="s">
        <v>2778</v>
      </c>
      <c r="C4448">
        <v>0</v>
      </c>
      <c r="D4448">
        <v>0</v>
      </c>
      <c r="E4448">
        <v>0</v>
      </c>
      <c r="F4448" t="s">
        <v>2779</v>
      </c>
    </row>
    <row r="4449" spans="1:7" x14ac:dyDescent="0.25">
      <c r="A4449" t="s">
        <v>3551</v>
      </c>
      <c r="B4449" t="s">
        <v>3552</v>
      </c>
      <c r="C4449">
        <v>0</v>
      </c>
      <c r="D4449">
        <v>0</v>
      </c>
      <c r="E4449">
        <v>0</v>
      </c>
      <c r="F4449" t="s">
        <v>3553</v>
      </c>
    </row>
    <row r="4450" spans="1:7" x14ac:dyDescent="0.25">
      <c r="A4450" t="s">
        <v>4146</v>
      </c>
      <c r="B4450" t="s">
        <v>4147</v>
      </c>
      <c r="C4450">
        <v>0</v>
      </c>
      <c r="D4450">
        <v>0</v>
      </c>
      <c r="E4450">
        <v>0</v>
      </c>
      <c r="F4450" t="s">
        <v>4148</v>
      </c>
    </row>
    <row r="4451" spans="1:7" x14ac:dyDescent="0.25">
      <c r="A4451" t="s">
        <v>1821</v>
      </c>
      <c r="B4451" t="s">
        <v>1822</v>
      </c>
      <c r="C4451">
        <v>1</v>
      </c>
      <c r="D4451">
        <v>1</v>
      </c>
      <c r="E4451">
        <v>0</v>
      </c>
      <c r="F4451" t="s">
        <v>1823</v>
      </c>
      <c r="G4451" t="s">
        <v>1769</v>
      </c>
    </row>
    <row r="4452" spans="1:7" x14ac:dyDescent="0.25">
      <c r="A4452" t="s">
        <v>688</v>
      </c>
      <c r="B4452" t="s">
        <v>689</v>
      </c>
      <c r="C4452">
        <v>1</v>
      </c>
      <c r="D4452">
        <v>1</v>
      </c>
      <c r="E4452">
        <v>0</v>
      </c>
      <c r="F4452" t="s">
        <v>690</v>
      </c>
      <c r="G4452" t="s">
        <v>208</v>
      </c>
    </row>
    <row r="4453" spans="1:7" x14ac:dyDescent="0.25">
      <c r="A4453" t="s">
        <v>158</v>
      </c>
      <c r="B4453" t="s">
        <v>159</v>
      </c>
      <c r="C4453">
        <v>4</v>
      </c>
      <c r="D4453">
        <v>4</v>
      </c>
      <c r="E4453">
        <v>0</v>
      </c>
      <c r="F4453" t="s">
        <v>160</v>
      </c>
      <c r="G4453" t="s">
        <v>161</v>
      </c>
    </row>
    <row r="4454" spans="1:7" x14ac:dyDescent="0.25">
      <c r="A4454" t="s">
        <v>5153</v>
      </c>
      <c r="B4454" t="s">
        <v>5154</v>
      </c>
      <c r="C4454">
        <v>0</v>
      </c>
      <c r="D4454">
        <v>0</v>
      </c>
      <c r="E4454">
        <v>0</v>
      </c>
      <c r="F4454" t="s">
        <v>5155</v>
      </c>
    </row>
    <row r="4455" spans="1:7" x14ac:dyDescent="0.25">
      <c r="A4455" t="s">
        <v>8458</v>
      </c>
      <c r="B4455" t="s">
        <v>8459</v>
      </c>
      <c r="C4455">
        <v>0</v>
      </c>
      <c r="D4455">
        <v>0</v>
      </c>
      <c r="E4455">
        <v>0</v>
      </c>
      <c r="F4455" t="s">
        <v>8460</v>
      </c>
    </row>
    <row r="4456" spans="1:7" x14ac:dyDescent="0.25">
      <c r="A4456" t="s">
        <v>1707</v>
      </c>
      <c r="B4456" t="s">
        <v>1708</v>
      </c>
      <c r="C4456">
        <v>1</v>
      </c>
      <c r="D4456">
        <v>1</v>
      </c>
      <c r="E4456">
        <v>0</v>
      </c>
      <c r="F4456" t="s">
        <v>1709</v>
      </c>
      <c r="G4456" t="s">
        <v>1710</v>
      </c>
    </row>
    <row r="4457" spans="1:7" x14ac:dyDescent="0.25">
      <c r="A4457" t="s">
        <v>4405</v>
      </c>
      <c r="B4457" t="s">
        <v>4406</v>
      </c>
      <c r="C4457">
        <v>0</v>
      </c>
      <c r="D4457">
        <v>0</v>
      </c>
      <c r="E4457">
        <v>0</v>
      </c>
      <c r="F4457" t="s">
        <v>4407</v>
      </c>
    </row>
    <row r="4458" spans="1:7" x14ac:dyDescent="0.25">
      <c r="A4458" t="s">
        <v>1073</v>
      </c>
      <c r="B4458" t="s">
        <v>1074</v>
      </c>
      <c r="C4458">
        <v>1</v>
      </c>
      <c r="D4458">
        <v>1</v>
      </c>
      <c r="E4458">
        <v>0</v>
      </c>
      <c r="F4458" t="s">
        <v>1075</v>
      </c>
      <c r="G4458" t="s">
        <v>234</v>
      </c>
    </row>
    <row r="4459" spans="1:7" x14ac:dyDescent="0.25">
      <c r="A4459" t="s">
        <v>5690</v>
      </c>
      <c r="B4459" t="s">
        <v>5691</v>
      </c>
      <c r="C4459">
        <v>0</v>
      </c>
      <c r="D4459">
        <v>0</v>
      </c>
      <c r="E4459">
        <v>0</v>
      </c>
      <c r="F4459" t="s">
        <v>5692</v>
      </c>
    </row>
    <row r="4460" spans="1:7" x14ac:dyDescent="0.25">
      <c r="A4460" t="s">
        <v>5882</v>
      </c>
      <c r="B4460" t="s">
        <v>5883</v>
      </c>
      <c r="C4460">
        <v>0</v>
      </c>
      <c r="D4460">
        <v>0</v>
      </c>
      <c r="E4460">
        <v>0</v>
      </c>
      <c r="F4460" t="s">
        <v>5884</v>
      </c>
    </row>
    <row r="4461" spans="1:7" x14ac:dyDescent="0.25">
      <c r="A4461" t="s">
        <v>5879</v>
      </c>
      <c r="B4461" t="s">
        <v>5880</v>
      </c>
      <c r="C4461">
        <v>0</v>
      </c>
      <c r="D4461">
        <v>0</v>
      </c>
      <c r="E4461">
        <v>0</v>
      </c>
      <c r="F4461" t="s">
        <v>5881</v>
      </c>
    </row>
    <row r="4462" spans="1:7" x14ac:dyDescent="0.25">
      <c r="A4462" t="s">
        <v>3860</v>
      </c>
      <c r="B4462" t="s">
        <v>3861</v>
      </c>
      <c r="C4462">
        <v>0</v>
      </c>
      <c r="D4462">
        <v>0</v>
      </c>
      <c r="E4462">
        <v>0</v>
      </c>
      <c r="F4462" t="s">
        <v>3862</v>
      </c>
    </row>
    <row r="4463" spans="1:7" x14ac:dyDescent="0.25">
      <c r="A4463" t="s">
        <v>118</v>
      </c>
      <c r="B4463" t="s">
        <v>119</v>
      </c>
      <c r="C4463">
        <v>6</v>
      </c>
      <c r="D4463">
        <v>6</v>
      </c>
      <c r="E4463">
        <v>0</v>
      </c>
      <c r="F4463" t="s">
        <v>120</v>
      </c>
      <c r="G4463" t="s">
        <v>121</v>
      </c>
    </row>
    <row r="4464" spans="1:7" x14ac:dyDescent="0.25">
      <c r="A4464" t="s">
        <v>4754</v>
      </c>
      <c r="B4464" t="s">
        <v>4755</v>
      </c>
      <c r="C4464">
        <v>0</v>
      </c>
      <c r="D4464">
        <v>0</v>
      </c>
      <c r="E4464">
        <v>0</v>
      </c>
      <c r="F4464" t="s">
        <v>4756</v>
      </c>
    </row>
    <row r="4465" spans="1:7" x14ac:dyDescent="0.25">
      <c r="A4465" t="s">
        <v>2206</v>
      </c>
      <c r="B4465" t="s">
        <v>2207</v>
      </c>
      <c r="C4465">
        <v>0</v>
      </c>
      <c r="D4465">
        <v>0</v>
      </c>
      <c r="E4465">
        <v>0</v>
      </c>
      <c r="F4465" t="s">
        <v>2208</v>
      </c>
    </row>
    <row r="4466" spans="1:7" x14ac:dyDescent="0.25">
      <c r="A4466" t="s">
        <v>2209</v>
      </c>
      <c r="B4466" t="s">
        <v>2210</v>
      </c>
      <c r="C4466">
        <v>0</v>
      </c>
      <c r="D4466">
        <v>0</v>
      </c>
      <c r="E4466">
        <v>0</v>
      </c>
      <c r="F4466" t="s">
        <v>2211</v>
      </c>
    </row>
    <row r="4467" spans="1:7" x14ac:dyDescent="0.25">
      <c r="A4467" t="s">
        <v>3775</v>
      </c>
      <c r="B4467" t="s">
        <v>3776</v>
      </c>
      <c r="C4467">
        <v>0</v>
      </c>
      <c r="D4467">
        <v>0</v>
      </c>
      <c r="E4467">
        <v>0</v>
      </c>
      <c r="F4467" t="s">
        <v>3777</v>
      </c>
    </row>
    <row r="4468" spans="1:7" x14ac:dyDescent="0.25">
      <c r="A4468" t="s">
        <v>3571</v>
      </c>
      <c r="B4468" t="s">
        <v>3572</v>
      </c>
      <c r="C4468">
        <v>0</v>
      </c>
      <c r="D4468">
        <v>0</v>
      </c>
      <c r="E4468">
        <v>0</v>
      </c>
      <c r="F4468" t="s">
        <v>3573</v>
      </c>
    </row>
    <row r="4469" spans="1:7" x14ac:dyDescent="0.25">
      <c r="A4469" t="s">
        <v>11579</v>
      </c>
      <c r="B4469" t="s">
        <v>11580</v>
      </c>
      <c r="C4469">
        <v>0</v>
      </c>
      <c r="D4469">
        <v>0</v>
      </c>
      <c r="E4469">
        <v>0</v>
      </c>
      <c r="F4469" t="s">
        <v>11581</v>
      </c>
    </row>
    <row r="4470" spans="1:7" x14ac:dyDescent="0.25">
      <c r="A4470" t="s">
        <v>15</v>
      </c>
      <c r="B4470" t="s">
        <v>16</v>
      </c>
      <c r="C4470">
        <v>23</v>
      </c>
      <c r="D4470">
        <v>23</v>
      </c>
      <c r="E4470">
        <v>0</v>
      </c>
      <c r="F4470" t="s">
        <v>17</v>
      </c>
      <c r="G4470" t="s">
        <v>18</v>
      </c>
    </row>
    <row r="4471" spans="1:7" x14ac:dyDescent="0.25">
      <c r="A4471" t="s">
        <v>23</v>
      </c>
      <c r="B4471" t="s">
        <v>24</v>
      </c>
      <c r="C4471">
        <v>20</v>
      </c>
      <c r="D4471">
        <v>20</v>
      </c>
      <c r="E4471">
        <v>0</v>
      </c>
      <c r="F4471" t="s">
        <v>25</v>
      </c>
      <c r="G4471" t="s">
        <v>271</v>
      </c>
    </row>
    <row r="4472" spans="1:7" x14ac:dyDescent="0.25">
      <c r="A4472" t="s">
        <v>67</v>
      </c>
      <c r="B4472" t="s">
        <v>68</v>
      </c>
      <c r="C4472">
        <v>11</v>
      </c>
      <c r="D4472">
        <v>11</v>
      </c>
      <c r="E4472">
        <v>0</v>
      </c>
      <c r="F4472" t="s">
        <v>69</v>
      </c>
      <c r="G4472" t="s">
        <v>70</v>
      </c>
    </row>
    <row r="4473" spans="1:7" x14ac:dyDescent="0.25">
      <c r="A4473" t="s">
        <v>496</v>
      </c>
      <c r="B4473" t="s">
        <v>497</v>
      </c>
      <c r="C4473">
        <v>2</v>
      </c>
      <c r="D4473">
        <v>2</v>
      </c>
      <c r="E4473">
        <v>0</v>
      </c>
      <c r="F4473" t="s">
        <v>498</v>
      </c>
      <c r="G4473" t="s">
        <v>499</v>
      </c>
    </row>
    <row r="4474" spans="1:7" x14ac:dyDescent="0.25">
      <c r="A4474" t="s">
        <v>8021</v>
      </c>
      <c r="B4474" t="s">
        <v>8022</v>
      </c>
      <c r="C4474">
        <v>0</v>
      </c>
      <c r="D4474">
        <v>0</v>
      </c>
      <c r="E4474">
        <v>0</v>
      </c>
      <c r="F4474" t="s">
        <v>8023</v>
      </c>
    </row>
    <row r="4475" spans="1:7" x14ac:dyDescent="0.25">
      <c r="A4475" t="s">
        <v>8896</v>
      </c>
      <c r="B4475" t="s">
        <v>8897</v>
      </c>
      <c r="C4475">
        <v>0</v>
      </c>
      <c r="D4475">
        <v>0</v>
      </c>
      <c r="E4475">
        <v>0</v>
      </c>
      <c r="F4475" t="s">
        <v>8898</v>
      </c>
    </row>
    <row r="4476" spans="1:7" x14ac:dyDescent="0.25">
      <c r="A4476" t="s">
        <v>1550</v>
      </c>
      <c r="B4476" t="s">
        <v>1551</v>
      </c>
      <c r="C4476">
        <v>1</v>
      </c>
      <c r="D4476">
        <v>1</v>
      </c>
      <c r="E4476">
        <v>0</v>
      </c>
      <c r="F4476" t="s">
        <v>1552</v>
      </c>
      <c r="G4476" t="s">
        <v>1546</v>
      </c>
    </row>
    <row r="4477" spans="1:7" x14ac:dyDescent="0.25">
      <c r="A4477" t="s">
        <v>7666</v>
      </c>
      <c r="B4477" t="s">
        <v>7667</v>
      </c>
      <c r="C4477">
        <v>0</v>
      </c>
      <c r="D4477">
        <v>0</v>
      </c>
      <c r="E4477">
        <v>0</v>
      </c>
      <c r="F4477" t="s">
        <v>7668</v>
      </c>
    </row>
    <row r="4478" spans="1:7" x14ac:dyDescent="0.25">
      <c r="A4478" t="s">
        <v>2903</v>
      </c>
      <c r="B4478" t="s">
        <v>2904</v>
      </c>
      <c r="C4478">
        <v>0</v>
      </c>
      <c r="D4478">
        <v>0</v>
      </c>
      <c r="E4478">
        <v>0</v>
      </c>
      <c r="F4478" t="s">
        <v>2905</v>
      </c>
    </row>
    <row r="4479" spans="1:7" x14ac:dyDescent="0.25">
      <c r="A4479" t="s">
        <v>12157</v>
      </c>
      <c r="B4479" t="s">
        <v>12158</v>
      </c>
      <c r="C4479">
        <v>0</v>
      </c>
      <c r="D4479">
        <v>0</v>
      </c>
      <c r="E4479">
        <v>0</v>
      </c>
      <c r="F4479" t="s">
        <v>12159</v>
      </c>
    </row>
    <row r="4480" spans="1:7" x14ac:dyDescent="0.25">
      <c r="A4480" t="s">
        <v>10385</v>
      </c>
      <c r="B4480" t="s">
        <v>10386</v>
      </c>
      <c r="C4480">
        <v>0</v>
      </c>
      <c r="D4480">
        <v>0</v>
      </c>
      <c r="E4480">
        <v>0</v>
      </c>
      <c r="F4480" t="s">
        <v>10387</v>
      </c>
    </row>
    <row r="4481" spans="1:7" x14ac:dyDescent="0.25">
      <c r="A4481" t="s">
        <v>1736</v>
      </c>
      <c r="B4481" t="s">
        <v>1737</v>
      </c>
      <c r="C4481">
        <v>1</v>
      </c>
      <c r="D4481">
        <v>1</v>
      </c>
      <c r="E4481">
        <v>0</v>
      </c>
      <c r="F4481" t="s">
        <v>1738</v>
      </c>
      <c r="G4481" t="s">
        <v>1729</v>
      </c>
    </row>
    <row r="4482" spans="1:7" x14ac:dyDescent="0.25">
      <c r="A4482" t="s">
        <v>1958</v>
      </c>
      <c r="B4482" t="s">
        <v>1959</v>
      </c>
      <c r="C4482">
        <v>0</v>
      </c>
      <c r="D4482">
        <v>0</v>
      </c>
      <c r="E4482">
        <v>0</v>
      </c>
      <c r="F4482" t="s">
        <v>1960</v>
      </c>
    </row>
    <row r="4483" spans="1:7" x14ac:dyDescent="0.25">
      <c r="A4483" t="s">
        <v>11809</v>
      </c>
      <c r="B4483" t="s">
        <v>11810</v>
      </c>
      <c r="C4483">
        <v>0</v>
      </c>
      <c r="D4483">
        <v>0</v>
      </c>
      <c r="E4483">
        <v>0</v>
      </c>
      <c r="F4483" t="s">
        <v>11811</v>
      </c>
    </row>
    <row r="4484" spans="1:7" x14ac:dyDescent="0.25">
      <c r="A4484" t="s">
        <v>13115</v>
      </c>
      <c r="B4484" t="s">
        <v>13116</v>
      </c>
      <c r="C4484">
        <v>0</v>
      </c>
      <c r="D4484">
        <v>0</v>
      </c>
      <c r="E4484">
        <v>0</v>
      </c>
      <c r="F4484" t="s">
        <v>13117</v>
      </c>
    </row>
    <row r="4485" spans="1:7" x14ac:dyDescent="0.25">
      <c r="A4485" t="s">
        <v>12374</v>
      </c>
      <c r="B4485" t="s">
        <v>12375</v>
      </c>
      <c r="C4485">
        <v>0</v>
      </c>
      <c r="D4485">
        <v>0</v>
      </c>
      <c r="E4485">
        <v>0</v>
      </c>
      <c r="F4485" t="s">
        <v>12376</v>
      </c>
    </row>
    <row r="4486" spans="1:7" x14ac:dyDescent="0.25">
      <c r="A4486" t="s">
        <v>10965</v>
      </c>
      <c r="B4486" t="s">
        <v>3988</v>
      </c>
      <c r="C4486">
        <v>0</v>
      </c>
      <c r="D4486">
        <v>0</v>
      </c>
      <c r="E4486">
        <v>0</v>
      </c>
      <c r="F4486" t="s">
        <v>10966</v>
      </c>
    </row>
    <row r="4487" spans="1:7" x14ac:dyDescent="0.25">
      <c r="A4487" t="s">
        <v>12477</v>
      </c>
      <c r="B4487" t="s">
        <v>12478</v>
      </c>
      <c r="C4487">
        <v>0</v>
      </c>
      <c r="D4487">
        <v>0</v>
      </c>
      <c r="E4487">
        <v>0</v>
      </c>
      <c r="F4487" t="s">
        <v>12479</v>
      </c>
    </row>
    <row r="4488" spans="1:7" x14ac:dyDescent="0.25">
      <c r="A4488" t="s">
        <v>12202</v>
      </c>
      <c r="B4488" t="s">
        <v>12203</v>
      </c>
      <c r="C4488">
        <v>0</v>
      </c>
      <c r="D4488">
        <v>0</v>
      </c>
      <c r="E4488">
        <v>0</v>
      </c>
      <c r="F4488" t="s">
        <v>12204</v>
      </c>
    </row>
    <row r="4489" spans="1:7" x14ac:dyDescent="0.25">
      <c r="A4489" t="s">
        <v>9152</v>
      </c>
      <c r="B4489" t="s">
        <v>9153</v>
      </c>
      <c r="C4489">
        <v>0</v>
      </c>
      <c r="D4489">
        <v>0</v>
      </c>
      <c r="E4489">
        <v>0</v>
      </c>
      <c r="F4489" t="s">
        <v>9154</v>
      </c>
    </row>
    <row r="4490" spans="1:7" x14ac:dyDescent="0.25">
      <c r="A4490" t="s">
        <v>6587</v>
      </c>
      <c r="B4490" t="s">
        <v>6588</v>
      </c>
      <c r="C4490">
        <v>0</v>
      </c>
      <c r="D4490">
        <v>0</v>
      </c>
      <c r="E4490">
        <v>0</v>
      </c>
      <c r="F4490" t="s">
        <v>6589</v>
      </c>
    </row>
    <row r="4491" spans="1:7" x14ac:dyDescent="0.25">
      <c r="A4491" t="s">
        <v>8806</v>
      </c>
      <c r="B4491" t="s">
        <v>8807</v>
      </c>
      <c r="C4491">
        <v>0</v>
      </c>
      <c r="D4491">
        <v>0</v>
      </c>
      <c r="E4491">
        <v>0</v>
      </c>
      <c r="F4491" t="s">
        <v>8808</v>
      </c>
    </row>
    <row r="4492" spans="1:7" x14ac:dyDescent="0.25">
      <c r="A4492" t="s">
        <v>11552</v>
      </c>
      <c r="B4492" t="s">
        <v>11553</v>
      </c>
      <c r="C4492">
        <v>0</v>
      </c>
      <c r="D4492">
        <v>0</v>
      </c>
      <c r="E4492">
        <v>0</v>
      </c>
      <c r="F4492" t="s">
        <v>11554</v>
      </c>
    </row>
    <row r="4493" spans="1:7" x14ac:dyDescent="0.25">
      <c r="A4493" t="s">
        <v>5356</v>
      </c>
      <c r="B4493" t="s">
        <v>5357</v>
      </c>
      <c r="C4493">
        <v>0</v>
      </c>
      <c r="D4493">
        <v>0</v>
      </c>
      <c r="E4493">
        <v>0</v>
      </c>
      <c r="F4493" t="s">
        <v>5358</v>
      </c>
    </row>
    <row r="4494" spans="1:7" x14ac:dyDescent="0.25">
      <c r="A4494" t="s">
        <v>4358</v>
      </c>
      <c r="B4494" t="s">
        <v>4359</v>
      </c>
      <c r="C4494">
        <v>0</v>
      </c>
      <c r="D4494">
        <v>0</v>
      </c>
      <c r="E4494">
        <v>0</v>
      </c>
      <c r="F4494" t="s">
        <v>4360</v>
      </c>
    </row>
    <row r="4495" spans="1:7" x14ac:dyDescent="0.25">
      <c r="A4495" t="s">
        <v>7637</v>
      </c>
      <c r="B4495" t="s">
        <v>7638</v>
      </c>
      <c r="C4495">
        <v>0</v>
      </c>
      <c r="D4495">
        <v>0</v>
      </c>
      <c r="E4495">
        <v>0</v>
      </c>
      <c r="F4495" t="s">
        <v>7639</v>
      </c>
    </row>
    <row r="4496" spans="1:7" x14ac:dyDescent="0.25">
      <c r="A4496" t="s">
        <v>8773</v>
      </c>
      <c r="B4496" t="s">
        <v>8774</v>
      </c>
      <c r="C4496">
        <v>0</v>
      </c>
      <c r="D4496">
        <v>0</v>
      </c>
      <c r="E4496">
        <v>0</v>
      </c>
      <c r="F4496" t="s">
        <v>8775</v>
      </c>
    </row>
    <row r="4497" spans="1:7" x14ac:dyDescent="0.25">
      <c r="A4497" t="s">
        <v>7404</v>
      </c>
      <c r="B4497" t="s">
        <v>7405</v>
      </c>
      <c r="C4497">
        <v>0</v>
      </c>
      <c r="D4497">
        <v>0</v>
      </c>
      <c r="E4497">
        <v>0</v>
      </c>
      <c r="F4497" t="s">
        <v>7406</v>
      </c>
    </row>
    <row r="4498" spans="1:7" x14ac:dyDescent="0.25">
      <c r="A4498" t="s">
        <v>2650</v>
      </c>
      <c r="B4498" t="s">
        <v>2651</v>
      </c>
      <c r="C4498">
        <v>0</v>
      </c>
      <c r="D4498">
        <v>0</v>
      </c>
      <c r="E4498">
        <v>0</v>
      </c>
      <c r="F4498" t="s">
        <v>2652</v>
      </c>
    </row>
    <row r="4499" spans="1:7" x14ac:dyDescent="0.25">
      <c r="A4499" t="s">
        <v>11262</v>
      </c>
      <c r="B4499" t="s">
        <v>11263</v>
      </c>
      <c r="C4499">
        <v>0</v>
      </c>
      <c r="D4499">
        <v>0</v>
      </c>
      <c r="E4499">
        <v>0</v>
      </c>
      <c r="F4499" t="s">
        <v>11264</v>
      </c>
    </row>
    <row r="4500" spans="1:7" x14ac:dyDescent="0.25">
      <c r="A4500" t="s">
        <v>11223</v>
      </c>
      <c r="B4500" t="s">
        <v>11224</v>
      </c>
      <c r="C4500">
        <v>0</v>
      </c>
      <c r="D4500">
        <v>0</v>
      </c>
      <c r="E4500">
        <v>0</v>
      </c>
      <c r="F4500" t="s">
        <v>11225</v>
      </c>
    </row>
    <row r="4501" spans="1:7" x14ac:dyDescent="0.25">
      <c r="A4501" t="s">
        <v>9029</v>
      </c>
      <c r="B4501" t="s">
        <v>9030</v>
      </c>
      <c r="C4501">
        <v>0</v>
      </c>
      <c r="D4501">
        <v>0</v>
      </c>
      <c r="E4501">
        <v>0</v>
      </c>
      <c r="F4501" t="s">
        <v>9031</v>
      </c>
    </row>
    <row r="4502" spans="1:7" x14ac:dyDescent="0.25">
      <c r="A4502" t="s">
        <v>3899</v>
      </c>
      <c r="B4502" t="s">
        <v>3900</v>
      </c>
      <c r="C4502">
        <v>0</v>
      </c>
      <c r="D4502">
        <v>0</v>
      </c>
      <c r="E4502">
        <v>0</v>
      </c>
      <c r="F4502" t="s">
        <v>3901</v>
      </c>
    </row>
    <row r="4503" spans="1:7" x14ac:dyDescent="0.25">
      <c r="A4503" t="s">
        <v>5654</v>
      </c>
      <c r="B4503" t="s">
        <v>5655</v>
      </c>
      <c r="C4503">
        <v>0</v>
      </c>
      <c r="D4503">
        <v>0</v>
      </c>
      <c r="E4503">
        <v>0</v>
      </c>
      <c r="F4503" t="s">
        <v>5656</v>
      </c>
    </row>
    <row r="4504" spans="1:7" x14ac:dyDescent="0.25">
      <c r="A4504" t="s">
        <v>9874</v>
      </c>
      <c r="B4504" t="s">
        <v>9875</v>
      </c>
      <c r="C4504">
        <v>0</v>
      </c>
      <c r="D4504">
        <v>0</v>
      </c>
      <c r="E4504">
        <v>0</v>
      </c>
      <c r="F4504" t="s">
        <v>9876</v>
      </c>
    </row>
    <row r="4505" spans="1:7" x14ac:dyDescent="0.25">
      <c r="A4505" t="s">
        <v>12276</v>
      </c>
      <c r="B4505" t="s">
        <v>12277</v>
      </c>
      <c r="C4505">
        <v>0</v>
      </c>
      <c r="D4505">
        <v>0</v>
      </c>
      <c r="E4505">
        <v>0</v>
      </c>
      <c r="F4505" t="s">
        <v>12278</v>
      </c>
    </row>
    <row r="4506" spans="1:7" x14ac:dyDescent="0.25">
      <c r="A4506" t="s">
        <v>12244</v>
      </c>
      <c r="B4506" t="s">
        <v>12245</v>
      </c>
      <c r="C4506">
        <v>0</v>
      </c>
      <c r="D4506">
        <v>0</v>
      </c>
      <c r="E4506">
        <v>0</v>
      </c>
      <c r="F4506" t="s">
        <v>12246</v>
      </c>
    </row>
    <row r="4507" spans="1:7" x14ac:dyDescent="0.25">
      <c r="A4507" t="s">
        <v>2867</v>
      </c>
      <c r="B4507" t="s">
        <v>2868</v>
      </c>
      <c r="C4507">
        <v>0</v>
      </c>
      <c r="D4507">
        <v>0</v>
      </c>
      <c r="E4507">
        <v>0</v>
      </c>
      <c r="F4507" t="s">
        <v>2869</v>
      </c>
    </row>
    <row r="4508" spans="1:7" x14ac:dyDescent="0.25">
      <c r="A4508" t="s">
        <v>4439</v>
      </c>
      <c r="B4508" t="s">
        <v>4440</v>
      </c>
      <c r="C4508">
        <v>0</v>
      </c>
      <c r="D4508">
        <v>0</v>
      </c>
      <c r="E4508">
        <v>0</v>
      </c>
      <c r="F4508" t="s">
        <v>4441</v>
      </c>
    </row>
    <row r="4509" spans="1:7" x14ac:dyDescent="0.25">
      <c r="A4509" t="s">
        <v>12577</v>
      </c>
      <c r="B4509" t="s">
        <v>12578</v>
      </c>
      <c r="C4509">
        <v>0</v>
      </c>
      <c r="D4509">
        <v>0</v>
      </c>
      <c r="E4509">
        <v>0</v>
      </c>
      <c r="F4509" t="s">
        <v>12579</v>
      </c>
    </row>
    <row r="4510" spans="1:7" x14ac:dyDescent="0.25">
      <c r="A4510" t="s">
        <v>12265</v>
      </c>
      <c r="B4510" t="s">
        <v>12266</v>
      </c>
      <c r="C4510">
        <v>0</v>
      </c>
      <c r="D4510">
        <v>0</v>
      </c>
      <c r="E4510">
        <v>0</v>
      </c>
      <c r="F4510" t="s">
        <v>12267</v>
      </c>
    </row>
    <row r="4511" spans="1:7" x14ac:dyDescent="0.25">
      <c r="A4511" t="s">
        <v>754</v>
      </c>
      <c r="B4511" t="s">
        <v>755</v>
      </c>
      <c r="C4511">
        <v>1</v>
      </c>
      <c r="D4511">
        <v>1</v>
      </c>
      <c r="E4511">
        <v>0</v>
      </c>
      <c r="F4511" t="s">
        <v>756</v>
      </c>
      <c r="G4511" t="s">
        <v>209</v>
      </c>
    </row>
    <row r="4512" spans="1:7" x14ac:dyDescent="0.25">
      <c r="A4512" t="s">
        <v>10834</v>
      </c>
      <c r="B4512" t="s">
        <v>10835</v>
      </c>
      <c r="C4512">
        <v>0</v>
      </c>
      <c r="D4512">
        <v>0</v>
      </c>
      <c r="E4512">
        <v>0</v>
      </c>
      <c r="F4512" t="s">
        <v>10836</v>
      </c>
    </row>
    <row r="4513" spans="1:7" x14ac:dyDescent="0.25">
      <c r="A4513" t="s">
        <v>9310</v>
      </c>
      <c r="B4513" t="s">
        <v>9311</v>
      </c>
      <c r="C4513">
        <v>0</v>
      </c>
      <c r="D4513">
        <v>0</v>
      </c>
      <c r="E4513">
        <v>0</v>
      </c>
      <c r="F4513" t="s">
        <v>9312</v>
      </c>
    </row>
    <row r="4514" spans="1:7" x14ac:dyDescent="0.25">
      <c r="A4514" t="s">
        <v>10720</v>
      </c>
      <c r="B4514" t="s">
        <v>10721</v>
      </c>
      <c r="C4514">
        <v>0</v>
      </c>
      <c r="D4514">
        <v>0</v>
      </c>
      <c r="E4514">
        <v>0</v>
      </c>
      <c r="F4514" t="s">
        <v>10722</v>
      </c>
    </row>
    <row r="4515" spans="1:7" x14ac:dyDescent="0.25">
      <c r="A4515" t="s">
        <v>5730</v>
      </c>
      <c r="B4515" t="s">
        <v>5731</v>
      </c>
      <c r="C4515">
        <v>0</v>
      </c>
      <c r="D4515">
        <v>0</v>
      </c>
      <c r="E4515">
        <v>0</v>
      </c>
      <c r="F4515" t="s">
        <v>5732</v>
      </c>
    </row>
    <row r="4516" spans="1:7" x14ac:dyDescent="0.25">
      <c r="A4516" t="s">
        <v>1720</v>
      </c>
      <c r="B4516" t="s">
        <v>1721</v>
      </c>
      <c r="C4516">
        <v>1</v>
      </c>
      <c r="D4516">
        <v>1</v>
      </c>
      <c r="E4516">
        <v>0</v>
      </c>
      <c r="F4516" t="s">
        <v>1722</v>
      </c>
      <c r="G4516" t="s">
        <v>221</v>
      </c>
    </row>
    <row r="4517" spans="1:7" x14ac:dyDescent="0.25">
      <c r="A4517" t="s">
        <v>12273</v>
      </c>
      <c r="B4517" t="s">
        <v>12274</v>
      </c>
      <c r="C4517">
        <v>0</v>
      </c>
      <c r="D4517">
        <v>0</v>
      </c>
      <c r="E4517">
        <v>0</v>
      </c>
      <c r="F4517" t="s">
        <v>12275</v>
      </c>
    </row>
    <row r="4518" spans="1:7" x14ac:dyDescent="0.25">
      <c r="A4518" t="s">
        <v>10726</v>
      </c>
      <c r="B4518" t="s">
        <v>10727</v>
      </c>
      <c r="C4518">
        <v>0</v>
      </c>
      <c r="D4518">
        <v>0</v>
      </c>
      <c r="E4518">
        <v>0</v>
      </c>
      <c r="F4518" t="s">
        <v>10728</v>
      </c>
    </row>
    <row r="4519" spans="1:7" x14ac:dyDescent="0.25">
      <c r="A4519" t="s">
        <v>4320</v>
      </c>
      <c r="B4519" t="s">
        <v>4321</v>
      </c>
      <c r="C4519">
        <v>0</v>
      </c>
      <c r="D4519">
        <v>0</v>
      </c>
      <c r="E4519">
        <v>0</v>
      </c>
      <c r="F4519" t="s">
        <v>4322</v>
      </c>
    </row>
    <row r="4520" spans="1:7" x14ac:dyDescent="0.25">
      <c r="A4520" t="s">
        <v>10573</v>
      </c>
      <c r="B4520" t="s">
        <v>10574</v>
      </c>
      <c r="C4520">
        <v>0</v>
      </c>
      <c r="D4520">
        <v>0</v>
      </c>
      <c r="E4520">
        <v>0</v>
      </c>
      <c r="F4520" t="s">
        <v>10575</v>
      </c>
    </row>
    <row r="4521" spans="1:7" x14ac:dyDescent="0.25">
      <c r="A4521" t="s">
        <v>832</v>
      </c>
      <c r="B4521" t="s">
        <v>833</v>
      </c>
      <c r="C4521">
        <v>1</v>
      </c>
      <c r="D4521">
        <v>1</v>
      </c>
      <c r="E4521">
        <v>0</v>
      </c>
      <c r="F4521" t="s">
        <v>834</v>
      </c>
      <c r="G4521" t="s">
        <v>215</v>
      </c>
    </row>
    <row r="4522" spans="1:7" x14ac:dyDescent="0.25">
      <c r="A4522" t="s">
        <v>8361</v>
      </c>
      <c r="B4522" t="s">
        <v>8362</v>
      </c>
      <c r="C4522">
        <v>0</v>
      </c>
      <c r="D4522">
        <v>0</v>
      </c>
      <c r="E4522">
        <v>0</v>
      </c>
      <c r="F4522" t="s">
        <v>8363</v>
      </c>
    </row>
    <row r="4523" spans="1:7" x14ac:dyDescent="0.25">
      <c r="A4523" t="s">
        <v>6182</v>
      </c>
      <c r="B4523" t="s">
        <v>6183</v>
      </c>
      <c r="C4523">
        <v>0</v>
      </c>
      <c r="D4523">
        <v>0</v>
      </c>
      <c r="E4523">
        <v>0</v>
      </c>
      <c r="F4523" t="s">
        <v>6184</v>
      </c>
    </row>
    <row r="4524" spans="1:7" x14ac:dyDescent="0.25">
      <c r="A4524" t="s">
        <v>8385</v>
      </c>
      <c r="B4524" t="s">
        <v>8386</v>
      </c>
      <c r="C4524">
        <v>0</v>
      </c>
      <c r="D4524">
        <v>0</v>
      </c>
      <c r="E4524">
        <v>0</v>
      </c>
      <c r="F4524" t="s">
        <v>8387</v>
      </c>
    </row>
    <row r="4525" spans="1:7" x14ac:dyDescent="0.25">
      <c r="A4525" t="s">
        <v>5511</v>
      </c>
      <c r="B4525" t="s">
        <v>5512</v>
      </c>
      <c r="C4525">
        <v>0</v>
      </c>
      <c r="D4525">
        <v>0</v>
      </c>
      <c r="E4525">
        <v>0</v>
      </c>
      <c r="F4525" t="s">
        <v>5513</v>
      </c>
    </row>
    <row r="4526" spans="1:7" x14ac:dyDescent="0.25">
      <c r="A4526" t="s">
        <v>2611</v>
      </c>
      <c r="B4526" t="s">
        <v>2612</v>
      </c>
      <c r="C4526">
        <v>0</v>
      </c>
      <c r="D4526">
        <v>0</v>
      </c>
      <c r="E4526">
        <v>0</v>
      </c>
      <c r="F4526" t="s">
        <v>2613</v>
      </c>
    </row>
    <row r="4527" spans="1:7" x14ac:dyDescent="0.25">
      <c r="A4527" t="s">
        <v>12724</v>
      </c>
      <c r="B4527" t="s">
        <v>12725</v>
      </c>
      <c r="C4527">
        <v>0</v>
      </c>
      <c r="D4527">
        <v>0</v>
      </c>
      <c r="E4527">
        <v>0</v>
      </c>
      <c r="F4527" t="s">
        <v>12726</v>
      </c>
    </row>
    <row r="4528" spans="1:7" x14ac:dyDescent="0.25">
      <c r="A4528" t="s">
        <v>3996</v>
      </c>
      <c r="B4528" t="s">
        <v>3997</v>
      </c>
      <c r="C4528">
        <v>0</v>
      </c>
      <c r="D4528">
        <v>0</v>
      </c>
      <c r="E4528">
        <v>0</v>
      </c>
      <c r="F4528" t="s">
        <v>3998</v>
      </c>
    </row>
    <row r="4529" spans="1:7" x14ac:dyDescent="0.25">
      <c r="A4529" t="s">
        <v>12497</v>
      </c>
      <c r="B4529" t="s">
        <v>12498</v>
      </c>
      <c r="C4529">
        <v>0</v>
      </c>
      <c r="D4529">
        <v>0</v>
      </c>
      <c r="E4529">
        <v>0</v>
      </c>
      <c r="F4529" t="s">
        <v>12499</v>
      </c>
    </row>
    <row r="4530" spans="1:7" x14ac:dyDescent="0.25">
      <c r="A4530" t="s">
        <v>12681</v>
      </c>
      <c r="B4530" t="s">
        <v>12682</v>
      </c>
      <c r="C4530">
        <v>0</v>
      </c>
      <c r="D4530">
        <v>0</v>
      </c>
      <c r="E4530">
        <v>0</v>
      </c>
      <c r="F4530" t="s">
        <v>12683</v>
      </c>
    </row>
    <row r="4531" spans="1:7" x14ac:dyDescent="0.25">
      <c r="A4531" t="s">
        <v>1269</v>
      </c>
      <c r="B4531" t="s">
        <v>1270</v>
      </c>
      <c r="C4531">
        <v>1</v>
      </c>
      <c r="D4531">
        <v>1</v>
      </c>
      <c r="E4531">
        <v>0</v>
      </c>
      <c r="F4531" t="s">
        <v>1271</v>
      </c>
      <c r="G4531" t="s">
        <v>1262</v>
      </c>
    </row>
    <row r="4532" spans="1:7" x14ac:dyDescent="0.25">
      <c r="A4532" t="s">
        <v>524</v>
      </c>
      <c r="B4532" t="s">
        <v>525</v>
      </c>
      <c r="C4532">
        <v>2</v>
      </c>
      <c r="D4532">
        <v>1</v>
      </c>
      <c r="E4532">
        <v>1</v>
      </c>
      <c r="F4532" t="s">
        <v>526</v>
      </c>
      <c r="G4532" t="s">
        <v>527</v>
      </c>
    </row>
    <row r="4533" spans="1:7" x14ac:dyDescent="0.25">
      <c r="A4533" t="s">
        <v>1008</v>
      </c>
      <c r="B4533" t="s">
        <v>1009</v>
      </c>
      <c r="C4533">
        <v>1</v>
      </c>
      <c r="D4533">
        <v>1</v>
      </c>
      <c r="E4533">
        <v>0</v>
      </c>
      <c r="F4533" t="s">
        <v>1010</v>
      </c>
      <c r="G4533" t="s">
        <v>214</v>
      </c>
    </row>
    <row r="4534" spans="1:7" x14ac:dyDescent="0.25">
      <c r="A4534" t="s">
        <v>3173</v>
      </c>
      <c r="B4534" t="s">
        <v>3174</v>
      </c>
      <c r="C4534">
        <v>0</v>
      </c>
      <c r="D4534">
        <v>0</v>
      </c>
      <c r="E4534">
        <v>0</v>
      </c>
      <c r="F4534" t="s">
        <v>3175</v>
      </c>
    </row>
    <row r="4535" spans="1:7" x14ac:dyDescent="0.25">
      <c r="A4535" t="s">
        <v>9919</v>
      </c>
      <c r="B4535" t="s">
        <v>9920</v>
      </c>
      <c r="C4535">
        <v>0</v>
      </c>
      <c r="D4535">
        <v>0</v>
      </c>
      <c r="E4535">
        <v>0</v>
      </c>
      <c r="F4535" t="s">
        <v>9921</v>
      </c>
    </row>
    <row r="4536" spans="1:7" x14ac:dyDescent="0.25">
      <c r="A4536" t="s">
        <v>10033</v>
      </c>
      <c r="B4536" t="s">
        <v>10034</v>
      </c>
      <c r="C4536">
        <v>0</v>
      </c>
      <c r="D4536">
        <v>0</v>
      </c>
      <c r="E4536">
        <v>0</v>
      </c>
      <c r="F4536" t="s">
        <v>10035</v>
      </c>
    </row>
    <row r="4537" spans="1:7" x14ac:dyDescent="0.25">
      <c r="A4537" t="s">
        <v>10189</v>
      </c>
      <c r="B4537" t="s">
        <v>10190</v>
      </c>
      <c r="C4537">
        <v>0</v>
      </c>
      <c r="D4537">
        <v>0</v>
      </c>
      <c r="E4537">
        <v>0</v>
      </c>
      <c r="F4537" t="s">
        <v>10191</v>
      </c>
    </row>
    <row r="4538" spans="1:7" x14ac:dyDescent="0.25">
      <c r="A4538" t="s">
        <v>7491</v>
      </c>
      <c r="B4538" t="s">
        <v>7492</v>
      </c>
      <c r="C4538">
        <v>0</v>
      </c>
      <c r="D4538">
        <v>0</v>
      </c>
      <c r="E4538">
        <v>0</v>
      </c>
      <c r="F4538" t="s">
        <v>7493</v>
      </c>
    </row>
    <row r="4539" spans="1:7" x14ac:dyDescent="0.25">
      <c r="A4539" t="s">
        <v>7491</v>
      </c>
      <c r="B4539" t="s">
        <v>3933</v>
      </c>
      <c r="C4539">
        <v>0</v>
      </c>
      <c r="D4539">
        <v>0</v>
      </c>
      <c r="E4539">
        <v>0</v>
      </c>
      <c r="F4539" t="s">
        <v>7493</v>
      </c>
    </row>
    <row r="4540" spans="1:7" x14ac:dyDescent="0.25">
      <c r="A4540" t="s">
        <v>7491</v>
      </c>
      <c r="B4540" t="s">
        <v>9794</v>
      </c>
      <c r="C4540">
        <v>0</v>
      </c>
      <c r="D4540">
        <v>0</v>
      </c>
      <c r="E4540">
        <v>0</v>
      </c>
      <c r="F4540" t="s">
        <v>7493</v>
      </c>
    </row>
    <row r="4541" spans="1:7" x14ac:dyDescent="0.25">
      <c r="A4541" t="s">
        <v>6418</v>
      </c>
      <c r="B4541" t="s">
        <v>6419</v>
      </c>
      <c r="C4541">
        <v>0</v>
      </c>
      <c r="D4541">
        <v>0</v>
      </c>
      <c r="E4541">
        <v>0</v>
      </c>
      <c r="F4541" t="s">
        <v>6420</v>
      </c>
    </row>
    <row r="4542" spans="1:7" x14ac:dyDescent="0.25">
      <c r="A4542" t="s">
        <v>6560</v>
      </c>
      <c r="B4542" t="s">
        <v>6561</v>
      </c>
      <c r="C4542">
        <v>0</v>
      </c>
      <c r="D4542">
        <v>0</v>
      </c>
      <c r="E4542">
        <v>0</v>
      </c>
      <c r="F4542" t="s">
        <v>6562</v>
      </c>
    </row>
    <row r="4543" spans="1:7" x14ac:dyDescent="0.25">
      <c r="A4543" t="s">
        <v>4855</v>
      </c>
      <c r="B4543" t="s">
        <v>4856</v>
      </c>
      <c r="C4543">
        <v>0</v>
      </c>
      <c r="D4543">
        <v>0</v>
      </c>
      <c r="E4543">
        <v>0</v>
      </c>
      <c r="F4543" t="s">
        <v>4857</v>
      </c>
    </row>
    <row r="4544" spans="1:7" x14ac:dyDescent="0.25">
      <c r="A4544" t="s">
        <v>4426</v>
      </c>
      <c r="B4544" t="s">
        <v>4427</v>
      </c>
      <c r="C4544">
        <v>0</v>
      </c>
      <c r="D4544">
        <v>0</v>
      </c>
      <c r="E4544">
        <v>0</v>
      </c>
      <c r="F4544" t="s">
        <v>4428</v>
      </c>
    </row>
    <row r="4545" spans="1:7" x14ac:dyDescent="0.25">
      <c r="A4545" t="s">
        <v>6811</v>
      </c>
      <c r="B4545" t="s">
        <v>6812</v>
      </c>
      <c r="C4545">
        <v>0</v>
      </c>
      <c r="D4545">
        <v>0</v>
      </c>
      <c r="E4545">
        <v>0</v>
      </c>
      <c r="F4545" t="s">
        <v>6813</v>
      </c>
    </row>
    <row r="4546" spans="1:7" x14ac:dyDescent="0.25">
      <c r="A4546" t="s">
        <v>3914</v>
      </c>
      <c r="B4546" t="s">
        <v>3915</v>
      </c>
      <c r="C4546">
        <v>0</v>
      </c>
      <c r="D4546">
        <v>0</v>
      </c>
      <c r="E4546">
        <v>0</v>
      </c>
      <c r="F4546" t="s">
        <v>3916</v>
      </c>
    </row>
    <row r="4547" spans="1:7" x14ac:dyDescent="0.25">
      <c r="A4547" t="s">
        <v>1952</v>
      </c>
      <c r="B4547" t="s">
        <v>1953</v>
      </c>
      <c r="C4547">
        <v>0</v>
      </c>
      <c r="D4547">
        <v>0</v>
      </c>
      <c r="E4547">
        <v>0</v>
      </c>
      <c r="F4547" t="s">
        <v>1954</v>
      </c>
    </row>
    <row r="4548" spans="1:7" x14ac:dyDescent="0.25">
      <c r="A4548" t="s">
        <v>7242</v>
      </c>
      <c r="B4548" t="s">
        <v>7243</v>
      </c>
      <c r="C4548">
        <v>0</v>
      </c>
      <c r="D4548">
        <v>0</v>
      </c>
      <c r="E4548">
        <v>0</v>
      </c>
      <c r="F4548" t="s">
        <v>7244</v>
      </c>
    </row>
    <row r="4549" spans="1:7" x14ac:dyDescent="0.25">
      <c r="A4549" t="s">
        <v>1433</v>
      </c>
      <c r="B4549" t="s">
        <v>1434</v>
      </c>
      <c r="C4549">
        <v>1</v>
      </c>
      <c r="D4549">
        <v>1</v>
      </c>
      <c r="E4549">
        <v>0</v>
      </c>
      <c r="F4549" t="s">
        <v>1435</v>
      </c>
      <c r="G4549" t="s">
        <v>260</v>
      </c>
    </row>
    <row r="4550" spans="1:7" x14ac:dyDescent="0.25">
      <c r="A4550" t="s">
        <v>2638</v>
      </c>
      <c r="B4550" t="s">
        <v>2639</v>
      </c>
      <c r="C4550">
        <v>0</v>
      </c>
      <c r="D4550">
        <v>0</v>
      </c>
      <c r="E4550">
        <v>0</v>
      </c>
      <c r="F4550" t="s">
        <v>2640</v>
      </c>
    </row>
    <row r="4551" spans="1:7" x14ac:dyDescent="0.25">
      <c r="A4551" t="s">
        <v>4062</v>
      </c>
      <c r="B4551" t="s">
        <v>4063</v>
      </c>
      <c r="C4551">
        <v>0</v>
      </c>
      <c r="D4551">
        <v>0</v>
      </c>
      <c r="E4551">
        <v>0</v>
      </c>
      <c r="F4551" t="s">
        <v>4064</v>
      </c>
    </row>
    <row r="4552" spans="1:7" x14ac:dyDescent="0.25">
      <c r="A4552" t="s">
        <v>5502</v>
      </c>
      <c r="B4552" t="s">
        <v>5503</v>
      </c>
      <c r="C4552">
        <v>0</v>
      </c>
      <c r="D4552">
        <v>0</v>
      </c>
      <c r="E4552">
        <v>0</v>
      </c>
      <c r="F4552" t="s">
        <v>5504</v>
      </c>
    </row>
    <row r="4553" spans="1:7" x14ac:dyDescent="0.25">
      <c r="A4553" t="s">
        <v>5523</v>
      </c>
      <c r="B4553" t="s">
        <v>5524</v>
      </c>
      <c r="C4553">
        <v>0</v>
      </c>
      <c r="D4553">
        <v>0</v>
      </c>
      <c r="E4553">
        <v>0</v>
      </c>
      <c r="F4553" t="s">
        <v>5525</v>
      </c>
    </row>
    <row r="4554" spans="1:7" x14ac:dyDescent="0.25">
      <c r="A4554" t="s">
        <v>5517</v>
      </c>
      <c r="B4554" t="s">
        <v>5518</v>
      </c>
      <c r="C4554">
        <v>0</v>
      </c>
      <c r="D4554">
        <v>0</v>
      </c>
      <c r="E4554">
        <v>0</v>
      </c>
      <c r="F4554" t="s">
        <v>5519</v>
      </c>
    </row>
    <row r="4555" spans="1:7" x14ac:dyDescent="0.25">
      <c r="A4555" t="s">
        <v>4549</v>
      </c>
      <c r="B4555" t="s">
        <v>4550</v>
      </c>
      <c r="C4555">
        <v>0</v>
      </c>
      <c r="D4555">
        <v>0</v>
      </c>
      <c r="E4555">
        <v>0</v>
      </c>
      <c r="F4555" t="s">
        <v>4551</v>
      </c>
    </row>
    <row r="4556" spans="1:7" x14ac:dyDescent="0.25">
      <c r="A4556" t="s">
        <v>13230</v>
      </c>
      <c r="B4556" t="s">
        <v>13231</v>
      </c>
      <c r="C4556">
        <v>0</v>
      </c>
      <c r="D4556">
        <v>0</v>
      </c>
      <c r="E4556">
        <v>0</v>
      </c>
      <c r="F4556" t="s">
        <v>13232</v>
      </c>
    </row>
    <row r="4557" spans="1:7" x14ac:dyDescent="0.25">
      <c r="A4557" t="s">
        <v>11561</v>
      </c>
      <c r="B4557" t="s">
        <v>11562</v>
      </c>
      <c r="C4557">
        <v>0</v>
      </c>
      <c r="D4557">
        <v>0</v>
      </c>
      <c r="E4557">
        <v>0</v>
      </c>
      <c r="F4557" t="s">
        <v>11563</v>
      </c>
    </row>
    <row r="4558" spans="1:7" x14ac:dyDescent="0.25">
      <c r="A4558" t="s">
        <v>6296</v>
      </c>
      <c r="B4558" t="s">
        <v>6297</v>
      </c>
      <c r="C4558">
        <v>0</v>
      </c>
      <c r="D4558">
        <v>0</v>
      </c>
      <c r="E4558">
        <v>0</v>
      </c>
      <c r="F4558" t="s">
        <v>6298</v>
      </c>
    </row>
    <row r="4559" spans="1:7" x14ac:dyDescent="0.25">
      <c r="A4559" t="s">
        <v>4035</v>
      </c>
      <c r="B4559" t="s">
        <v>4036</v>
      </c>
      <c r="C4559">
        <v>0</v>
      </c>
      <c r="D4559">
        <v>0</v>
      </c>
      <c r="E4559">
        <v>0</v>
      </c>
      <c r="F4559" t="s">
        <v>4037</v>
      </c>
    </row>
    <row r="4560" spans="1:7" x14ac:dyDescent="0.25">
      <c r="A4560" t="s">
        <v>4035</v>
      </c>
      <c r="B4560" t="s">
        <v>6084</v>
      </c>
      <c r="C4560">
        <v>0</v>
      </c>
      <c r="D4560">
        <v>0</v>
      </c>
      <c r="E4560">
        <v>0</v>
      </c>
      <c r="F4560" t="s">
        <v>4037</v>
      </c>
    </row>
    <row r="4561" spans="1:6" x14ac:dyDescent="0.25">
      <c r="A4561" t="s">
        <v>2274</v>
      </c>
      <c r="B4561" t="s">
        <v>2275</v>
      </c>
      <c r="C4561">
        <v>0</v>
      </c>
      <c r="D4561">
        <v>0</v>
      </c>
      <c r="E4561">
        <v>0</v>
      </c>
      <c r="F4561" t="s">
        <v>2276</v>
      </c>
    </row>
    <row r="4562" spans="1:6" x14ac:dyDescent="0.25">
      <c r="A4562" t="s">
        <v>7567</v>
      </c>
      <c r="B4562" t="s">
        <v>7568</v>
      </c>
      <c r="C4562">
        <v>0</v>
      </c>
      <c r="D4562">
        <v>0</v>
      </c>
      <c r="E4562">
        <v>0</v>
      </c>
      <c r="F4562" t="s">
        <v>7569</v>
      </c>
    </row>
    <row r="4563" spans="1:6" x14ac:dyDescent="0.25">
      <c r="A4563" t="s">
        <v>8203</v>
      </c>
      <c r="B4563" t="s">
        <v>8204</v>
      </c>
      <c r="C4563">
        <v>0</v>
      </c>
      <c r="D4563">
        <v>0</v>
      </c>
      <c r="E4563">
        <v>0</v>
      </c>
      <c r="F4563" t="s">
        <v>8205</v>
      </c>
    </row>
    <row r="4564" spans="1:6" x14ac:dyDescent="0.25">
      <c r="A4564" t="s">
        <v>3513</v>
      </c>
      <c r="B4564" t="s">
        <v>3514</v>
      </c>
      <c r="C4564">
        <v>0</v>
      </c>
      <c r="D4564">
        <v>0</v>
      </c>
      <c r="E4564">
        <v>0</v>
      </c>
      <c r="F4564" t="s">
        <v>3515</v>
      </c>
    </row>
    <row r="4565" spans="1:6" x14ac:dyDescent="0.25">
      <c r="A4565" t="s">
        <v>7599</v>
      </c>
      <c r="B4565" t="s">
        <v>7600</v>
      </c>
      <c r="C4565">
        <v>0</v>
      </c>
      <c r="D4565">
        <v>0</v>
      </c>
      <c r="E4565">
        <v>0</v>
      </c>
      <c r="F4565" t="s">
        <v>7601</v>
      </c>
    </row>
    <row r="4566" spans="1:6" x14ac:dyDescent="0.25">
      <c r="A4566" t="s">
        <v>5700</v>
      </c>
      <c r="B4566" t="s">
        <v>5701</v>
      </c>
      <c r="C4566">
        <v>0</v>
      </c>
      <c r="D4566">
        <v>0</v>
      </c>
      <c r="E4566">
        <v>0</v>
      </c>
      <c r="F4566" t="s">
        <v>5702</v>
      </c>
    </row>
    <row r="4567" spans="1:6" x14ac:dyDescent="0.25">
      <c r="A4567" t="s">
        <v>5696</v>
      </c>
      <c r="B4567" t="s">
        <v>5438</v>
      </c>
      <c r="C4567">
        <v>0</v>
      </c>
      <c r="D4567">
        <v>0</v>
      </c>
      <c r="E4567">
        <v>0</v>
      </c>
      <c r="F4567" t="s">
        <v>5697</v>
      </c>
    </row>
    <row r="4568" spans="1:6" x14ac:dyDescent="0.25">
      <c r="A4568" t="s">
        <v>5472</v>
      </c>
      <c r="B4568" t="s">
        <v>5473</v>
      </c>
      <c r="C4568">
        <v>0</v>
      </c>
      <c r="D4568">
        <v>0</v>
      </c>
      <c r="E4568">
        <v>0</v>
      </c>
      <c r="F4568" t="s">
        <v>5474</v>
      </c>
    </row>
    <row r="4569" spans="1:6" x14ac:dyDescent="0.25">
      <c r="A4569" t="s">
        <v>7424</v>
      </c>
      <c r="B4569" t="s">
        <v>7425</v>
      </c>
      <c r="C4569">
        <v>0</v>
      </c>
      <c r="D4569">
        <v>0</v>
      </c>
      <c r="E4569">
        <v>0</v>
      </c>
      <c r="F4569" t="s">
        <v>7426</v>
      </c>
    </row>
    <row r="4570" spans="1:6" x14ac:dyDescent="0.25">
      <c r="A4570" t="s">
        <v>1930</v>
      </c>
      <c r="B4570" t="s">
        <v>1928</v>
      </c>
      <c r="C4570">
        <v>0</v>
      </c>
      <c r="D4570">
        <v>0</v>
      </c>
      <c r="E4570">
        <v>0</v>
      </c>
      <c r="F4570" t="s">
        <v>1931</v>
      </c>
    </row>
    <row r="4571" spans="1:6" x14ac:dyDescent="0.25">
      <c r="A4571" t="s">
        <v>3081</v>
      </c>
      <c r="B4571" t="s">
        <v>3082</v>
      </c>
      <c r="C4571">
        <v>0</v>
      </c>
      <c r="D4571">
        <v>0</v>
      </c>
      <c r="E4571">
        <v>0</v>
      </c>
      <c r="F4571" t="s">
        <v>3083</v>
      </c>
    </row>
    <row r="4572" spans="1:6" x14ac:dyDescent="0.25">
      <c r="A4572" t="s">
        <v>6223</v>
      </c>
      <c r="B4572" t="s">
        <v>6224</v>
      </c>
      <c r="C4572">
        <v>0</v>
      </c>
      <c r="D4572">
        <v>0</v>
      </c>
      <c r="E4572">
        <v>0</v>
      </c>
      <c r="F4572" t="s">
        <v>6225</v>
      </c>
    </row>
    <row r="4573" spans="1:6" x14ac:dyDescent="0.25">
      <c r="A4573" t="s">
        <v>9162</v>
      </c>
      <c r="B4573" t="s">
        <v>9163</v>
      </c>
      <c r="C4573">
        <v>0</v>
      </c>
      <c r="D4573">
        <v>0</v>
      </c>
      <c r="E4573">
        <v>0</v>
      </c>
      <c r="F4573" t="s">
        <v>9164</v>
      </c>
    </row>
    <row r="4574" spans="1:6" x14ac:dyDescent="0.25">
      <c r="A4574" t="s">
        <v>3539</v>
      </c>
      <c r="B4574" t="s">
        <v>3540</v>
      </c>
      <c r="C4574">
        <v>0</v>
      </c>
      <c r="D4574">
        <v>0</v>
      </c>
      <c r="E4574">
        <v>0</v>
      </c>
      <c r="F4574" t="s">
        <v>3541</v>
      </c>
    </row>
    <row r="4575" spans="1:6" x14ac:dyDescent="0.25">
      <c r="A4575" t="s">
        <v>2665</v>
      </c>
      <c r="B4575" t="s">
        <v>2666</v>
      </c>
      <c r="C4575">
        <v>0</v>
      </c>
      <c r="D4575">
        <v>0</v>
      </c>
      <c r="E4575">
        <v>0</v>
      </c>
      <c r="F4575" t="s">
        <v>2667</v>
      </c>
    </row>
    <row r="4576" spans="1:6" x14ac:dyDescent="0.25">
      <c r="A4576" t="s">
        <v>3503</v>
      </c>
      <c r="B4576" t="s">
        <v>3504</v>
      </c>
      <c r="C4576">
        <v>0</v>
      </c>
      <c r="D4576">
        <v>0</v>
      </c>
      <c r="E4576">
        <v>0</v>
      </c>
      <c r="F4576" t="s">
        <v>3505</v>
      </c>
    </row>
    <row r="4577" spans="1:6" x14ac:dyDescent="0.25">
      <c r="A4577" t="s">
        <v>10804</v>
      </c>
      <c r="B4577" t="s">
        <v>10805</v>
      </c>
      <c r="C4577">
        <v>0</v>
      </c>
      <c r="D4577">
        <v>0</v>
      </c>
      <c r="E4577">
        <v>0</v>
      </c>
      <c r="F4577" t="s">
        <v>10806</v>
      </c>
    </row>
    <row r="4578" spans="1:6" x14ac:dyDescent="0.25">
      <c r="A4578" t="s">
        <v>7510</v>
      </c>
      <c r="B4578" t="s">
        <v>7511</v>
      </c>
      <c r="C4578">
        <v>0</v>
      </c>
      <c r="D4578">
        <v>0</v>
      </c>
      <c r="E4578">
        <v>0</v>
      </c>
      <c r="F4578" t="s">
        <v>7512</v>
      </c>
    </row>
    <row r="4579" spans="1:6" x14ac:dyDescent="0.25">
      <c r="A4579" t="s">
        <v>7513</v>
      </c>
      <c r="B4579" t="s">
        <v>7514</v>
      </c>
      <c r="C4579">
        <v>0</v>
      </c>
      <c r="D4579">
        <v>0</v>
      </c>
      <c r="E4579">
        <v>0</v>
      </c>
      <c r="F4579" t="s">
        <v>7515</v>
      </c>
    </row>
  </sheetData>
  <sortState xmlns:xlrd2="http://schemas.microsoft.com/office/spreadsheetml/2017/richdata2" ref="A2:G4579">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Shops</vt:lpstr>
      <vt:lpstr>Users</vt:lpstr>
      <vt:lpstr>Grid</vt:lpstr>
      <vt:lpstr>Full shop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2019-01-27T11:37:12Z</dcterms:modified>
</cp:coreProperties>
</file>