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hangr\Downloads\Lab 2 Point Pattern Analysis\"/>
    </mc:Choice>
  </mc:AlternateContent>
  <bookViews>
    <workbookView xWindow="0" yWindow="0" windowWidth="23040" windowHeight="8550" activeTab="1"/>
  </bookViews>
  <sheets>
    <sheet name="Tutorial Results" sheetId="1" r:id="rId1"/>
    <sheet name="NND" sheetId="2" r:id="rId2"/>
    <sheet name="QA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8" i="2" l="1"/>
  <c r="T17" i="2"/>
  <c r="L23" i="2"/>
  <c r="T16" i="2"/>
  <c r="P27" i="2"/>
  <c r="T10" i="2"/>
  <c r="T11" i="2"/>
  <c r="T12" i="2"/>
  <c r="T13" i="2"/>
  <c r="T14" i="2"/>
  <c r="T15" i="2"/>
  <c r="T9" i="2"/>
  <c r="T8" i="2"/>
  <c r="M49" i="1"/>
  <c r="B24" i="3"/>
  <c r="B22" i="3"/>
  <c r="B13" i="3"/>
  <c r="C8" i="3" s="1"/>
  <c r="G31" i="2"/>
  <c r="G2" i="1"/>
  <c r="L2" i="1"/>
  <c r="I2" i="1"/>
  <c r="F2" i="1"/>
  <c r="C5" i="3" l="1"/>
  <c r="C7" i="3"/>
  <c r="C9" i="3"/>
  <c r="C6" i="3"/>
  <c r="C2" i="3"/>
  <c r="C3" i="3"/>
  <c r="C4" i="3"/>
  <c r="B21" i="2"/>
  <c r="B23" i="2" s="1"/>
  <c r="B25" i="2" s="1"/>
  <c r="B20" i="2"/>
  <c r="B22" i="2" s="1"/>
  <c r="B24" i="2" s="1"/>
  <c r="C17" i="2"/>
  <c r="C25" i="2" s="1"/>
  <c r="C16" i="2"/>
  <c r="C24" i="2" s="1"/>
  <c r="C15" i="2"/>
  <c r="C23" i="2" s="1"/>
  <c r="C14" i="2"/>
  <c r="C22" i="2" s="1"/>
  <c r="C13" i="2"/>
  <c r="C21" i="2" s="1"/>
  <c r="B13" i="2"/>
  <c r="B15" i="2" s="1"/>
  <c r="B17" i="2" s="1"/>
  <c r="C12" i="2"/>
  <c r="C20" i="2" s="1"/>
  <c r="B12" i="2"/>
  <c r="B14" i="2" s="1"/>
  <c r="B16" i="2" s="1"/>
  <c r="C11" i="2"/>
  <c r="C19" i="2" s="1"/>
  <c r="C10" i="2"/>
  <c r="C18" i="2" s="1"/>
  <c r="B5" i="2"/>
  <c r="B7" i="2" s="1"/>
  <c r="B9" i="2" s="1"/>
  <c r="B4" i="2"/>
  <c r="B6" i="2" s="1"/>
  <c r="B8" i="2" s="1"/>
  <c r="C10" i="3" l="1"/>
  <c r="B14" i="3" s="1"/>
  <c r="K38" i="1"/>
  <c r="L38" i="1"/>
  <c r="M38" i="1"/>
  <c r="N38" i="1"/>
  <c r="O38" i="1"/>
  <c r="P38" i="1"/>
  <c r="Q38" i="1"/>
  <c r="R38" i="1"/>
  <c r="S38" i="1"/>
  <c r="T38" i="1"/>
  <c r="U38" i="1"/>
  <c r="V38" i="1"/>
  <c r="K39" i="1"/>
  <c r="L39" i="1"/>
  <c r="M39" i="1"/>
  <c r="N39" i="1"/>
  <c r="O39" i="1"/>
  <c r="P39" i="1"/>
  <c r="Q39" i="1"/>
  <c r="R39" i="1"/>
  <c r="S39" i="1"/>
  <c r="T39" i="1"/>
  <c r="U39" i="1"/>
  <c r="V39" i="1"/>
  <c r="K40" i="1"/>
  <c r="L40" i="1"/>
  <c r="M40" i="1"/>
  <c r="N40" i="1"/>
  <c r="O40" i="1"/>
  <c r="P40" i="1"/>
  <c r="Q40" i="1"/>
  <c r="R40" i="1"/>
  <c r="S40" i="1"/>
  <c r="T40" i="1"/>
  <c r="U40" i="1"/>
  <c r="V40" i="1"/>
  <c r="K41" i="1"/>
  <c r="L41" i="1"/>
  <c r="M41" i="1"/>
  <c r="N41" i="1"/>
  <c r="O41" i="1"/>
  <c r="P41" i="1"/>
  <c r="Q41" i="1"/>
  <c r="R41" i="1"/>
  <c r="S41" i="1"/>
  <c r="T41" i="1"/>
  <c r="U41" i="1"/>
  <c r="V41" i="1"/>
  <c r="K42" i="1"/>
  <c r="L42" i="1"/>
  <c r="M42" i="1"/>
  <c r="N42" i="1"/>
  <c r="O42" i="1"/>
  <c r="P42" i="1"/>
  <c r="Q42" i="1"/>
  <c r="R42" i="1"/>
  <c r="S42" i="1"/>
  <c r="T42" i="1"/>
  <c r="U42" i="1"/>
  <c r="V42" i="1"/>
  <c r="K43" i="1"/>
  <c r="L43" i="1"/>
  <c r="M43" i="1"/>
  <c r="N43" i="1"/>
  <c r="O43" i="1"/>
  <c r="P43" i="1"/>
  <c r="Q43" i="1"/>
  <c r="R43" i="1"/>
  <c r="S43" i="1"/>
  <c r="T43" i="1"/>
  <c r="U43" i="1"/>
  <c r="V43" i="1"/>
  <c r="K44" i="1"/>
  <c r="L44" i="1"/>
  <c r="M44" i="1"/>
  <c r="N44" i="1"/>
  <c r="O44" i="1"/>
  <c r="P44" i="1"/>
  <c r="Q44" i="1"/>
  <c r="R44" i="1"/>
  <c r="S44" i="1"/>
  <c r="T44" i="1"/>
  <c r="U44" i="1"/>
  <c r="V44" i="1"/>
  <c r="K45" i="1"/>
  <c r="L45" i="1"/>
  <c r="M45" i="1"/>
  <c r="N45" i="1"/>
  <c r="O45" i="1"/>
  <c r="P45" i="1"/>
  <c r="Q45" i="1"/>
  <c r="R45" i="1"/>
  <c r="S45" i="1"/>
  <c r="T45" i="1"/>
  <c r="U45" i="1"/>
  <c r="V45" i="1"/>
  <c r="K46" i="1"/>
  <c r="L46" i="1"/>
  <c r="M46" i="1"/>
  <c r="N46" i="1"/>
  <c r="O46" i="1"/>
  <c r="P46" i="1"/>
  <c r="Q46" i="1"/>
  <c r="R46" i="1"/>
  <c r="S46" i="1"/>
  <c r="T46" i="1"/>
  <c r="U46" i="1"/>
  <c r="V46" i="1"/>
  <c r="L37" i="1"/>
  <c r="M37" i="1"/>
  <c r="M48" i="1" s="1"/>
  <c r="N37" i="1"/>
  <c r="O37" i="1"/>
  <c r="O48" i="1" s="1"/>
  <c r="O49" i="1" s="1"/>
  <c r="P37" i="1"/>
  <c r="Q37" i="1"/>
  <c r="Q48" i="1" s="1"/>
  <c r="Q49" i="1" s="1"/>
  <c r="R37" i="1"/>
  <c r="R48" i="1" s="1"/>
  <c r="R49" i="1" s="1"/>
  <c r="S37" i="1"/>
  <c r="S48" i="1" s="1"/>
  <c r="S49" i="1" s="1"/>
  <c r="T37" i="1"/>
  <c r="U37" i="1"/>
  <c r="U48" i="1" s="1"/>
  <c r="U49" i="1" s="1"/>
  <c r="V37" i="1"/>
  <c r="V48" i="1" s="1"/>
  <c r="V49" i="1" s="1"/>
  <c r="K37" i="1"/>
  <c r="K48" i="1" s="1"/>
  <c r="K49" i="1" s="1"/>
  <c r="D23" i="1"/>
  <c r="D24" i="1"/>
  <c r="D25" i="1"/>
  <c r="D26" i="1"/>
  <c r="D27" i="1"/>
  <c r="D28" i="1"/>
  <c r="D29" i="1"/>
  <c r="D30" i="1"/>
  <c r="D31" i="1"/>
  <c r="D32" i="1"/>
  <c r="D22" i="1"/>
  <c r="E3" i="1"/>
  <c r="G3" i="1"/>
  <c r="H3" i="1"/>
  <c r="I3" i="1"/>
  <c r="J3" i="1"/>
  <c r="K3" i="1"/>
  <c r="L3" i="1"/>
  <c r="M3" i="1"/>
  <c r="N3" i="1"/>
  <c r="E4" i="1"/>
  <c r="F4" i="1"/>
  <c r="H4" i="1"/>
  <c r="I4" i="1"/>
  <c r="J4" i="1"/>
  <c r="K4" i="1"/>
  <c r="L4" i="1"/>
  <c r="M4" i="1"/>
  <c r="N4" i="1"/>
  <c r="E5" i="1"/>
  <c r="F5" i="1"/>
  <c r="G5" i="1"/>
  <c r="I5" i="1"/>
  <c r="J5" i="1"/>
  <c r="K5" i="1"/>
  <c r="L5" i="1"/>
  <c r="M5" i="1"/>
  <c r="N5" i="1"/>
  <c r="E6" i="1"/>
  <c r="F6" i="1"/>
  <c r="G6" i="1"/>
  <c r="H6" i="1"/>
  <c r="J6" i="1"/>
  <c r="K6" i="1"/>
  <c r="L6" i="1"/>
  <c r="M6" i="1"/>
  <c r="N6" i="1"/>
  <c r="E7" i="1"/>
  <c r="F7" i="1"/>
  <c r="G7" i="1"/>
  <c r="H7" i="1"/>
  <c r="I7" i="1"/>
  <c r="K7" i="1"/>
  <c r="L7" i="1"/>
  <c r="M7" i="1"/>
  <c r="N7" i="1"/>
  <c r="E8" i="1"/>
  <c r="F8" i="1"/>
  <c r="G8" i="1"/>
  <c r="H8" i="1"/>
  <c r="I8" i="1"/>
  <c r="J8" i="1"/>
  <c r="L8" i="1"/>
  <c r="M8" i="1"/>
  <c r="N8" i="1"/>
  <c r="E9" i="1"/>
  <c r="D9" i="1" s="1"/>
  <c r="F9" i="1"/>
  <c r="G9" i="1"/>
  <c r="H9" i="1"/>
  <c r="I9" i="1"/>
  <c r="J9" i="1"/>
  <c r="K9" i="1"/>
  <c r="M9" i="1"/>
  <c r="N9" i="1"/>
  <c r="E10" i="1"/>
  <c r="F10" i="1"/>
  <c r="G10" i="1"/>
  <c r="H10" i="1"/>
  <c r="I10" i="1"/>
  <c r="J10" i="1"/>
  <c r="K10" i="1"/>
  <c r="L10" i="1"/>
  <c r="N10" i="1"/>
  <c r="E11" i="1"/>
  <c r="F11" i="1"/>
  <c r="G11" i="1"/>
  <c r="H11" i="1"/>
  <c r="I11" i="1"/>
  <c r="J11" i="1"/>
  <c r="K11" i="1"/>
  <c r="L11" i="1"/>
  <c r="M11" i="1"/>
  <c r="H2" i="1"/>
  <c r="J2" i="1"/>
  <c r="K2" i="1"/>
  <c r="M2" i="1"/>
  <c r="N2" i="1"/>
  <c r="D5" i="1" l="1"/>
  <c r="D10" i="1"/>
  <c r="D6" i="1"/>
  <c r="N48" i="1"/>
  <c r="N49" i="1" s="1"/>
  <c r="D2" i="1"/>
  <c r="D8" i="1"/>
  <c r="D4" i="1"/>
  <c r="T48" i="1"/>
  <c r="T49" i="1" s="1"/>
  <c r="P48" i="1"/>
  <c r="P49" i="1" s="1"/>
  <c r="L48" i="1"/>
  <c r="L49" i="1" s="1"/>
  <c r="D11" i="1"/>
  <c r="D7" i="1"/>
  <c r="D3" i="1"/>
</calcChain>
</file>

<file path=xl/sharedStrings.xml><?xml version="1.0" encoding="utf-8"?>
<sst xmlns="http://schemas.openxmlformats.org/spreadsheetml/2006/main" count="23" uniqueCount="15">
  <si>
    <t>X</t>
  </si>
  <si>
    <t>Y</t>
  </si>
  <si>
    <t>NND</t>
  </si>
  <si>
    <t>ID #</t>
  </si>
  <si>
    <t>Distance</t>
  </si>
  <si>
    <t>G(D)</t>
  </si>
  <si>
    <t>y</t>
  </si>
  <si>
    <t>x</t>
  </si>
  <si>
    <t>ID</t>
  </si>
  <si>
    <t>Quadrat #</t>
  </si>
  <si>
    <t>Points per Quadrat</t>
  </si>
  <si>
    <t>Standard Deviance Squared</t>
  </si>
  <si>
    <t>Mean:</t>
  </si>
  <si>
    <t>Variance:</t>
  </si>
  <si>
    <t>K(D)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</si>
</sst>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vertical="top" wrapText="1"/>
    </xf>
    <xf numFmtId="0" fontId="1" fillId="0" borderId="0" xfId="0" applyFont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'Tutorial Results'!$D$21</c:f>
              <c:strCache>
                <c:ptCount val="1"/>
                <c:pt idx="0">
                  <c:v>G(D)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'Tutorial Results'!$C$22:$C$32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'Tutorial Results'!$D$22:$D$32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5-4F26-A33A-8A64E562F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22080"/>
        <c:axId val="107832064"/>
      </c:scatterChart>
      <c:valAx>
        <c:axId val="10782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32064"/>
        <c:crosses val="autoZero"/>
        <c:crossBetween val="midCat"/>
      </c:valAx>
      <c:valAx>
        <c:axId val="10783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2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'Tutorial Results'!$K$51:$V$51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</c:numCache>
            </c:numRef>
          </c:xVal>
          <c:yVal>
            <c:numRef>
              <c:f>'Tutorial Results'!$K$52:$V$52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0.22</c:v>
                </c:pt>
                <c:pt idx="3">
                  <c:v>0.42</c:v>
                </c:pt>
                <c:pt idx="4">
                  <c:v>0.5</c:v>
                </c:pt>
                <c:pt idx="5">
                  <c:v>0.56000000000000005</c:v>
                </c:pt>
                <c:pt idx="6">
                  <c:v>0.68</c:v>
                </c:pt>
                <c:pt idx="7">
                  <c:v>0.8</c:v>
                </c:pt>
                <c:pt idx="8">
                  <c:v>0.86</c:v>
                </c:pt>
                <c:pt idx="9">
                  <c:v>0.98</c:v>
                </c:pt>
                <c:pt idx="10">
                  <c:v>0.98</c:v>
                </c:pt>
                <c:pt idx="1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15-46E3-A794-5A2037512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21760"/>
        <c:axId val="107223296"/>
      </c:scatterChart>
      <c:valAx>
        <c:axId val="10722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23296"/>
        <c:crosses val="autoZero"/>
        <c:crossBetween val="midCat"/>
      </c:valAx>
      <c:valAx>
        <c:axId val="10722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2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NND!$C$1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NND!$B$2:$B$25</c:f>
              <c:numCache>
                <c:formatCode>General</c:formatCode>
                <c:ptCount val="24"/>
                <c:pt idx="0">
                  <c:v>0.1</c:v>
                </c:pt>
                <c:pt idx="1">
                  <c:v>0.2</c:v>
                </c:pt>
                <c:pt idx="2">
                  <c:v>1.1000000000000001</c:v>
                </c:pt>
                <c:pt idx="3">
                  <c:v>1.2</c:v>
                </c:pt>
                <c:pt idx="4">
                  <c:v>2.1</c:v>
                </c:pt>
                <c:pt idx="5">
                  <c:v>2.2000000000000002</c:v>
                </c:pt>
                <c:pt idx="6">
                  <c:v>3.1</c:v>
                </c:pt>
                <c:pt idx="7">
                  <c:v>3.2</c:v>
                </c:pt>
                <c:pt idx="8">
                  <c:v>0.1</c:v>
                </c:pt>
                <c:pt idx="9">
                  <c:v>0.2</c:v>
                </c:pt>
                <c:pt idx="10">
                  <c:v>1.1000000000000001</c:v>
                </c:pt>
                <c:pt idx="11">
                  <c:v>1.2</c:v>
                </c:pt>
                <c:pt idx="12">
                  <c:v>2.1</c:v>
                </c:pt>
                <c:pt idx="13">
                  <c:v>2.2000000000000002</c:v>
                </c:pt>
                <c:pt idx="14">
                  <c:v>3.1</c:v>
                </c:pt>
                <c:pt idx="15">
                  <c:v>3.2</c:v>
                </c:pt>
                <c:pt idx="16">
                  <c:v>0.1</c:v>
                </c:pt>
                <c:pt idx="17">
                  <c:v>0.2</c:v>
                </c:pt>
                <c:pt idx="18">
                  <c:v>1.1000000000000001</c:v>
                </c:pt>
                <c:pt idx="19">
                  <c:v>1.2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3.1</c:v>
                </c:pt>
                <c:pt idx="23">
                  <c:v>3.2</c:v>
                </c:pt>
              </c:numCache>
            </c:numRef>
          </c:xVal>
          <c:yVal>
            <c:numRef>
              <c:f>NND!$C$2:$C$25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91-4B20-8D9E-D0519729D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31360"/>
        <c:axId val="108033152"/>
      </c:scatterChart>
      <c:valAx>
        <c:axId val="10803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33152"/>
        <c:crosses val="autoZero"/>
        <c:crossBetween val="midCat"/>
      </c:valAx>
      <c:valAx>
        <c:axId val="10803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3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NND!$Q$6</c:f>
              <c:strCache>
                <c:ptCount val="1"/>
                <c:pt idx="0">
                  <c:v>G(D)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NND!$P$7:$P$17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NND!$Q$7:$Q$17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29-4E09-ABB0-14019F1D8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402872"/>
        <c:axId val="391393360"/>
      </c:scatterChart>
      <c:valAx>
        <c:axId val="391402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393360"/>
        <c:crosses val="autoZero"/>
        <c:crossBetween val="midCat"/>
      </c:valAx>
      <c:valAx>
        <c:axId val="39139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402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NND!$T$6</c:f>
              <c:strCache>
                <c:ptCount val="1"/>
                <c:pt idx="0">
                  <c:v>K(D)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NND!$S$7:$S$18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</c:numCache>
            </c:numRef>
          </c:xVal>
          <c:yVal>
            <c:numRef>
              <c:f>NND!$T$7:$T$18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0.25833333333333336</c:v>
                </c:pt>
                <c:pt idx="3">
                  <c:v>0.25833333333333336</c:v>
                </c:pt>
                <c:pt idx="4">
                  <c:v>0.25833333333333336</c:v>
                </c:pt>
                <c:pt idx="5">
                  <c:v>0.25833333333333336</c:v>
                </c:pt>
                <c:pt idx="6">
                  <c:v>0.25833333333333336</c:v>
                </c:pt>
                <c:pt idx="7">
                  <c:v>0.25833333333333336</c:v>
                </c:pt>
                <c:pt idx="8">
                  <c:v>0.25833333333333336</c:v>
                </c:pt>
                <c:pt idx="9">
                  <c:v>0.25833333333333336</c:v>
                </c:pt>
                <c:pt idx="10">
                  <c:v>0.45208333333333339</c:v>
                </c:pt>
                <c:pt idx="11">
                  <c:v>14.516129032258064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57-4460-A62F-F7511C82D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289880"/>
        <c:axId val="395290208"/>
      </c:scatterChart>
      <c:valAx>
        <c:axId val="39528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290208"/>
        <c:crosses val="autoZero"/>
        <c:crossBetween val="midCat"/>
      </c:valAx>
      <c:valAx>
        <c:axId val="39529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289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18</xdr:row>
      <xdr:rowOff>83820</xdr:rowOff>
    </xdr:from>
    <xdr:to>
      <xdr:col>15</xdr:col>
      <xdr:colOff>266700</xdr:colOff>
      <xdr:row>33</xdr:row>
      <xdr:rowOff>83820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36195</xdr:colOff>
      <xdr:row>18</xdr:row>
      <xdr:rowOff>41910</xdr:rowOff>
    </xdr:from>
    <xdr:to>
      <xdr:col>23</xdr:col>
      <xdr:colOff>340995</xdr:colOff>
      <xdr:row>33</xdr:row>
      <xdr:rowOff>127635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236220</xdr:colOff>
      <xdr:row>0</xdr:row>
      <xdr:rowOff>167640</xdr:rowOff>
    </xdr:from>
    <xdr:to>
      <xdr:col>11</xdr:col>
      <xdr:colOff>541020</xdr:colOff>
      <xdr:row>15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1200150</xdr:colOff>
      <xdr:row>18</xdr:row>
      <xdr:rowOff>76200</xdr:rowOff>
    </xdr:from>
    <xdr:to>
      <xdr:col>14</xdr:col>
      <xdr:colOff>257175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371475</xdr:colOff>
      <xdr:row>19</xdr:row>
      <xdr:rowOff>0</xdr:rowOff>
    </xdr:from>
    <xdr:to>
      <xdr:col>23</xdr:col>
      <xdr:colOff>333374</xdr:colOff>
      <xdr:row>37</xdr:row>
      <xdr:rowOff>38099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topLeftCell="A19" workbookViewId="0">
      <selection activeCell="N51" sqref="N51"/>
    </sheetView>
  </sheetViews>
  <sheetFormatPr defaultRowHeight="15" x14ac:dyDescent="0.25"/>
  <cols>
    <col min="2" max="3" width="9.5703125" bestFit="1" customWidth="1"/>
  </cols>
  <sheetData>
    <row r="1" spans="1:14" ht="15.75" thickBot="1" x14ac:dyDescent="0.3">
      <c r="A1" s="1" t="s">
        <v>3</v>
      </c>
      <c r="B1" s="2" t="s">
        <v>0</v>
      </c>
      <c r="C1" s="2" t="s">
        <v>1</v>
      </c>
      <c r="D1" s="5" t="s">
        <v>2</v>
      </c>
    </row>
    <row r="2" spans="1:14" ht="16.5" thickTop="1" thickBot="1" x14ac:dyDescent="0.3">
      <c r="A2" s="3">
        <v>1</v>
      </c>
      <c r="B2" s="4">
        <v>0.25</v>
      </c>
      <c r="C2" s="4">
        <v>0.75</v>
      </c>
      <c r="D2">
        <f>MIN(E2:N2)</f>
        <v>0.11180339887498948</v>
      </c>
      <c r="F2">
        <f>SQRT(($B2-F$15)^2+($C2-F$16)^2)</f>
        <v>0.18027756377319948</v>
      </c>
      <c r="G2">
        <f>SQRT(($B2-G$15)^2+($C2-G$16)^2)</f>
        <v>0.158113883008419</v>
      </c>
      <c r="H2">
        <f t="shared" ref="F2:N11" si="0">SQRT(($B2-H$15)^2+($C2-H$16)^2)</f>
        <v>0.21213203435596428</v>
      </c>
      <c r="I2">
        <f>SQRT(($B2-I$15)^2+($C2-I$16)^2)</f>
        <v>0.15811388300841897</v>
      </c>
      <c r="J2">
        <f t="shared" si="0"/>
        <v>0.11180339887498948</v>
      </c>
      <c r="K2">
        <f t="shared" si="0"/>
        <v>0.60415229867972864</v>
      </c>
      <c r="L2">
        <f>SQRT(($B2-L$15)^2+($C2-L$16)^2)</f>
        <v>0.35</v>
      </c>
      <c r="M2">
        <f t="shared" si="0"/>
        <v>0.85146931829632011</v>
      </c>
      <c r="N2">
        <f t="shared" si="0"/>
        <v>0.68007352543677213</v>
      </c>
    </row>
    <row r="3" spans="1:14" ht="15.75" thickBot="1" x14ac:dyDescent="0.3">
      <c r="A3" s="3">
        <v>2</v>
      </c>
      <c r="B3" s="4">
        <v>0.15</v>
      </c>
      <c r="C3" s="4">
        <v>0.6</v>
      </c>
      <c r="D3">
        <f t="shared" ref="D3:D11" si="1">MIN(E3:N3)</f>
        <v>0.18027756377319948</v>
      </c>
      <c r="E3">
        <f t="shared" ref="E3:E11" si="2">SQRT(($B3-E$15)^2+($C3-E$16)^2)</f>
        <v>0.18027756377319948</v>
      </c>
      <c r="G3">
        <f t="shared" si="0"/>
        <v>0.26925824035672519</v>
      </c>
      <c r="H3">
        <f t="shared" si="0"/>
        <v>0.25</v>
      </c>
      <c r="I3">
        <f t="shared" si="0"/>
        <v>0.20615528128088309</v>
      </c>
      <c r="J3">
        <f t="shared" si="0"/>
        <v>0.28284271247461906</v>
      </c>
      <c r="K3">
        <f t="shared" si="0"/>
        <v>0.53150729063673241</v>
      </c>
      <c r="L3">
        <f t="shared" si="0"/>
        <v>0.47434164902525688</v>
      </c>
      <c r="M3">
        <f t="shared" si="0"/>
        <v>0.85</v>
      </c>
      <c r="N3">
        <f t="shared" si="0"/>
        <v>0.82764726786234244</v>
      </c>
    </row>
    <row r="4" spans="1:14" ht="15.75" thickBot="1" x14ac:dyDescent="0.3">
      <c r="A4" s="3">
        <v>3</v>
      </c>
      <c r="B4" s="4">
        <v>0.4</v>
      </c>
      <c r="C4" s="4">
        <v>0.7</v>
      </c>
      <c r="D4">
        <f t="shared" si="1"/>
        <v>9.9999999999999978E-2</v>
      </c>
      <c r="E4">
        <f t="shared" si="2"/>
        <v>0.158113883008419</v>
      </c>
      <c r="F4">
        <f t="shared" si="0"/>
        <v>0.26925824035672519</v>
      </c>
      <c r="H4">
        <f t="shared" si="0"/>
        <v>9.9999999999999978E-2</v>
      </c>
      <c r="I4">
        <f t="shared" si="0"/>
        <v>0.316227766016838</v>
      </c>
      <c r="J4">
        <f t="shared" si="0"/>
        <v>0.11180339887498958</v>
      </c>
      <c r="K4">
        <f t="shared" si="0"/>
        <v>0.5099019513592784</v>
      </c>
      <c r="L4">
        <f t="shared" si="0"/>
        <v>0.20615528128088298</v>
      </c>
      <c r="M4">
        <f t="shared" si="0"/>
        <v>0.70710678118654746</v>
      </c>
      <c r="N4">
        <f t="shared" si="0"/>
        <v>0.55901699437494745</v>
      </c>
    </row>
    <row r="5" spans="1:14" ht="15.75" thickBot="1" x14ac:dyDescent="0.3">
      <c r="A5" s="3">
        <v>4</v>
      </c>
      <c r="B5" s="4">
        <v>0.4</v>
      </c>
      <c r="C5" s="4">
        <v>0.6</v>
      </c>
      <c r="D5">
        <f t="shared" si="1"/>
        <v>9.9999999999999978E-2</v>
      </c>
      <c r="E5">
        <f t="shared" si="2"/>
        <v>0.21213203435596428</v>
      </c>
      <c r="F5">
        <f t="shared" si="0"/>
        <v>0.25</v>
      </c>
      <c r="G5">
        <f t="shared" si="0"/>
        <v>9.9999999999999978E-2</v>
      </c>
      <c r="I5">
        <f t="shared" si="0"/>
        <v>0.36055512754639901</v>
      </c>
      <c r="J5">
        <f t="shared" si="0"/>
        <v>0.20615528128088309</v>
      </c>
      <c r="K5">
        <f t="shared" si="0"/>
        <v>0.41231056256176601</v>
      </c>
      <c r="L5">
        <f t="shared" si="0"/>
        <v>0.24999999999999997</v>
      </c>
      <c r="M5">
        <f t="shared" si="0"/>
        <v>0.6403124237432849</v>
      </c>
      <c r="N5">
        <f t="shared" si="0"/>
        <v>0.61032778078668515</v>
      </c>
    </row>
    <row r="6" spans="1:14" ht="15.75" thickBot="1" x14ac:dyDescent="0.3">
      <c r="A6" s="3">
        <v>5</v>
      </c>
      <c r="B6" s="4">
        <v>0.1</v>
      </c>
      <c r="C6" s="4">
        <v>0.8</v>
      </c>
      <c r="D6">
        <f t="shared" si="1"/>
        <v>0.15811388300841897</v>
      </c>
      <c r="E6">
        <f t="shared" si="2"/>
        <v>0.15811388300841897</v>
      </c>
      <c r="F6">
        <f t="shared" si="0"/>
        <v>0.20615528128088309</v>
      </c>
      <c r="G6">
        <f t="shared" si="0"/>
        <v>0.316227766016838</v>
      </c>
      <c r="H6">
        <f t="shared" si="0"/>
        <v>0.36055512754639901</v>
      </c>
      <c r="J6">
        <f t="shared" si="0"/>
        <v>0.24999999999999997</v>
      </c>
      <c r="K6">
        <f t="shared" si="0"/>
        <v>0.72111025509279791</v>
      </c>
      <c r="L6">
        <f t="shared" si="0"/>
        <v>0.50249378105604448</v>
      </c>
      <c r="M6">
        <f t="shared" si="0"/>
        <v>1</v>
      </c>
      <c r="N6">
        <f t="shared" si="0"/>
        <v>0.81394102980498539</v>
      </c>
    </row>
    <row r="7" spans="1:14" ht="15.75" thickBot="1" x14ac:dyDescent="0.3">
      <c r="A7" s="3">
        <v>6</v>
      </c>
      <c r="B7" s="4">
        <v>0.35</v>
      </c>
      <c r="C7" s="4">
        <v>0.8</v>
      </c>
      <c r="D7">
        <f t="shared" si="1"/>
        <v>0.11180339887498948</v>
      </c>
      <c r="E7">
        <f t="shared" si="2"/>
        <v>0.11180339887498948</v>
      </c>
      <c r="F7">
        <f t="shared" si="0"/>
        <v>0.28284271247461906</v>
      </c>
      <c r="G7">
        <f t="shared" si="0"/>
        <v>0.11180339887498958</v>
      </c>
      <c r="H7">
        <f t="shared" si="0"/>
        <v>0.20615528128088309</v>
      </c>
      <c r="I7">
        <f t="shared" si="0"/>
        <v>0.24999999999999997</v>
      </c>
      <c r="K7">
        <f t="shared" si="0"/>
        <v>0.61846584384264913</v>
      </c>
      <c r="L7">
        <f t="shared" si="0"/>
        <v>0.25495097567963926</v>
      </c>
      <c r="M7">
        <f t="shared" si="0"/>
        <v>0.81394102980498539</v>
      </c>
      <c r="N7">
        <f t="shared" si="0"/>
        <v>0.57008771254956903</v>
      </c>
    </row>
    <row r="8" spans="1:14" ht="15.75" thickBot="1" x14ac:dyDescent="0.3">
      <c r="A8" s="3">
        <v>7</v>
      </c>
      <c r="B8" s="4">
        <v>0.5</v>
      </c>
      <c r="C8" s="4">
        <v>0.2</v>
      </c>
      <c r="D8">
        <f t="shared" si="1"/>
        <v>0.4</v>
      </c>
      <c r="E8">
        <f t="shared" si="2"/>
        <v>0.60415229867972864</v>
      </c>
      <c r="F8">
        <f t="shared" si="0"/>
        <v>0.53150729063673241</v>
      </c>
      <c r="G8">
        <f t="shared" si="0"/>
        <v>0.5099019513592784</v>
      </c>
      <c r="H8">
        <f t="shared" si="0"/>
        <v>0.41231056256176601</v>
      </c>
      <c r="I8">
        <f t="shared" si="0"/>
        <v>0.72111025509279791</v>
      </c>
      <c r="J8">
        <f t="shared" si="0"/>
        <v>0.61846584384264913</v>
      </c>
      <c r="L8">
        <f t="shared" si="0"/>
        <v>0.55901699437494745</v>
      </c>
      <c r="M8">
        <f t="shared" si="0"/>
        <v>0.4</v>
      </c>
      <c r="N8">
        <f t="shared" si="0"/>
        <v>0.85</v>
      </c>
    </row>
    <row r="9" spans="1:14" ht="15.75" thickBot="1" x14ac:dyDescent="0.3">
      <c r="A9" s="3">
        <v>8</v>
      </c>
      <c r="B9" s="4">
        <v>0.6</v>
      </c>
      <c r="C9" s="4">
        <v>0.75</v>
      </c>
      <c r="D9">
        <f t="shared" si="1"/>
        <v>0.20615528128088298</v>
      </c>
      <c r="E9">
        <f t="shared" si="2"/>
        <v>0.35</v>
      </c>
      <c r="F9">
        <f t="shared" si="0"/>
        <v>0.47434164902525688</v>
      </c>
      <c r="G9">
        <f t="shared" si="0"/>
        <v>0.20615528128088298</v>
      </c>
      <c r="H9">
        <f t="shared" si="0"/>
        <v>0.24999999999999997</v>
      </c>
      <c r="I9">
        <f t="shared" si="0"/>
        <v>0.50249378105604448</v>
      </c>
      <c r="J9">
        <f t="shared" si="0"/>
        <v>0.25495097567963926</v>
      </c>
      <c r="K9">
        <f t="shared" si="0"/>
        <v>0.55901699437494745</v>
      </c>
      <c r="M9">
        <f t="shared" si="0"/>
        <v>0.62649820430708347</v>
      </c>
      <c r="N9">
        <f t="shared" si="0"/>
        <v>0.36055512754639896</v>
      </c>
    </row>
    <row r="10" spans="1:14" ht="15.75" thickBot="1" x14ac:dyDescent="0.3">
      <c r="A10" s="3">
        <v>9</v>
      </c>
      <c r="B10" s="4">
        <v>0.9</v>
      </c>
      <c r="C10" s="4">
        <v>0.2</v>
      </c>
      <c r="D10">
        <f>MIN(E10:N10)</f>
        <v>0.4</v>
      </c>
      <c r="E10">
        <f t="shared" si="2"/>
        <v>0.85146931829632011</v>
      </c>
      <c r="F10">
        <f t="shared" si="0"/>
        <v>0.85</v>
      </c>
      <c r="G10">
        <f t="shared" si="0"/>
        <v>0.70710678118654746</v>
      </c>
      <c r="H10">
        <f t="shared" si="0"/>
        <v>0.6403124237432849</v>
      </c>
      <c r="I10">
        <f t="shared" si="0"/>
        <v>1</v>
      </c>
      <c r="J10">
        <f t="shared" si="0"/>
        <v>0.81394102980498539</v>
      </c>
      <c r="K10">
        <f t="shared" si="0"/>
        <v>0.4</v>
      </c>
      <c r="L10">
        <f t="shared" si="0"/>
        <v>0.62649820430708347</v>
      </c>
      <c r="N10">
        <f t="shared" si="0"/>
        <v>0.75</v>
      </c>
    </row>
    <row r="11" spans="1:14" ht="15.75" thickBot="1" x14ac:dyDescent="0.3">
      <c r="A11" s="3">
        <v>10</v>
      </c>
      <c r="B11" s="4">
        <v>0.9</v>
      </c>
      <c r="C11" s="4">
        <v>0.95</v>
      </c>
      <c r="D11">
        <f t="shared" si="1"/>
        <v>0.36055512754639896</v>
      </c>
      <c r="E11">
        <f t="shared" si="2"/>
        <v>0.68007352543677213</v>
      </c>
      <c r="F11">
        <f t="shared" si="0"/>
        <v>0.82764726786234244</v>
      </c>
      <c r="G11">
        <f t="shared" si="0"/>
        <v>0.55901699437494745</v>
      </c>
      <c r="H11">
        <f t="shared" si="0"/>
        <v>0.61032778078668515</v>
      </c>
      <c r="I11">
        <f t="shared" si="0"/>
        <v>0.81394102980498539</v>
      </c>
      <c r="J11">
        <f t="shared" si="0"/>
        <v>0.57008771254956903</v>
      </c>
      <c r="K11">
        <f t="shared" si="0"/>
        <v>0.85</v>
      </c>
      <c r="L11">
        <f t="shared" si="0"/>
        <v>0.36055512754639896</v>
      </c>
      <c r="M11">
        <f t="shared" si="0"/>
        <v>0.75</v>
      </c>
    </row>
    <row r="13" spans="1:14" ht="15.75" thickBot="1" x14ac:dyDescent="0.3"/>
    <row r="14" spans="1:14" ht="15.75" thickBot="1" x14ac:dyDescent="0.3">
      <c r="D14" s="1" t="s">
        <v>3</v>
      </c>
      <c r="E14" s="3">
        <v>1</v>
      </c>
      <c r="F14" s="3">
        <v>2</v>
      </c>
      <c r="G14" s="3">
        <v>3</v>
      </c>
      <c r="H14" s="3">
        <v>4</v>
      </c>
      <c r="I14" s="3">
        <v>5</v>
      </c>
      <c r="J14" s="3">
        <v>6</v>
      </c>
      <c r="K14" s="3">
        <v>7</v>
      </c>
      <c r="L14" s="3">
        <v>8</v>
      </c>
      <c r="M14" s="3">
        <v>9</v>
      </c>
      <c r="N14" s="3">
        <v>10</v>
      </c>
    </row>
    <row r="15" spans="1:14" ht="16.5" thickTop="1" thickBot="1" x14ac:dyDescent="0.3">
      <c r="D15" s="2" t="s">
        <v>0</v>
      </c>
      <c r="E15" s="4">
        <v>0.25</v>
      </c>
      <c r="F15" s="4">
        <v>0.15</v>
      </c>
      <c r="G15" s="4">
        <v>0.4</v>
      </c>
      <c r="H15" s="4">
        <v>0.4</v>
      </c>
      <c r="I15" s="4">
        <v>0.1</v>
      </c>
      <c r="J15" s="4">
        <v>0.35</v>
      </c>
      <c r="K15" s="4">
        <v>0.5</v>
      </c>
      <c r="L15" s="4">
        <v>0.6</v>
      </c>
      <c r="M15" s="4">
        <v>0.9</v>
      </c>
      <c r="N15" s="4">
        <v>0.9</v>
      </c>
    </row>
    <row r="16" spans="1:14" ht="16.5" thickTop="1" thickBot="1" x14ac:dyDescent="0.3">
      <c r="D16" s="2" t="s">
        <v>1</v>
      </c>
      <c r="E16" s="4">
        <v>0.75</v>
      </c>
      <c r="F16" s="4">
        <v>0.6</v>
      </c>
      <c r="G16" s="4">
        <v>0.7</v>
      </c>
      <c r="H16" s="4">
        <v>0.6</v>
      </c>
      <c r="I16" s="4">
        <v>0.8</v>
      </c>
      <c r="J16" s="4">
        <v>0.8</v>
      </c>
      <c r="K16" s="4">
        <v>0.2</v>
      </c>
      <c r="L16" s="4">
        <v>0.75</v>
      </c>
      <c r="M16" s="4">
        <v>0.2</v>
      </c>
      <c r="N16" s="4">
        <v>0.95</v>
      </c>
    </row>
    <row r="17" spans="1:4" ht="15.75" thickTop="1" x14ac:dyDescent="0.25"/>
    <row r="21" spans="1:4" x14ac:dyDescent="0.25">
      <c r="A21" s="5" t="s">
        <v>2</v>
      </c>
      <c r="C21" t="s">
        <v>4</v>
      </c>
      <c r="D21" t="s">
        <v>5</v>
      </c>
    </row>
    <row r="22" spans="1:4" x14ac:dyDescent="0.25">
      <c r="A22">
        <v>9.9999999999999978E-2</v>
      </c>
      <c r="C22">
        <v>0</v>
      </c>
      <c r="D22">
        <f>COUNTIF(A$22:A$31,"&lt;"&amp;C22)/10</f>
        <v>0</v>
      </c>
    </row>
    <row r="23" spans="1:4" x14ac:dyDescent="0.25">
      <c r="A23">
        <v>9.9999999999999978E-2</v>
      </c>
      <c r="C23">
        <v>0.1</v>
      </c>
      <c r="D23">
        <f t="shared" ref="D23:D32" si="3">COUNTIF(A$22:A$31,"&lt;"&amp;C23)/10</f>
        <v>0</v>
      </c>
    </row>
    <row r="24" spans="1:4" x14ac:dyDescent="0.25">
      <c r="A24">
        <v>0.11180339887498948</v>
      </c>
      <c r="C24">
        <v>0.2</v>
      </c>
      <c r="D24">
        <f t="shared" si="3"/>
        <v>0.6</v>
      </c>
    </row>
    <row r="25" spans="1:4" x14ac:dyDescent="0.25">
      <c r="A25">
        <v>0.11180339887498948</v>
      </c>
      <c r="C25">
        <v>0.3</v>
      </c>
      <c r="D25">
        <f t="shared" si="3"/>
        <v>0.7</v>
      </c>
    </row>
    <row r="26" spans="1:4" x14ac:dyDescent="0.25">
      <c r="A26">
        <v>0.15811388300841897</v>
      </c>
      <c r="C26">
        <v>0.4</v>
      </c>
      <c r="D26">
        <f t="shared" si="3"/>
        <v>0.8</v>
      </c>
    </row>
    <row r="27" spans="1:4" x14ac:dyDescent="0.25">
      <c r="A27">
        <v>0.18027756377319948</v>
      </c>
      <c r="C27">
        <v>0.5</v>
      </c>
      <c r="D27">
        <f t="shared" si="3"/>
        <v>1</v>
      </c>
    </row>
    <row r="28" spans="1:4" x14ac:dyDescent="0.25">
      <c r="A28">
        <v>0.20615528128088298</v>
      </c>
      <c r="C28">
        <v>0.6</v>
      </c>
      <c r="D28">
        <f t="shared" si="3"/>
        <v>1</v>
      </c>
    </row>
    <row r="29" spans="1:4" x14ac:dyDescent="0.25">
      <c r="A29">
        <v>0.36055512754639896</v>
      </c>
      <c r="C29">
        <v>0.7</v>
      </c>
      <c r="D29">
        <f t="shared" si="3"/>
        <v>1</v>
      </c>
    </row>
    <row r="30" spans="1:4" x14ac:dyDescent="0.25">
      <c r="A30">
        <v>0.4</v>
      </c>
      <c r="C30">
        <v>0.8</v>
      </c>
      <c r="D30">
        <f t="shared" si="3"/>
        <v>1</v>
      </c>
    </row>
    <row r="31" spans="1:4" x14ac:dyDescent="0.25">
      <c r="A31">
        <v>0.4</v>
      </c>
      <c r="C31">
        <v>0.9</v>
      </c>
      <c r="D31">
        <f t="shared" si="3"/>
        <v>1</v>
      </c>
    </row>
    <row r="32" spans="1:4" x14ac:dyDescent="0.25">
      <c r="C32">
        <v>1</v>
      </c>
      <c r="D32">
        <f t="shared" si="3"/>
        <v>1</v>
      </c>
    </row>
    <row r="36" spans="1:22" x14ac:dyDescent="0.25">
      <c r="K36">
        <v>0</v>
      </c>
      <c r="L36">
        <v>0.1</v>
      </c>
      <c r="M36">
        <v>0.2</v>
      </c>
      <c r="N36">
        <v>0.3</v>
      </c>
      <c r="O36">
        <v>0.4</v>
      </c>
      <c r="P36">
        <v>0.5</v>
      </c>
      <c r="Q36">
        <v>0.6</v>
      </c>
      <c r="R36">
        <v>0.7</v>
      </c>
      <c r="S36">
        <v>0.8</v>
      </c>
      <c r="T36">
        <v>0.9</v>
      </c>
      <c r="U36">
        <v>1</v>
      </c>
      <c r="V36">
        <v>1.1000000000000001</v>
      </c>
    </row>
    <row r="37" spans="1:22" x14ac:dyDescent="0.25">
      <c r="A37">
        <v>0</v>
      </c>
      <c r="B37">
        <v>0.18027756377319948</v>
      </c>
      <c r="C37">
        <v>0.158113883008419</v>
      </c>
      <c r="D37">
        <v>0.21213203435596428</v>
      </c>
      <c r="E37">
        <v>0.15811388300841897</v>
      </c>
      <c r="F37">
        <v>0.11180339887498948</v>
      </c>
      <c r="G37">
        <v>0.60415229867972864</v>
      </c>
      <c r="H37">
        <v>0.35</v>
      </c>
      <c r="I37">
        <v>0.85146931829632011</v>
      </c>
      <c r="J37">
        <v>0.68007352543677213</v>
      </c>
      <c r="K37">
        <f>COUNTIF($A37:$J37,"&lt;"&amp;K$36)</f>
        <v>0</v>
      </c>
      <c r="L37">
        <f t="shared" ref="L37:V46" si="4">COUNTIF($A37:$J37,"&lt;"&amp;L$36)</f>
        <v>1</v>
      </c>
      <c r="M37">
        <f t="shared" si="4"/>
        <v>5</v>
      </c>
      <c r="N37">
        <f t="shared" si="4"/>
        <v>6</v>
      </c>
      <c r="O37">
        <f t="shared" si="4"/>
        <v>7</v>
      </c>
      <c r="P37">
        <f t="shared" si="4"/>
        <v>7</v>
      </c>
      <c r="Q37">
        <f t="shared" si="4"/>
        <v>7</v>
      </c>
      <c r="R37">
        <f t="shared" si="4"/>
        <v>9</v>
      </c>
      <c r="S37">
        <f t="shared" si="4"/>
        <v>9</v>
      </c>
      <c r="T37">
        <f t="shared" si="4"/>
        <v>10</v>
      </c>
      <c r="U37">
        <f t="shared" si="4"/>
        <v>10</v>
      </c>
      <c r="V37">
        <f t="shared" si="4"/>
        <v>10</v>
      </c>
    </row>
    <row r="38" spans="1:22" x14ac:dyDescent="0.25">
      <c r="A38">
        <v>0.18027756377319948</v>
      </c>
      <c r="B38">
        <v>0</v>
      </c>
      <c r="C38">
        <v>0.26925824035672519</v>
      </c>
      <c r="D38">
        <v>0.25</v>
      </c>
      <c r="E38">
        <v>0.20615528128088309</v>
      </c>
      <c r="F38">
        <v>0.28284271247461906</v>
      </c>
      <c r="G38">
        <v>0.53150729063673241</v>
      </c>
      <c r="H38">
        <v>0.47434164902525688</v>
      </c>
      <c r="I38">
        <v>0.85</v>
      </c>
      <c r="J38">
        <v>0.82764726786234244</v>
      </c>
      <c r="K38">
        <f t="shared" ref="K38:K46" si="5">COUNTIF($A38:$J38,"&lt;"&amp;K$36)</f>
        <v>0</v>
      </c>
      <c r="L38">
        <f t="shared" si="4"/>
        <v>1</v>
      </c>
      <c r="M38">
        <f t="shared" si="4"/>
        <v>2</v>
      </c>
      <c r="N38">
        <f t="shared" si="4"/>
        <v>6</v>
      </c>
      <c r="O38">
        <f t="shared" si="4"/>
        <v>6</v>
      </c>
      <c r="P38">
        <f t="shared" si="4"/>
        <v>7</v>
      </c>
      <c r="Q38">
        <f t="shared" si="4"/>
        <v>8</v>
      </c>
      <c r="R38">
        <f t="shared" si="4"/>
        <v>8</v>
      </c>
      <c r="S38">
        <f t="shared" si="4"/>
        <v>8</v>
      </c>
      <c r="T38">
        <f t="shared" si="4"/>
        <v>10</v>
      </c>
      <c r="U38">
        <f t="shared" si="4"/>
        <v>10</v>
      </c>
      <c r="V38">
        <f t="shared" si="4"/>
        <v>10</v>
      </c>
    </row>
    <row r="39" spans="1:22" x14ac:dyDescent="0.25">
      <c r="A39">
        <v>0.158113883008419</v>
      </c>
      <c r="B39">
        <v>0.26925824035672519</v>
      </c>
      <c r="C39">
        <v>0</v>
      </c>
      <c r="D39">
        <v>9.9999999999999978E-2</v>
      </c>
      <c r="E39">
        <v>0.316227766016838</v>
      </c>
      <c r="F39">
        <v>0.11180339887498958</v>
      </c>
      <c r="G39">
        <v>0.5099019513592784</v>
      </c>
      <c r="H39">
        <v>0.20615528128088298</v>
      </c>
      <c r="I39">
        <v>0.70710678118654746</v>
      </c>
      <c r="J39">
        <v>0.55901699437494745</v>
      </c>
      <c r="K39">
        <f t="shared" si="5"/>
        <v>0</v>
      </c>
      <c r="L39">
        <f t="shared" si="4"/>
        <v>1</v>
      </c>
      <c r="M39">
        <f t="shared" si="4"/>
        <v>4</v>
      </c>
      <c r="N39">
        <f t="shared" si="4"/>
        <v>6</v>
      </c>
      <c r="O39">
        <f t="shared" si="4"/>
        <v>7</v>
      </c>
      <c r="P39">
        <f t="shared" si="4"/>
        <v>7</v>
      </c>
      <c r="Q39">
        <f t="shared" si="4"/>
        <v>9</v>
      </c>
      <c r="R39">
        <f t="shared" si="4"/>
        <v>9</v>
      </c>
      <c r="S39">
        <f t="shared" si="4"/>
        <v>10</v>
      </c>
      <c r="T39">
        <f t="shared" si="4"/>
        <v>10</v>
      </c>
      <c r="U39">
        <f t="shared" si="4"/>
        <v>10</v>
      </c>
      <c r="V39">
        <f t="shared" si="4"/>
        <v>10</v>
      </c>
    </row>
    <row r="40" spans="1:22" x14ac:dyDescent="0.25">
      <c r="A40">
        <v>0.21213203435596428</v>
      </c>
      <c r="B40">
        <v>0.25</v>
      </c>
      <c r="C40">
        <v>9.9999999999999978E-2</v>
      </c>
      <c r="D40">
        <v>0</v>
      </c>
      <c r="E40">
        <v>0.36055512754639901</v>
      </c>
      <c r="F40">
        <v>0.20615528128088309</v>
      </c>
      <c r="G40">
        <v>0.41231056256176601</v>
      </c>
      <c r="H40">
        <v>0.24999999999999997</v>
      </c>
      <c r="I40">
        <v>0.6403124237432849</v>
      </c>
      <c r="J40">
        <v>0.61032778078668515</v>
      </c>
      <c r="K40">
        <f t="shared" si="5"/>
        <v>0</v>
      </c>
      <c r="L40">
        <f t="shared" si="4"/>
        <v>1</v>
      </c>
      <c r="M40">
        <f t="shared" si="4"/>
        <v>2</v>
      </c>
      <c r="N40">
        <f t="shared" si="4"/>
        <v>6</v>
      </c>
      <c r="O40">
        <f t="shared" si="4"/>
        <v>7</v>
      </c>
      <c r="P40">
        <f t="shared" si="4"/>
        <v>8</v>
      </c>
      <c r="Q40">
        <f t="shared" si="4"/>
        <v>8</v>
      </c>
      <c r="R40">
        <f t="shared" si="4"/>
        <v>10</v>
      </c>
      <c r="S40">
        <f t="shared" si="4"/>
        <v>10</v>
      </c>
      <c r="T40">
        <f t="shared" si="4"/>
        <v>10</v>
      </c>
      <c r="U40">
        <f t="shared" si="4"/>
        <v>10</v>
      </c>
      <c r="V40">
        <f t="shared" si="4"/>
        <v>10</v>
      </c>
    </row>
    <row r="41" spans="1:22" x14ac:dyDescent="0.25">
      <c r="A41">
        <v>0.15811388300841897</v>
      </c>
      <c r="B41">
        <v>0.20615528128088309</v>
      </c>
      <c r="C41">
        <v>0.316227766016838</v>
      </c>
      <c r="D41">
        <v>0.36055512754639901</v>
      </c>
      <c r="E41">
        <v>0</v>
      </c>
      <c r="F41">
        <v>0.24999999999999997</v>
      </c>
      <c r="G41">
        <v>0.72111025509279791</v>
      </c>
      <c r="H41">
        <v>0.50249378105604448</v>
      </c>
      <c r="I41">
        <v>1</v>
      </c>
      <c r="J41">
        <v>0.81394102980498539</v>
      </c>
      <c r="K41">
        <f t="shared" si="5"/>
        <v>0</v>
      </c>
      <c r="L41">
        <f t="shared" si="4"/>
        <v>1</v>
      </c>
      <c r="M41">
        <f t="shared" si="4"/>
        <v>2</v>
      </c>
      <c r="N41">
        <f t="shared" si="4"/>
        <v>4</v>
      </c>
      <c r="O41">
        <f t="shared" si="4"/>
        <v>6</v>
      </c>
      <c r="P41">
        <f t="shared" si="4"/>
        <v>6</v>
      </c>
      <c r="Q41">
        <f t="shared" si="4"/>
        <v>7</v>
      </c>
      <c r="R41">
        <f t="shared" si="4"/>
        <v>7</v>
      </c>
      <c r="S41">
        <f t="shared" si="4"/>
        <v>8</v>
      </c>
      <c r="T41">
        <f t="shared" si="4"/>
        <v>9</v>
      </c>
      <c r="U41">
        <f t="shared" si="4"/>
        <v>9</v>
      </c>
      <c r="V41">
        <f t="shared" si="4"/>
        <v>10</v>
      </c>
    </row>
    <row r="42" spans="1:22" x14ac:dyDescent="0.25">
      <c r="A42">
        <v>0.11180339887498948</v>
      </c>
      <c r="B42">
        <v>0.28284271247461906</v>
      </c>
      <c r="C42">
        <v>0.11180339887498958</v>
      </c>
      <c r="D42">
        <v>0.20615528128088309</v>
      </c>
      <c r="E42">
        <v>0.24999999999999997</v>
      </c>
      <c r="F42">
        <v>0</v>
      </c>
      <c r="G42">
        <v>0.61846584384264913</v>
      </c>
      <c r="H42">
        <v>0.25495097567963926</v>
      </c>
      <c r="I42">
        <v>0.81394102980498539</v>
      </c>
      <c r="J42">
        <v>0.57008771254956903</v>
      </c>
      <c r="K42">
        <f t="shared" si="5"/>
        <v>0</v>
      </c>
      <c r="L42">
        <f t="shared" si="4"/>
        <v>1</v>
      </c>
      <c r="M42">
        <f t="shared" si="4"/>
        <v>3</v>
      </c>
      <c r="N42">
        <f t="shared" si="4"/>
        <v>7</v>
      </c>
      <c r="O42">
        <f t="shared" si="4"/>
        <v>7</v>
      </c>
      <c r="P42">
        <f t="shared" si="4"/>
        <v>7</v>
      </c>
      <c r="Q42">
        <f t="shared" si="4"/>
        <v>8</v>
      </c>
      <c r="R42">
        <f t="shared" si="4"/>
        <v>9</v>
      </c>
      <c r="S42">
        <f t="shared" si="4"/>
        <v>9</v>
      </c>
      <c r="T42">
        <f t="shared" si="4"/>
        <v>10</v>
      </c>
      <c r="U42">
        <f t="shared" si="4"/>
        <v>10</v>
      </c>
      <c r="V42">
        <f t="shared" si="4"/>
        <v>10</v>
      </c>
    </row>
    <row r="43" spans="1:22" x14ac:dyDescent="0.25">
      <c r="A43">
        <v>0.60415229867972864</v>
      </c>
      <c r="B43">
        <v>0.53150729063673241</v>
      </c>
      <c r="C43">
        <v>0.5099019513592784</v>
      </c>
      <c r="D43">
        <v>0.41231056256176601</v>
      </c>
      <c r="E43">
        <v>0.72111025509279791</v>
      </c>
      <c r="F43">
        <v>0.61846584384264913</v>
      </c>
      <c r="G43">
        <v>0</v>
      </c>
      <c r="H43">
        <v>0.55901699437494745</v>
      </c>
      <c r="I43">
        <v>0.4</v>
      </c>
      <c r="J43">
        <v>0.85</v>
      </c>
      <c r="K43">
        <f t="shared" si="5"/>
        <v>0</v>
      </c>
      <c r="L43">
        <f t="shared" si="4"/>
        <v>1</v>
      </c>
      <c r="M43">
        <f t="shared" si="4"/>
        <v>1</v>
      </c>
      <c r="N43">
        <f t="shared" si="4"/>
        <v>1</v>
      </c>
      <c r="O43">
        <f t="shared" si="4"/>
        <v>1</v>
      </c>
      <c r="P43">
        <f t="shared" si="4"/>
        <v>3</v>
      </c>
      <c r="Q43">
        <f t="shared" si="4"/>
        <v>6</v>
      </c>
      <c r="R43">
        <f t="shared" si="4"/>
        <v>8</v>
      </c>
      <c r="S43">
        <f t="shared" si="4"/>
        <v>9</v>
      </c>
      <c r="T43">
        <f t="shared" si="4"/>
        <v>10</v>
      </c>
      <c r="U43">
        <f t="shared" si="4"/>
        <v>10</v>
      </c>
      <c r="V43">
        <f t="shared" si="4"/>
        <v>10</v>
      </c>
    </row>
    <row r="44" spans="1:22" x14ac:dyDescent="0.25">
      <c r="A44">
        <v>0.35</v>
      </c>
      <c r="B44">
        <v>0.47434164902525688</v>
      </c>
      <c r="C44">
        <v>0.20615528128088298</v>
      </c>
      <c r="D44">
        <v>0.24999999999999997</v>
      </c>
      <c r="E44">
        <v>0.50249378105604448</v>
      </c>
      <c r="F44">
        <v>0.25495097567963926</v>
      </c>
      <c r="G44">
        <v>0.55901699437494745</v>
      </c>
      <c r="H44">
        <v>0</v>
      </c>
      <c r="I44">
        <v>0.62649820430708347</v>
      </c>
      <c r="J44">
        <v>0.36055512754639896</v>
      </c>
      <c r="K44">
        <f t="shared" si="5"/>
        <v>0</v>
      </c>
      <c r="L44">
        <f t="shared" si="4"/>
        <v>1</v>
      </c>
      <c r="M44">
        <f t="shared" si="4"/>
        <v>1</v>
      </c>
      <c r="N44">
        <f t="shared" si="4"/>
        <v>4</v>
      </c>
      <c r="O44">
        <f t="shared" si="4"/>
        <v>6</v>
      </c>
      <c r="P44">
        <f t="shared" si="4"/>
        <v>7</v>
      </c>
      <c r="Q44">
        <f t="shared" si="4"/>
        <v>9</v>
      </c>
      <c r="R44">
        <f t="shared" si="4"/>
        <v>10</v>
      </c>
      <c r="S44">
        <f t="shared" si="4"/>
        <v>10</v>
      </c>
      <c r="T44">
        <f t="shared" si="4"/>
        <v>10</v>
      </c>
      <c r="U44">
        <f t="shared" si="4"/>
        <v>10</v>
      </c>
      <c r="V44">
        <f t="shared" si="4"/>
        <v>10</v>
      </c>
    </row>
    <row r="45" spans="1:22" x14ac:dyDescent="0.25">
      <c r="A45">
        <v>0.85146931829632011</v>
      </c>
      <c r="B45">
        <v>0.85</v>
      </c>
      <c r="C45">
        <v>0.70710678118654746</v>
      </c>
      <c r="D45">
        <v>0.6403124237432849</v>
      </c>
      <c r="E45">
        <v>1</v>
      </c>
      <c r="F45">
        <v>0.81394102980498539</v>
      </c>
      <c r="G45">
        <v>0.4</v>
      </c>
      <c r="H45">
        <v>0.62649820430708347</v>
      </c>
      <c r="I45">
        <v>0</v>
      </c>
      <c r="J45">
        <v>0.75</v>
      </c>
      <c r="K45">
        <f t="shared" si="5"/>
        <v>0</v>
      </c>
      <c r="L45">
        <f t="shared" si="4"/>
        <v>1</v>
      </c>
      <c r="M45">
        <f t="shared" si="4"/>
        <v>1</v>
      </c>
      <c r="N45">
        <f t="shared" si="4"/>
        <v>1</v>
      </c>
      <c r="O45">
        <f t="shared" si="4"/>
        <v>1</v>
      </c>
      <c r="P45">
        <f t="shared" si="4"/>
        <v>2</v>
      </c>
      <c r="Q45">
        <f t="shared" si="4"/>
        <v>2</v>
      </c>
      <c r="R45">
        <f t="shared" si="4"/>
        <v>4</v>
      </c>
      <c r="S45">
        <f t="shared" si="4"/>
        <v>6</v>
      </c>
      <c r="T45">
        <f t="shared" si="4"/>
        <v>9</v>
      </c>
      <c r="U45">
        <f t="shared" si="4"/>
        <v>9</v>
      </c>
      <c r="V45">
        <f t="shared" si="4"/>
        <v>10</v>
      </c>
    </row>
    <row r="46" spans="1:22" x14ac:dyDescent="0.25">
      <c r="A46">
        <v>0.68007352543677213</v>
      </c>
      <c r="B46">
        <v>0.82764726786234244</v>
      </c>
      <c r="C46">
        <v>0.55901699437494745</v>
      </c>
      <c r="D46">
        <v>0.61032778078668515</v>
      </c>
      <c r="E46">
        <v>0.81394102980498539</v>
      </c>
      <c r="F46">
        <v>0.57008771254956903</v>
      </c>
      <c r="G46">
        <v>0.85</v>
      </c>
      <c r="H46">
        <v>0.36055512754639896</v>
      </c>
      <c r="I46">
        <v>0.75</v>
      </c>
      <c r="J46">
        <v>0</v>
      </c>
      <c r="K46">
        <f t="shared" si="5"/>
        <v>0</v>
      </c>
      <c r="L46">
        <f t="shared" si="4"/>
        <v>1</v>
      </c>
      <c r="M46">
        <f t="shared" si="4"/>
        <v>1</v>
      </c>
      <c r="N46">
        <f t="shared" si="4"/>
        <v>1</v>
      </c>
      <c r="O46">
        <f t="shared" si="4"/>
        <v>2</v>
      </c>
      <c r="P46">
        <f t="shared" si="4"/>
        <v>2</v>
      </c>
      <c r="Q46">
        <f t="shared" si="4"/>
        <v>4</v>
      </c>
      <c r="R46">
        <f t="shared" si="4"/>
        <v>6</v>
      </c>
      <c r="S46">
        <f t="shared" si="4"/>
        <v>7</v>
      </c>
      <c r="T46">
        <f t="shared" si="4"/>
        <v>10</v>
      </c>
      <c r="U46">
        <f t="shared" si="4"/>
        <v>10</v>
      </c>
      <c r="V46">
        <f t="shared" si="4"/>
        <v>10</v>
      </c>
    </row>
    <row r="48" spans="1:22" x14ac:dyDescent="0.25">
      <c r="K48">
        <f>SUM(K37:K46)</f>
        <v>0</v>
      </c>
      <c r="L48">
        <f t="shared" ref="L48:V48" si="6">SUM(L37:L46)</f>
        <v>10</v>
      </c>
      <c r="M48">
        <f t="shared" si="6"/>
        <v>22</v>
      </c>
      <c r="N48">
        <f t="shared" si="6"/>
        <v>42</v>
      </c>
      <c r="O48">
        <f t="shared" si="6"/>
        <v>50</v>
      </c>
      <c r="P48">
        <f t="shared" si="6"/>
        <v>56</v>
      </c>
      <c r="Q48">
        <f t="shared" si="6"/>
        <v>68</v>
      </c>
      <c r="R48">
        <f t="shared" si="6"/>
        <v>80</v>
      </c>
      <c r="S48">
        <f t="shared" si="6"/>
        <v>86</v>
      </c>
      <c r="T48">
        <f t="shared" si="6"/>
        <v>98</v>
      </c>
      <c r="U48">
        <f t="shared" si="6"/>
        <v>98</v>
      </c>
      <c r="V48">
        <f t="shared" si="6"/>
        <v>100</v>
      </c>
    </row>
    <row r="49" spans="11:22" x14ac:dyDescent="0.25">
      <c r="K49">
        <f>K48/(10*10)</f>
        <v>0</v>
      </c>
      <c r="L49">
        <f t="shared" ref="L49:V49" si="7">L48/(10*10)</f>
        <v>0.1</v>
      </c>
      <c r="M49">
        <f>M48/(10*10)</f>
        <v>0.22</v>
      </c>
      <c r="N49">
        <f t="shared" si="7"/>
        <v>0.42</v>
      </c>
      <c r="O49">
        <f t="shared" si="7"/>
        <v>0.5</v>
      </c>
      <c r="P49">
        <f t="shared" si="7"/>
        <v>0.56000000000000005</v>
      </c>
      <c r="Q49">
        <f t="shared" si="7"/>
        <v>0.68</v>
      </c>
      <c r="R49">
        <f t="shared" si="7"/>
        <v>0.8</v>
      </c>
      <c r="S49">
        <f t="shared" si="7"/>
        <v>0.86</v>
      </c>
      <c r="T49">
        <f t="shared" si="7"/>
        <v>0.98</v>
      </c>
      <c r="U49">
        <f t="shared" si="7"/>
        <v>0.98</v>
      </c>
      <c r="V49">
        <f t="shared" si="7"/>
        <v>1</v>
      </c>
    </row>
    <row r="51" spans="11:22" x14ac:dyDescent="0.25">
      <c r="K51">
        <v>0</v>
      </c>
      <c r="L51">
        <v>0.1</v>
      </c>
      <c r="M51">
        <v>0.2</v>
      </c>
      <c r="N51">
        <v>0.3</v>
      </c>
      <c r="O51">
        <v>0.4</v>
      </c>
      <c r="P51">
        <v>0.5</v>
      </c>
      <c r="Q51">
        <v>0.6</v>
      </c>
      <c r="R51">
        <v>0.7</v>
      </c>
      <c r="S51">
        <v>0.8</v>
      </c>
      <c r="T51">
        <v>0.9</v>
      </c>
      <c r="U51">
        <v>1</v>
      </c>
      <c r="V51">
        <v>1.1000000000000001</v>
      </c>
    </row>
    <row r="52" spans="11:22" x14ac:dyDescent="0.25">
      <c r="K52">
        <v>0</v>
      </c>
      <c r="L52">
        <v>0.1</v>
      </c>
      <c r="M52">
        <v>0.22</v>
      </c>
      <c r="N52">
        <v>0.42</v>
      </c>
      <c r="O52">
        <v>0.5</v>
      </c>
      <c r="P52">
        <v>0.56000000000000005</v>
      </c>
      <c r="Q52">
        <v>0.68</v>
      </c>
      <c r="R52">
        <v>0.8</v>
      </c>
      <c r="S52">
        <v>0.86</v>
      </c>
      <c r="T52">
        <v>0.98</v>
      </c>
      <c r="U52">
        <v>0.98</v>
      </c>
      <c r="V52">
        <v>1</v>
      </c>
    </row>
  </sheetData>
  <sortState ref="A22:A31">
    <sortCondition ref="A21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abSelected="1" workbookViewId="0">
      <selection activeCell="P6" sqref="P6"/>
    </sheetView>
  </sheetViews>
  <sheetFormatPr defaultRowHeight="15" x14ac:dyDescent="0.25"/>
  <cols>
    <col min="7" max="7" width="18.7109375" customWidth="1"/>
  </cols>
  <sheetData>
    <row r="1" spans="1:20" x14ac:dyDescent="0.25">
      <c r="A1" t="s">
        <v>8</v>
      </c>
      <c r="B1" t="s">
        <v>7</v>
      </c>
      <c r="C1" t="s">
        <v>6</v>
      </c>
      <c r="D1" t="s">
        <v>2</v>
      </c>
    </row>
    <row r="2" spans="1:20" x14ac:dyDescent="0.25">
      <c r="A2">
        <v>1</v>
      </c>
      <c r="B2">
        <v>0.1</v>
      </c>
      <c r="C2">
        <v>0.5</v>
      </c>
      <c r="D2">
        <v>0.1</v>
      </c>
    </row>
    <row r="3" spans="1:20" x14ac:dyDescent="0.25">
      <c r="A3">
        <v>2</v>
      </c>
      <c r="B3">
        <v>0.2</v>
      </c>
      <c r="C3">
        <v>0.5</v>
      </c>
      <c r="D3">
        <v>0.1</v>
      </c>
    </row>
    <row r="4" spans="1:20" x14ac:dyDescent="0.25">
      <c r="A4">
        <v>3</v>
      </c>
      <c r="B4">
        <f>B2+1</f>
        <v>1.1000000000000001</v>
      </c>
      <c r="C4">
        <v>0.5</v>
      </c>
      <c r="D4">
        <v>0.1</v>
      </c>
    </row>
    <row r="5" spans="1:20" x14ac:dyDescent="0.25">
      <c r="A5">
        <v>4</v>
      </c>
      <c r="B5">
        <f t="shared" ref="B5:B9" si="0">B3+1</f>
        <v>1.2</v>
      </c>
      <c r="C5">
        <v>0.5</v>
      </c>
      <c r="D5">
        <v>0.1</v>
      </c>
    </row>
    <row r="6" spans="1:20" x14ac:dyDescent="0.25">
      <c r="A6">
        <v>5</v>
      </c>
      <c r="B6">
        <f t="shared" si="0"/>
        <v>2.1</v>
      </c>
      <c r="C6">
        <v>0.5</v>
      </c>
      <c r="D6">
        <v>0.1</v>
      </c>
      <c r="P6" t="s">
        <v>4</v>
      </c>
      <c r="Q6" t="s">
        <v>5</v>
      </c>
      <c r="S6" t="s">
        <v>4</v>
      </c>
      <c r="T6" t="s">
        <v>14</v>
      </c>
    </row>
    <row r="7" spans="1:20" x14ac:dyDescent="0.25">
      <c r="A7">
        <v>6</v>
      </c>
      <c r="B7">
        <f t="shared" si="0"/>
        <v>2.2000000000000002</v>
      </c>
      <c r="C7">
        <v>0.5</v>
      </c>
      <c r="D7">
        <v>0.1</v>
      </c>
      <c r="P7">
        <v>0</v>
      </c>
      <c r="Q7">
        <v>0</v>
      </c>
      <c r="S7">
        <v>0</v>
      </c>
      <c r="T7">
        <v>0</v>
      </c>
    </row>
    <row r="8" spans="1:20" x14ac:dyDescent="0.25">
      <c r="A8">
        <v>7</v>
      </c>
      <c r="B8">
        <f t="shared" si="0"/>
        <v>3.1</v>
      </c>
      <c r="C8">
        <v>0.5</v>
      </c>
      <c r="D8">
        <v>0.1</v>
      </c>
      <c r="P8">
        <v>0.1</v>
      </c>
      <c r="Q8">
        <v>0</v>
      </c>
      <c r="S8">
        <v>0.1</v>
      </c>
      <c r="T8">
        <f>0</f>
        <v>0</v>
      </c>
    </row>
    <row r="9" spans="1:20" x14ac:dyDescent="0.25">
      <c r="A9">
        <v>8</v>
      </c>
      <c r="B9">
        <f t="shared" si="0"/>
        <v>3.2</v>
      </c>
      <c r="C9">
        <v>0.5</v>
      </c>
      <c r="D9">
        <v>0.1</v>
      </c>
      <c r="P9">
        <v>0.2</v>
      </c>
      <c r="Q9">
        <v>1</v>
      </c>
      <c r="S9">
        <v>0.2</v>
      </c>
      <c r="T9">
        <f>1/$P$27</f>
        <v>0.25833333333333336</v>
      </c>
    </row>
    <row r="10" spans="1:20" x14ac:dyDescent="0.25">
      <c r="A10">
        <v>9</v>
      </c>
      <c r="B10">
        <v>0.1</v>
      </c>
      <c r="C10">
        <f>C2+1</f>
        <v>1.5</v>
      </c>
      <c r="D10">
        <v>0.1</v>
      </c>
      <c r="P10">
        <v>0.3</v>
      </c>
      <c r="Q10">
        <v>1</v>
      </c>
      <c r="S10">
        <v>0.3</v>
      </c>
      <c r="T10">
        <f t="shared" ref="T10:T16" si="1">1/$P$27</f>
        <v>0.25833333333333336</v>
      </c>
    </row>
    <row r="11" spans="1:20" x14ac:dyDescent="0.25">
      <c r="A11">
        <v>10</v>
      </c>
      <c r="B11">
        <v>0.2</v>
      </c>
      <c r="C11">
        <f t="shared" ref="C11:C25" si="2">C3+1</f>
        <v>1.5</v>
      </c>
      <c r="D11">
        <v>0.1</v>
      </c>
      <c r="P11">
        <v>0.4</v>
      </c>
      <c r="Q11">
        <v>1</v>
      </c>
      <c r="S11">
        <v>0.4</v>
      </c>
      <c r="T11">
        <f t="shared" si="1"/>
        <v>0.25833333333333336</v>
      </c>
    </row>
    <row r="12" spans="1:20" x14ac:dyDescent="0.25">
      <c r="A12">
        <v>11</v>
      </c>
      <c r="B12">
        <f>B10+1</f>
        <v>1.1000000000000001</v>
      </c>
      <c r="C12">
        <f t="shared" si="2"/>
        <v>1.5</v>
      </c>
      <c r="D12">
        <v>0.1</v>
      </c>
      <c r="P12">
        <v>0.5</v>
      </c>
      <c r="Q12">
        <v>1</v>
      </c>
      <c r="S12">
        <v>0.5</v>
      </c>
      <c r="T12">
        <f t="shared" si="1"/>
        <v>0.25833333333333336</v>
      </c>
    </row>
    <row r="13" spans="1:20" x14ac:dyDescent="0.25">
      <c r="A13">
        <v>12</v>
      </c>
      <c r="B13">
        <f t="shared" ref="B13:B17" si="3">B11+1</f>
        <v>1.2</v>
      </c>
      <c r="C13">
        <f t="shared" si="2"/>
        <v>1.5</v>
      </c>
      <c r="D13">
        <v>0.1</v>
      </c>
      <c r="P13">
        <v>0.6</v>
      </c>
      <c r="Q13">
        <v>1</v>
      </c>
      <c r="S13">
        <v>0.6</v>
      </c>
      <c r="T13">
        <f t="shared" si="1"/>
        <v>0.25833333333333336</v>
      </c>
    </row>
    <row r="14" spans="1:20" x14ac:dyDescent="0.25">
      <c r="A14">
        <v>13</v>
      </c>
      <c r="B14">
        <f t="shared" si="3"/>
        <v>2.1</v>
      </c>
      <c r="C14">
        <f t="shared" si="2"/>
        <v>1.5</v>
      </c>
      <c r="D14">
        <v>0.1</v>
      </c>
      <c r="P14">
        <v>0.7</v>
      </c>
      <c r="Q14">
        <v>1</v>
      </c>
      <c r="S14">
        <v>0.7</v>
      </c>
      <c r="T14">
        <f t="shared" si="1"/>
        <v>0.25833333333333336</v>
      </c>
    </row>
    <row r="15" spans="1:20" x14ac:dyDescent="0.25">
      <c r="A15">
        <v>14</v>
      </c>
      <c r="B15">
        <f t="shared" si="3"/>
        <v>2.2000000000000002</v>
      </c>
      <c r="C15">
        <f t="shared" si="2"/>
        <v>1.5</v>
      </c>
      <c r="D15">
        <v>0.1</v>
      </c>
      <c r="P15">
        <v>0.8</v>
      </c>
      <c r="Q15">
        <v>1</v>
      </c>
      <c r="S15">
        <v>0.8</v>
      </c>
      <c r="T15">
        <f t="shared" si="1"/>
        <v>0.25833333333333336</v>
      </c>
    </row>
    <row r="16" spans="1:20" x14ac:dyDescent="0.25">
      <c r="A16">
        <v>15</v>
      </c>
      <c r="B16">
        <f t="shared" si="3"/>
        <v>3.1</v>
      </c>
      <c r="C16">
        <f t="shared" si="2"/>
        <v>1.5</v>
      </c>
      <c r="D16">
        <v>0.1</v>
      </c>
      <c r="P16">
        <v>0.9</v>
      </c>
      <c r="Q16">
        <v>1</v>
      </c>
      <c r="S16">
        <v>0.9</v>
      </c>
      <c r="T16">
        <f t="shared" si="1"/>
        <v>0.25833333333333336</v>
      </c>
    </row>
    <row r="17" spans="1:20" x14ac:dyDescent="0.25">
      <c r="A17">
        <v>16</v>
      </c>
      <c r="B17">
        <f t="shared" si="3"/>
        <v>3.2</v>
      </c>
      <c r="C17">
        <f t="shared" si="2"/>
        <v>1.5</v>
      </c>
      <c r="D17">
        <v>0.1</v>
      </c>
      <c r="P17">
        <v>1</v>
      </c>
      <c r="Q17">
        <v>1</v>
      </c>
      <c r="S17">
        <v>1</v>
      </c>
      <c r="T17">
        <f>42/(24*P27)</f>
        <v>0.45208333333333339</v>
      </c>
    </row>
    <row r="18" spans="1:20" x14ac:dyDescent="0.25">
      <c r="A18">
        <v>17</v>
      </c>
      <c r="B18">
        <v>0.1</v>
      </c>
      <c r="C18">
        <f t="shared" si="2"/>
        <v>2.5</v>
      </c>
      <c r="D18">
        <v>0.1</v>
      </c>
      <c r="S18">
        <v>1.1000000000000001</v>
      </c>
      <c r="T18">
        <f>90/(24/P27)</f>
        <v>14.516129032258064</v>
      </c>
    </row>
    <row r="19" spans="1:20" x14ac:dyDescent="0.25">
      <c r="A19">
        <v>18</v>
      </c>
      <c r="B19">
        <v>0.2</v>
      </c>
      <c r="C19">
        <f t="shared" si="2"/>
        <v>2.5</v>
      </c>
      <c r="D19">
        <v>0.1</v>
      </c>
    </row>
    <row r="20" spans="1:20" x14ac:dyDescent="0.25">
      <c r="A20">
        <v>19</v>
      </c>
      <c r="B20">
        <f>B18+1</f>
        <v>1.1000000000000001</v>
      </c>
      <c r="C20">
        <f t="shared" si="2"/>
        <v>2.5</v>
      </c>
      <c r="D20">
        <v>0.1</v>
      </c>
    </row>
    <row r="21" spans="1:20" x14ac:dyDescent="0.25">
      <c r="A21">
        <v>20</v>
      </c>
      <c r="B21">
        <f t="shared" ref="B21:B25" si="4">B19+1</f>
        <v>1.2</v>
      </c>
      <c r="C21">
        <f t="shared" si="2"/>
        <v>2.5</v>
      </c>
      <c r="D21">
        <v>0.1</v>
      </c>
    </row>
    <row r="22" spans="1:20" x14ac:dyDescent="0.25">
      <c r="A22">
        <v>21</v>
      </c>
      <c r="B22">
        <f t="shared" si="4"/>
        <v>2.1</v>
      </c>
      <c r="C22">
        <f t="shared" si="2"/>
        <v>2.5</v>
      </c>
      <c r="D22">
        <v>0.1</v>
      </c>
    </row>
    <row r="23" spans="1:20" x14ac:dyDescent="0.25">
      <c r="A23">
        <v>22</v>
      </c>
      <c r="B23">
        <f t="shared" si="4"/>
        <v>2.2000000000000002</v>
      </c>
      <c r="C23">
        <f t="shared" si="2"/>
        <v>2.5</v>
      </c>
      <c r="D23">
        <v>0.1</v>
      </c>
      <c r="L23">
        <f>48+24</f>
        <v>72</v>
      </c>
    </row>
    <row r="24" spans="1:20" x14ac:dyDescent="0.25">
      <c r="A24">
        <v>23</v>
      </c>
      <c r="B24">
        <f t="shared" si="4"/>
        <v>3.1</v>
      </c>
      <c r="C24">
        <f t="shared" si="2"/>
        <v>2.5</v>
      </c>
      <c r="D24">
        <v>0.1</v>
      </c>
    </row>
    <row r="25" spans="1:20" x14ac:dyDescent="0.25">
      <c r="A25">
        <v>24</v>
      </c>
      <c r="B25">
        <f t="shared" si="4"/>
        <v>3.2</v>
      </c>
      <c r="C25">
        <f t="shared" si="2"/>
        <v>2.5</v>
      </c>
      <c r="D25">
        <v>0.1</v>
      </c>
    </row>
    <row r="27" spans="1:20" x14ac:dyDescent="0.25">
      <c r="P27">
        <f>24/(3.1*2)</f>
        <v>3.8709677419354835</v>
      </c>
    </row>
    <row r="31" spans="1:20" x14ac:dyDescent="0.25">
      <c r="G31">
        <f>NORMSINV(0.1)</f>
        <v>-1.2815515655446006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B2" sqref="B2"/>
    </sheetView>
  </sheetViews>
  <sheetFormatPr defaultRowHeight="15" x14ac:dyDescent="0.25"/>
  <cols>
    <col min="2" max="2" width="45.140625" customWidth="1"/>
    <col min="3" max="3" width="13.7109375" customWidth="1"/>
  </cols>
  <sheetData>
    <row r="1" spans="1:3" ht="45.75" thickBot="1" x14ac:dyDescent="0.3">
      <c r="A1" s="6" t="s">
        <v>9</v>
      </c>
      <c r="B1" s="7" t="s">
        <v>10</v>
      </c>
      <c r="C1" s="11" t="s">
        <v>11</v>
      </c>
    </row>
    <row r="2" spans="1:3" ht="16.5" thickTop="1" thickBot="1" x14ac:dyDescent="0.3">
      <c r="A2" s="8">
        <v>1</v>
      </c>
      <c r="B2" s="9">
        <v>2</v>
      </c>
      <c r="C2">
        <f>(B2-$B$13)^2</f>
        <v>6.25E-2</v>
      </c>
    </row>
    <row r="3" spans="1:3" ht="15.75" thickBot="1" x14ac:dyDescent="0.3">
      <c r="A3" s="8">
        <v>2</v>
      </c>
      <c r="B3" s="9">
        <v>4</v>
      </c>
      <c r="C3">
        <f>(B3-$B$13)^2</f>
        <v>3.0625</v>
      </c>
    </row>
    <row r="4" spans="1:3" ht="15.75" thickBot="1" x14ac:dyDescent="0.3">
      <c r="A4" s="8">
        <v>3</v>
      </c>
      <c r="B4" s="9">
        <v>1</v>
      </c>
      <c r="C4">
        <f t="shared" ref="C4:C8" si="0">(B4-$B$13)^2</f>
        <v>1.5625</v>
      </c>
    </row>
    <row r="5" spans="1:3" ht="15.75" thickBot="1" x14ac:dyDescent="0.3">
      <c r="A5" s="8">
        <v>4</v>
      </c>
      <c r="B5" s="9">
        <v>4</v>
      </c>
      <c r="C5">
        <f t="shared" si="0"/>
        <v>3.0625</v>
      </c>
    </row>
    <row r="6" spans="1:3" ht="15.75" thickBot="1" x14ac:dyDescent="0.3">
      <c r="A6" s="8">
        <v>5</v>
      </c>
      <c r="B6" s="9">
        <v>2</v>
      </c>
      <c r="C6">
        <f t="shared" si="0"/>
        <v>6.25E-2</v>
      </c>
    </row>
    <row r="7" spans="1:3" ht="15.75" thickBot="1" x14ac:dyDescent="0.3">
      <c r="A7" s="8">
        <v>6</v>
      </c>
      <c r="B7" s="9">
        <v>2</v>
      </c>
      <c r="C7">
        <f>(B7-$B$13)^2</f>
        <v>6.25E-2</v>
      </c>
    </row>
    <row r="8" spans="1:3" ht="15.75" thickBot="1" x14ac:dyDescent="0.3">
      <c r="A8" s="8">
        <v>7</v>
      </c>
      <c r="B8" s="9">
        <v>1</v>
      </c>
      <c r="C8">
        <f t="shared" si="0"/>
        <v>1.5625</v>
      </c>
    </row>
    <row r="9" spans="1:3" ht="15.75" thickBot="1" x14ac:dyDescent="0.3">
      <c r="A9" s="8">
        <v>8</v>
      </c>
      <c r="B9" s="9">
        <v>2</v>
      </c>
      <c r="C9">
        <f>(B9-$B$13)^2</f>
        <v>6.25E-2</v>
      </c>
    </row>
    <row r="10" spans="1:3" x14ac:dyDescent="0.25">
      <c r="C10">
        <f>SUM(C2:C9)</f>
        <v>9.5</v>
      </c>
    </row>
    <row r="13" spans="1:3" x14ac:dyDescent="0.25">
      <c r="A13" s="10" t="s">
        <v>12</v>
      </c>
      <c r="B13">
        <f>(SUM(B2:B9))/A9</f>
        <v>2.25</v>
      </c>
    </row>
    <row r="14" spans="1:3" x14ac:dyDescent="0.25">
      <c r="A14" s="10" t="s">
        <v>13</v>
      </c>
      <c r="B14">
        <f>C10/(A9-1)</f>
        <v>1.3571428571428572</v>
      </c>
    </row>
    <row r="22" spans="2:2" x14ac:dyDescent="0.25">
      <c r="B22">
        <f>CHIINV(0.95,7)</f>
        <v>2.167349909298057</v>
      </c>
    </row>
    <row r="24" spans="2:2" x14ac:dyDescent="0.25">
      <c r="B24">
        <f>CHIINV(0.95,7)</f>
        <v>2.167349909298057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Tutorial Results</vt:lpstr>
      <vt:lpstr>NND</vt:lpstr>
      <vt:lpstr>QA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Farber</dc:creator>
  <cp:lastModifiedBy>Grisham Jay Nathan</cp:lastModifiedBy>
  <dcterms:created xsi:type="dcterms:W3CDTF">2014-09-23T00:46:06Z</dcterms:created>
  <dcterms:modified xsi:type="dcterms:W3CDTF">2017-10-17T20:04:36Z</dcterms:modified>
</cp:coreProperties>
</file>