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Griselda\Semestre_2021-1\Administracion-Redes\Teoria-Cotonieto\Examen-parte-B\"/>
    </mc:Choice>
  </mc:AlternateContent>
  <xr:revisionPtr revIDLastSave="0" documentId="13_ncr:1_{2029D6FE-6548-44F4-B9A6-0B109A919289}" xr6:coauthVersionLast="45" xr6:coauthVersionMax="45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Switch" sheetId="1" r:id="rId1"/>
    <sheet name="Router" sheetId="2" r:id="rId2"/>
    <sheet name="Access Point" sheetId="5" r:id="rId3"/>
    <sheet name="Rack" sheetId="3" r:id="rId4"/>
    <sheet name="Patch panel" sheetId="4" r:id="rId5"/>
    <sheet name="UTP" sheetId="6" r:id="rId6"/>
    <sheet name="Fibra Optica" sheetId="7" r:id="rId7"/>
    <sheet name="Biometrico" sheetId="8" r:id="rId8"/>
    <sheet name="Alarmas" sheetId="9" r:id="rId9"/>
  </sheets>
  <calcPr calcId="191029"/>
  <extLst>
    <ext uri="GoogleSheetsCustomDataVersion1">
      <go:sheetsCustomData xmlns:go="http://customooxmlschemas.google.com/" r:id="rId13" roundtripDataSignature="AMtx7mgVWS19cvJx3JAWrT0uPrReDr7H8Q=="/>
    </ext>
  </extLst>
</workbook>
</file>

<file path=xl/calcChain.xml><?xml version="1.0" encoding="utf-8"?>
<calcChain xmlns="http://schemas.openxmlformats.org/spreadsheetml/2006/main">
  <c r="M18" i="9" l="1"/>
  <c r="J18" i="9"/>
  <c r="J19" i="9" s="1"/>
  <c r="G18" i="9"/>
  <c r="M18" i="8"/>
  <c r="M19" i="8" s="1"/>
  <c r="J18" i="8"/>
  <c r="G18" i="8"/>
  <c r="J14" i="7"/>
  <c r="M14" i="7"/>
  <c r="G14" i="7"/>
  <c r="M10" i="7"/>
  <c r="J10" i="7"/>
  <c r="G10" i="7"/>
  <c r="M15" i="6"/>
  <c r="J15" i="6"/>
  <c r="G15" i="6"/>
  <c r="M10" i="6"/>
  <c r="J10" i="6"/>
  <c r="M17" i="4"/>
  <c r="J17" i="4"/>
  <c r="G17" i="4"/>
  <c r="G11" i="3"/>
  <c r="M17" i="3"/>
  <c r="J17" i="3"/>
  <c r="G17" i="3"/>
  <c r="M11" i="3"/>
  <c r="J11" i="3"/>
  <c r="J18" i="5"/>
  <c r="J19" i="5" s="1"/>
  <c r="G18" i="5"/>
  <c r="M12" i="9"/>
  <c r="J12" i="9"/>
  <c r="G12" i="9"/>
  <c r="M12" i="8"/>
  <c r="J12" i="8"/>
  <c r="G12" i="8"/>
  <c r="G19" i="8" s="1"/>
  <c r="G9" i="6"/>
  <c r="G8" i="6"/>
  <c r="G10" i="6" s="1"/>
  <c r="J12" i="5"/>
  <c r="G12" i="5"/>
  <c r="M18" i="4"/>
  <c r="J18" i="4"/>
  <c r="M12" i="4"/>
  <c r="J12" i="4"/>
  <c r="G12" i="4"/>
  <c r="G18" i="4" s="1"/>
  <c r="M20" i="2"/>
  <c r="J20" i="2"/>
  <c r="G20" i="2"/>
  <c r="M12" i="2"/>
  <c r="M21" i="2" s="1"/>
  <c r="J12" i="2"/>
  <c r="J21" i="2" s="1"/>
  <c r="G12" i="2"/>
  <c r="G21" i="2" s="1"/>
  <c r="N20" i="1"/>
  <c r="K20" i="1"/>
  <c r="H20" i="1"/>
  <c r="H21" i="1" s="1"/>
  <c r="N12" i="1"/>
  <c r="N21" i="1" s="1"/>
  <c r="K12" i="1"/>
  <c r="K21" i="1" s="1"/>
  <c r="H12" i="1"/>
  <c r="M19" i="9" l="1"/>
  <c r="G19" i="9"/>
  <c r="J19" i="8"/>
  <c r="G15" i="7"/>
  <c r="M15" i="7"/>
  <c r="J15" i="7"/>
  <c r="J16" i="6"/>
  <c r="M16" i="6"/>
  <c r="G16" i="6"/>
  <c r="G18" i="3"/>
  <c r="M18" i="3"/>
  <c r="J18" i="3"/>
  <c r="G19" i="5"/>
</calcChain>
</file>

<file path=xl/sharedStrings.xml><?xml version="1.0" encoding="utf-8"?>
<sst xmlns="http://schemas.openxmlformats.org/spreadsheetml/2006/main" count="544" uniqueCount="150">
  <si>
    <t xml:space="preserve">EVALUACIÓN DE ALTERNATIVAS  PARA SWITCH </t>
  </si>
  <si>
    <t>a1</t>
  </si>
  <si>
    <t>Elaboró: Griselda  Fecha:  04-abril-2020
Revisó:  Velia Fecha:  04-abril-2020
Aprobó:  Velia Fecha: 05-abril-2020</t>
  </si>
  <si>
    <t xml:space="preserve">4. Evaluación de alternativas </t>
  </si>
  <si>
    <t xml:space="preserve">A.1 S3400-24T4FP, Switch administrable PoE+, 24 puertos Gigabit, 4 enlaces ascendentes de puertos combinados 1Gb, 400W </t>
  </si>
  <si>
    <t>A.2 Switch TP-Link Gigabit Ethernet JetStream, 24 Puertos 10/100/1000Mbps + 4 Puertos SFP, 56 Gbit/s, 16.000 Entradas - Gestionado</t>
  </si>
  <si>
    <t>A.3 Switch Planet Gigabit Ethernet FGSW-2624HPS, 26 Puertos 10/100/1000Mbps + 2 Puertos SFP, 8 Gbit/s, 4000 Entradas</t>
  </si>
  <si>
    <t>2. Características obligatorias</t>
  </si>
  <si>
    <t>Característica</t>
  </si>
  <si>
    <t>Peso</t>
  </si>
  <si>
    <t>Evaluación</t>
  </si>
  <si>
    <t>Total</t>
  </si>
  <si>
    <t>Caracteristica</t>
  </si>
  <si>
    <t xml:space="preserve"> Precio $ 8000</t>
  </si>
  <si>
    <t>Host</t>
  </si>
  <si>
    <t>Bloqueo de puertos</t>
  </si>
  <si>
    <t>Sí</t>
  </si>
  <si>
    <t xml:space="preserve">Velocidad </t>
  </si>
  <si>
    <t>5.6 Gbps</t>
  </si>
  <si>
    <t>5.8 Gbps</t>
  </si>
  <si>
    <t xml:space="preserve"> </t>
  </si>
  <si>
    <t>Total obligatorias</t>
  </si>
  <si>
    <t>a2</t>
  </si>
  <si>
    <t>3. Características deseables</t>
  </si>
  <si>
    <t xml:space="preserve"># Puertos </t>
  </si>
  <si>
    <t>SFP</t>
  </si>
  <si>
    <t>Marca</t>
  </si>
  <si>
    <t>FS</t>
  </si>
  <si>
    <t>TP-LINK</t>
  </si>
  <si>
    <t>PLANET</t>
  </si>
  <si>
    <t>POE</t>
  </si>
  <si>
    <t>SÍ</t>
  </si>
  <si>
    <t xml:space="preserve">Garantía </t>
  </si>
  <si>
    <t xml:space="preserve">4 años </t>
  </si>
  <si>
    <t>3 años</t>
  </si>
  <si>
    <t xml:space="preserve">3 años </t>
  </si>
  <si>
    <t>Total deseables</t>
  </si>
  <si>
    <t>TOTAL</t>
  </si>
  <si>
    <t xml:space="preserve">5. Análsiis de riesgos. Que el proveedor no entregue a tiempo, es una probabilidad baja con un impacto alto, ya que nos retrasaría la instalación y configuración del resto de material y equipos. </t>
  </si>
  <si>
    <t>a3</t>
  </si>
  <si>
    <t>EVALUACIÓN DE ALTERNATIVAS  PARA ROUTER</t>
  </si>
  <si>
    <t>A.1 Router Cisco Firewall RV260P, Alámbrico, 8x RJ-45, 4x PoE (Cyber Puerta)</t>
  </si>
  <si>
    <t>A.2  Router Cisco Gigabit Ethernet con Firewall RV345, 16x RJ-45, 3G/4G, Negro (Cyber puerta)</t>
  </si>
  <si>
    <t>A.3 Router Cisco Gigabit Ethernet Firewall RV160W, Inalámbrico, 600Mbit/s, 4 Puertos RJ-45, 2 Antenas Externas (Cyber Puerta)</t>
  </si>
  <si>
    <t xml:space="preserve"> Precio $ 5000</t>
  </si>
  <si>
    <t>#Host</t>
  </si>
  <si>
    <t>4G</t>
  </si>
  <si>
    <t>600Mbit/s,</t>
  </si>
  <si>
    <t># Color</t>
  </si>
  <si>
    <t>negro</t>
  </si>
  <si>
    <t>CISCO</t>
  </si>
  <si>
    <t>Antenas</t>
  </si>
  <si>
    <t>no</t>
  </si>
  <si>
    <t>si</t>
  </si>
  <si>
    <t>4 años</t>
  </si>
  <si>
    <t>1 año</t>
  </si>
  <si>
    <t>EVALUACIÓN DE ALTERNATIVAS  PARA RACK</t>
  </si>
  <si>
    <t>A.1 Rack para Carretes - 36 x 24 x 84 (UNILINE)</t>
  </si>
  <si>
    <t>A.2 Intellinet Gabinete para Servidor 19'',
26U STD, 600 x 800mm, hasta
1500kg (Cyberpuerta MX)</t>
  </si>
  <si>
    <t>A.3 Estantería de Acero para Uso Pesado - 36 x 18 x 84" (UNILINE)</t>
  </si>
  <si>
    <t>#switch</t>
  </si>
  <si>
    <t>Ventilación</t>
  </si>
  <si>
    <t>Rigidez</t>
  </si>
  <si>
    <t xml:space="preserve">Color </t>
  </si>
  <si>
    <t>Modelo</t>
  </si>
  <si>
    <t>vertical 6 '</t>
  </si>
  <si>
    <t>cerrado vertical</t>
  </si>
  <si>
    <t>EVALUACIÓN DE ALTERNATIVAS  PATCH PANEL</t>
  </si>
  <si>
    <t>A.1 Intellinet Panel de Parcheo Cat5e, 2U, 48 Puertos (Cyber Puerta)</t>
  </si>
  <si>
    <t>A.2 Panel Parcheo Cat 6 48 Ptos 2 Niv. Rack Intellinet 560283</t>
  </si>
  <si>
    <t>A.3 Panduit Panel de Parcheo Cat6, RJ-45, 48 Puertos</t>
  </si>
  <si>
    <t>48 puertos</t>
  </si>
  <si>
    <t>&gt;= CAT 6</t>
  </si>
  <si>
    <t>Negro</t>
  </si>
  <si>
    <t>Rack intellige</t>
  </si>
  <si>
    <t>Panduit</t>
  </si>
  <si>
    <t>EVALUACIÓN DE ALTERNATIVAS  PARA ACCESS POINT</t>
  </si>
  <si>
    <t>A.1 Router y servicio de internet para
las 2464 entidades (axtel)</t>
  </si>
  <si>
    <t>A.2 Routes y servicio de internet (infinitum)</t>
  </si>
  <si>
    <t>100MB/S</t>
  </si>
  <si>
    <t>140 mb</t>
  </si>
  <si>
    <t>100 MB</t>
  </si>
  <si>
    <t>Recomendacion</t>
  </si>
  <si>
    <t>Cero fallos</t>
  </si>
  <si>
    <t>Mayor</t>
  </si>
  <si>
    <t>Menor</t>
  </si>
  <si>
    <t>Tiempo de respuesta</t>
  </si>
  <si>
    <t>Nacional</t>
  </si>
  <si>
    <t xml:space="preserve">5. Análsiis de riesgos. Que el proveedor no entregue a tiempo, es una probabilidad baja con un impacto medio, ya que debemos hacer pruebas para cuando este la red. </t>
  </si>
  <si>
    <t>EVALUACIÓN DE ALTERNATIVAS  PARA UTP</t>
  </si>
  <si>
    <t xml:space="preserve">1. Comprar un cable UTP de $15 x m , además que sea fialbe y este perfectamente ponchado. </t>
  </si>
  <si>
    <t xml:space="preserve">A.1 Panduit Bobina de Cable
Cat6 UTP de 4 Pares, Azul (Cyber
Puerta) </t>
  </si>
  <si>
    <t>A.2 BOBINA BELDEN CABLE
UTP (it-fenix.mx)</t>
  </si>
  <si>
    <t>A.3 Cable FTP CAT5e (Steren)</t>
  </si>
  <si>
    <t xml:space="preserve"> Precio $250 x m</t>
  </si>
  <si>
    <t xml:space="preserve">Fiabilidad </t>
  </si>
  <si>
    <t># 3m</t>
  </si>
  <si>
    <t>viene seccionado</t>
  </si>
  <si>
    <t>Color blanco</t>
  </si>
  <si>
    <t>EVALUACIÓN DE ALTERNATIVAS  PARA FIBRA OPTICA</t>
  </si>
  <si>
    <t>A.1 Ubiquiti Networls Cable Fibra Óptica
FiberCable LC Macho - LC Macho, 91 (Cyber Puerta)</t>
  </si>
  <si>
    <t>A.2 Cable/latiguillo/jumper de fibra óptica
LC UPC a LC UPC 15m OS2 9/125
monomodo PVC 2.0mm (FS -
Norteamerica)</t>
  </si>
  <si>
    <t>A.3 1 Metro Cable Fibra Optica Monomodo Sc Simplex Telmex Total (Mercado libre)</t>
  </si>
  <si>
    <t xml:space="preserve">5. Análsiis de riesgos. Que el proveedor no entregue a tiempo, es una probabilidad alta con un impacto alto, ya que nos retrasaría la instalación y configuración del resto de material y equipos. </t>
  </si>
  <si>
    <t>EVALUACIÓN DE ALTERNATIVAS  PARA BIOMÉTRICO</t>
  </si>
  <si>
    <t xml:space="preserve">1. Comprar un sensor biométrico , que no rebase los $3000 , sea  para más de 30 personas, facil de usar y tenga una linda interfaz. </t>
  </si>
  <si>
    <t>A.1 Reloj Checador Huella Digital 20 empleados BioCheck TA-0520 Checador Biométrico para 20 Empleados (Walmart)</t>
  </si>
  <si>
    <t>A.2 Digital Persona Lector de Huella Digital U.ARE.U 4500, USB 2.0, Negro/Gris (Cyber Puerta)</t>
  </si>
  <si>
    <t>A.3 Lector De Huellas Digitales U.are.U 4500 (Amazon)</t>
  </si>
  <si>
    <t xml:space="preserve"> Precio $ 3000</t>
  </si>
  <si>
    <t>30 personas</t>
  </si>
  <si>
    <t>Facilidad de uso</t>
  </si>
  <si>
    <t>Fiable</t>
  </si>
  <si>
    <t>Linda Interfaz</t>
  </si>
  <si>
    <t>Delgado</t>
  </si>
  <si>
    <t>No llamativo</t>
  </si>
  <si>
    <t xml:space="preserve">5. Análsiis de riesgos. Que el proveedor no entregue a tiempo, es una probabilidad baja con un impacto bajo, es por ello que no se require con tanta urgneica, entre más pronto mejor. </t>
  </si>
  <si>
    <t>EVALUACIÓN DE ALTERNATIVAS  PARA ALARMAS</t>
  </si>
  <si>
    <t>A.1 Sistema de seguridad Wi-Fi con alarma, 6 sensores y 2 controles remoto (Steren)</t>
  </si>
  <si>
    <t>A.2 Kit de Alarma GHIA GAL-007 con panel touch Wi-Fi. GHIA GAL-007 (Walmart)</t>
  </si>
  <si>
    <t>A.3 Sistema de Alarma Antirrobos WiFi + GSM + GPRS Soporte 9 idiomas, Alarma APLICACIÓN de Red WIFI Alarma Remota Sistema de Seguridad para el Hogar Oficina Tienda (Amazon)</t>
  </si>
  <si>
    <t>sn /cn conexion a intenet</t>
  </si>
  <si>
    <t>Bateria de larga duración</t>
  </si>
  <si>
    <t>Sonido</t>
  </si>
  <si>
    <t xml:space="preserve">433 MHz </t>
  </si>
  <si>
    <t xml:space="preserve"> 850 / 900 / 1800 / 1900 MHz</t>
  </si>
  <si>
    <t>900 MHZ</t>
  </si>
  <si>
    <t>Color negro</t>
  </si>
  <si>
    <t>Interfaz</t>
  </si>
  <si>
    <t>Usabilidad</t>
  </si>
  <si>
    <t>facil</t>
  </si>
  <si>
    <t xml:space="preserve">5. Análsiis de riesgos. Que el proveedor no entregue a tiempo, es una probabilidad baja con un impacto medio, ya que es importante para nosotros cubrir normas y estos son requeridos. </t>
  </si>
  <si>
    <t>Garantia</t>
  </si>
  <si>
    <t xml:space="preserve">1. Comprar un switch con un máximo de 8000 pesos, que cuente con una buena velocidad, un bloqueo de puertos y un máximo de hots. </t>
  </si>
  <si>
    <t>Elaboró: Ricardo  Fecha:  04-abril-2020
Revisó:  Velia Fecha:  04-abril-2020
Aprobó:  Velia Fecha: 05-abril-2020</t>
  </si>
  <si>
    <t>Firewall</t>
  </si>
  <si>
    <t xml:space="preserve">1. Comprar un router con un máximo de  5000 , que tenga firewall y mínimo 4 puertos , aguante gygabyt. </t>
  </si>
  <si>
    <t xml:space="preserve">6. Conclusión. Esta matriz refleja el costo-beneficio donde la segunda opción (A.2) es la más viable. </t>
  </si>
  <si>
    <t xml:space="preserve">1. Comprar un access point con un máximo de $1300, velocidad de 100 MB/S , Además que este recomendado. </t>
  </si>
  <si>
    <t xml:space="preserve"> Precio $ 1300</t>
  </si>
  <si>
    <t xml:space="preserve">1. Comprar un rack con un máximo de $ 6400,  pueda contener 40 switches, ventilado. </t>
  </si>
  <si>
    <t xml:space="preserve"> Precio $ 6400</t>
  </si>
  <si>
    <t xml:space="preserve">6. Conclusión. Esta matriz refleja el costo-beneficio donde la primera opción (A.1) es la más viable. </t>
  </si>
  <si>
    <t xml:space="preserve">1. Comprar un patch panel con un máximo $ 3000, que cuente con CAT 6 o superiror, 48 puertos , alta velocidad  </t>
  </si>
  <si>
    <t>doble protección</t>
  </si>
  <si>
    <t xml:space="preserve">1. Comprar fibra óptica con un máximo de $50 x m , además que tenga doble protección, preferible color blanco. </t>
  </si>
  <si>
    <t xml:space="preserve">$50 x m </t>
  </si>
  <si>
    <t>Elaboró: Ricardo Fecha:  04-abril-2020
Revisó:  Velia Fecha:  04-abril-2020
Aprobó:  Velia Fecha: 05-abril-2020</t>
  </si>
  <si>
    <t xml:space="preserve">6. Conclusión. Esta matriz refleja el costo-beneficio donde la tercera opción (A.3) es la más viable. </t>
  </si>
  <si>
    <t>1. Comprar un switch con un máximo de 3000 pesos, que cuente con buen sonido, conexion y desconexion a internet, pila si se va la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</si>
</sst>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4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9"/>
      <color theme="1"/>
      <name val="Calibri"/>
    </font>
    <font>
      <sz val="11"/>
      <color theme="1"/>
      <name val="Calibri"/>
    </font>
    <font>
      <sz val="8"/>
      <color rgb="FF000000"/>
      <name val="Arial"/>
    </font>
    <font>
      <sz val="8"/>
      <color rgb="FF1D1D1D"/>
      <name val="Arial"/>
    </font>
    <font>
      <sz val="9"/>
      <color rgb="FF000000"/>
      <name val="Docs-Calibri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575757"/>
      <name val="Heebo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EFEFE"/>
        <bgColor rgb="FFFEFEFE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6" xfId="0" applyFont="1" applyBorder="1"/>
    <xf numFmtId="0" fontId="3" fillId="0" borderId="10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5" fillId="0" borderId="3" xfId="0" applyNumberFormat="1" applyFont="1" applyBorder="1" applyAlignment="1">
      <alignment horizontal="center"/>
    </xf>
    <xf numFmtId="6" fontId="5" fillId="2" borderId="12" xfId="0" applyNumberFormat="1" applyFont="1" applyFill="1" applyBorder="1" applyAlignment="1">
      <alignment horizontal="center"/>
    </xf>
    <xf numFmtId="6" fontId="5" fillId="0" borderId="12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6" fillId="0" borderId="0" xfId="0" applyFont="1" applyAlignment="1"/>
    <xf numFmtId="0" fontId="5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3" fillId="0" borderId="14" xfId="0" applyFont="1" applyBorder="1"/>
    <xf numFmtId="0" fontId="5" fillId="0" borderId="3" xfId="0" applyFont="1" applyBorder="1" applyAlignment="1">
      <alignment horizontal="center" vertical="center"/>
    </xf>
    <xf numFmtId="18" fontId="5" fillId="2" borderId="12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6" fontId="5" fillId="2" borderId="12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6" fontId="5" fillId="0" borderId="12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6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0" xfId="0" applyFont="1" applyFill="1" applyAlignment="1"/>
    <xf numFmtId="6" fontId="8" fillId="4" borderId="0" xfId="0" applyNumberFormat="1" applyFont="1" applyFill="1" applyAlignment="1">
      <alignment vertical="top"/>
    </xf>
    <xf numFmtId="0" fontId="5" fillId="0" borderId="8" xfId="0" applyFont="1" applyBorder="1" applyAlignment="1"/>
    <xf numFmtId="0" fontId="3" fillId="0" borderId="14" xfId="0" applyFont="1" applyBorder="1" applyAlignment="1"/>
    <xf numFmtId="0" fontId="3" fillId="0" borderId="10" xfId="0" applyFont="1" applyBorder="1" applyAlignment="1"/>
    <xf numFmtId="0" fontId="5" fillId="0" borderId="4" xfId="0" applyFont="1" applyBorder="1" applyAlignment="1"/>
    <xf numFmtId="0" fontId="3" fillId="0" borderId="6" xfId="0" applyFont="1" applyBorder="1" applyAlignment="1"/>
    <xf numFmtId="0" fontId="3" fillId="0" borderId="13" xfId="0" applyFont="1" applyBorder="1" applyAlignment="1"/>
    <xf numFmtId="0" fontId="5" fillId="0" borderId="2" xfId="0" applyFont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5" fillId="0" borderId="14" xfId="0" applyFont="1" applyBorder="1" applyAlignment="1">
      <alignment horizontal="center"/>
    </xf>
    <xf numFmtId="0" fontId="13" fillId="4" borderId="1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3" fillId="0" borderId="3" xfId="0" applyFont="1" applyBorder="1"/>
    <xf numFmtId="0" fontId="4" fillId="0" borderId="9" xfId="0" applyFont="1" applyBorder="1" applyAlignment="1">
      <alignment horizontal="left" vertical="top" wrapText="1"/>
    </xf>
    <xf numFmtId="0" fontId="3" fillId="0" borderId="5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10" xfId="0" applyFont="1" applyBorder="1"/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wrapText="1"/>
    </xf>
    <xf numFmtId="0" fontId="5" fillId="0" borderId="4" xfId="0" applyFont="1" applyBorder="1" applyAlignment="1">
      <alignment horizontal="center"/>
    </xf>
    <xf numFmtId="0" fontId="3" fillId="0" borderId="6" xfId="0" applyFont="1" applyBorder="1"/>
    <xf numFmtId="0" fontId="3" fillId="0" borderId="13" xfId="0" applyFont="1" applyBorder="1"/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3" fillId="0" borderId="14" xfId="0" applyFont="1" applyBorder="1"/>
    <xf numFmtId="0" fontId="4" fillId="0" borderId="7" xfId="0" applyFont="1" applyBorder="1" applyAlignment="1">
      <alignment horizontal="center"/>
    </xf>
    <xf numFmtId="0" fontId="4" fillId="2" borderId="9" xfId="0" applyFont="1" applyFill="1" applyBorder="1" applyAlignment="1">
      <alignment horizontal="center" vertical="top" wrapText="1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1" fillId="0" borderId="9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right" wrapText="1"/>
    </xf>
    <xf numFmtId="0" fontId="5" fillId="0" borderId="15" xfId="0" applyFont="1" applyBorder="1" applyAlignment="1">
      <alignment horizontal="center"/>
    </xf>
    <xf numFmtId="0" fontId="3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561975</xdr:colOff>
      <xdr:row>34</xdr:row>
      <xdr:rowOff>152400</xdr:rowOff>
    </xdr:from>
    <xdr:ext cx="7953375" cy="3095625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14</xdr:row>
      <xdr:rowOff>28575</xdr:rowOff>
    </xdr:from>
    <xdr:ext cx="7572375" cy="3429000"/>
    <xdr:pic>
      <xdr:nvPicPr>
        <xdr:cNvPr id="3" name="image18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676275</xdr:colOff>
      <xdr:row>1</xdr:row>
      <xdr:rowOff>85725</xdr:rowOff>
    </xdr:from>
    <xdr:ext cx="6953250" cy="2524125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257175</xdr:colOff>
      <xdr:row>2</xdr:row>
      <xdr:rowOff>57150</xdr:rowOff>
    </xdr:from>
    <xdr:ext cx="8610600" cy="2609850"/>
    <xdr:pic>
      <xdr:nvPicPr>
        <xdr:cNvPr id="2" name="image12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20</xdr:row>
      <xdr:rowOff>47625</xdr:rowOff>
    </xdr:from>
    <xdr:ext cx="8096250" cy="2828925"/>
    <xdr:pic>
      <xdr:nvPicPr>
        <xdr:cNvPr id="3" name="image15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41</xdr:row>
      <xdr:rowOff>47625</xdr:rowOff>
    </xdr:from>
    <xdr:ext cx="8162925" cy="2933700"/>
    <xdr:pic>
      <xdr:nvPicPr>
        <xdr:cNvPr id="4" name="image14.pn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610600" cy="2609850"/>
    <xdr:pic>
      <xdr:nvPicPr>
        <xdr:cNvPr id="5" name="image12.png" title="Imagen">
          <a:extLst>
            <a:ext uri="{FF2B5EF4-FFF2-40B4-BE49-F238E27FC236}">
              <a16:creationId xmlns:a16="http://schemas.microsoft.com/office/drawing/2014/main" id="{3698D3C8-64DD-4E57-B17A-94ED681490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610600" cy="26098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47625</xdr:colOff>
      <xdr:row>21</xdr:row>
      <xdr:rowOff>180975</xdr:rowOff>
    </xdr:from>
    <xdr:ext cx="7381875" cy="2590800"/>
    <xdr:pic>
      <xdr:nvPicPr>
        <xdr:cNvPr id="2" name="image8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219075</xdr:colOff>
      <xdr:row>3</xdr:row>
      <xdr:rowOff>57150</xdr:rowOff>
    </xdr:from>
    <xdr:ext cx="4638675" cy="3333750"/>
    <xdr:pic>
      <xdr:nvPicPr>
        <xdr:cNvPr id="3" name="image6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42</xdr:row>
      <xdr:rowOff>76200</xdr:rowOff>
    </xdr:from>
    <xdr:ext cx="8286750" cy="5934075"/>
    <xdr:pic>
      <xdr:nvPicPr>
        <xdr:cNvPr id="4" name="image9.png" title="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400050</xdr:colOff>
      <xdr:row>17</xdr:row>
      <xdr:rowOff>133350</xdr:rowOff>
    </xdr:from>
    <xdr:ext cx="7229475" cy="27336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238125</xdr:colOff>
      <xdr:row>35</xdr:row>
      <xdr:rowOff>28575</xdr:rowOff>
    </xdr:from>
    <xdr:ext cx="7086600" cy="3162300"/>
    <xdr:pic>
      <xdr:nvPicPr>
        <xdr:cNvPr id="3" name="image17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400050</xdr:colOff>
      <xdr:row>2</xdr:row>
      <xdr:rowOff>238125</xdr:rowOff>
    </xdr:from>
    <xdr:ext cx="6772275" cy="2914650"/>
    <xdr:pic>
      <xdr:nvPicPr>
        <xdr:cNvPr id="4" name="image13.png" title="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552450</xdr:colOff>
      <xdr:row>20</xdr:row>
      <xdr:rowOff>161925</xdr:rowOff>
    </xdr:from>
    <xdr:ext cx="6477000" cy="2876550"/>
    <xdr:pic>
      <xdr:nvPicPr>
        <xdr:cNvPr id="2" name="image11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723900</xdr:colOff>
      <xdr:row>2</xdr:row>
      <xdr:rowOff>123825</xdr:rowOff>
    </xdr:from>
    <xdr:ext cx="6477000" cy="2971800"/>
    <xdr:pic>
      <xdr:nvPicPr>
        <xdr:cNvPr id="3" name="image7.png" title="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790575</xdr:colOff>
      <xdr:row>39</xdr:row>
      <xdr:rowOff>114300</xdr:rowOff>
    </xdr:from>
    <xdr:ext cx="6477000" cy="3095625"/>
    <xdr:pic>
      <xdr:nvPicPr>
        <xdr:cNvPr id="4" name="image10.png" title="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200025</xdr:colOff>
      <xdr:row>30</xdr:row>
      <xdr:rowOff>28575</xdr:rowOff>
    </xdr:from>
    <xdr:ext cx="7362825" cy="3371850"/>
    <xdr:pic>
      <xdr:nvPicPr>
        <xdr:cNvPr id="2" name="image16.png" title="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923925</xdr:colOff>
      <xdr:row>2</xdr:row>
      <xdr:rowOff>200025</xdr:rowOff>
    </xdr:from>
    <xdr:ext cx="7172325" cy="3048000"/>
    <xdr:pic>
      <xdr:nvPicPr>
        <xdr:cNvPr id="3" name="image5.png" title="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628650</xdr:colOff>
      <xdr:row>17</xdr:row>
      <xdr:rowOff>0</xdr:rowOff>
    </xdr:from>
    <xdr:ext cx="1409700" cy="27527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opLeftCell="F1" zoomScale="79" workbookViewId="0">
      <selection activeCell="I5" sqref="I5:K6"/>
    </sheetView>
  </sheetViews>
  <sheetFormatPr baseColWidth="10" defaultColWidth="12.625" defaultRowHeight="15" customHeight="1"/>
  <cols>
    <col min="1" max="1" width="1.875" customWidth="1"/>
    <col min="2" max="2" width="9.375" customWidth="1"/>
    <col min="3" max="3" width="18.5" customWidth="1"/>
    <col min="4" max="5" width="9.375" customWidth="1"/>
    <col min="6" max="6" width="11.5" customWidth="1"/>
    <col min="7" max="8" width="9.375" customWidth="1"/>
    <col min="9" max="9" width="11.875" customWidth="1"/>
    <col min="10" max="11" width="9.375" customWidth="1"/>
    <col min="12" max="12" width="11.25" customWidth="1"/>
    <col min="13" max="26" width="9.375" customWidth="1"/>
  </cols>
  <sheetData>
    <row r="1" spans="2:17">
      <c r="O1" s="1"/>
      <c r="P1" s="1"/>
      <c r="Q1" s="1"/>
    </row>
    <row r="2" spans="2:17">
      <c r="B2" s="78" t="s">
        <v>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66"/>
      <c r="O2" s="2"/>
      <c r="P2" s="3" t="s">
        <v>1</v>
      </c>
      <c r="Q2" s="2"/>
    </row>
    <row r="3" spans="2:17" ht="41.25" customHeight="1">
      <c r="B3" s="80" t="s">
        <v>133</v>
      </c>
      <c r="C3" s="79"/>
      <c r="D3" s="79"/>
      <c r="E3" s="66"/>
      <c r="F3" s="81" t="s">
        <v>2</v>
      </c>
      <c r="G3" s="79"/>
      <c r="H3" s="79"/>
      <c r="I3" s="79"/>
      <c r="J3" s="79"/>
      <c r="K3" s="79"/>
      <c r="L3" s="79"/>
      <c r="M3" s="79"/>
      <c r="N3" s="66"/>
      <c r="O3" s="4"/>
      <c r="P3" s="4"/>
      <c r="Q3" s="4"/>
    </row>
    <row r="4" spans="2:17" ht="14.25">
      <c r="B4" s="82"/>
      <c r="C4" s="89"/>
      <c r="D4" s="68"/>
      <c r="E4" s="82"/>
      <c r="F4" s="85" t="s">
        <v>3</v>
      </c>
      <c r="G4" s="79"/>
      <c r="H4" s="79"/>
      <c r="I4" s="79"/>
      <c r="J4" s="79"/>
      <c r="K4" s="79"/>
      <c r="L4" s="79"/>
      <c r="M4" s="79"/>
      <c r="N4" s="66"/>
      <c r="O4" s="6"/>
      <c r="P4" s="6"/>
      <c r="Q4" s="6"/>
    </row>
    <row r="5" spans="2:17" ht="28.5" customHeight="1">
      <c r="B5" s="83"/>
      <c r="C5" s="71"/>
      <c r="D5" s="71"/>
      <c r="E5" s="83"/>
      <c r="F5" s="88" t="s">
        <v>4</v>
      </c>
      <c r="G5" s="68"/>
      <c r="H5" s="69"/>
      <c r="I5" s="86" t="s">
        <v>5</v>
      </c>
      <c r="J5" s="68"/>
      <c r="K5" s="69"/>
      <c r="L5" s="86" t="s">
        <v>6</v>
      </c>
      <c r="M5" s="68"/>
      <c r="N5" s="69"/>
    </row>
    <row r="6" spans="2:17" ht="36.75" customHeight="1">
      <c r="B6" s="83"/>
      <c r="C6" s="90" t="s">
        <v>7</v>
      </c>
      <c r="D6" s="79"/>
      <c r="E6" s="83"/>
      <c r="F6" s="71"/>
      <c r="G6" s="71"/>
      <c r="H6" s="72"/>
      <c r="I6" s="70"/>
      <c r="J6" s="71"/>
      <c r="K6" s="72"/>
      <c r="L6" s="70"/>
      <c r="M6" s="71"/>
      <c r="N6" s="72"/>
    </row>
    <row r="7" spans="2:17" ht="14.25">
      <c r="B7" s="83"/>
      <c r="C7" s="9" t="s">
        <v>8</v>
      </c>
      <c r="D7" s="10" t="s">
        <v>9</v>
      </c>
      <c r="E7" s="83"/>
      <c r="F7" s="11" t="s">
        <v>8</v>
      </c>
      <c r="G7" s="12" t="s">
        <v>10</v>
      </c>
      <c r="H7" s="12" t="s">
        <v>11</v>
      </c>
      <c r="I7" s="13" t="s">
        <v>12</v>
      </c>
      <c r="J7" s="13" t="s">
        <v>10</v>
      </c>
      <c r="K7" s="13" t="s">
        <v>11</v>
      </c>
      <c r="L7" s="12" t="s">
        <v>12</v>
      </c>
      <c r="M7" s="12" t="s">
        <v>10</v>
      </c>
      <c r="N7" s="12" t="s">
        <v>11</v>
      </c>
    </row>
    <row r="8" spans="2:17" ht="14.25">
      <c r="B8" s="83"/>
      <c r="C8" s="11" t="s">
        <v>13</v>
      </c>
      <c r="D8" s="14">
        <v>4</v>
      </c>
      <c r="E8" s="83"/>
      <c r="F8" s="15">
        <v>7872</v>
      </c>
      <c r="G8" s="12">
        <v>9</v>
      </c>
      <c r="H8" s="12">
        <v>36</v>
      </c>
      <c r="I8" s="16">
        <v>7789</v>
      </c>
      <c r="J8" s="13">
        <v>9</v>
      </c>
      <c r="K8" s="13">
        <v>36</v>
      </c>
      <c r="L8" s="17">
        <v>6839</v>
      </c>
      <c r="M8" s="12">
        <v>10</v>
      </c>
      <c r="N8" s="12">
        <v>40</v>
      </c>
    </row>
    <row r="9" spans="2:17" ht="14.25">
      <c r="B9" s="83"/>
      <c r="C9" s="11" t="s">
        <v>14</v>
      </c>
      <c r="D9" s="14">
        <v>5</v>
      </c>
      <c r="E9" s="83"/>
      <c r="F9" s="11">
        <v>24</v>
      </c>
      <c r="G9" s="12">
        <v>8</v>
      </c>
      <c r="H9" s="12">
        <v>40</v>
      </c>
      <c r="I9" s="13">
        <v>24</v>
      </c>
      <c r="J9" s="13">
        <v>8</v>
      </c>
      <c r="K9" s="13">
        <v>40</v>
      </c>
      <c r="L9" s="12">
        <v>26</v>
      </c>
      <c r="M9" s="12">
        <v>9</v>
      </c>
      <c r="N9" s="12">
        <v>45</v>
      </c>
    </row>
    <row r="10" spans="2:17" ht="14.25">
      <c r="B10" s="83"/>
      <c r="C10" s="9" t="s">
        <v>15</v>
      </c>
      <c r="D10" s="10">
        <v>4</v>
      </c>
      <c r="E10" s="83"/>
      <c r="F10" s="9" t="s">
        <v>16</v>
      </c>
      <c r="G10" s="5">
        <v>10</v>
      </c>
      <c r="H10" s="5">
        <v>40</v>
      </c>
      <c r="I10" s="18" t="s">
        <v>16</v>
      </c>
      <c r="J10" s="18">
        <v>10</v>
      </c>
      <c r="K10" s="18">
        <v>40</v>
      </c>
      <c r="L10" s="5" t="s">
        <v>16</v>
      </c>
      <c r="M10" s="5">
        <v>10</v>
      </c>
      <c r="N10" s="5">
        <v>40</v>
      </c>
    </row>
    <row r="11" spans="2:17" ht="14.25">
      <c r="B11" s="83"/>
      <c r="C11" s="11" t="s">
        <v>17</v>
      </c>
      <c r="D11" s="14">
        <v>5</v>
      </c>
      <c r="E11" s="83"/>
      <c r="F11" s="9" t="s">
        <v>18</v>
      </c>
      <c r="G11" s="5">
        <v>9</v>
      </c>
      <c r="H11" s="5">
        <v>45</v>
      </c>
      <c r="I11" s="18">
        <v>5.6</v>
      </c>
      <c r="J11" s="18">
        <v>9</v>
      </c>
      <c r="K11" s="18">
        <v>45</v>
      </c>
      <c r="L11" s="5" t="s">
        <v>19</v>
      </c>
      <c r="M11" s="5">
        <v>9</v>
      </c>
      <c r="N11" s="5">
        <v>45</v>
      </c>
    </row>
    <row r="12" spans="2:17" ht="14.25">
      <c r="B12" s="83"/>
      <c r="C12" s="73" t="s">
        <v>20</v>
      </c>
      <c r="D12" s="69"/>
      <c r="E12" s="83"/>
      <c r="F12" s="74" t="s">
        <v>21</v>
      </c>
      <c r="G12" s="66"/>
      <c r="H12" s="19">
        <f>SUM(H8+H9+H10+H11)</f>
        <v>161</v>
      </c>
      <c r="I12" s="76" t="s">
        <v>21</v>
      </c>
      <c r="J12" s="66"/>
      <c r="K12" s="20">
        <f>SUM(K8+K9+K10+K11)</f>
        <v>161</v>
      </c>
      <c r="L12" s="74" t="s">
        <v>21</v>
      </c>
      <c r="M12" s="66"/>
      <c r="N12" s="19">
        <f>SUM(N8+N9+N10+N11)</f>
        <v>170</v>
      </c>
    </row>
    <row r="13" spans="2:17">
      <c r="B13" s="84"/>
      <c r="C13" s="70"/>
      <c r="D13" s="72"/>
      <c r="E13" s="84"/>
      <c r="F13" s="87"/>
      <c r="G13" s="79"/>
      <c r="H13" s="79"/>
      <c r="I13" s="79"/>
      <c r="J13" s="79"/>
      <c r="K13" s="79"/>
      <c r="L13" s="79"/>
      <c r="M13" s="79"/>
      <c r="N13" s="66"/>
      <c r="P13" s="22" t="s">
        <v>22</v>
      </c>
    </row>
    <row r="14" spans="2:17" ht="14.25">
      <c r="B14" s="91"/>
      <c r="C14" s="93" t="s">
        <v>23</v>
      </c>
      <c r="D14" s="71"/>
      <c r="E14" s="82"/>
      <c r="F14" s="23" t="s">
        <v>8</v>
      </c>
      <c r="G14" s="24" t="s">
        <v>10</v>
      </c>
      <c r="H14" s="24" t="s">
        <v>11</v>
      </c>
      <c r="I14" s="25" t="s">
        <v>12</v>
      </c>
      <c r="J14" s="25" t="s">
        <v>10</v>
      </c>
      <c r="K14" s="25" t="s">
        <v>11</v>
      </c>
      <c r="L14" s="24" t="s">
        <v>12</v>
      </c>
      <c r="M14" s="24" t="s">
        <v>10</v>
      </c>
      <c r="N14" s="24" t="s">
        <v>11</v>
      </c>
    </row>
    <row r="15" spans="2:17" ht="14.25">
      <c r="B15" s="92"/>
      <c r="C15" s="11" t="s">
        <v>24</v>
      </c>
      <c r="D15" s="14">
        <v>5</v>
      </c>
      <c r="E15" s="83"/>
      <c r="F15" s="27">
        <v>28</v>
      </c>
      <c r="G15" s="19">
        <v>9</v>
      </c>
      <c r="H15" s="19">
        <v>45</v>
      </c>
      <c r="I15" s="20">
        <v>28</v>
      </c>
      <c r="J15" s="20">
        <v>9</v>
      </c>
      <c r="K15" s="20">
        <v>45</v>
      </c>
      <c r="L15" s="19">
        <v>28</v>
      </c>
      <c r="M15" s="19">
        <v>9</v>
      </c>
      <c r="N15" s="19">
        <v>40</v>
      </c>
    </row>
    <row r="16" spans="2:17" ht="14.25">
      <c r="B16" s="92"/>
      <c r="C16" s="11" t="s">
        <v>25</v>
      </c>
      <c r="D16" s="14">
        <v>5</v>
      </c>
      <c r="E16" s="83"/>
      <c r="F16" s="27" t="s">
        <v>16</v>
      </c>
      <c r="G16" s="19">
        <v>10</v>
      </c>
      <c r="H16" s="19">
        <v>50</v>
      </c>
      <c r="I16" s="20" t="s">
        <v>16</v>
      </c>
      <c r="J16" s="20">
        <v>10</v>
      </c>
      <c r="K16" s="20">
        <v>50</v>
      </c>
      <c r="L16" s="19" t="s">
        <v>16</v>
      </c>
      <c r="M16" s="19">
        <v>10</v>
      </c>
      <c r="N16" s="19">
        <v>50</v>
      </c>
    </row>
    <row r="17" spans="2:14" ht="14.25">
      <c r="B17" s="92"/>
      <c r="C17" s="11" t="s">
        <v>26</v>
      </c>
      <c r="D17" s="14">
        <v>3</v>
      </c>
      <c r="E17" s="83"/>
      <c r="F17" s="27" t="s">
        <v>27</v>
      </c>
      <c r="G17" s="19">
        <v>8</v>
      </c>
      <c r="H17" s="19">
        <v>24</v>
      </c>
      <c r="I17" s="20" t="s">
        <v>28</v>
      </c>
      <c r="J17" s="20">
        <v>10</v>
      </c>
      <c r="K17" s="20">
        <v>30</v>
      </c>
      <c r="L17" s="19" t="s">
        <v>29</v>
      </c>
      <c r="M17" s="19">
        <v>8</v>
      </c>
      <c r="N17" s="19">
        <v>24</v>
      </c>
    </row>
    <row r="18" spans="2:14" ht="14.25">
      <c r="B18" s="92"/>
      <c r="C18" s="11" t="s">
        <v>30</v>
      </c>
      <c r="D18" s="14">
        <v>3</v>
      </c>
      <c r="E18" s="83"/>
      <c r="F18" s="19" t="s">
        <v>16</v>
      </c>
      <c r="G18" s="19">
        <v>10</v>
      </c>
      <c r="H18" s="19">
        <v>30</v>
      </c>
      <c r="I18" s="20" t="s">
        <v>31</v>
      </c>
      <c r="J18" s="20">
        <v>10</v>
      </c>
      <c r="K18" s="20">
        <v>30</v>
      </c>
      <c r="L18" s="19" t="s">
        <v>16</v>
      </c>
      <c r="M18" s="19">
        <v>10</v>
      </c>
      <c r="N18" s="19">
        <v>30</v>
      </c>
    </row>
    <row r="19" spans="2:14" ht="14.25">
      <c r="B19" s="92"/>
      <c r="C19" s="12" t="s">
        <v>32</v>
      </c>
      <c r="D19" s="12">
        <v>3</v>
      </c>
      <c r="E19" s="83"/>
      <c r="F19" s="19" t="s">
        <v>33</v>
      </c>
      <c r="G19" s="19">
        <v>9</v>
      </c>
      <c r="H19" s="19">
        <v>27</v>
      </c>
      <c r="I19" s="28" t="s">
        <v>34</v>
      </c>
      <c r="J19" s="20">
        <v>8</v>
      </c>
      <c r="K19" s="29">
        <v>24</v>
      </c>
      <c r="L19" s="19" t="s">
        <v>35</v>
      </c>
      <c r="M19" s="19">
        <v>8</v>
      </c>
      <c r="N19" s="19">
        <v>24</v>
      </c>
    </row>
    <row r="20" spans="2:14" ht="14.25">
      <c r="B20" s="92"/>
      <c r="C20" s="73"/>
      <c r="D20" s="69"/>
      <c r="E20" s="83"/>
      <c r="F20" s="75" t="s">
        <v>36</v>
      </c>
      <c r="G20" s="66"/>
      <c r="H20" s="19">
        <f>SUM(H15+H16+H17+H18+H19)</f>
        <v>176</v>
      </c>
      <c r="I20" s="76" t="s">
        <v>36</v>
      </c>
      <c r="J20" s="66"/>
      <c r="K20" s="20">
        <f>SUM(K15+K16+K17+K18+K19)</f>
        <v>179</v>
      </c>
      <c r="L20" s="74" t="s">
        <v>36</v>
      </c>
      <c r="M20" s="66"/>
      <c r="N20" s="19">
        <f>SUM(N15+N16+N17+N18+N19)</f>
        <v>168</v>
      </c>
    </row>
    <row r="21" spans="2:14" ht="15.75" customHeight="1">
      <c r="B21" s="72"/>
      <c r="C21" s="70"/>
      <c r="D21" s="72"/>
      <c r="E21" s="84"/>
      <c r="F21" s="65" t="s">
        <v>37</v>
      </c>
      <c r="G21" s="66"/>
      <c r="H21" s="30">
        <f>SUM(H12+H20)</f>
        <v>337</v>
      </c>
      <c r="I21" s="77" t="s">
        <v>37</v>
      </c>
      <c r="J21" s="66"/>
      <c r="K21" s="31">
        <f>SUM(K12+K20)</f>
        <v>340</v>
      </c>
      <c r="L21" s="65" t="s">
        <v>37</v>
      </c>
      <c r="M21" s="66"/>
      <c r="N21" s="30">
        <f>SUM(N12+N20)</f>
        <v>338</v>
      </c>
    </row>
    <row r="22" spans="2:14" ht="15.75" customHeight="1">
      <c r="B22" s="67" t="s">
        <v>38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9"/>
    </row>
    <row r="23" spans="2:14" ht="15.75" customHeight="1"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2"/>
    </row>
    <row r="24" spans="2:14" ht="15.75" customHeight="1">
      <c r="B24" s="67" t="s">
        <v>137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9"/>
    </row>
    <row r="25" spans="2:14" ht="15.75" customHeight="1"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2"/>
    </row>
    <row r="26" spans="2:14" ht="15.75" customHeight="1"/>
    <row r="27" spans="2:14" ht="15.75" customHeight="1"/>
    <row r="28" spans="2:14" ht="15.75" customHeight="1"/>
    <row r="29" spans="2:14" ht="15.75" customHeight="1"/>
    <row r="30" spans="2:14" ht="15.75" customHeight="1"/>
    <row r="31" spans="2:14" ht="15.75" customHeight="1"/>
    <row r="32" spans="2:14" ht="15.75" customHeight="1"/>
    <row r="33" spans="16:16" ht="15.75" customHeight="1">
      <c r="P33" s="22" t="s">
        <v>39</v>
      </c>
    </row>
    <row r="34" spans="16:16" ht="15.75" customHeight="1"/>
    <row r="35" spans="16:16" ht="15.75" customHeight="1"/>
    <row r="36" spans="16:16" ht="15.75" customHeight="1"/>
    <row r="37" spans="16:16" ht="15.75" customHeight="1"/>
    <row r="38" spans="16:16" ht="15.75" customHeight="1"/>
    <row r="39" spans="16:16" ht="15.75" customHeight="1"/>
    <row r="40" spans="16:16" ht="15.75" customHeight="1"/>
    <row r="41" spans="16:16" ht="15.75" customHeight="1"/>
    <row r="42" spans="16:16" ht="15.75" customHeight="1"/>
    <row r="43" spans="16:16" ht="15.75" customHeight="1"/>
    <row r="44" spans="16:16" ht="15.75" customHeight="1"/>
    <row r="45" spans="16:16" ht="15.75" customHeight="1"/>
    <row r="46" spans="16:16" ht="15.75" customHeight="1"/>
    <row r="47" spans="16:16" ht="15.75" customHeight="1"/>
    <row r="48" spans="1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2:N2"/>
    <mergeCell ref="B3:E3"/>
    <mergeCell ref="F3:N3"/>
    <mergeCell ref="B4:B13"/>
    <mergeCell ref="E4:E13"/>
    <mergeCell ref="F4:N4"/>
    <mergeCell ref="L5:N6"/>
    <mergeCell ref="F13:N13"/>
    <mergeCell ref="F5:H6"/>
    <mergeCell ref="I5:K6"/>
    <mergeCell ref="C4:D5"/>
    <mergeCell ref="C6:D6"/>
    <mergeCell ref="I12:J12"/>
    <mergeCell ref="L21:M21"/>
    <mergeCell ref="B22:N23"/>
    <mergeCell ref="B24:N25"/>
    <mergeCell ref="C12:D13"/>
    <mergeCell ref="F12:G12"/>
    <mergeCell ref="F20:G20"/>
    <mergeCell ref="I20:J20"/>
    <mergeCell ref="L20:M20"/>
    <mergeCell ref="F21:G21"/>
    <mergeCell ref="I21:J21"/>
    <mergeCell ref="L12:M12"/>
    <mergeCell ref="B14:B21"/>
    <mergeCell ref="C14:D14"/>
    <mergeCell ref="E14:E21"/>
    <mergeCell ref="C20:D2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000"/>
  <sheetViews>
    <sheetView topLeftCell="D12" zoomScale="81" workbookViewId="0">
      <selection activeCell="H5" sqref="H5:J6"/>
    </sheetView>
  </sheetViews>
  <sheetFormatPr baseColWidth="10" defaultColWidth="12.625" defaultRowHeight="15" customHeight="1"/>
  <cols>
    <col min="1" max="1" width="9.375" customWidth="1"/>
    <col min="2" max="2" width="11" customWidth="1"/>
    <col min="3" max="4" width="9.375" customWidth="1"/>
    <col min="5" max="5" width="12.375" customWidth="1"/>
    <col min="6" max="7" width="9.375" customWidth="1"/>
    <col min="8" max="8" width="12.375" customWidth="1"/>
    <col min="9" max="10" width="9.375" customWidth="1"/>
    <col min="11" max="11" width="11.875" customWidth="1"/>
    <col min="12" max="26" width="9.375" customWidth="1"/>
  </cols>
  <sheetData>
    <row r="2" spans="1:16">
      <c r="A2" s="78" t="s">
        <v>40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66"/>
      <c r="P2" s="22" t="s">
        <v>1</v>
      </c>
    </row>
    <row r="3" spans="1:16" ht="44.25" customHeight="1">
      <c r="A3" s="80" t="s">
        <v>136</v>
      </c>
      <c r="B3" s="79"/>
      <c r="C3" s="79"/>
      <c r="D3" s="66"/>
      <c r="E3" s="81" t="s">
        <v>134</v>
      </c>
      <c r="F3" s="79"/>
      <c r="G3" s="79"/>
      <c r="H3" s="79"/>
      <c r="I3" s="79"/>
      <c r="J3" s="79"/>
      <c r="K3" s="79"/>
      <c r="L3" s="79"/>
      <c r="M3" s="66"/>
    </row>
    <row r="4" spans="1:16" ht="14.25">
      <c r="A4" s="82"/>
      <c r="B4" s="73"/>
      <c r="C4" s="91"/>
      <c r="D4" s="82"/>
      <c r="E4" s="85" t="s">
        <v>3</v>
      </c>
      <c r="F4" s="79"/>
      <c r="G4" s="79"/>
      <c r="H4" s="79"/>
      <c r="I4" s="79"/>
      <c r="J4" s="79"/>
      <c r="K4" s="79"/>
      <c r="L4" s="79"/>
      <c r="M4" s="66"/>
    </row>
    <row r="5" spans="1:16" ht="15" customHeight="1">
      <c r="A5" s="83"/>
      <c r="B5" s="95"/>
      <c r="C5" s="96"/>
      <c r="D5" s="83"/>
      <c r="E5" s="88" t="s">
        <v>41</v>
      </c>
      <c r="F5" s="68"/>
      <c r="G5" s="69"/>
      <c r="H5" s="94" t="s">
        <v>42</v>
      </c>
      <c r="I5" s="68"/>
      <c r="J5" s="69"/>
      <c r="K5" s="86" t="s">
        <v>43</v>
      </c>
      <c r="L5" s="68"/>
      <c r="M5" s="69"/>
    </row>
    <row r="6" spans="1:16" ht="30" customHeight="1">
      <c r="A6" s="83"/>
      <c r="B6" s="97" t="s">
        <v>7</v>
      </c>
      <c r="C6" s="98"/>
      <c r="D6" s="83"/>
      <c r="E6" s="71"/>
      <c r="F6" s="71"/>
      <c r="G6" s="72"/>
      <c r="H6" s="70"/>
      <c r="I6" s="71"/>
      <c r="J6" s="72"/>
      <c r="K6" s="70"/>
      <c r="L6" s="71"/>
      <c r="M6" s="72"/>
    </row>
    <row r="7" spans="1:16" ht="14.25">
      <c r="A7" s="83"/>
      <c r="B7" s="9" t="s">
        <v>8</v>
      </c>
      <c r="C7" s="10" t="s">
        <v>9</v>
      </c>
      <c r="D7" s="83"/>
      <c r="E7" s="11" t="s">
        <v>8</v>
      </c>
      <c r="F7" s="12" t="s">
        <v>10</v>
      </c>
      <c r="G7" s="12" t="s">
        <v>11</v>
      </c>
      <c r="H7" s="13" t="s">
        <v>12</v>
      </c>
      <c r="I7" s="13" t="s">
        <v>10</v>
      </c>
      <c r="J7" s="13" t="s">
        <v>11</v>
      </c>
      <c r="K7" s="12" t="s">
        <v>8</v>
      </c>
      <c r="L7" s="12" t="s">
        <v>10</v>
      </c>
      <c r="M7" s="12" t="s">
        <v>11</v>
      </c>
    </row>
    <row r="8" spans="1:16" ht="14.25">
      <c r="A8" s="83"/>
      <c r="B8" s="32" t="s">
        <v>44</v>
      </c>
      <c r="C8" s="14">
        <v>4</v>
      </c>
      <c r="D8" s="83"/>
      <c r="E8" s="15">
        <v>7000</v>
      </c>
      <c r="F8" s="33">
        <v>7</v>
      </c>
      <c r="G8" s="12">
        <v>36</v>
      </c>
      <c r="H8" s="34">
        <v>7400</v>
      </c>
      <c r="I8" s="35">
        <v>6</v>
      </c>
      <c r="J8" s="13">
        <v>36</v>
      </c>
      <c r="K8" s="36">
        <v>4900</v>
      </c>
      <c r="L8" s="12">
        <v>10</v>
      </c>
      <c r="M8" s="12">
        <v>40</v>
      </c>
    </row>
    <row r="9" spans="1:16" ht="14.25">
      <c r="A9" s="83"/>
      <c r="B9" s="32" t="s">
        <v>45</v>
      </c>
      <c r="C9" s="14">
        <v>5</v>
      </c>
      <c r="D9" s="83"/>
      <c r="E9" s="32">
        <v>8</v>
      </c>
      <c r="F9" s="12">
        <v>8</v>
      </c>
      <c r="G9" s="33">
        <v>40</v>
      </c>
      <c r="H9" s="35">
        <v>16</v>
      </c>
      <c r="I9" s="35">
        <v>10</v>
      </c>
      <c r="J9" s="35">
        <v>40</v>
      </c>
      <c r="K9" s="33">
        <v>4</v>
      </c>
      <c r="L9" s="33">
        <v>7</v>
      </c>
      <c r="M9" s="33">
        <v>35</v>
      </c>
    </row>
    <row r="10" spans="1:16" ht="14.25">
      <c r="A10" s="83"/>
      <c r="B10" s="37" t="s">
        <v>135</v>
      </c>
      <c r="C10" s="38">
        <v>5</v>
      </c>
      <c r="D10" s="83"/>
      <c r="E10" s="9" t="s">
        <v>16</v>
      </c>
      <c r="F10" s="5">
        <v>10</v>
      </c>
      <c r="G10" s="39">
        <v>50</v>
      </c>
      <c r="H10" s="18" t="s">
        <v>16</v>
      </c>
      <c r="I10" s="18">
        <v>10</v>
      </c>
      <c r="J10" s="40">
        <v>50</v>
      </c>
      <c r="K10" s="5" t="s">
        <v>16</v>
      </c>
      <c r="L10" s="5">
        <v>10</v>
      </c>
      <c r="M10" s="39">
        <v>50</v>
      </c>
    </row>
    <row r="11" spans="1:16" ht="14.25">
      <c r="A11" s="83"/>
      <c r="B11" s="11" t="s">
        <v>17</v>
      </c>
      <c r="C11" s="41">
        <v>4</v>
      </c>
      <c r="D11" s="83"/>
      <c r="E11" s="37" t="s">
        <v>46</v>
      </c>
      <c r="F11" s="5">
        <v>9</v>
      </c>
      <c r="G11" s="39">
        <v>37</v>
      </c>
      <c r="H11" s="40" t="s">
        <v>46</v>
      </c>
      <c r="I11" s="18">
        <v>9</v>
      </c>
      <c r="J11" s="40">
        <v>37</v>
      </c>
      <c r="K11" s="39" t="s">
        <v>47</v>
      </c>
      <c r="L11" s="39">
        <v>5</v>
      </c>
      <c r="M11" s="39">
        <v>20</v>
      </c>
    </row>
    <row r="12" spans="1:16" ht="14.25">
      <c r="A12" s="83"/>
      <c r="B12" s="73" t="s">
        <v>20</v>
      </c>
      <c r="C12" s="69"/>
      <c r="D12" s="83"/>
      <c r="E12" s="74" t="s">
        <v>21</v>
      </c>
      <c r="F12" s="66"/>
      <c r="G12" s="19">
        <f>SUM(G8+G9+G10+G11)</f>
        <v>163</v>
      </c>
      <c r="H12" s="76" t="s">
        <v>21</v>
      </c>
      <c r="I12" s="66"/>
      <c r="J12" s="20">
        <f>SUM(J8+J9+J10+J11)</f>
        <v>163</v>
      </c>
      <c r="K12" s="74" t="s">
        <v>21</v>
      </c>
      <c r="L12" s="66"/>
      <c r="M12" s="19">
        <f>SUM(M8+M9+M10+M11)</f>
        <v>145</v>
      </c>
    </row>
    <row r="13" spans="1:16">
      <c r="A13" s="84"/>
      <c r="B13" s="70"/>
      <c r="C13" s="72"/>
      <c r="D13" s="84"/>
      <c r="E13" s="87"/>
      <c r="F13" s="79"/>
      <c r="G13" s="79"/>
      <c r="H13" s="79"/>
      <c r="I13" s="79"/>
      <c r="J13" s="79"/>
      <c r="K13" s="79"/>
      <c r="L13" s="79"/>
      <c r="M13" s="66"/>
    </row>
    <row r="14" spans="1:16" ht="14.25">
      <c r="A14" s="91"/>
      <c r="B14" s="93" t="s">
        <v>23</v>
      </c>
      <c r="C14" s="71"/>
      <c r="D14" s="82"/>
      <c r="E14" s="23" t="s">
        <v>8</v>
      </c>
      <c r="F14" s="24" t="s">
        <v>10</v>
      </c>
      <c r="G14" s="24" t="s">
        <v>11</v>
      </c>
      <c r="H14" s="25" t="s">
        <v>12</v>
      </c>
      <c r="I14" s="25" t="s">
        <v>10</v>
      </c>
      <c r="J14" s="25" t="s">
        <v>11</v>
      </c>
      <c r="K14" s="24" t="s">
        <v>8</v>
      </c>
      <c r="L14" s="24" t="s">
        <v>10</v>
      </c>
      <c r="M14" s="24" t="s">
        <v>11</v>
      </c>
    </row>
    <row r="15" spans="1:16" ht="14.25">
      <c r="A15" s="92"/>
      <c r="B15" s="32" t="s">
        <v>48</v>
      </c>
      <c r="C15" s="41">
        <v>3</v>
      </c>
      <c r="D15" s="83"/>
      <c r="E15" s="42" t="s">
        <v>49</v>
      </c>
      <c r="F15" s="43">
        <v>10</v>
      </c>
      <c r="G15" s="43">
        <v>30</v>
      </c>
      <c r="H15" s="44" t="s">
        <v>49</v>
      </c>
      <c r="I15" s="44">
        <v>10</v>
      </c>
      <c r="J15" s="44">
        <v>30</v>
      </c>
      <c r="K15" s="43" t="s">
        <v>49</v>
      </c>
      <c r="L15" s="43">
        <v>10</v>
      </c>
      <c r="M15" s="43">
        <v>30</v>
      </c>
    </row>
    <row r="16" spans="1:16" ht="14.25">
      <c r="A16" s="92"/>
      <c r="B16" s="32" t="s">
        <v>26</v>
      </c>
      <c r="C16" s="14">
        <v>5</v>
      </c>
      <c r="D16" s="83"/>
      <c r="E16" s="42" t="s">
        <v>50</v>
      </c>
      <c r="F16" s="19">
        <v>10</v>
      </c>
      <c r="G16" s="19">
        <v>50</v>
      </c>
      <c r="H16" s="44" t="s">
        <v>50</v>
      </c>
      <c r="I16" s="20">
        <v>10</v>
      </c>
      <c r="J16" s="20">
        <v>50</v>
      </c>
      <c r="K16" s="43" t="s">
        <v>50</v>
      </c>
      <c r="L16" s="19">
        <v>10</v>
      </c>
      <c r="M16" s="19">
        <v>50</v>
      </c>
    </row>
    <row r="17" spans="1:16" ht="14.25">
      <c r="A17" s="92"/>
      <c r="B17" s="32" t="s">
        <v>51</v>
      </c>
      <c r="C17" s="14">
        <v>3</v>
      </c>
      <c r="D17" s="83"/>
      <c r="E17" s="42" t="s">
        <v>52</v>
      </c>
      <c r="F17" s="19">
        <v>8</v>
      </c>
      <c r="G17" s="19">
        <v>24</v>
      </c>
      <c r="H17" s="44" t="s">
        <v>52</v>
      </c>
      <c r="I17" s="20">
        <v>10</v>
      </c>
      <c r="J17" s="20">
        <v>30</v>
      </c>
      <c r="K17" s="43" t="s">
        <v>53</v>
      </c>
      <c r="L17" s="19">
        <v>8</v>
      </c>
      <c r="M17" s="19">
        <v>24</v>
      </c>
    </row>
    <row r="18" spans="1:16" ht="14.25">
      <c r="A18" s="92"/>
      <c r="B18" s="32" t="s">
        <v>132</v>
      </c>
      <c r="C18" s="14">
        <v>3</v>
      </c>
      <c r="D18" s="83"/>
      <c r="E18" s="43" t="s">
        <v>54</v>
      </c>
      <c r="F18" s="19">
        <v>10</v>
      </c>
      <c r="G18" s="19">
        <v>30</v>
      </c>
      <c r="H18" s="44" t="s">
        <v>34</v>
      </c>
      <c r="I18" s="20">
        <v>10</v>
      </c>
      <c r="J18" s="20">
        <v>30</v>
      </c>
      <c r="K18" s="43" t="s">
        <v>55</v>
      </c>
      <c r="L18" s="19">
        <v>10</v>
      </c>
      <c r="M18" s="19">
        <v>30</v>
      </c>
    </row>
    <row r="19" spans="1:16">
      <c r="A19" s="92"/>
      <c r="B19" s="12"/>
      <c r="C19" s="12"/>
      <c r="D19" s="83"/>
      <c r="E19" s="19"/>
      <c r="F19" s="19"/>
      <c r="G19" s="19"/>
      <c r="H19" s="28"/>
      <c r="I19" s="20"/>
      <c r="J19" s="29"/>
      <c r="K19" s="19"/>
      <c r="L19" s="19"/>
      <c r="M19" s="19"/>
      <c r="P19" s="22" t="s">
        <v>22</v>
      </c>
    </row>
    <row r="20" spans="1:16" ht="14.25">
      <c r="A20" s="92"/>
      <c r="B20" s="73"/>
      <c r="C20" s="69"/>
      <c r="D20" s="83"/>
      <c r="E20" s="75" t="s">
        <v>36</v>
      </c>
      <c r="F20" s="66"/>
      <c r="G20" s="19">
        <f>SUM(G15+G16+G17+G18+G19)</f>
        <v>134</v>
      </c>
      <c r="H20" s="76" t="s">
        <v>36</v>
      </c>
      <c r="I20" s="66"/>
      <c r="J20" s="20">
        <f>SUM(J15+J16+J17+J18+J19)</f>
        <v>140</v>
      </c>
      <c r="K20" s="74" t="s">
        <v>36</v>
      </c>
      <c r="L20" s="66"/>
      <c r="M20" s="19">
        <f>SUM(M15+M16+M17+M18+M19)</f>
        <v>134</v>
      </c>
    </row>
    <row r="21" spans="1:16" ht="15.75" customHeight="1">
      <c r="A21" s="72"/>
      <c r="B21" s="70"/>
      <c r="C21" s="72"/>
      <c r="D21" s="84"/>
      <c r="E21" s="65" t="s">
        <v>37</v>
      </c>
      <c r="F21" s="66"/>
      <c r="G21" s="30">
        <f>SUM(G12+G20)</f>
        <v>297</v>
      </c>
      <c r="H21" s="77" t="s">
        <v>37</v>
      </c>
      <c r="I21" s="66"/>
      <c r="J21" s="31">
        <f>SUM(J12+J20)</f>
        <v>303</v>
      </c>
      <c r="K21" s="65" t="s">
        <v>37</v>
      </c>
      <c r="L21" s="66"/>
      <c r="M21" s="30">
        <f>SUM(M12+M20)</f>
        <v>279</v>
      </c>
    </row>
    <row r="22" spans="1:16" ht="15.75" customHeight="1">
      <c r="A22" s="67" t="s">
        <v>38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9"/>
    </row>
    <row r="23" spans="1:16" ht="15.75" customHeight="1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2"/>
    </row>
    <row r="24" spans="1:16" ht="15.75" customHeight="1">
      <c r="A24" s="67" t="s">
        <v>137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9"/>
    </row>
    <row r="25" spans="1:16" ht="15.75" customHeight="1">
      <c r="A25" s="70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2"/>
    </row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spans="16:16" ht="15.75" customHeight="1"/>
    <row r="34" spans="16:16" ht="15.75" customHeight="1"/>
    <row r="35" spans="16:16" ht="15.75" customHeight="1"/>
    <row r="36" spans="16:16" ht="15.75" customHeight="1"/>
    <row r="37" spans="16:16" ht="15.75" customHeight="1"/>
    <row r="38" spans="16:16" ht="15.75" customHeight="1"/>
    <row r="39" spans="16:16" ht="15.75" customHeight="1">
      <c r="P39" s="22" t="s">
        <v>39</v>
      </c>
    </row>
    <row r="40" spans="16:16" ht="15.75" customHeight="1"/>
    <row r="41" spans="16:16" ht="15.75" customHeight="1"/>
    <row r="42" spans="16:16" ht="15.75" customHeight="1"/>
    <row r="43" spans="16:16" ht="15.75" customHeight="1"/>
    <row r="44" spans="16:16" ht="15.75" customHeight="1"/>
    <row r="45" spans="16:16" ht="15.75" customHeight="1"/>
    <row r="46" spans="16:16" ht="15.75" customHeight="1"/>
    <row r="47" spans="16:16" ht="15.75" customHeight="1"/>
    <row r="48" spans="1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M2"/>
    <mergeCell ref="A3:D3"/>
    <mergeCell ref="E3:M3"/>
    <mergeCell ref="E4:M4"/>
    <mergeCell ref="K5:M6"/>
    <mergeCell ref="E5:G6"/>
    <mergeCell ref="B4:C5"/>
    <mergeCell ref="B6:C6"/>
    <mergeCell ref="A4:A13"/>
    <mergeCell ref="E20:F20"/>
    <mergeCell ref="E21:F21"/>
    <mergeCell ref="K12:L12"/>
    <mergeCell ref="E13:M13"/>
    <mergeCell ref="K21:L21"/>
    <mergeCell ref="D14:D21"/>
    <mergeCell ref="D4:D13"/>
    <mergeCell ref="H5:J6"/>
    <mergeCell ref="H12:I12"/>
    <mergeCell ref="B12:C13"/>
    <mergeCell ref="E12:F12"/>
    <mergeCell ref="A14:A21"/>
    <mergeCell ref="B14:C14"/>
    <mergeCell ref="A22:M23"/>
    <mergeCell ref="A24:M25"/>
    <mergeCell ref="H20:I20"/>
    <mergeCell ref="K20:L20"/>
    <mergeCell ref="H21:I21"/>
    <mergeCell ref="B20:C2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998"/>
  <sheetViews>
    <sheetView topLeftCell="A2" zoomScale="87" workbookViewId="0">
      <selection activeCell="L21" sqref="L21"/>
    </sheetView>
  </sheetViews>
  <sheetFormatPr baseColWidth="10" defaultColWidth="12.625" defaultRowHeight="15" customHeight="1"/>
  <cols>
    <col min="1" max="1" width="9.375" customWidth="1"/>
    <col min="2" max="2" width="15.75" customWidth="1"/>
    <col min="3" max="4" width="9.375" customWidth="1"/>
    <col min="5" max="5" width="10.625" customWidth="1"/>
    <col min="6" max="7" width="9.375" customWidth="1"/>
    <col min="8" max="8" width="10.75" customWidth="1"/>
    <col min="9" max="23" width="9.375" customWidth="1"/>
  </cols>
  <sheetData>
    <row r="2" spans="1:10">
      <c r="A2" s="78" t="s">
        <v>76</v>
      </c>
      <c r="B2" s="79"/>
      <c r="C2" s="79"/>
      <c r="D2" s="79"/>
      <c r="E2" s="79"/>
      <c r="F2" s="79"/>
      <c r="G2" s="79"/>
      <c r="H2" s="79"/>
      <c r="I2" s="79"/>
      <c r="J2" s="66"/>
    </row>
    <row r="3" spans="1:10" ht="38.25" customHeight="1">
      <c r="A3" s="80" t="s">
        <v>138</v>
      </c>
      <c r="B3" s="79"/>
      <c r="C3" s="79"/>
      <c r="D3" s="66"/>
      <c r="E3" s="81" t="s">
        <v>134</v>
      </c>
      <c r="F3" s="79"/>
      <c r="G3" s="79"/>
      <c r="H3" s="79"/>
      <c r="I3" s="79"/>
      <c r="J3" s="66"/>
    </row>
    <row r="4" spans="1:10" ht="14.25">
      <c r="A4" s="82"/>
      <c r="B4" s="89"/>
      <c r="C4" s="68"/>
      <c r="D4" s="82"/>
      <c r="E4" s="85" t="s">
        <v>3</v>
      </c>
      <c r="F4" s="79"/>
      <c r="G4" s="79"/>
      <c r="H4" s="79"/>
      <c r="I4" s="79"/>
      <c r="J4" s="66"/>
    </row>
    <row r="5" spans="1:10" ht="14.25">
      <c r="A5" s="83"/>
      <c r="B5" s="71"/>
      <c r="C5" s="71"/>
      <c r="D5" s="83"/>
      <c r="E5" s="99" t="s">
        <v>77</v>
      </c>
      <c r="F5" s="68"/>
      <c r="G5" s="69"/>
      <c r="H5" s="86" t="s">
        <v>78</v>
      </c>
      <c r="I5" s="68"/>
      <c r="J5" s="69"/>
    </row>
    <row r="6" spans="1:10" ht="22.5" customHeight="1">
      <c r="A6" s="83"/>
      <c r="B6" s="90" t="s">
        <v>7</v>
      </c>
      <c r="C6" s="79"/>
      <c r="D6" s="83"/>
      <c r="E6" s="71"/>
      <c r="F6" s="71"/>
      <c r="G6" s="72"/>
      <c r="H6" s="70"/>
      <c r="I6" s="71"/>
      <c r="J6" s="72"/>
    </row>
    <row r="7" spans="1:10" ht="14.25">
      <c r="A7" s="83"/>
      <c r="B7" s="9" t="s">
        <v>8</v>
      </c>
      <c r="C7" s="10" t="s">
        <v>9</v>
      </c>
      <c r="D7" s="83"/>
      <c r="E7" s="45" t="s">
        <v>8</v>
      </c>
      <c r="F7" s="13" t="s">
        <v>10</v>
      </c>
      <c r="G7" s="13" t="s">
        <v>11</v>
      </c>
      <c r="H7" s="12" t="s">
        <v>12</v>
      </c>
      <c r="I7" s="12" t="s">
        <v>10</v>
      </c>
      <c r="J7" s="12" t="s">
        <v>11</v>
      </c>
    </row>
    <row r="8" spans="1:10" ht="14.25">
      <c r="A8" s="83"/>
      <c r="B8" s="32" t="s">
        <v>139</v>
      </c>
      <c r="C8" s="14">
        <v>4</v>
      </c>
      <c r="D8" s="83"/>
      <c r="E8" s="46">
        <v>1200</v>
      </c>
      <c r="F8" s="35">
        <v>7</v>
      </c>
      <c r="G8" s="35">
        <v>28</v>
      </c>
      <c r="H8" s="36">
        <v>1400</v>
      </c>
      <c r="I8" s="33">
        <v>5</v>
      </c>
      <c r="J8" s="33">
        <v>20</v>
      </c>
    </row>
    <row r="9" spans="1:10" ht="14.25">
      <c r="A9" s="83"/>
      <c r="B9" s="32" t="s">
        <v>79</v>
      </c>
      <c r="C9" s="14">
        <v>5</v>
      </c>
      <c r="D9" s="83"/>
      <c r="E9" s="47" t="s">
        <v>80</v>
      </c>
      <c r="F9" s="35">
        <v>10</v>
      </c>
      <c r="G9" s="35">
        <v>50</v>
      </c>
      <c r="H9" s="33" t="s">
        <v>81</v>
      </c>
      <c r="I9" s="33">
        <v>9</v>
      </c>
      <c r="J9" s="33">
        <v>45</v>
      </c>
    </row>
    <row r="10" spans="1:10" ht="14.25">
      <c r="A10" s="83"/>
      <c r="B10" s="37" t="s">
        <v>82</v>
      </c>
      <c r="C10" s="10">
        <v>4</v>
      </c>
      <c r="D10" s="83"/>
      <c r="E10" s="48" t="s">
        <v>16</v>
      </c>
      <c r="F10" s="18">
        <v>10</v>
      </c>
      <c r="G10" s="18">
        <v>40</v>
      </c>
      <c r="H10" s="39" t="s">
        <v>52</v>
      </c>
      <c r="I10" s="39">
        <v>6</v>
      </c>
      <c r="J10" s="39">
        <v>24</v>
      </c>
    </row>
    <row r="11" spans="1:10" ht="14.25">
      <c r="A11" s="83"/>
      <c r="B11" s="11" t="s">
        <v>17</v>
      </c>
      <c r="C11" s="14">
        <v>5</v>
      </c>
      <c r="D11" s="83"/>
      <c r="E11" s="48" t="s">
        <v>18</v>
      </c>
      <c r="F11" s="40">
        <v>10</v>
      </c>
      <c r="G11" s="40">
        <v>50</v>
      </c>
      <c r="H11" s="5">
        <v>5.6</v>
      </c>
      <c r="I11" s="5">
        <v>9</v>
      </c>
      <c r="J11" s="39">
        <v>25</v>
      </c>
    </row>
    <row r="12" spans="1:10" ht="14.25">
      <c r="A12" s="83"/>
      <c r="B12" s="73" t="s">
        <v>20</v>
      </c>
      <c r="C12" s="69"/>
      <c r="D12" s="83"/>
      <c r="E12" s="76" t="s">
        <v>21</v>
      </c>
      <c r="F12" s="66"/>
      <c r="G12" s="20">
        <f>SUM(G8+G9+G10+G11)</f>
        <v>168</v>
      </c>
      <c r="H12" s="74" t="s">
        <v>21</v>
      </c>
      <c r="I12" s="66"/>
      <c r="J12" s="19">
        <f>SUM(J8+J9+J10+J11)</f>
        <v>114</v>
      </c>
    </row>
    <row r="13" spans="1:10">
      <c r="A13" s="84"/>
      <c r="B13" s="70"/>
      <c r="C13" s="72"/>
      <c r="D13" s="84"/>
      <c r="E13" s="87"/>
      <c r="F13" s="79"/>
      <c r="G13" s="79"/>
      <c r="H13" s="79"/>
      <c r="I13" s="79"/>
      <c r="J13" s="66"/>
    </row>
    <row r="14" spans="1:10" ht="14.25">
      <c r="A14" s="37"/>
      <c r="B14" s="93" t="s">
        <v>23</v>
      </c>
      <c r="C14" s="71"/>
      <c r="D14" s="39"/>
      <c r="E14" s="49" t="s">
        <v>8</v>
      </c>
      <c r="F14" s="25" t="s">
        <v>10</v>
      </c>
      <c r="G14" s="25" t="s">
        <v>11</v>
      </c>
      <c r="H14" s="24" t="s">
        <v>12</v>
      </c>
      <c r="I14" s="24" t="s">
        <v>10</v>
      </c>
      <c r="J14" s="24" t="s">
        <v>11</v>
      </c>
    </row>
    <row r="15" spans="1:10" ht="14.25">
      <c r="A15" s="26"/>
      <c r="B15" s="32" t="s">
        <v>83</v>
      </c>
      <c r="C15" s="14">
        <v>5</v>
      </c>
      <c r="D15" s="7"/>
      <c r="E15" s="51" t="s">
        <v>84</v>
      </c>
      <c r="F15" s="44">
        <v>10</v>
      </c>
      <c r="G15" s="44">
        <v>50</v>
      </c>
      <c r="H15" s="43" t="s">
        <v>85</v>
      </c>
      <c r="I15" s="43">
        <v>7</v>
      </c>
      <c r="J15" s="43">
        <v>35</v>
      </c>
    </row>
    <row r="16" spans="1:10" ht="14.25">
      <c r="A16" s="26"/>
      <c r="B16" s="32" t="s">
        <v>86</v>
      </c>
      <c r="C16" s="14">
        <v>5</v>
      </c>
      <c r="D16" s="7"/>
      <c r="E16" s="51" t="s">
        <v>84</v>
      </c>
      <c r="F16" s="20">
        <v>10</v>
      </c>
      <c r="G16" s="20">
        <v>50</v>
      </c>
      <c r="H16" s="43" t="s">
        <v>85</v>
      </c>
      <c r="I16" s="43">
        <v>8</v>
      </c>
      <c r="J16" s="43">
        <v>40</v>
      </c>
    </row>
    <row r="17" spans="1:10" ht="14.25">
      <c r="A17" s="26"/>
      <c r="B17" s="32" t="s">
        <v>87</v>
      </c>
      <c r="C17" s="14">
        <v>3</v>
      </c>
      <c r="D17" s="7"/>
      <c r="E17" s="51" t="s">
        <v>53</v>
      </c>
      <c r="F17" s="44">
        <v>10</v>
      </c>
      <c r="G17" s="44">
        <v>30</v>
      </c>
      <c r="H17" s="43" t="s">
        <v>53</v>
      </c>
      <c r="I17" s="19">
        <v>10</v>
      </c>
      <c r="J17" s="19">
        <v>30</v>
      </c>
    </row>
    <row r="18" spans="1:10" ht="14.25">
      <c r="A18" s="26"/>
      <c r="B18" s="73"/>
      <c r="C18" s="69"/>
      <c r="D18" s="7"/>
      <c r="E18" s="100" t="s">
        <v>36</v>
      </c>
      <c r="F18" s="66"/>
      <c r="G18" s="20">
        <f>SUM(G15+G16+G17)</f>
        <v>130</v>
      </c>
      <c r="H18" s="74" t="s">
        <v>36</v>
      </c>
      <c r="I18" s="66"/>
      <c r="J18" s="19">
        <f>SUM(J15+J16+J17)</f>
        <v>105</v>
      </c>
    </row>
    <row r="19" spans="1:10" ht="15.75" customHeight="1">
      <c r="A19" s="8"/>
      <c r="B19" s="70"/>
      <c r="C19" s="72"/>
      <c r="D19" s="21"/>
      <c r="E19" s="77" t="s">
        <v>37</v>
      </c>
      <c r="F19" s="66"/>
      <c r="G19" s="31">
        <f>SUM(G12+G18)</f>
        <v>298</v>
      </c>
      <c r="H19" s="65" t="s">
        <v>37</v>
      </c>
      <c r="I19" s="66"/>
      <c r="J19" s="30">
        <f>SUM(J12+J18)</f>
        <v>219</v>
      </c>
    </row>
    <row r="20" spans="1:10" ht="15.75" customHeight="1">
      <c r="A20" s="67" t="s">
        <v>88</v>
      </c>
      <c r="B20" s="68"/>
      <c r="C20" s="68"/>
      <c r="D20" s="68"/>
      <c r="E20" s="68"/>
      <c r="F20" s="68"/>
      <c r="G20" s="68"/>
      <c r="H20" s="68"/>
      <c r="I20" s="68"/>
      <c r="J20" s="69"/>
    </row>
    <row r="21" spans="1:10" ht="15.75" customHeight="1">
      <c r="A21" s="70"/>
      <c r="B21" s="71"/>
      <c r="C21" s="71"/>
      <c r="D21" s="71"/>
      <c r="E21" s="71"/>
      <c r="F21" s="71"/>
      <c r="G21" s="71"/>
      <c r="H21" s="71"/>
      <c r="I21" s="71"/>
      <c r="J21" s="72"/>
    </row>
    <row r="22" spans="1:10" ht="15.75" customHeight="1">
      <c r="A22" s="67" t="s">
        <v>142</v>
      </c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5.75" customHeight="1">
      <c r="A23" s="70"/>
      <c r="B23" s="71"/>
      <c r="C23" s="71"/>
      <c r="D23" s="71"/>
      <c r="E23" s="71"/>
      <c r="F23" s="71"/>
      <c r="G23" s="71"/>
      <c r="H23" s="71"/>
      <c r="I23" s="71"/>
      <c r="J23" s="72"/>
    </row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2">
    <mergeCell ref="B14:C14"/>
    <mergeCell ref="B18:C19"/>
    <mergeCell ref="E18:F18"/>
    <mergeCell ref="E19:F19"/>
    <mergeCell ref="H18:I18"/>
    <mergeCell ref="H19:I19"/>
    <mergeCell ref="A20:J21"/>
    <mergeCell ref="A22:J23"/>
    <mergeCell ref="A2:J2"/>
    <mergeCell ref="E3:J3"/>
    <mergeCell ref="E4:J4"/>
    <mergeCell ref="B12:C13"/>
    <mergeCell ref="E12:F12"/>
    <mergeCell ref="E5:G6"/>
    <mergeCell ref="B4:C5"/>
    <mergeCell ref="B6:C6"/>
    <mergeCell ref="A4:A13"/>
    <mergeCell ref="E13:J13"/>
    <mergeCell ref="D4:D13"/>
    <mergeCell ref="H5:J6"/>
    <mergeCell ref="H12:I12"/>
    <mergeCell ref="A3:D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997"/>
  <sheetViews>
    <sheetView zoomScale="88" workbookViewId="0">
      <selection activeCell="N10" sqref="N10"/>
    </sheetView>
  </sheetViews>
  <sheetFormatPr baseColWidth="10" defaultColWidth="12.625" defaultRowHeight="15" customHeight="1"/>
  <cols>
    <col min="1" max="1" width="9.375" customWidth="1"/>
    <col min="2" max="2" width="11.125" customWidth="1"/>
    <col min="3" max="4" width="9.375" customWidth="1"/>
    <col min="5" max="5" width="10.75" customWidth="1"/>
    <col min="6" max="7" width="9.375" customWidth="1"/>
    <col min="8" max="8" width="11.75" customWidth="1"/>
    <col min="9" max="10" width="9.375" customWidth="1"/>
    <col min="11" max="11" width="10.625" customWidth="1"/>
    <col min="12" max="26" width="9.375" customWidth="1"/>
  </cols>
  <sheetData>
    <row r="2" spans="1:15">
      <c r="A2" s="78" t="s">
        <v>56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66"/>
    </row>
    <row r="3" spans="1:15" ht="40.5" customHeight="1">
      <c r="A3" s="80" t="s">
        <v>140</v>
      </c>
      <c r="B3" s="79"/>
      <c r="C3" s="79"/>
      <c r="D3" s="66"/>
      <c r="E3" s="81" t="s">
        <v>2</v>
      </c>
      <c r="F3" s="79"/>
      <c r="G3" s="79"/>
      <c r="H3" s="79"/>
      <c r="I3" s="79"/>
      <c r="J3" s="79"/>
      <c r="K3" s="79"/>
      <c r="L3" s="79"/>
      <c r="M3" s="66"/>
    </row>
    <row r="4" spans="1:15">
      <c r="A4" s="82"/>
      <c r="B4" s="89"/>
      <c r="C4" s="68"/>
      <c r="D4" s="82"/>
      <c r="E4" s="85" t="s">
        <v>3</v>
      </c>
      <c r="F4" s="79"/>
      <c r="G4" s="79"/>
      <c r="H4" s="79"/>
      <c r="I4" s="79"/>
      <c r="J4" s="79"/>
      <c r="K4" s="79"/>
      <c r="L4" s="79"/>
      <c r="M4" s="66"/>
      <c r="O4" s="22" t="s">
        <v>1</v>
      </c>
    </row>
    <row r="5" spans="1:15" ht="14.25">
      <c r="A5" s="101"/>
      <c r="B5" s="71"/>
      <c r="C5" s="71"/>
      <c r="D5" s="101"/>
      <c r="E5" s="99" t="s">
        <v>57</v>
      </c>
      <c r="F5" s="68"/>
      <c r="G5" s="69"/>
      <c r="H5" s="86" t="s">
        <v>58</v>
      </c>
      <c r="I5" s="68"/>
      <c r="J5" s="69"/>
      <c r="K5" s="86" t="s">
        <v>59</v>
      </c>
      <c r="L5" s="68"/>
      <c r="M5" s="69"/>
    </row>
    <row r="6" spans="1:15" ht="40.5" customHeight="1">
      <c r="A6" s="101"/>
      <c r="B6" s="90" t="s">
        <v>7</v>
      </c>
      <c r="C6" s="79"/>
      <c r="D6" s="101"/>
      <c r="E6" s="71"/>
      <c r="F6" s="71"/>
      <c r="G6" s="72"/>
      <c r="H6" s="70"/>
      <c r="I6" s="71"/>
      <c r="J6" s="72"/>
      <c r="K6" s="70"/>
      <c r="L6" s="71"/>
      <c r="M6" s="72"/>
    </row>
    <row r="7" spans="1:15" ht="14.25">
      <c r="A7" s="101"/>
      <c r="B7" s="9" t="s">
        <v>8</v>
      </c>
      <c r="C7" s="10" t="s">
        <v>9</v>
      </c>
      <c r="D7" s="101"/>
      <c r="E7" s="45" t="s">
        <v>8</v>
      </c>
      <c r="F7" s="13" t="s">
        <v>10</v>
      </c>
      <c r="G7" s="13" t="s">
        <v>11</v>
      </c>
      <c r="H7" s="12" t="s">
        <v>12</v>
      </c>
      <c r="I7" s="12" t="s">
        <v>10</v>
      </c>
      <c r="J7" s="12" t="s">
        <v>11</v>
      </c>
      <c r="K7" s="12" t="s">
        <v>12</v>
      </c>
      <c r="L7" s="12" t="s">
        <v>10</v>
      </c>
      <c r="M7" s="12" t="s">
        <v>11</v>
      </c>
    </row>
    <row r="8" spans="1:15" ht="14.25">
      <c r="A8" s="101"/>
      <c r="B8" s="32" t="s">
        <v>141</v>
      </c>
      <c r="C8" s="14">
        <v>4</v>
      </c>
      <c r="D8" s="101"/>
      <c r="E8" s="46">
        <v>6300</v>
      </c>
      <c r="F8" s="13">
        <v>9</v>
      </c>
      <c r="G8" s="13">
        <v>36</v>
      </c>
      <c r="H8" s="36">
        <v>3000</v>
      </c>
      <c r="I8" s="12">
        <v>9</v>
      </c>
      <c r="J8" s="12">
        <v>36</v>
      </c>
      <c r="K8" s="36">
        <v>8200</v>
      </c>
      <c r="L8" s="33">
        <v>4</v>
      </c>
      <c r="M8" s="33">
        <v>16</v>
      </c>
    </row>
    <row r="9" spans="1:15" ht="14.25">
      <c r="A9" s="101"/>
      <c r="B9" s="32" t="s">
        <v>60</v>
      </c>
      <c r="C9" s="14">
        <v>5</v>
      </c>
      <c r="D9" s="101"/>
      <c r="E9" s="47">
        <v>19</v>
      </c>
      <c r="F9" s="13">
        <v>8</v>
      </c>
      <c r="G9" s="35">
        <v>40</v>
      </c>
      <c r="H9" s="33">
        <v>10</v>
      </c>
      <c r="I9" s="33">
        <v>5</v>
      </c>
      <c r="J9" s="33">
        <v>25</v>
      </c>
      <c r="K9" s="33">
        <v>24</v>
      </c>
      <c r="L9" s="12">
        <v>9</v>
      </c>
      <c r="M9" s="12">
        <v>45</v>
      </c>
    </row>
    <row r="10" spans="1:15" ht="14.25">
      <c r="A10" s="101"/>
      <c r="B10" s="37" t="s">
        <v>61</v>
      </c>
      <c r="C10" s="10">
        <v>4</v>
      </c>
      <c r="D10" s="101"/>
      <c r="E10" s="48" t="s">
        <v>16</v>
      </c>
      <c r="F10" s="18">
        <v>10</v>
      </c>
      <c r="G10" s="18">
        <v>40</v>
      </c>
      <c r="H10" s="39" t="s">
        <v>52</v>
      </c>
      <c r="I10" s="39">
        <v>5</v>
      </c>
      <c r="J10" s="39">
        <v>20</v>
      </c>
      <c r="K10" s="5" t="s">
        <v>16</v>
      </c>
      <c r="L10" s="5">
        <v>10</v>
      </c>
      <c r="M10" s="5">
        <v>40</v>
      </c>
    </row>
    <row r="11" spans="1:15" ht="14.25">
      <c r="A11" s="101"/>
      <c r="B11" s="73" t="s">
        <v>20</v>
      </c>
      <c r="C11" s="69"/>
      <c r="D11" s="101"/>
      <c r="E11" s="76" t="s">
        <v>21</v>
      </c>
      <c r="F11" s="66"/>
      <c r="G11" s="20">
        <f>SUM(G8+G9+G10)</f>
        <v>116</v>
      </c>
      <c r="H11" s="74" t="s">
        <v>21</v>
      </c>
      <c r="I11" s="66"/>
      <c r="J11" s="19">
        <f>SUM(J8+J9+J10)</f>
        <v>81</v>
      </c>
      <c r="K11" s="74" t="s">
        <v>21</v>
      </c>
      <c r="L11" s="66"/>
      <c r="M11" s="19">
        <f>SUM(M8+M9+M10)</f>
        <v>101</v>
      </c>
    </row>
    <row r="12" spans="1:15">
      <c r="A12" s="102"/>
      <c r="B12" s="70"/>
      <c r="C12" s="72"/>
      <c r="D12" s="102"/>
      <c r="E12" s="87"/>
      <c r="F12" s="79"/>
      <c r="G12" s="79"/>
      <c r="H12" s="79"/>
      <c r="I12" s="79"/>
      <c r="J12" s="79"/>
      <c r="K12" s="79"/>
      <c r="L12" s="79"/>
      <c r="M12" s="66"/>
    </row>
    <row r="13" spans="1:15" ht="14.25">
      <c r="A13" s="91"/>
      <c r="B13" s="93" t="s">
        <v>23</v>
      </c>
      <c r="C13" s="71"/>
      <c r="D13" s="82"/>
      <c r="E13" s="49" t="s">
        <v>8</v>
      </c>
      <c r="F13" s="25" t="s">
        <v>10</v>
      </c>
      <c r="G13" s="25" t="s">
        <v>11</v>
      </c>
      <c r="H13" s="24" t="s">
        <v>12</v>
      </c>
      <c r="I13" s="24" t="s">
        <v>10</v>
      </c>
      <c r="J13" s="24" t="s">
        <v>11</v>
      </c>
      <c r="K13" s="24" t="s">
        <v>12</v>
      </c>
      <c r="L13" s="24" t="s">
        <v>10</v>
      </c>
      <c r="M13" s="24" t="s">
        <v>11</v>
      </c>
    </row>
    <row r="14" spans="1:15" ht="14.25">
      <c r="A14" s="103"/>
      <c r="B14" s="32" t="s">
        <v>62</v>
      </c>
      <c r="C14" s="14">
        <v>5</v>
      </c>
      <c r="D14" s="101"/>
      <c r="E14" s="50">
        <v>28</v>
      </c>
      <c r="F14" s="20">
        <v>9</v>
      </c>
      <c r="G14" s="20">
        <v>45</v>
      </c>
      <c r="H14" s="19">
        <v>28</v>
      </c>
      <c r="I14" s="19">
        <v>9</v>
      </c>
      <c r="J14" s="19">
        <v>45</v>
      </c>
      <c r="K14" s="19">
        <v>28</v>
      </c>
      <c r="L14" s="19">
        <v>9</v>
      </c>
      <c r="M14" s="19">
        <v>40</v>
      </c>
    </row>
    <row r="15" spans="1:15" ht="14.25">
      <c r="A15" s="103"/>
      <c r="B15" s="32" t="s">
        <v>63</v>
      </c>
      <c r="C15" s="41">
        <v>3</v>
      </c>
      <c r="D15" s="101"/>
      <c r="E15" s="50" t="s">
        <v>16</v>
      </c>
      <c r="F15" s="20">
        <v>10</v>
      </c>
      <c r="G15" s="20">
        <v>50</v>
      </c>
      <c r="H15" s="19" t="s">
        <v>16</v>
      </c>
      <c r="I15" s="19">
        <v>10</v>
      </c>
      <c r="J15" s="19">
        <v>50</v>
      </c>
      <c r="K15" s="19" t="s">
        <v>16</v>
      </c>
      <c r="L15" s="19">
        <v>10</v>
      </c>
      <c r="M15" s="19">
        <v>50</v>
      </c>
    </row>
    <row r="16" spans="1:15" ht="14.25">
      <c r="A16" s="103"/>
      <c r="B16" s="32" t="s">
        <v>64</v>
      </c>
      <c r="C16" s="14">
        <v>3</v>
      </c>
      <c r="D16" s="101"/>
      <c r="E16" s="51" t="s">
        <v>65</v>
      </c>
      <c r="F16" s="20">
        <v>8</v>
      </c>
      <c r="G16" s="44">
        <v>24</v>
      </c>
      <c r="H16" s="43" t="s">
        <v>66</v>
      </c>
      <c r="I16" s="43">
        <v>7</v>
      </c>
      <c r="J16" s="43">
        <v>21</v>
      </c>
      <c r="K16" s="19" t="s">
        <v>29</v>
      </c>
      <c r="L16" s="43">
        <v>10</v>
      </c>
      <c r="M16" s="43">
        <v>30</v>
      </c>
    </row>
    <row r="17" spans="1:15" ht="14.25">
      <c r="A17" s="103"/>
      <c r="B17" s="73"/>
      <c r="C17" s="69"/>
      <c r="D17" s="101"/>
      <c r="E17" s="100" t="s">
        <v>36</v>
      </c>
      <c r="F17" s="66"/>
      <c r="G17" s="20">
        <f>SUM(G14+G15+G16)</f>
        <v>119</v>
      </c>
      <c r="H17" s="74" t="s">
        <v>36</v>
      </c>
      <c r="I17" s="66"/>
      <c r="J17" s="19">
        <f>SUM(J14+J15+J16)</f>
        <v>116</v>
      </c>
      <c r="K17" s="74" t="s">
        <v>36</v>
      </c>
      <c r="L17" s="66"/>
      <c r="M17" s="19">
        <f>SUM(M14+M15+M16)</f>
        <v>120</v>
      </c>
    </row>
    <row r="18" spans="1:15" ht="15.75" customHeight="1">
      <c r="A18" s="96"/>
      <c r="B18" s="70"/>
      <c r="C18" s="72"/>
      <c r="D18" s="102"/>
      <c r="E18" s="77" t="s">
        <v>37</v>
      </c>
      <c r="F18" s="66"/>
      <c r="G18" s="31">
        <f>SUM(G11+G17)</f>
        <v>235</v>
      </c>
      <c r="H18" s="65" t="s">
        <v>37</v>
      </c>
      <c r="I18" s="66"/>
      <c r="J18" s="30">
        <f>SUM(J11+J17)</f>
        <v>197</v>
      </c>
      <c r="K18" s="65" t="s">
        <v>37</v>
      </c>
      <c r="L18" s="66"/>
      <c r="M18" s="30">
        <f>SUM(M11+M17)</f>
        <v>221</v>
      </c>
    </row>
    <row r="19" spans="1:15" ht="15.75" customHeight="1">
      <c r="A19" s="67" t="s">
        <v>38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9"/>
    </row>
    <row r="20" spans="1:15" ht="15.75" customHeight="1">
      <c r="A20" s="70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2"/>
    </row>
    <row r="21" spans="1:15" ht="15.75" customHeight="1">
      <c r="A21" s="67" t="s">
        <v>142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9"/>
    </row>
    <row r="22" spans="1:15" ht="15.75" customHeight="1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2"/>
    </row>
    <row r="23" spans="1:15" ht="15.75" customHeight="1">
      <c r="O23" s="22" t="s">
        <v>22</v>
      </c>
    </row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spans="15:15" ht="15.75" customHeight="1"/>
    <row r="34" spans="15:15" ht="15.75" customHeight="1"/>
    <row r="35" spans="15:15" ht="15.75" customHeight="1"/>
    <row r="36" spans="15:15" ht="15.75" customHeight="1"/>
    <row r="37" spans="15:15" ht="15.75" customHeight="1"/>
    <row r="38" spans="15:15" ht="15.75" customHeight="1"/>
    <row r="39" spans="15:15" ht="15.75" customHeight="1"/>
    <row r="40" spans="15:15" ht="15.75" customHeight="1"/>
    <row r="41" spans="15:15" ht="15.75" customHeight="1">
      <c r="O41" s="22" t="s">
        <v>39</v>
      </c>
    </row>
    <row r="42" spans="15:15" ht="15.75" customHeight="1"/>
    <row r="43" spans="15:15" ht="15.75" customHeight="1"/>
    <row r="44" spans="15:15" ht="15.75" customHeight="1"/>
    <row r="45" spans="15:15" ht="15.75" customHeight="1"/>
    <row r="46" spans="15:15" ht="15.75" customHeight="1"/>
    <row r="47" spans="15:15" ht="15.75" customHeight="1"/>
    <row r="48" spans="15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8">
    <mergeCell ref="B13:C13"/>
    <mergeCell ref="H11:I11"/>
    <mergeCell ref="A2:M2"/>
    <mergeCell ref="A3:D3"/>
    <mergeCell ref="E3:M3"/>
    <mergeCell ref="E4:M4"/>
    <mergeCell ref="K5:M6"/>
    <mergeCell ref="B11:C12"/>
    <mergeCell ref="E11:F11"/>
    <mergeCell ref="E5:G6"/>
    <mergeCell ref="B4:C5"/>
    <mergeCell ref="B6:C6"/>
    <mergeCell ref="A4:A12"/>
    <mergeCell ref="D4:D12"/>
    <mergeCell ref="A19:M20"/>
    <mergeCell ref="A21:M22"/>
    <mergeCell ref="H17:I17"/>
    <mergeCell ref="K17:L17"/>
    <mergeCell ref="H18:I18"/>
    <mergeCell ref="D13:D18"/>
    <mergeCell ref="A13:A18"/>
    <mergeCell ref="B17:C18"/>
    <mergeCell ref="E17:F17"/>
    <mergeCell ref="E18:F18"/>
    <mergeCell ref="K11:L11"/>
    <mergeCell ref="E12:M12"/>
    <mergeCell ref="K18:L18"/>
    <mergeCell ref="H5:J6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997"/>
  <sheetViews>
    <sheetView workbookViewId="0">
      <selection activeCell="H5" sqref="H5:J6"/>
    </sheetView>
  </sheetViews>
  <sheetFormatPr baseColWidth="10" defaultColWidth="12.625" defaultRowHeight="15" customHeight="1"/>
  <cols>
    <col min="1" max="1" width="9.375" customWidth="1"/>
    <col min="2" max="2" width="10.25" customWidth="1"/>
    <col min="3" max="4" width="9.375" customWidth="1"/>
    <col min="5" max="5" width="10.75" customWidth="1"/>
    <col min="6" max="7" width="9.375" customWidth="1"/>
    <col min="8" max="8" width="10.625" customWidth="1"/>
    <col min="9" max="10" width="9.375" customWidth="1"/>
    <col min="11" max="11" width="10.75" customWidth="1"/>
    <col min="12" max="26" width="9.375" customWidth="1"/>
  </cols>
  <sheetData>
    <row r="2" spans="1:16">
      <c r="A2" s="78" t="s">
        <v>67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66"/>
    </row>
    <row r="3" spans="1:16" ht="38.25" customHeight="1">
      <c r="A3" s="80" t="s">
        <v>143</v>
      </c>
      <c r="B3" s="79"/>
      <c r="C3" s="79"/>
      <c r="D3" s="66"/>
      <c r="E3" s="81" t="s">
        <v>2</v>
      </c>
      <c r="F3" s="79"/>
      <c r="G3" s="79"/>
      <c r="H3" s="79"/>
      <c r="I3" s="79"/>
      <c r="J3" s="79"/>
      <c r="K3" s="79"/>
      <c r="L3" s="79"/>
      <c r="M3" s="66"/>
      <c r="P3" s="22" t="s">
        <v>1</v>
      </c>
    </row>
    <row r="4" spans="1:16" ht="14.25">
      <c r="A4" s="82"/>
      <c r="B4" s="89"/>
      <c r="C4" s="68"/>
      <c r="D4" s="82"/>
      <c r="E4" s="85" t="s">
        <v>3</v>
      </c>
      <c r="F4" s="79"/>
      <c r="G4" s="79"/>
      <c r="H4" s="79"/>
      <c r="I4" s="79"/>
      <c r="J4" s="79"/>
      <c r="K4" s="79"/>
      <c r="L4" s="79"/>
      <c r="M4" s="66"/>
    </row>
    <row r="5" spans="1:16" ht="14.25">
      <c r="A5" s="83"/>
      <c r="B5" s="71"/>
      <c r="C5" s="71"/>
      <c r="D5" s="83"/>
      <c r="E5" s="88" t="s">
        <v>68</v>
      </c>
      <c r="F5" s="68"/>
      <c r="G5" s="69"/>
      <c r="H5" s="94" t="s">
        <v>69</v>
      </c>
      <c r="I5" s="68"/>
      <c r="J5" s="69"/>
      <c r="K5" s="86" t="s">
        <v>70</v>
      </c>
      <c r="L5" s="68"/>
      <c r="M5" s="69"/>
    </row>
    <row r="6" spans="1:16" ht="14.25">
      <c r="A6" s="83"/>
      <c r="B6" s="90" t="s">
        <v>7</v>
      </c>
      <c r="C6" s="79"/>
      <c r="D6" s="83"/>
      <c r="E6" s="71"/>
      <c r="F6" s="71"/>
      <c r="G6" s="72"/>
      <c r="H6" s="70"/>
      <c r="I6" s="71"/>
      <c r="J6" s="72"/>
      <c r="K6" s="70"/>
      <c r="L6" s="71"/>
      <c r="M6" s="72"/>
    </row>
    <row r="7" spans="1:16" ht="14.25">
      <c r="A7" s="83"/>
      <c r="B7" s="9" t="s">
        <v>8</v>
      </c>
      <c r="C7" s="10" t="s">
        <v>9</v>
      </c>
      <c r="D7" s="83"/>
      <c r="E7" s="11" t="s">
        <v>8</v>
      </c>
      <c r="F7" s="12" t="s">
        <v>10</v>
      </c>
      <c r="G7" s="12" t="s">
        <v>11</v>
      </c>
      <c r="H7" s="13" t="s">
        <v>12</v>
      </c>
      <c r="I7" s="13" t="s">
        <v>10</v>
      </c>
      <c r="J7" s="13" t="s">
        <v>11</v>
      </c>
      <c r="K7" s="12" t="s">
        <v>12</v>
      </c>
      <c r="L7" s="12" t="s">
        <v>10</v>
      </c>
      <c r="M7" s="12" t="s">
        <v>11</v>
      </c>
    </row>
    <row r="8" spans="1:16" ht="14.25">
      <c r="A8" s="83"/>
      <c r="B8" s="11" t="s">
        <v>109</v>
      </c>
      <c r="C8" s="14">
        <v>4</v>
      </c>
      <c r="D8" s="83"/>
      <c r="E8" s="15">
        <v>1350</v>
      </c>
      <c r="F8" s="33">
        <v>10</v>
      </c>
      <c r="G8" s="33">
        <v>40</v>
      </c>
      <c r="H8" s="34">
        <v>2276</v>
      </c>
      <c r="I8" s="35">
        <v>10</v>
      </c>
      <c r="J8" s="35">
        <v>40</v>
      </c>
      <c r="K8" s="36">
        <v>10250</v>
      </c>
      <c r="L8" s="33">
        <v>2</v>
      </c>
      <c r="M8" s="33">
        <v>8</v>
      </c>
    </row>
    <row r="9" spans="1:16" ht="14.25">
      <c r="A9" s="83"/>
      <c r="B9" s="32" t="s">
        <v>71</v>
      </c>
      <c r="C9" s="14">
        <v>5</v>
      </c>
      <c r="D9" s="83"/>
      <c r="E9" s="32">
        <v>48</v>
      </c>
      <c r="F9" s="33">
        <v>10</v>
      </c>
      <c r="G9" s="33">
        <v>50</v>
      </c>
      <c r="H9" s="35">
        <v>48</v>
      </c>
      <c r="I9" s="35">
        <v>10</v>
      </c>
      <c r="J9" s="35">
        <v>50</v>
      </c>
      <c r="K9" s="33">
        <v>48</v>
      </c>
      <c r="L9" s="33">
        <v>10</v>
      </c>
      <c r="M9" s="33">
        <v>50</v>
      </c>
    </row>
    <row r="10" spans="1:16" ht="14.25">
      <c r="A10" s="83"/>
      <c r="B10" s="37" t="s">
        <v>72</v>
      </c>
      <c r="C10" s="10">
        <v>4</v>
      </c>
      <c r="D10" s="83"/>
      <c r="E10" s="37" t="s">
        <v>52</v>
      </c>
      <c r="F10" s="39">
        <v>5</v>
      </c>
      <c r="G10" s="5">
        <v>40</v>
      </c>
      <c r="H10" s="18" t="s">
        <v>16</v>
      </c>
      <c r="I10" s="18">
        <v>10</v>
      </c>
      <c r="J10" s="18">
        <v>40</v>
      </c>
      <c r="K10" s="5" t="s">
        <v>16</v>
      </c>
      <c r="L10" s="5">
        <v>10</v>
      </c>
      <c r="M10" s="5">
        <v>40</v>
      </c>
    </row>
    <row r="11" spans="1:16" ht="14.25">
      <c r="A11" s="83"/>
      <c r="B11" s="11" t="s">
        <v>17</v>
      </c>
      <c r="C11" s="14">
        <v>5</v>
      </c>
      <c r="D11" s="83"/>
      <c r="E11" s="9" t="s">
        <v>18</v>
      </c>
      <c r="F11" s="5">
        <v>9</v>
      </c>
      <c r="G11" s="5">
        <v>45</v>
      </c>
      <c r="H11" s="18">
        <v>5.6</v>
      </c>
      <c r="I11" s="18">
        <v>9</v>
      </c>
      <c r="J11" s="18">
        <v>45</v>
      </c>
      <c r="K11" s="5" t="s">
        <v>19</v>
      </c>
      <c r="L11" s="5">
        <v>9</v>
      </c>
      <c r="M11" s="5">
        <v>45</v>
      </c>
    </row>
    <row r="12" spans="1:16" ht="14.25">
      <c r="A12" s="83"/>
      <c r="B12" s="73" t="s">
        <v>20</v>
      </c>
      <c r="C12" s="69"/>
      <c r="D12" s="83"/>
      <c r="E12" s="74" t="s">
        <v>21</v>
      </c>
      <c r="F12" s="66"/>
      <c r="G12" s="19">
        <f>SUM(G8+G9+G10+G11)</f>
        <v>175</v>
      </c>
      <c r="H12" s="76" t="s">
        <v>21</v>
      </c>
      <c r="I12" s="66"/>
      <c r="J12" s="20">
        <f>SUM(J8+J9+J10+J11)</f>
        <v>175</v>
      </c>
      <c r="K12" s="74" t="s">
        <v>21</v>
      </c>
      <c r="L12" s="66"/>
      <c r="M12" s="19">
        <f>SUM(M8+M9+M10+M11)</f>
        <v>143</v>
      </c>
    </row>
    <row r="13" spans="1:16">
      <c r="A13" s="84"/>
      <c r="B13" s="70"/>
      <c r="C13" s="72"/>
      <c r="D13" s="84"/>
      <c r="E13" s="87"/>
      <c r="F13" s="79"/>
      <c r="G13" s="79"/>
      <c r="H13" s="79"/>
      <c r="I13" s="79"/>
      <c r="J13" s="79"/>
      <c r="K13" s="79"/>
      <c r="L13" s="79"/>
      <c r="M13" s="66"/>
    </row>
    <row r="14" spans="1:16" ht="14.25">
      <c r="A14" s="37"/>
      <c r="B14" s="93" t="s">
        <v>23</v>
      </c>
      <c r="C14" s="71"/>
      <c r="D14" s="39"/>
      <c r="E14" s="23" t="s">
        <v>8</v>
      </c>
      <c r="F14" s="24" t="s">
        <v>10</v>
      </c>
      <c r="G14" s="24" t="s">
        <v>11</v>
      </c>
      <c r="H14" s="25" t="s">
        <v>12</v>
      </c>
      <c r="I14" s="25" t="s">
        <v>10</v>
      </c>
      <c r="J14" s="25" t="s">
        <v>11</v>
      </c>
      <c r="K14" s="24" t="s">
        <v>12</v>
      </c>
      <c r="L14" s="24" t="s">
        <v>10</v>
      </c>
      <c r="M14" s="24" t="s">
        <v>11</v>
      </c>
    </row>
    <row r="15" spans="1:16" ht="14.25">
      <c r="A15" s="26"/>
      <c r="B15" s="32" t="s">
        <v>73</v>
      </c>
      <c r="C15" s="14">
        <v>5</v>
      </c>
      <c r="D15" s="7"/>
      <c r="E15" s="42" t="s">
        <v>53</v>
      </c>
      <c r="F15" s="19">
        <v>9</v>
      </c>
      <c r="G15" s="19">
        <v>45</v>
      </c>
      <c r="H15" s="44" t="s">
        <v>53</v>
      </c>
      <c r="I15" s="20">
        <v>9</v>
      </c>
      <c r="J15" s="20">
        <v>45</v>
      </c>
      <c r="K15" s="43" t="s">
        <v>53</v>
      </c>
      <c r="L15" s="19">
        <v>9</v>
      </c>
      <c r="M15" s="19">
        <v>40</v>
      </c>
    </row>
    <row r="16" spans="1:16" ht="14.25">
      <c r="A16" s="26"/>
      <c r="B16" s="32" t="s">
        <v>26</v>
      </c>
      <c r="C16" s="41">
        <v>4</v>
      </c>
      <c r="D16" s="7"/>
      <c r="E16" s="42" t="s">
        <v>74</v>
      </c>
      <c r="F16" s="43">
        <v>6</v>
      </c>
      <c r="G16" s="43">
        <v>24</v>
      </c>
      <c r="H16" s="51" t="s">
        <v>74</v>
      </c>
      <c r="I16" s="44">
        <v>7</v>
      </c>
      <c r="J16" s="44">
        <v>28</v>
      </c>
      <c r="K16" s="52" t="s">
        <v>75</v>
      </c>
      <c r="L16" s="19">
        <v>10</v>
      </c>
      <c r="M16" s="43">
        <v>40</v>
      </c>
    </row>
    <row r="17" spans="1:16" ht="14.25">
      <c r="A17" s="26"/>
      <c r="B17" s="73"/>
      <c r="C17" s="69"/>
      <c r="D17" s="7"/>
      <c r="E17" s="75" t="s">
        <v>36</v>
      </c>
      <c r="F17" s="66"/>
      <c r="G17" s="19">
        <f>SUM(G15+G16)</f>
        <v>69</v>
      </c>
      <c r="H17" s="76" t="s">
        <v>36</v>
      </c>
      <c r="I17" s="66"/>
      <c r="J17" s="20">
        <f>SUM(J15+J16)</f>
        <v>73</v>
      </c>
      <c r="K17" s="74" t="s">
        <v>36</v>
      </c>
      <c r="L17" s="66"/>
      <c r="M17" s="19">
        <f>SUM(M15+M16)</f>
        <v>80</v>
      </c>
    </row>
    <row r="18" spans="1:16" ht="15.75" customHeight="1">
      <c r="A18" s="8"/>
      <c r="B18" s="70"/>
      <c r="C18" s="72"/>
      <c r="D18" s="21"/>
      <c r="E18" s="65" t="s">
        <v>37</v>
      </c>
      <c r="F18" s="66"/>
      <c r="G18" s="30">
        <f>SUM(G12+G17)</f>
        <v>244</v>
      </c>
      <c r="H18" s="77" t="s">
        <v>37</v>
      </c>
      <c r="I18" s="66"/>
      <c r="J18" s="31">
        <f>SUM(J12+J17)</f>
        <v>248</v>
      </c>
      <c r="K18" s="65" t="s">
        <v>37</v>
      </c>
      <c r="L18" s="66"/>
      <c r="M18" s="30">
        <f>SUM(M12+M17)</f>
        <v>223</v>
      </c>
      <c r="P18" s="22" t="s">
        <v>22</v>
      </c>
    </row>
    <row r="19" spans="1:16" ht="15.75" customHeight="1">
      <c r="A19" s="67" t="s">
        <v>38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9"/>
    </row>
    <row r="20" spans="1:16" ht="15.75" customHeight="1">
      <c r="A20" s="70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2"/>
    </row>
    <row r="21" spans="1:16" ht="15.75" customHeight="1">
      <c r="A21" s="67" t="s">
        <v>137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9"/>
    </row>
    <row r="22" spans="1:16" ht="15.75" customHeight="1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2"/>
    </row>
    <row r="23" spans="1:16" ht="15.75" customHeight="1"/>
    <row r="24" spans="1:16" ht="15.75" customHeight="1"/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spans="16:16" ht="15.75" customHeight="1"/>
    <row r="34" spans="16:16" ht="15.75" customHeight="1">
      <c r="P34" s="22" t="s">
        <v>39</v>
      </c>
    </row>
    <row r="35" spans="16:16" ht="15.75" customHeight="1"/>
    <row r="36" spans="16:16" ht="15.75" customHeight="1"/>
    <row r="37" spans="16:16" ht="15.75" customHeight="1"/>
    <row r="38" spans="16:16" ht="15.75" customHeight="1"/>
    <row r="39" spans="16:16" ht="15.75" customHeight="1"/>
    <row r="40" spans="16:16" ht="15.75" customHeight="1"/>
    <row r="41" spans="16:16" ht="15.75" customHeight="1"/>
    <row r="42" spans="16:16" ht="15.75" customHeight="1"/>
    <row r="43" spans="16:16" ht="15.75" customHeight="1"/>
    <row r="44" spans="16:16" ht="15.75" customHeight="1"/>
    <row r="45" spans="16:16" ht="15.75" customHeight="1"/>
    <row r="46" spans="16:16" ht="15.75" customHeight="1"/>
    <row r="47" spans="16:16" ht="15.75" customHeight="1"/>
    <row r="48" spans="1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6">
    <mergeCell ref="A2:M2"/>
    <mergeCell ref="A3:D3"/>
    <mergeCell ref="E3:M3"/>
    <mergeCell ref="E4:M4"/>
    <mergeCell ref="K5:M6"/>
    <mergeCell ref="E5:G6"/>
    <mergeCell ref="B4:C5"/>
    <mergeCell ref="B6:C6"/>
    <mergeCell ref="A4:A13"/>
    <mergeCell ref="E17:F17"/>
    <mergeCell ref="E18:F18"/>
    <mergeCell ref="K12:L12"/>
    <mergeCell ref="E13:M13"/>
    <mergeCell ref="K18:L18"/>
    <mergeCell ref="D4:D13"/>
    <mergeCell ref="H5:J6"/>
    <mergeCell ref="H12:I12"/>
    <mergeCell ref="B12:C13"/>
    <mergeCell ref="E12:F12"/>
    <mergeCell ref="B14:C14"/>
    <mergeCell ref="A19:M20"/>
    <mergeCell ref="A21:M22"/>
    <mergeCell ref="H17:I17"/>
    <mergeCell ref="K17:L17"/>
    <mergeCell ref="H18:I18"/>
    <mergeCell ref="B17:C18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M20"/>
  <sheetViews>
    <sheetView workbookViewId="0">
      <selection activeCell="H22" sqref="H22"/>
    </sheetView>
  </sheetViews>
  <sheetFormatPr baseColWidth="10" defaultColWidth="12.625" defaultRowHeight="15" customHeight="1"/>
  <cols>
    <col min="2" max="2" width="11.5" customWidth="1"/>
    <col min="3" max="3" width="7.875" customWidth="1"/>
    <col min="6" max="6" width="9.75" customWidth="1"/>
    <col min="8" max="8" width="11.125" customWidth="1"/>
    <col min="9" max="9" width="10.375" customWidth="1"/>
    <col min="10" max="10" width="9.375" customWidth="1"/>
    <col min="11" max="11" width="13.125" customWidth="1"/>
    <col min="12" max="12" width="10.375" customWidth="1"/>
    <col min="13" max="13" width="8.5" customWidth="1"/>
  </cols>
  <sheetData>
    <row r="2" spans="1:13">
      <c r="A2" s="78" t="s">
        <v>89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66"/>
    </row>
    <row r="3" spans="1:13" ht="36.75" customHeight="1">
      <c r="A3" s="80" t="s">
        <v>90</v>
      </c>
      <c r="B3" s="79"/>
      <c r="C3" s="79"/>
      <c r="D3" s="66"/>
      <c r="E3" s="81" t="s">
        <v>134</v>
      </c>
      <c r="F3" s="79"/>
      <c r="G3" s="79"/>
      <c r="H3" s="79"/>
      <c r="I3" s="79"/>
      <c r="J3" s="79"/>
      <c r="K3" s="79"/>
      <c r="L3" s="79"/>
      <c r="M3" s="66"/>
    </row>
    <row r="4" spans="1:13" ht="15" customHeight="1">
      <c r="A4" s="82"/>
      <c r="B4" s="89"/>
      <c r="C4" s="68"/>
      <c r="D4" s="82"/>
      <c r="E4" s="85" t="s">
        <v>3</v>
      </c>
      <c r="F4" s="79"/>
      <c r="G4" s="79"/>
      <c r="H4" s="79"/>
      <c r="I4" s="79"/>
      <c r="J4" s="79"/>
      <c r="K4" s="79"/>
      <c r="L4" s="79"/>
      <c r="M4" s="66"/>
    </row>
    <row r="5" spans="1:13" ht="15" customHeight="1">
      <c r="A5" s="101"/>
      <c r="B5" s="71"/>
      <c r="C5" s="71"/>
      <c r="D5" s="101"/>
      <c r="E5" s="99" t="s">
        <v>91</v>
      </c>
      <c r="F5" s="68"/>
      <c r="G5" s="69"/>
      <c r="H5" s="86" t="s">
        <v>92</v>
      </c>
      <c r="I5" s="68"/>
      <c r="J5" s="69"/>
      <c r="K5" s="86" t="s">
        <v>93</v>
      </c>
      <c r="L5" s="68"/>
      <c r="M5" s="69"/>
    </row>
    <row r="6" spans="1:13" ht="27.75" customHeight="1">
      <c r="A6" s="101"/>
      <c r="B6" s="90" t="s">
        <v>7</v>
      </c>
      <c r="C6" s="79"/>
      <c r="D6" s="101"/>
      <c r="E6" s="71"/>
      <c r="F6" s="71"/>
      <c r="G6" s="72"/>
      <c r="H6" s="70"/>
      <c r="I6" s="71"/>
      <c r="J6" s="72"/>
      <c r="K6" s="70"/>
      <c r="L6" s="71"/>
      <c r="M6" s="72"/>
    </row>
    <row r="7" spans="1:13" ht="15" customHeight="1">
      <c r="A7" s="101"/>
      <c r="B7" s="9" t="s">
        <v>8</v>
      </c>
      <c r="C7" s="10" t="s">
        <v>9</v>
      </c>
      <c r="D7" s="101"/>
      <c r="E7" s="45" t="s">
        <v>8</v>
      </c>
      <c r="F7" s="13" t="s">
        <v>10</v>
      </c>
      <c r="G7" s="13" t="s">
        <v>11</v>
      </c>
      <c r="H7" s="12" t="s">
        <v>12</v>
      </c>
      <c r="I7" s="12" t="s">
        <v>10</v>
      </c>
      <c r="J7" s="12" t="s">
        <v>11</v>
      </c>
      <c r="K7" s="12" t="s">
        <v>12</v>
      </c>
      <c r="L7" s="12" t="s">
        <v>10</v>
      </c>
      <c r="M7" s="12" t="s">
        <v>11</v>
      </c>
    </row>
    <row r="8" spans="1:13" ht="15" customHeight="1">
      <c r="A8" s="101"/>
      <c r="B8" s="32" t="s">
        <v>94</v>
      </c>
      <c r="C8" s="14">
        <v>4</v>
      </c>
      <c r="D8" s="101"/>
      <c r="E8" s="46">
        <v>33</v>
      </c>
      <c r="F8" s="35">
        <v>7</v>
      </c>
      <c r="G8" s="13">
        <f t="shared" ref="G8:G9" si="0">C8*F8</f>
        <v>28</v>
      </c>
      <c r="H8" s="36">
        <v>38.5</v>
      </c>
      <c r="I8" s="33">
        <v>7</v>
      </c>
      <c r="J8" s="12">
        <v>36</v>
      </c>
      <c r="K8" s="36">
        <v>19.3</v>
      </c>
      <c r="L8" s="12">
        <v>10</v>
      </c>
      <c r="M8" s="12">
        <v>40</v>
      </c>
    </row>
    <row r="9" spans="1:13" ht="15" customHeight="1">
      <c r="A9" s="101"/>
      <c r="B9" s="32" t="s">
        <v>95</v>
      </c>
      <c r="C9" s="14">
        <v>5</v>
      </c>
      <c r="D9" s="101"/>
      <c r="E9" s="47">
        <v>10</v>
      </c>
      <c r="F9" s="35">
        <v>10</v>
      </c>
      <c r="G9" s="13">
        <f t="shared" si="0"/>
        <v>50</v>
      </c>
      <c r="H9" s="33">
        <v>10</v>
      </c>
      <c r="I9" s="33">
        <v>10</v>
      </c>
      <c r="J9" s="33">
        <v>50</v>
      </c>
      <c r="K9" s="33">
        <v>9</v>
      </c>
      <c r="L9" s="12">
        <v>9</v>
      </c>
      <c r="M9" s="33">
        <v>45</v>
      </c>
    </row>
    <row r="10" spans="1:13" ht="15" customHeight="1">
      <c r="A10" s="101"/>
      <c r="B10" s="73" t="s">
        <v>20</v>
      </c>
      <c r="C10" s="69"/>
      <c r="D10" s="101"/>
      <c r="E10" s="76" t="s">
        <v>21</v>
      </c>
      <c r="F10" s="66"/>
      <c r="G10" s="20">
        <f>SUM(G8+G9)</f>
        <v>78</v>
      </c>
      <c r="H10" s="74" t="s">
        <v>21</v>
      </c>
      <c r="I10" s="66"/>
      <c r="J10" s="19">
        <f>SUM(J8+J9)</f>
        <v>86</v>
      </c>
      <c r="K10" s="74" t="s">
        <v>21</v>
      </c>
      <c r="L10" s="66"/>
      <c r="M10" s="19">
        <f>SUM(M8+M9)</f>
        <v>85</v>
      </c>
    </row>
    <row r="11" spans="1:13">
      <c r="A11" s="102"/>
      <c r="B11" s="70"/>
      <c r="C11" s="72"/>
      <c r="D11" s="102"/>
      <c r="E11" s="87"/>
      <c r="F11" s="79"/>
      <c r="G11" s="79"/>
      <c r="H11" s="79"/>
      <c r="I11" s="79"/>
      <c r="J11" s="79"/>
      <c r="K11" s="79"/>
      <c r="L11" s="79"/>
      <c r="M11" s="66"/>
    </row>
    <row r="12" spans="1:13" ht="15" customHeight="1">
      <c r="A12" s="54"/>
      <c r="B12" s="93" t="s">
        <v>23</v>
      </c>
      <c r="C12" s="71"/>
      <c r="D12" s="57"/>
      <c r="E12" s="49" t="s">
        <v>8</v>
      </c>
      <c r="F12" s="25" t="s">
        <v>10</v>
      </c>
      <c r="G12" s="25" t="s">
        <v>11</v>
      </c>
      <c r="H12" s="24" t="s">
        <v>12</v>
      </c>
      <c r="I12" s="24" t="s">
        <v>10</v>
      </c>
      <c r="J12" s="24" t="s">
        <v>11</v>
      </c>
      <c r="K12" s="24" t="s">
        <v>12</v>
      </c>
      <c r="L12" s="24" t="s">
        <v>10</v>
      </c>
      <c r="M12" s="24" t="s">
        <v>11</v>
      </c>
    </row>
    <row r="13" spans="1:13" ht="15" customHeight="1">
      <c r="A13" s="55"/>
      <c r="B13" s="32" t="s">
        <v>96</v>
      </c>
      <c r="C13" s="41">
        <v>2</v>
      </c>
      <c r="D13" s="58"/>
      <c r="E13" s="51" t="s">
        <v>97</v>
      </c>
      <c r="F13" s="44">
        <v>10</v>
      </c>
      <c r="G13" s="20">
        <v>45</v>
      </c>
      <c r="H13" s="42" t="s">
        <v>97</v>
      </c>
      <c r="I13" s="43">
        <v>10</v>
      </c>
      <c r="J13" s="19">
        <v>45</v>
      </c>
      <c r="K13" s="42" t="s">
        <v>97</v>
      </c>
      <c r="L13" s="43">
        <v>10</v>
      </c>
      <c r="M13" s="19">
        <v>40</v>
      </c>
    </row>
    <row r="14" spans="1:13" ht="15" customHeight="1">
      <c r="A14" s="55"/>
      <c r="B14" s="32" t="s">
        <v>98</v>
      </c>
      <c r="C14" s="14">
        <v>5</v>
      </c>
      <c r="D14" s="58"/>
      <c r="E14" s="50" t="s">
        <v>16</v>
      </c>
      <c r="F14" s="20">
        <v>10</v>
      </c>
      <c r="G14" s="20">
        <v>50</v>
      </c>
      <c r="H14" s="43" t="s">
        <v>52</v>
      </c>
      <c r="I14" s="43">
        <v>5</v>
      </c>
      <c r="J14" s="43">
        <v>25</v>
      </c>
      <c r="K14" s="19" t="s">
        <v>16</v>
      </c>
      <c r="L14" s="43">
        <v>5</v>
      </c>
      <c r="M14" s="43">
        <v>25</v>
      </c>
    </row>
    <row r="15" spans="1:13" ht="15" customHeight="1">
      <c r="A15" s="55"/>
      <c r="B15" s="73"/>
      <c r="C15" s="69"/>
      <c r="D15" s="58"/>
      <c r="E15" s="100" t="s">
        <v>36</v>
      </c>
      <c r="F15" s="66"/>
      <c r="G15" s="20">
        <f>SUM(G13+G14)</f>
        <v>95</v>
      </c>
      <c r="H15" s="74" t="s">
        <v>36</v>
      </c>
      <c r="I15" s="66"/>
      <c r="J15" s="19">
        <f>SUM(J13+J14)</f>
        <v>70</v>
      </c>
      <c r="K15" s="74" t="s">
        <v>36</v>
      </c>
      <c r="L15" s="66"/>
      <c r="M15" s="19">
        <f>SUM(M13+M14)</f>
        <v>65</v>
      </c>
    </row>
    <row r="16" spans="1:13" ht="15" customHeight="1">
      <c r="A16" s="56"/>
      <c r="B16" s="70"/>
      <c r="C16" s="72"/>
      <c r="D16" s="59"/>
      <c r="E16" s="77" t="s">
        <v>37</v>
      </c>
      <c r="F16" s="66"/>
      <c r="G16" s="31">
        <f>SUM(G10+G15)</f>
        <v>173</v>
      </c>
      <c r="H16" s="65" t="s">
        <v>37</v>
      </c>
      <c r="I16" s="66"/>
      <c r="J16" s="30">
        <f>SUM(J10+J15)</f>
        <v>156</v>
      </c>
      <c r="K16" s="65" t="s">
        <v>37</v>
      </c>
      <c r="L16" s="66"/>
      <c r="M16" s="30">
        <f>SUM(M10+M15)</f>
        <v>150</v>
      </c>
    </row>
    <row r="17" spans="1:13" ht="15" customHeight="1">
      <c r="A17" s="67" t="s">
        <v>38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9"/>
    </row>
    <row r="18" spans="1:13" ht="15" customHeight="1">
      <c r="A18" s="70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2"/>
    </row>
    <row r="19" spans="1:13" ht="14.25">
      <c r="A19" s="67" t="s">
        <v>142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9"/>
    </row>
    <row r="20" spans="1:13" ht="14.25">
      <c r="A20" s="70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2"/>
    </row>
  </sheetData>
  <mergeCells count="26">
    <mergeCell ref="E10:F10"/>
    <mergeCell ref="E5:G6"/>
    <mergeCell ref="B4:C5"/>
    <mergeCell ref="B6:C6"/>
    <mergeCell ref="B12:C12"/>
    <mergeCell ref="A2:M2"/>
    <mergeCell ref="A3:D3"/>
    <mergeCell ref="E3:M3"/>
    <mergeCell ref="E4:M4"/>
    <mergeCell ref="K5:M6"/>
    <mergeCell ref="A4:A11"/>
    <mergeCell ref="A17:M18"/>
    <mergeCell ref="A19:M20"/>
    <mergeCell ref="H15:I15"/>
    <mergeCell ref="K15:L15"/>
    <mergeCell ref="H16:I16"/>
    <mergeCell ref="B15:C16"/>
    <mergeCell ref="E15:F15"/>
    <mergeCell ref="E16:F16"/>
    <mergeCell ref="K10:L10"/>
    <mergeCell ref="E11:M11"/>
    <mergeCell ref="K16:L16"/>
    <mergeCell ref="D4:D11"/>
    <mergeCell ref="H5:J6"/>
    <mergeCell ref="H10:I10"/>
    <mergeCell ref="B10:C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M19"/>
  <sheetViews>
    <sheetView workbookViewId="0">
      <selection activeCell="H5" sqref="H5:J6"/>
    </sheetView>
  </sheetViews>
  <sheetFormatPr baseColWidth="10" defaultColWidth="12.625" defaultRowHeight="15" customHeight="1"/>
  <cols>
    <col min="1" max="1" width="11" customWidth="1"/>
    <col min="2" max="2" width="12.375" customWidth="1"/>
    <col min="3" max="3" width="8.875" customWidth="1"/>
    <col min="6" max="6" width="11.25" customWidth="1"/>
    <col min="7" max="7" width="9.25" customWidth="1"/>
    <col min="9" max="9" width="11.125" customWidth="1"/>
    <col min="10" max="10" width="9.5" customWidth="1"/>
    <col min="12" max="12" width="10.375" customWidth="1"/>
    <col min="13" max="13" width="9.875" customWidth="1"/>
  </cols>
  <sheetData>
    <row r="2" spans="1:13">
      <c r="A2" s="78" t="s">
        <v>99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66"/>
    </row>
    <row r="3" spans="1:13" ht="37.5" customHeight="1">
      <c r="A3" s="105" t="s">
        <v>145</v>
      </c>
      <c r="B3" s="79"/>
      <c r="C3" s="79"/>
      <c r="D3" s="66"/>
      <c r="E3" s="106" t="s">
        <v>134</v>
      </c>
      <c r="F3" s="79"/>
      <c r="G3" s="79"/>
      <c r="H3" s="79"/>
      <c r="I3" s="79"/>
      <c r="J3" s="79"/>
      <c r="K3" s="79"/>
      <c r="L3" s="79"/>
      <c r="M3" s="66"/>
    </row>
    <row r="4" spans="1:13" ht="14.25">
      <c r="A4" s="73"/>
      <c r="B4" s="89"/>
      <c r="C4" s="68"/>
      <c r="D4" s="82"/>
      <c r="E4" s="85" t="s">
        <v>3</v>
      </c>
      <c r="F4" s="79"/>
      <c r="G4" s="79"/>
      <c r="H4" s="79"/>
      <c r="I4" s="79"/>
      <c r="J4" s="79"/>
      <c r="K4" s="79"/>
      <c r="L4" s="79"/>
      <c r="M4" s="66"/>
    </row>
    <row r="5" spans="1:13" ht="14.25">
      <c r="A5" s="107"/>
      <c r="B5" s="71"/>
      <c r="C5" s="71"/>
      <c r="D5" s="101"/>
      <c r="E5" s="88" t="s">
        <v>100</v>
      </c>
      <c r="F5" s="68"/>
      <c r="G5" s="69"/>
      <c r="H5" s="86" t="s">
        <v>101</v>
      </c>
      <c r="I5" s="68"/>
      <c r="J5" s="69"/>
      <c r="K5" s="86" t="s">
        <v>102</v>
      </c>
      <c r="L5" s="68"/>
      <c r="M5" s="69"/>
    </row>
    <row r="6" spans="1:13" ht="35.25" customHeight="1">
      <c r="A6" s="107"/>
      <c r="B6" s="90" t="s">
        <v>7</v>
      </c>
      <c r="C6" s="79"/>
      <c r="D6" s="101"/>
      <c r="E6" s="71"/>
      <c r="F6" s="71"/>
      <c r="G6" s="72"/>
      <c r="H6" s="70"/>
      <c r="I6" s="71"/>
      <c r="J6" s="72"/>
      <c r="K6" s="70"/>
      <c r="L6" s="71"/>
      <c r="M6" s="72"/>
    </row>
    <row r="7" spans="1:13" ht="14.25">
      <c r="A7" s="107"/>
      <c r="B7" s="9" t="s">
        <v>8</v>
      </c>
      <c r="C7" s="10" t="s">
        <v>9</v>
      </c>
      <c r="D7" s="101"/>
      <c r="E7" s="11" t="s">
        <v>8</v>
      </c>
      <c r="F7" s="12" t="s">
        <v>10</v>
      </c>
      <c r="G7" s="12" t="s">
        <v>11</v>
      </c>
      <c r="H7" s="13" t="s">
        <v>12</v>
      </c>
      <c r="I7" s="13" t="s">
        <v>10</v>
      </c>
      <c r="J7" s="13" t="s">
        <v>11</v>
      </c>
      <c r="K7" s="12" t="s">
        <v>12</v>
      </c>
      <c r="L7" s="12" t="s">
        <v>10</v>
      </c>
      <c r="M7" s="12" t="s">
        <v>11</v>
      </c>
    </row>
    <row r="8" spans="1:13" ht="14.25">
      <c r="A8" s="107"/>
      <c r="B8" s="61" t="s">
        <v>146</v>
      </c>
      <c r="C8" s="60">
        <v>4</v>
      </c>
      <c r="D8" s="101"/>
      <c r="E8" s="15">
        <v>80</v>
      </c>
      <c r="F8" s="33">
        <v>5</v>
      </c>
      <c r="G8" s="33">
        <v>20</v>
      </c>
      <c r="H8" s="34">
        <v>49</v>
      </c>
      <c r="I8" s="35">
        <v>10</v>
      </c>
      <c r="J8" s="35">
        <v>40</v>
      </c>
      <c r="K8" s="36">
        <v>95</v>
      </c>
      <c r="L8" s="33">
        <v>4</v>
      </c>
      <c r="M8" s="33">
        <v>16</v>
      </c>
    </row>
    <row r="9" spans="1:13" ht="14.25">
      <c r="A9" s="107"/>
      <c r="B9" s="62" t="s">
        <v>144</v>
      </c>
      <c r="C9" s="14">
        <v>5</v>
      </c>
      <c r="D9" s="101"/>
      <c r="E9" s="32" t="s">
        <v>53</v>
      </c>
      <c r="F9" s="33">
        <v>10</v>
      </c>
      <c r="G9" s="33">
        <v>50</v>
      </c>
      <c r="H9" s="35" t="s">
        <v>53</v>
      </c>
      <c r="I9" s="35">
        <v>10</v>
      </c>
      <c r="J9" s="35">
        <v>50</v>
      </c>
      <c r="K9" s="33" t="s">
        <v>53</v>
      </c>
      <c r="L9" s="33">
        <v>10</v>
      </c>
      <c r="M9" s="33">
        <v>50</v>
      </c>
    </row>
    <row r="10" spans="1:13" ht="14.25">
      <c r="A10" s="107"/>
      <c r="B10" s="73" t="s">
        <v>20</v>
      </c>
      <c r="C10" s="69"/>
      <c r="D10" s="101"/>
      <c r="E10" s="74" t="s">
        <v>21</v>
      </c>
      <c r="F10" s="66"/>
      <c r="G10" s="19">
        <f>SUM(G8+G9)</f>
        <v>70</v>
      </c>
      <c r="H10" s="76" t="s">
        <v>21</v>
      </c>
      <c r="I10" s="66"/>
      <c r="J10" s="20">
        <f>SUM(J8+J9)</f>
        <v>90</v>
      </c>
      <c r="K10" s="74" t="s">
        <v>21</v>
      </c>
      <c r="L10" s="66"/>
      <c r="M10" s="19">
        <f>SUM(M8+M9)</f>
        <v>66</v>
      </c>
    </row>
    <row r="11" spans="1:13">
      <c r="A11" s="95"/>
      <c r="B11" s="70"/>
      <c r="C11" s="72"/>
      <c r="D11" s="102"/>
      <c r="E11" s="87"/>
      <c r="F11" s="79"/>
      <c r="G11" s="79"/>
      <c r="H11" s="79"/>
      <c r="I11" s="79"/>
      <c r="J11" s="79"/>
      <c r="K11" s="79"/>
      <c r="L11" s="79"/>
      <c r="M11" s="66"/>
    </row>
    <row r="12" spans="1:13" ht="14.25">
      <c r="A12" s="54"/>
      <c r="B12" s="93" t="s">
        <v>23</v>
      </c>
      <c r="C12" s="71"/>
      <c r="D12" s="57"/>
      <c r="E12" s="23" t="s">
        <v>8</v>
      </c>
      <c r="F12" s="24" t="s">
        <v>10</v>
      </c>
      <c r="G12" s="24" t="s">
        <v>11</v>
      </c>
      <c r="H12" s="25" t="s">
        <v>12</v>
      </c>
      <c r="I12" s="25" t="s">
        <v>10</v>
      </c>
      <c r="J12" s="25" t="s">
        <v>11</v>
      </c>
      <c r="K12" s="24" t="s">
        <v>12</v>
      </c>
      <c r="L12" s="24" t="s">
        <v>10</v>
      </c>
      <c r="M12" s="24" t="s">
        <v>11</v>
      </c>
    </row>
    <row r="13" spans="1:13" ht="14.25">
      <c r="A13" s="55"/>
      <c r="B13" s="32" t="s">
        <v>98</v>
      </c>
      <c r="C13" s="14">
        <v>5</v>
      </c>
      <c r="D13" s="58"/>
      <c r="E13" s="42" t="s">
        <v>53</v>
      </c>
      <c r="F13" s="43">
        <v>5</v>
      </c>
      <c r="G13" s="43">
        <v>25</v>
      </c>
      <c r="H13" s="44" t="s">
        <v>53</v>
      </c>
      <c r="I13" s="20">
        <v>10</v>
      </c>
      <c r="J13" s="44">
        <v>50</v>
      </c>
      <c r="K13" s="43" t="s">
        <v>53</v>
      </c>
      <c r="L13" s="43">
        <v>10</v>
      </c>
      <c r="M13" s="43">
        <v>50</v>
      </c>
    </row>
    <row r="14" spans="1:13" ht="14.25">
      <c r="A14" s="55"/>
      <c r="B14" s="73"/>
      <c r="C14" s="69"/>
      <c r="D14" s="58"/>
      <c r="E14" s="75" t="s">
        <v>36</v>
      </c>
      <c r="F14" s="66"/>
      <c r="G14" s="19">
        <f>SUM(G13)</f>
        <v>25</v>
      </c>
      <c r="H14" s="76" t="s">
        <v>36</v>
      </c>
      <c r="I14" s="66"/>
      <c r="J14" s="20">
        <f>SUM(J13)</f>
        <v>50</v>
      </c>
      <c r="K14" s="74" t="s">
        <v>36</v>
      </c>
      <c r="L14" s="66"/>
      <c r="M14" s="19">
        <f>SUM(M13)</f>
        <v>50</v>
      </c>
    </row>
    <row r="15" spans="1:13" ht="14.25">
      <c r="A15" s="56"/>
      <c r="B15" s="70"/>
      <c r="C15" s="72"/>
      <c r="D15" s="59"/>
      <c r="E15" s="65" t="s">
        <v>37</v>
      </c>
      <c r="F15" s="66"/>
      <c r="G15" s="30">
        <f>SUM(G10+G14)</f>
        <v>95</v>
      </c>
      <c r="H15" s="77" t="s">
        <v>37</v>
      </c>
      <c r="I15" s="66"/>
      <c r="J15" s="31">
        <f>SUM(J10+J14)</f>
        <v>140</v>
      </c>
      <c r="K15" s="65" t="s">
        <v>37</v>
      </c>
      <c r="L15" s="66"/>
      <c r="M15" s="30">
        <f>SUM(M10+M14)</f>
        <v>116</v>
      </c>
    </row>
    <row r="16" spans="1:13" ht="14.25">
      <c r="A16" s="67" t="s">
        <v>103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9"/>
    </row>
    <row r="17" spans="1:13" ht="14.25">
      <c r="A17" s="7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2"/>
    </row>
    <row r="18" spans="1:13" ht="14.25">
      <c r="A18" s="104" t="s">
        <v>137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9"/>
    </row>
    <row r="19" spans="1:13" ht="14.25">
      <c r="A19" s="70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2"/>
    </row>
  </sheetData>
  <mergeCells count="26">
    <mergeCell ref="H5:J6"/>
    <mergeCell ref="H10:I10"/>
    <mergeCell ref="A2:M2"/>
    <mergeCell ref="A3:D3"/>
    <mergeCell ref="E3:M3"/>
    <mergeCell ref="E4:M4"/>
    <mergeCell ref="K5:M6"/>
    <mergeCell ref="B10:C11"/>
    <mergeCell ref="E10:F10"/>
    <mergeCell ref="E5:G6"/>
    <mergeCell ref="B4:C5"/>
    <mergeCell ref="B6:C6"/>
    <mergeCell ref="D4:D11"/>
    <mergeCell ref="A4:A11"/>
    <mergeCell ref="K10:L10"/>
    <mergeCell ref="E11:M11"/>
    <mergeCell ref="K15:L15"/>
    <mergeCell ref="B12:C12"/>
    <mergeCell ref="B14:C15"/>
    <mergeCell ref="A16:M17"/>
    <mergeCell ref="A18:M19"/>
    <mergeCell ref="H14:I14"/>
    <mergeCell ref="K14:L14"/>
    <mergeCell ref="H15:I15"/>
    <mergeCell ref="E14:F14"/>
    <mergeCell ref="E15:F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P39"/>
  <sheetViews>
    <sheetView topLeftCell="A2" zoomScale="94" workbookViewId="0">
      <selection activeCell="H5" sqref="H5:J6"/>
    </sheetView>
  </sheetViews>
  <sheetFormatPr baseColWidth="10" defaultColWidth="12.625" defaultRowHeight="15" customHeight="1"/>
  <cols>
    <col min="1" max="1" width="7.875" customWidth="1"/>
    <col min="2" max="2" width="11.75" customWidth="1"/>
    <col min="3" max="3" width="8.875" customWidth="1"/>
    <col min="5" max="5" width="11.5" customWidth="1"/>
    <col min="6" max="6" width="11" customWidth="1"/>
    <col min="7" max="7" width="9.75" customWidth="1"/>
    <col min="8" max="8" width="10.875" customWidth="1"/>
    <col min="9" max="9" width="11.5" customWidth="1"/>
    <col min="10" max="10" width="9.875" customWidth="1"/>
    <col min="11" max="12" width="11.5" customWidth="1"/>
    <col min="13" max="13" width="9" customWidth="1"/>
  </cols>
  <sheetData>
    <row r="2" spans="1:16">
      <c r="A2" s="78" t="s">
        <v>104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66"/>
    </row>
    <row r="3" spans="1:16" ht="35.25" customHeight="1">
      <c r="A3" s="80" t="s">
        <v>105</v>
      </c>
      <c r="B3" s="79"/>
      <c r="C3" s="79"/>
      <c r="D3" s="66"/>
      <c r="E3" s="106" t="s">
        <v>134</v>
      </c>
      <c r="F3" s="79"/>
      <c r="G3" s="79"/>
      <c r="H3" s="79"/>
      <c r="I3" s="79"/>
      <c r="J3" s="79"/>
      <c r="K3" s="79"/>
      <c r="L3" s="79"/>
      <c r="M3" s="66"/>
    </row>
    <row r="4" spans="1:16">
      <c r="A4" s="82"/>
      <c r="B4" s="89"/>
      <c r="C4" s="68"/>
      <c r="D4" s="82"/>
      <c r="E4" s="85" t="s">
        <v>3</v>
      </c>
      <c r="F4" s="79"/>
      <c r="G4" s="79"/>
      <c r="H4" s="79"/>
      <c r="I4" s="79"/>
      <c r="J4" s="79"/>
      <c r="K4" s="79"/>
      <c r="L4" s="79"/>
      <c r="M4" s="66"/>
      <c r="P4" s="22" t="s">
        <v>1</v>
      </c>
    </row>
    <row r="5" spans="1:16" ht="15" customHeight="1">
      <c r="A5" s="83"/>
      <c r="B5" s="71"/>
      <c r="C5" s="71"/>
      <c r="D5" s="83"/>
      <c r="E5" s="88" t="s">
        <v>106</v>
      </c>
      <c r="F5" s="68"/>
      <c r="G5" s="69"/>
      <c r="H5" s="86" t="s">
        <v>107</v>
      </c>
      <c r="I5" s="68"/>
      <c r="J5" s="69"/>
      <c r="K5" s="86" t="s">
        <v>108</v>
      </c>
      <c r="L5" s="68"/>
      <c r="M5" s="69"/>
    </row>
    <row r="6" spans="1:16" ht="23.25" customHeight="1">
      <c r="A6" s="83"/>
      <c r="B6" s="90" t="s">
        <v>7</v>
      </c>
      <c r="C6" s="79"/>
      <c r="D6" s="83"/>
      <c r="E6" s="71"/>
      <c r="F6" s="71"/>
      <c r="G6" s="72"/>
      <c r="H6" s="70"/>
      <c r="I6" s="71"/>
      <c r="J6" s="72"/>
      <c r="K6" s="70"/>
      <c r="L6" s="71"/>
      <c r="M6" s="72"/>
    </row>
    <row r="7" spans="1:16" ht="15" customHeight="1">
      <c r="A7" s="83"/>
      <c r="B7" s="9" t="s">
        <v>8</v>
      </c>
      <c r="C7" s="10" t="s">
        <v>9</v>
      </c>
      <c r="D7" s="83"/>
      <c r="E7" s="11" t="s">
        <v>8</v>
      </c>
      <c r="F7" s="12" t="s">
        <v>10</v>
      </c>
      <c r="G7" s="12" t="s">
        <v>11</v>
      </c>
      <c r="H7" s="13" t="s">
        <v>12</v>
      </c>
      <c r="I7" s="13" t="s">
        <v>10</v>
      </c>
      <c r="J7" s="13" t="s">
        <v>11</v>
      </c>
      <c r="K7" s="12" t="s">
        <v>12</v>
      </c>
      <c r="L7" s="12" t="s">
        <v>10</v>
      </c>
      <c r="M7" s="12" t="s">
        <v>11</v>
      </c>
    </row>
    <row r="8" spans="1:16" ht="15" customHeight="1">
      <c r="A8" s="83"/>
      <c r="B8" s="32" t="s">
        <v>109</v>
      </c>
      <c r="C8" s="14">
        <v>4</v>
      </c>
      <c r="D8" s="83"/>
      <c r="E8" s="15">
        <v>1799</v>
      </c>
      <c r="F8" s="33">
        <v>10</v>
      </c>
      <c r="G8" s="33">
        <v>40</v>
      </c>
      <c r="H8" s="34">
        <v>1739</v>
      </c>
      <c r="I8" s="35">
        <v>10</v>
      </c>
      <c r="J8" s="35">
        <v>40</v>
      </c>
      <c r="K8" s="36">
        <v>1950</v>
      </c>
      <c r="L8" s="12">
        <v>10</v>
      </c>
      <c r="M8" s="12">
        <v>40</v>
      </c>
    </row>
    <row r="9" spans="1:16" ht="15" customHeight="1">
      <c r="A9" s="83"/>
      <c r="B9" s="32" t="s">
        <v>110</v>
      </c>
      <c r="C9" s="14">
        <v>5</v>
      </c>
      <c r="D9" s="83"/>
      <c r="E9" s="32">
        <v>20</v>
      </c>
      <c r="F9" s="12">
        <v>8</v>
      </c>
      <c r="G9" s="12">
        <v>40</v>
      </c>
      <c r="H9" s="35">
        <v>40</v>
      </c>
      <c r="I9" s="35">
        <v>10</v>
      </c>
      <c r="J9" s="35">
        <v>50</v>
      </c>
      <c r="K9" s="33">
        <v>40</v>
      </c>
      <c r="L9" s="33">
        <v>10</v>
      </c>
      <c r="M9" s="33">
        <v>50</v>
      </c>
    </row>
    <row r="10" spans="1:16" ht="15" customHeight="1">
      <c r="A10" s="83"/>
      <c r="B10" s="37" t="s">
        <v>111</v>
      </c>
      <c r="C10" s="38">
        <v>3</v>
      </c>
      <c r="D10" s="83"/>
      <c r="E10" s="9" t="s">
        <v>16</v>
      </c>
      <c r="F10" s="5">
        <v>10</v>
      </c>
      <c r="G10" s="39">
        <v>30</v>
      </c>
      <c r="H10" s="18" t="s">
        <v>16</v>
      </c>
      <c r="I10" s="40">
        <v>9</v>
      </c>
      <c r="J10" s="40">
        <v>27</v>
      </c>
      <c r="K10" s="5" t="s">
        <v>16</v>
      </c>
      <c r="L10" s="39">
        <v>9</v>
      </c>
      <c r="M10" s="39">
        <v>27</v>
      </c>
    </row>
    <row r="11" spans="1:16" ht="15" customHeight="1">
      <c r="A11" s="83"/>
      <c r="B11" s="32" t="s">
        <v>112</v>
      </c>
      <c r="C11" s="14">
        <v>5</v>
      </c>
      <c r="D11" s="83"/>
      <c r="E11" s="37" t="s">
        <v>52</v>
      </c>
      <c r="F11" s="39">
        <v>5</v>
      </c>
      <c r="G11" s="39">
        <v>25</v>
      </c>
      <c r="H11" s="40" t="s">
        <v>53</v>
      </c>
      <c r="I11" s="40">
        <v>10</v>
      </c>
      <c r="J11" s="40">
        <v>50</v>
      </c>
      <c r="K11" s="39" t="s">
        <v>53</v>
      </c>
      <c r="L11" s="39">
        <v>10</v>
      </c>
      <c r="M11" s="39">
        <v>50</v>
      </c>
    </row>
    <row r="12" spans="1:16" ht="15" customHeight="1">
      <c r="A12" s="83"/>
      <c r="B12" s="73" t="s">
        <v>20</v>
      </c>
      <c r="C12" s="69"/>
      <c r="D12" s="83"/>
      <c r="E12" s="74" t="s">
        <v>21</v>
      </c>
      <c r="F12" s="66"/>
      <c r="G12" s="19">
        <f>SUM(G8+G9+G10+G11)</f>
        <v>135</v>
      </c>
      <c r="H12" s="76" t="s">
        <v>21</v>
      </c>
      <c r="I12" s="66"/>
      <c r="J12" s="20">
        <f>SUM(J8+J9+J10+J11)</f>
        <v>167</v>
      </c>
      <c r="K12" s="74" t="s">
        <v>21</v>
      </c>
      <c r="L12" s="66"/>
      <c r="M12" s="19">
        <f>SUM(M8+M9+M10+M11)</f>
        <v>167</v>
      </c>
    </row>
    <row r="13" spans="1:16">
      <c r="A13" s="84"/>
      <c r="B13" s="70"/>
      <c r="C13" s="72"/>
      <c r="D13" s="84"/>
      <c r="E13" s="87"/>
      <c r="F13" s="79"/>
      <c r="G13" s="79"/>
      <c r="H13" s="79"/>
      <c r="I13" s="79"/>
      <c r="J13" s="79"/>
      <c r="K13" s="79"/>
      <c r="L13" s="79"/>
      <c r="M13" s="66"/>
    </row>
    <row r="14" spans="1:16" ht="15" customHeight="1">
      <c r="A14" s="54"/>
      <c r="B14" s="93" t="s">
        <v>23</v>
      </c>
      <c r="C14" s="71"/>
      <c r="D14" s="57"/>
      <c r="E14" s="23" t="s">
        <v>8</v>
      </c>
      <c r="F14" s="24" t="s">
        <v>10</v>
      </c>
      <c r="G14" s="24" t="s">
        <v>11</v>
      </c>
      <c r="H14" s="25" t="s">
        <v>12</v>
      </c>
      <c r="I14" s="25" t="s">
        <v>10</v>
      </c>
      <c r="J14" s="25" t="s">
        <v>11</v>
      </c>
      <c r="K14" s="24" t="s">
        <v>12</v>
      </c>
      <c r="L14" s="24" t="s">
        <v>10</v>
      </c>
      <c r="M14" s="24" t="s">
        <v>11</v>
      </c>
    </row>
    <row r="15" spans="1:16" ht="15" customHeight="1">
      <c r="A15" s="55"/>
      <c r="B15" s="32" t="s">
        <v>113</v>
      </c>
      <c r="C15" s="14">
        <v>5</v>
      </c>
      <c r="D15" s="58"/>
      <c r="E15" s="42" t="s">
        <v>53</v>
      </c>
      <c r="F15" s="43">
        <v>10</v>
      </c>
      <c r="G15" s="43">
        <v>50</v>
      </c>
      <c r="H15" s="44" t="s">
        <v>52</v>
      </c>
      <c r="I15" s="44">
        <v>5</v>
      </c>
      <c r="J15" s="20">
        <v>45</v>
      </c>
      <c r="K15" s="43" t="s">
        <v>52</v>
      </c>
      <c r="L15" s="43">
        <v>5</v>
      </c>
      <c r="M15" s="19">
        <v>40</v>
      </c>
    </row>
    <row r="16" spans="1:16" ht="15" customHeight="1">
      <c r="A16" s="55"/>
      <c r="B16" s="32" t="s">
        <v>114</v>
      </c>
      <c r="C16" s="41">
        <v>4</v>
      </c>
      <c r="D16" s="58"/>
      <c r="E16" s="42" t="s">
        <v>52</v>
      </c>
      <c r="F16" s="43">
        <v>5</v>
      </c>
      <c r="G16" s="43">
        <v>20</v>
      </c>
      <c r="H16" s="20" t="s">
        <v>16</v>
      </c>
      <c r="I16" s="44">
        <v>40</v>
      </c>
      <c r="J16" s="20">
        <v>50</v>
      </c>
      <c r="K16" s="19" t="s">
        <v>16</v>
      </c>
      <c r="L16" s="19">
        <v>10</v>
      </c>
      <c r="M16" s="43">
        <v>40</v>
      </c>
    </row>
    <row r="17" spans="1:16" ht="15" customHeight="1">
      <c r="A17" s="55"/>
      <c r="B17" s="32" t="s">
        <v>115</v>
      </c>
      <c r="C17" s="41">
        <v>2</v>
      </c>
      <c r="D17" s="58"/>
      <c r="E17" s="42" t="s">
        <v>52</v>
      </c>
      <c r="F17" s="43">
        <v>5</v>
      </c>
      <c r="G17" s="43">
        <v>10</v>
      </c>
      <c r="H17" s="44" t="s">
        <v>53</v>
      </c>
      <c r="I17" s="44">
        <v>20</v>
      </c>
      <c r="J17" s="20">
        <v>30</v>
      </c>
      <c r="K17" s="43" t="s">
        <v>53</v>
      </c>
      <c r="L17" s="43">
        <v>10</v>
      </c>
      <c r="M17" s="43">
        <v>20</v>
      </c>
    </row>
    <row r="18" spans="1:16" ht="15" customHeight="1">
      <c r="A18" s="55"/>
      <c r="B18" s="73"/>
      <c r="C18" s="69"/>
      <c r="D18" s="58"/>
      <c r="E18" s="75" t="s">
        <v>36</v>
      </c>
      <c r="F18" s="66"/>
      <c r="G18" s="19">
        <f>SUM(G15+G16+G17)</f>
        <v>80</v>
      </c>
      <c r="H18" s="76" t="s">
        <v>36</v>
      </c>
      <c r="I18" s="66"/>
      <c r="J18" s="20">
        <f>SUM(J15+J16+J17)</f>
        <v>125</v>
      </c>
      <c r="K18" s="74" t="s">
        <v>36</v>
      </c>
      <c r="L18" s="66"/>
      <c r="M18" s="19">
        <f>SUM(M15+M16+M17)</f>
        <v>100</v>
      </c>
    </row>
    <row r="19" spans="1:16" ht="15" customHeight="1">
      <c r="A19" s="56"/>
      <c r="B19" s="70"/>
      <c r="C19" s="72"/>
      <c r="D19" s="59"/>
      <c r="E19" s="65" t="s">
        <v>37</v>
      </c>
      <c r="F19" s="66"/>
      <c r="G19" s="30">
        <f>SUM(G12+G18)</f>
        <v>215</v>
      </c>
      <c r="H19" s="77" t="s">
        <v>37</v>
      </c>
      <c r="I19" s="66"/>
      <c r="J19" s="31">
        <f>SUM(J12+J18)</f>
        <v>292</v>
      </c>
      <c r="K19" s="65" t="s">
        <v>37</v>
      </c>
      <c r="L19" s="66"/>
      <c r="M19" s="30">
        <f>SUM(M12+M18)</f>
        <v>267</v>
      </c>
    </row>
    <row r="20" spans="1:16" ht="15" customHeight="1">
      <c r="A20" s="67" t="s">
        <v>116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9"/>
    </row>
    <row r="21" spans="1:16" ht="15" customHeight="1">
      <c r="A21" s="70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2"/>
    </row>
    <row r="22" spans="1:16">
      <c r="A22" s="104" t="s">
        <v>137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9"/>
      <c r="P22" s="22" t="s">
        <v>22</v>
      </c>
    </row>
    <row r="23" spans="1:16" ht="14.25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2"/>
    </row>
    <row r="39" spans="16:16">
      <c r="P39" s="22" t="s">
        <v>39</v>
      </c>
    </row>
  </sheetData>
  <mergeCells count="26">
    <mergeCell ref="A2:M2"/>
    <mergeCell ref="A3:D3"/>
    <mergeCell ref="E3:M3"/>
    <mergeCell ref="E4:M4"/>
    <mergeCell ref="K5:M6"/>
    <mergeCell ref="E5:G6"/>
    <mergeCell ref="B4:C5"/>
    <mergeCell ref="B6:C6"/>
    <mergeCell ref="A4:A13"/>
    <mergeCell ref="E18:F18"/>
    <mergeCell ref="E19:F19"/>
    <mergeCell ref="K12:L12"/>
    <mergeCell ref="E13:M13"/>
    <mergeCell ref="K19:L19"/>
    <mergeCell ref="D4:D13"/>
    <mergeCell ref="H5:J6"/>
    <mergeCell ref="H12:I12"/>
    <mergeCell ref="B12:C13"/>
    <mergeCell ref="E12:F12"/>
    <mergeCell ref="B14:C14"/>
    <mergeCell ref="A20:M21"/>
    <mergeCell ref="A22:M23"/>
    <mergeCell ref="H18:I18"/>
    <mergeCell ref="K18:L18"/>
    <mergeCell ref="H19:I19"/>
    <mergeCell ref="B18:C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P30"/>
  <sheetViews>
    <sheetView tabSelected="1" topLeftCell="A4" zoomScale="95" workbookViewId="0">
      <selection activeCell="K5" sqref="K5:M6"/>
    </sheetView>
  </sheetViews>
  <sheetFormatPr baseColWidth="10" defaultColWidth="12.625" defaultRowHeight="15" customHeight="1"/>
  <cols>
    <col min="1" max="1" width="6.875" customWidth="1"/>
    <col min="2" max="2" width="18.25" customWidth="1"/>
    <col min="3" max="3" width="9.75" customWidth="1"/>
    <col min="4" max="4" width="9.125" customWidth="1"/>
    <col min="6" max="6" width="9.625" customWidth="1"/>
    <col min="7" max="7" width="9.5" customWidth="1"/>
    <col min="9" max="9" width="8.75" customWidth="1"/>
    <col min="10" max="10" width="9.125" customWidth="1"/>
    <col min="12" max="12" width="9.625" customWidth="1"/>
    <col min="13" max="13" width="8.875" customWidth="1"/>
  </cols>
  <sheetData>
    <row r="2" spans="1:16">
      <c r="A2" s="78" t="s">
        <v>117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66"/>
    </row>
    <row r="3" spans="1:16" ht="38.25" customHeight="1">
      <c r="A3" s="105" t="s">
        <v>149</v>
      </c>
      <c r="B3" s="79"/>
      <c r="C3" s="79"/>
      <c r="D3" s="66"/>
      <c r="E3" s="106" t="s">
        <v>147</v>
      </c>
      <c r="F3" s="79"/>
      <c r="G3" s="79"/>
      <c r="H3" s="79"/>
      <c r="I3" s="79"/>
      <c r="J3" s="79"/>
      <c r="K3" s="79"/>
      <c r="L3" s="79"/>
      <c r="M3" s="66"/>
    </row>
    <row r="4" spans="1:16" ht="12.75" customHeight="1">
      <c r="A4" s="82"/>
      <c r="B4" s="89"/>
      <c r="C4" s="68"/>
      <c r="D4" s="82"/>
      <c r="E4" s="85" t="s">
        <v>3</v>
      </c>
      <c r="F4" s="79"/>
      <c r="G4" s="79"/>
      <c r="H4" s="79"/>
      <c r="I4" s="79"/>
      <c r="J4" s="79"/>
      <c r="K4" s="79"/>
      <c r="L4" s="79"/>
      <c r="M4" s="66"/>
      <c r="P4" s="22" t="s">
        <v>1</v>
      </c>
    </row>
    <row r="5" spans="1:16" ht="1.5" customHeight="1">
      <c r="A5" s="83"/>
      <c r="B5" s="71"/>
      <c r="C5" s="71"/>
      <c r="D5" s="83"/>
      <c r="E5" s="88" t="s">
        <v>118</v>
      </c>
      <c r="F5" s="68"/>
      <c r="G5" s="69"/>
      <c r="H5" s="86" t="s">
        <v>119</v>
      </c>
      <c r="I5" s="68"/>
      <c r="J5" s="69"/>
      <c r="K5" s="86" t="s">
        <v>120</v>
      </c>
      <c r="L5" s="68"/>
      <c r="M5" s="69"/>
    </row>
    <row r="6" spans="1:16" ht="49.5" customHeight="1">
      <c r="A6" s="83"/>
      <c r="B6" s="90" t="s">
        <v>7</v>
      </c>
      <c r="C6" s="79"/>
      <c r="D6" s="83"/>
      <c r="E6" s="71"/>
      <c r="F6" s="71"/>
      <c r="G6" s="72"/>
      <c r="H6" s="70"/>
      <c r="I6" s="71"/>
      <c r="J6" s="72"/>
      <c r="K6" s="70"/>
      <c r="L6" s="71"/>
      <c r="M6" s="72"/>
    </row>
    <row r="7" spans="1:16" ht="14.25">
      <c r="A7" s="83"/>
      <c r="B7" s="9" t="s">
        <v>8</v>
      </c>
      <c r="C7" s="10" t="s">
        <v>9</v>
      </c>
      <c r="D7" s="83"/>
      <c r="E7" s="11" t="s">
        <v>8</v>
      </c>
      <c r="F7" s="12" t="s">
        <v>10</v>
      </c>
      <c r="G7" s="12" t="s">
        <v>11</v>
      </c>
      <c r="H7" s="12" t="s">
        <v>12</v>
      </c>
      <c r="I7" s="12" t="s">
        <v>10</v>
      </c>
      <c r="J7" s="12" t="s">
        <v>11</v>
      </c>
      <c r="K7" s="13" t="s">
        <v>12</v>
      </c>
      <c r="L7" s="13" t="s">
        <v>10</v>
      </c>
      <c r="M7" s="13" t="s">
        <v>11</v>
      </c>
    </row>
    <row r="8" spans="1:16" ht="14.25">
      <c r="A8" s="83"/>
      <c r="B8" s="32" t="s">
        <v>109</v>
      </c>
      <c r="C8" s="14">
        <v>4</v>
      </c>
      <c r="D8" s="83"/>
      <c r="E8" s="53">
        <v>2490</v>
      </c>
      <c r="F8" s="33">
        <v>6</v>
      </c>
      <c r="G8" s="33">
        <v>24</v>
      </c>
      <c r="H8" s="36">
        <v>2600</v>
      </c>
      <c r="I8" s="33">
        <v>5</v>
      </c>
      <c r="J8" s="33">
        <v>20</v>
      </c>
      <c r="K8" s="34">
        <v>1750</v>
      </c>
      <c r="L8" s="13">
        <v>10</v>
      </c>
      <c r="M8" s="13">
        <v>40</v>
      </c>
    </row>
    <row r="9" spans="1:16" ht="24" customHeight="1">
      <c r="A9" s="83"/>
      <c r="B9" s="32" t="s">
        <v>121</v>
      </c>
      <c r="C9" s="14">
        <v>5</v>
      </c>
      <c r="D9" s="108"/>
      <c r="E9" s="64" t="s">
        <v>53</v>
      </c>
      <c r="F9" s="32">
        <v>10</v>
      </c>
      <c r="G9" s="33">
        <v>50</v>
      </c>
      <c r="H9" s="33" t="s">
        <v>53</v>
      </c>
      <c r="I9" s="33">
        <v>10</v>
      </c>
      <c r="J9" s="33">
        <v>50</v>
      </c>
      <c r="K9" s="35" t="s">
        <v>53</v>
      </c>
      <c r="L9" s="35">
        <v>10</v>
      </c>
      <c r="M9" s="35">
        <v>50</v>
      </c>
    </row>
    <row r="10" spans="1:16" ht="14.25">
      <c r="A10" s="83"/>
      <c r="B10" s="37" t="s">
        <v>122</v>
      </c>
      <c r="C10" s="10">
        <v>4</v>
      </c>
      <c r="D10" s="83"/>
      <c r="E10" s="63" t="s">
        <v>16</v>
      </c>
      <c r="F10" s="5">
        <v>10</v>
      </c>
      <c r="G10" s="5">
        <v>40</v>
      </c>
      <c r="H10" s="5" t="s">
        <v>16</v>
      </c>
      <c r="I10" s="5">
        <v>10</v>
      </c>
      <c r="J10" s="5">
        <v>40</v>
      </c>
      <c r="K10" s="18" t="s">
        <v>16</v>
      </c>
      <c r="L10" s="18">
        <v>10</v>
      </c>
      <c r="M10" s="18">
        <v>40</v>
      </c>
    </row>
    <row r="11" spans="1:16" ht="14.25">
      <c r="A11" s="83"/>
      <c r="B11" s="32" t="s">
        <v>123</v>
      </c>
      <c r="C11" s="41">
        <v>5</v>
      </c>
      <c r="D11" s="83"/>
      <c r="E11" s="37" t="s">
        <v>124</v>
      </c>
      <c r="F11" s="39">
        <v>8</v>
      </c>
      <c r="G11" s="39">
        <v>40</v>
      </c>
      <c r="H11" s="39" t="s">
        <v>125</v>
      </c>
      <c r="I11" s="39">
        <v>10</v>
      </c>
      <c r="J11" s="39">
        <v>50</v>
      </c>
      <c r="K11" s="40" t="s">
        <v>126</v>
      </c>
      <c r="L11" s="18">
        <v>9</v>
      </c>
      <c r="M11" s="18">
        <v>45</v>
      </c>
    </row>
    <row r="12" spans="1:16" ht="14.25">
      <c r="A12" s="83"/>
      <c r="B12" s="73" t="s">
        <v>20</v>
      </c>
      <c r="C12" s="69"/>
      <c r="D12" s="83"/>
      <c r="E12" s="74" t="s">
        <v>21</v>
      </c>
      <c r="F12" s="66"/>
      <c r="G12" s="19">
        <f>SUM(G8+G9+G10+G11)</f>
        <v>154</v>
      </c>
      <c r="H12" s="74" t="s">
        <v>21</v>
      </c>
      <c r="I12" s="66"/>
      <c r="J12" s="19">
        <f>SUM(J8+J9+J10+J11)</f>
        <v>160</v>
      </c>
      <c r="K12" s="76" t="s">
        <v>21</v>
      </c>
      <c r="L12" s="66"/>
      <c r="M12" s="20">
        <f>SUM(M8+M9+M10+M11)</f>
        <v>175</v>
      </c>
    </row>
    <row r="13" spans="1:16">
      <c r="A13" s="84"/>
      <c r="B13" s="70"/>
      <c r="C13" s="72"/>
      <c r="D13" s="84"/>
      <c r="E13" s="87"/>
      <c r="F13" s="79"/>
      <c r="G13" s="79"/>
      <c r="H13" s="79"/>
      <c r="I13" s="79"/>
      <c r="J13" s="79"/>
      <c r="K13" s="79"/>
      <c r="L13" s="79"/>
      <c r="M13" s="66"/>
    </row>
    <row r="14" spans="1:16" ht="14.25">
      <c r="A14" s="91"/>
      <c r="B14" s="93" t="s">
        <v>23</v>
      </c>
      <c r="C14" s="71"/>
      <c r="D14" s="82"/>
      <c r="E14" s="23" t="s">
        <v>8</v>
      </c>
      <c r="F14" s="24" t="s">
        <v>10</v>
      </c>
      <c r="G14" s="24" t="s">
        <v>11</v>
      </c>
      <c r="H14" s="24" t="s">
        <v>12</v>
      </c>
      <c r="I14" s="24" t="s">
        <v>10</v>
      </c>
      <c r="J14" s="24" t="s">
        <v>11</v>
      </c>
      <c r="K14" s="25" t="s">
        <v>12</v>
      </c>
      <c r="L14" s="25" t="s">
        <v>10</v>
      </c>
      <c r="M14" s="25" t="s">
        <v>11</v>
      </c>
    </row>
    <row r="15" spans="1:16" ht="14.25">
      <c r="A15" s="103"/>
      <c r="B15" s="32" t="s">
        <v>127</v>
      </c>
      <c r="C15" s="14">
        <v>5</v>
      </c>
      <c r="D15" s="101"/>
      <c r="E15" s="42" t="s">
        <v>52</v>
      </c>
      <c r="F15" s="43">
        <v>5</v>
      </c>
      <c r="G15" s="43">
        <v>25</v>
      </c>
      <c r="H15" s="43" t="s">
        <v>53</v>
      </c>
      <c r="I15" s="43">
        <v>10</v>
      </c>
      <c r="J15" s="43">
        <v>50</v>
      </c>
      <c r="K15" s="44" t="s">
        <v>53</v>
      </c>
      <c r="L15" s="20">
        <v>9</v>
      </c>
      <c r="M15" s="44">
        <v>50</v>
      </c>
    </row>
    <row r="16" spans="1:16" ht="14.25">
      <c r="A16" s="103"/>
      <c r="B16" s="32" t="s">
        <v>128</v>
      </c>
      <c r="C16" s="14">
        <v>5</v>
      </c>
      <c r="D16" s="101"/>
      <c r="E16" s="42" t="s">
        <v>52</v>
      </c>
      <c r="F16" s="43">
        <v>5</v>
      </c>
      <c r="G16" s="43">
        <v>25</v>
      </c>
      <c r="H16" s="19" t="s">
        <v>16</v>
      </c>
      <c r="I16" s="19">
        <v>10</v>
      </c>
      <c r="J16" s="19">
        <v>50</v>
      </c>
      <c r="K16" s="20" t="s">
        <v>16</v>
      </c>
      <c r="L16" s="20">
        <v>10</v>
      </c>
      <c r="M16" s="20">
        <v>50</v>
      </c>
    </row>
    <row r="17" spans="1:16" ht="14.25">
      <c r="A17" s="103"/>
      <c r="B17" s="32" t="s">
        <v>129</v>
      </c>
      <c r="C17" s="14">
        <v>3</v>
      </c>
      <c r="D17" s="101"/>
      <c r="E17" s="42" t="s">
        <v>130</v>
      </c>
      <c r="F17" s="43">
        <v>10</v>
      </c>
      <c r="G17" s="43">
        <v>30</v>
      </c>
      <c r="H17" s="43" t="s">
        <v>130</v>
      </c>
      <c r="I17" s="19">
        <v>10</v>
      </c>
      <c r="J17" s="19">
        <v>30</v>
      </c>
      <c r="K17" s="44" t="s">
        <v>130</v>
      </c>
      <c r="L17" s="20">
        <v>8</v>
      </c>
      <c r="M17" s="20">
        <v>24</v>
      </c>
    </row>
    <row r="18" spans="1:16" ht="14.25">
      <c r="A18" s="103"/>
      <c r="B18" s="73"/>
      <c r="C18" s="69"/>
      <c r="D18" s="101"/>
      <c r="E18" s="75" t="s">
        <v>36</v>
      </c>
      <c r="F18" s="66"/>
      <c r="G18" s="19">
        <f>SUM(G15+G16+G17)</f>
        <v>80</v>
      </c>
      <c r="H18" s="74" t="s">
        <v>36</v>
      </c>
      <c r="I18" s="66"/>
      <c r="J18" s="19">
        <f>SUM(J15+J16+J17)</f>
        <v>130</v>
      </c>
      <c r="K18" s="76" t="s">
        <v>36</v>
      </c>
      <c r="L18" s="66"/>
      <c r="M18" s="20">
        <f>SUM(M15+M16+M17)</f>
        <v>124</v>
      </c>
    </row>
    <row r="19" spans="1:16" ht="14.25">
      <c r="A19" s="96"/>
      <c r="B19" s="70"/>
      <c r="C19" s="72"/>
      <c r="D19" s="102"/>
      <c r="E19" s="65" t="s">
        <v>37</v>
      </c>
      <c r="F19" s="66"/>
      <c r="G19" s="30">
        <f>SUM(G12+G18)</f>
        <v>234</v>
      </c>
      <c r="H19" s="65" t="s">
        <v>37</v>
      </c>
      <c r="I19" s="66"/>
      <c r="J19" s="30">
        <f>SUM(J12+J18)</f>
        <v>290</v>
      </c>
      <c r="K19" s="77" t="s">
        <v>37</v>
      </c>
      <c r="L19" s="66"/>
      <c r="M19" s="31">
        <f>SUM(M12+M18)</f>
        <v>299</v>
      </c>
    </row>
    <row r="20" spans="1:16" ht="14.25">
      <c r="A20" s="67" t="s">
        <v>131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9"/>
    </row>
    <row r="21" spans="1:16" ht="14.25">
      <c r="A21" s="70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2"/>
    </row>
    <row r="22" spans="1:16" ht="14.25">
      <c r="A22" s="104" t="s">
        <v>148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9"/>
    </row>
    <row r="23" spans="1:16" ht="14.25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2"/>
    </row>
    <row r="30" spans="1:16">
      <c r="P30" s="22" t="s">
        <v>39</v>
      </c>
    </row>
  </sheetData>
  <mergeCells count="28">
    <mergeCell ref="A2:M2"/>
    <mergeCell ref="A3:D3"/>
    <mergeCell ref="E3:M3"/>
    <mergeCell ref="E4:M4"/>
    <mergeCell ref="K5:M6"/>
    <mergeCell ref="E5:G6"/>
    <mergeCell ref="B4:C5"/>
    <mergeCell ref="B6:C6"/>
    <mergeCell ref="A4:A13"/>
    <mergeCell ref="E18:F18"/>
    <mergeCell ref="E19:F19"/>
    <mergeCell ref="K12:L12"/>
    <mergeCell ref="E13:M13"/>
    <mergeCell ref="K19:L19"/>
    <mergeCell ref="D4:D13"/>
    <mergeCell ref="H5:J6"/>
    <mergeCell ref="H12:I12"/>
    <mergeCell ref="B12:C13"/>
    <mergeCell ref="E12:F12"/>
    <mergeCell ref="B14:C14"/>
    <mergeCell ref="A20:M21"/>
    <mergeCell ref="A22:M23"/>
    <mergeCell ref="H18:I18"/>
    <mergeCell ref="K18:L18"/>
    <mergeCell ref="H19:I19"/>
    <mergeCell ref="D14:D19"/>
    <mergeCell ref="A14:A19"/>
    <mergeCell ref="B18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Switch</vt:lpstr>
      <vt:lpstr>Router</vt:lpstr>
      <vt:lpstr>Access Point</vt:lpstr>
      <vt:lpstr>Rack</vt:lpstr>
      <vt:lpstr>Patch panel</vt:lpstr>
      <vt:lpstr>UTP</vt:lpstr>
      <vt:lpstr>Fibra Optica</vt:lpstr>
      <vt:lpstr>Biometrico</vt:lpstr>
      <vt:lpstr>Alarmas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Griselda Silvestre</dc:creator>
  <cp:lastModifiedBy>Griselda Silvestre</cp:lastModifiedBy>
  <dcterms:created xsi:type="dcterms:W3CDTF">2020-11-06T21:54:58Z</dcterms:created>
  <dcterms:modified xsi:type="dcterms:W3CDTF">2020-11-07T19:56:01Z</dcterms:modified>
</cp:coreProperties>
</file>