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K:\Il mio Drive\EPICODE\M1_EXCEL\"/>
    </mc:Choice>
  </mc:AlternateContent>
  <xr:revisionPtr revIDLastSave="0" documentId="13_ncr:1_{33EAF023-C679-4B48-875C-B995EC284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E7" i="2" a="1"/>
  <c r="E7" i="2" s="1"/>
  <c r="C3" i="1"/>
  <c r="D3" i="1" s="1" a="1"/>
  <c r="D3" i="1" s="1"/>
  <c r="C4" i="1"/>
  <c r="D4" i="1" s="1" a="1"/>
  <c r="D4" i="1" s="1"/>
  <c r="C5" i="1"/>
  <c r="D5" i="1" s="1" a="1"/>
  <c r="D5" i="1" s="1"/>
  <c r="C6" i="1"/>
  <c r="D6" i="1" s="1" a="1"/>
  <c r="D6" i="1" s="1"/>
  <c r="C7" i="1"/>
  <c r="D7" i="1" s="1" a="1"/>
  <c r="D7" i="1" s="1"/>
  <c r="C8" i="1"/>
  <c r="D8" i="1" s="1" a="1"/>
  <c r="D8" i="1" s="1"/>
  <c r="C9" i="1"/>
  <c r="D9" i="1" s="1" a="1"/>
  <c r="D9" i="1" s="1"/>
  <c r="C10" i="1"/>
  <c r="D10" i="1" s="1" a="1"/>
  <c r="D10" i="1" s="1"/>
  <c r="C11" i="1"/>
  <c r="D11" i="1" s="1" a="1"/>
  <c r="D11" i="1" s="1"/>
  <c r="C12" i="1"/>
  <c r="D12" i="1" s="1" a="1"/>
  <c r="D12" i="1" s="1"/>
  <c r="C13" i="1"/>
  <c r="D13" i="1" s="1" a="1"/>
  <c r="D13" i="1" s="1"/>
  <c r="C14" i="1"/>
  <c r="D14" i="1" s="1" a="1"/>
  <c r="D14" i="1" s="1"/>
  <c r="C15" i="1"/>
  <c r="D15" i="1" s="1" a="1"/>
  <c r="D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D32" i="1" s="1" a="1"/>
  <c r="D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D36" i="1" s="1" a="1"/>
  <c r="D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D40" i="1" s="1" a="1"/>
  <c r="D40" i="1" s="1"/>
  <c r="C41" i="1"/>
  <c r="D41" i="1" s="1" a="1"/>
  <c r="D41" i="1" s="1"/>
  <c r="C42" i="1"/>
  <c r="D42" i="1" s="1" a="1"/>
  <c r="D42" i="1" s="1"/>
  <c r="C43" i="1"/>
  <c r="D43" i="1" s="1" a="1"/>
  <c r="D43" i="1" s="1"/>
  <c r="C44" i="1"/>
  <c r="D44" i="1" s="1" a="1"/>
  <c r="D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D48" i="1" s="1" a="1"/>
  <c r="D48" i="1" s="1"/>
  <c r="C49" i="1"/>
  <c r="D49" i="1" s="1" a="1"/>
  <c r="D49" i="1" s="1"/>
  <c r="C50" i="1"/>
  <c r="D50" i="1" s="1" a="1"/>
  <c r="D50" i="1" s="1"/>
  <c r="C51" i="1"/>
  <c r="D51" i="1" s="1" a="1"/>
  <c r="D51" i="1" s="1"/>
  <c r="C52" i="1"/>
  <c r="D52" i="1" s="1" a="1"/>
  <c r="D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D56" i="1" s="1" a="1"/>
  <c r="D56" i="1" s="1"/>
  <c r="C57" i="1"/>
  <c r="D57" i="1" s="1" a="1"/>
  <c r="D57" i="1" s="1"/>
  <c r="C58" i="1"/>
  <c r="D58" i="1" s="1" a="1"/>
  <c r="D58" i="1" s="1"/>
  <c r="C59" i="1"/>
  <c r="D59" i="1" s="1" a="1"/>
  <c r="D59" i="1" s="1"/>
  <c r="C60" i="1"/>
  <c r="D60" i="1" s="1" a="1"/>
  <c r="D60" i="1" s="1"/>
  <c r="C61" i="1"/>
  <c r="D61" i="1" s="1" a="1"/>
  <c r="D61" i="1" s="1"/>
  <c r="C62" i="1"/>
  <c r="D62" i="1" s="1" a="1"/>
  <c r="D62" i="1" s="1"/>
  <c r="C63" i="1"/>
  <c r="D63" i="1" s="1" a="1"/>
  <c r="D63" i="1" s="1"/>
  <c r="C64" i="1"/>
  <c r="D64" i="1" s="1" a="1"/>
  <c r="D64" i="1" s="1"/>
  <c r="C65" i="1"/>
  <c r="D65" i="1" s="1" a="1"/>
  <c r="D65" i="1" s="1"/>
  <c r="C66" i="1"/>
  <c r="D66" i="1" s="1" a="1"/>
  <c r="D66" i="1" s="1"/>
  <c r="C67" i="1"/>
  <c r="D67" i="1" s="1" a="1"/>
  <c r="D67" i="1" s="1"/>
  <c r="C68" i="1"/>
  <c r="D68" i="1" s="1" a="1"/>
  <c r="D68" i="1" s="1"/>
  <c r="C69" i="1"/>
  <c r="D69" i="1" s="1" a="1"/>
  <c r="D69" i="1" s="1"/>
  <c r="C70" i="1"/>
  <c r="D70" i="1" s="1" a="1"/>
  <c r="D70" i="1" s="1"/>
  <c r="C71" i="1"/>
  <c r="D71" i="1" s="1" a="1"/>
  <c r="D71" i="1" s="1"/>
  <c r="C72" i="1"/>
  <c r="D72" i="1" s="1" a="1"/>
  <c r="D72" i="1" s="1"/>
  <c r="C73" i="1"/>
  <c r="D73" i="1" s="1" a="1"/>
  <c r="D73" i="1" s="1"/>
  <c r="C74" i="1"/>
  <c r="D74" i="1" s="1" a="1"/>
  <c r="D74" i="1" s="1"/>
  <c r="C75" i="1"/>
  <c r="D75" i="1" s="1" a="1"/>
  <c r="D75" i="1" s="1"/>
  <c r="C76" i="1"/>
  <c r="D76" i="1" s="1" a="1"/>
  <c r="D76" i="1" s="1"/>
  <c r="C77" i="1"/>
  <c r="D77" i="1" s="1" a="1"/>
  <c r="D77" i="1" s="1"/>
  <c r="C78" i="1"/>
  <c r="D78" i="1" s="1" a="1"/>
  <c r="D78" i="1" s="1"/>
  <c r="C79" i="1"/>
  <c r="D79" i="1" s="1" a="1"/>
  <c r="D79" i="1" s="1"/>
  <c r="C80" i="1"/>
  <c r="D80" i="1" s="1" a="1"/>
  <c r="D80" i="1" s="1"/>
  <c r="C81" i="1"/>
  <c r="D81" i="1" s="1" a="1"/>
  <c r="D81" i="1" s="1"/>
  <c r="C82" i="1"/>
  <c r="D82" i="1" s="1" a="1"/>
  <c r="D82" i="1" s="1"/>
  <c r="C83" i="1"/>
  <c r="D83" i="1" s="1" a="1"/>
  <c r="D83" i="1" s="1"/>
  <c r="C84" i="1"/>
  <c r="D84" i="1" s="1" a="1"/>
  <c r="D84" i="1" s="1"/>
  <c r="C85" i="1"/>
  <c r="D85" i="1" s="1" a="1"/>
  <c r="D85" i="1" s="1"/>
  <c r="C86" i="1"/>
  <c r="D86" i="1" s="1" a="1"/>
  <c r="D86" i="1" s="1"/>
  <c r="C87" i="1"/>
  <c r="D87" i="1" s="1" a="1"/>
  <c r="D87" i="1" s="1"/>
  <c r="C88" i="1"/>
  <c r="D88" i="1" s="1" a="1"/>
  <c r="D88" i="1" s="1"/>
  <c r="C89" i="1"/>
  <c r="D89" i="1" s="1" a="1"/>
  <c r="D89" i="1" s="1"/>
  <c r="C90" i="1"/>
  <c r="D90" i="1" s="1" a="1"/>
  <c r="D90" i="1" s="1"/>
  <c r="C91" i="1"/>
  <c r="D91" i="1" s="1" a="1"/>
  <c r="D91" i="1" s="1"/>
  <c r="C92" i="1"/>
  <c r="D92" i="1" s="1" a="1"/>
  <c r="D92" i="1" s="1"/>
  <c r="C93" i="1"/>
  <c r="D93" i="1" s="1" a="1"/>
  <c r="D93" i="1" s="1"/>
  <c r="C94" i="1"/>
  <c r="D94" i="1" s="1" a="1"/>
  <c r="D94" i="1" s="1"/>
  <c r="C95" i="1"/>
  <c r="D95" i="1" s="1" a="1"/>
  <c r="D95" i="1" s="1"/>
  <c r="C96" i="1"/>
  <c r="D96" i="1" s="1" a="1"/>
  <c r="D96" i="1" s="1"/>
  <c r="C97" i="1"/>
  <c r="D97" i="1" s="1" a="1"/>
  <c r="D97" i="1" s="1"/>
  <c r="C98" i="1"/>
  <c r="D98" i="1" s="1" a="1"/>
  <c r="D98" i="1" s="1"/>
  <c r="C99" i="1"/>
  <c r="D99" i="1" s="1" a="1"/>
  <c r="D99" i="1" s="1"/>
  <c r="C100" i="1"/>
  <c r="D100" i="1" s="1" a="1"/>
  <c r="D100" i="1" s="1"/>
  <c r="C101" i="1"/>
  <c r="D101" i="1" s="1" a="1"/>
  <c r="D101" i="1" s="1"/>
  <c r="C2" i="1"/>
  <c r="D2" i="1" s="1" a="1"/>
  <c r="D2" i="1" s="1"/>
  <c r="F8" i="2" l="1"/>
  <c r="G10" i="2"/>
  <c r="G9" i="2"/>
  <c r="G11" i="2"/>
  <c r="F7" i="2"/>
  <c r="G7" i="2"/>
  <c r="F11" i="2"/>
  <c r="F10" i="2"/>
  <c r="G8" i="2"/>
  <c r="F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<sst xmlns="http://schemas.openxmlformats.org/spreadsheetml/2006/main" count="190" uniqueCount="147">
  <si>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</si>
  <si>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</si>
  <si>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</si>
  <si>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</si>
  <si>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</si>
  <si>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</si>
  <si>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</si>
  <si>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</si>
  <si>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</si>
  <si>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</si>
  <si>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</si>
  <si>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</si>
  <si>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</si>
  <si>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</si>
  <si>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</si>
  <si>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</si>
  <si>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</si>
  <si>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</si>
  <si>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</si>
  <si>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</si>
  <si>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</si>
  <si>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</si>
  <si>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</si>
  <si>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</si>
  <si>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</si>
  <si>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</si>
  <si>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</si>
  <si>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</si>
  <si>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</si>
  <si>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</si>
  <si>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</si>
  <si>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</si>
  <si>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</si>
  <si>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</si>
  <si>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</si>
  <si>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</si>
  <si>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</si>
  <si>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</si>
  <si>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</si>
  <si>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</si>
  <si>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</si>
  <si>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</si>
  <si>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</si>
  <si>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</si>
  <si>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</si>
  <si>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</si>
  <si>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</si>
  <si>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</si>
  <si>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</si>
  <si>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</si>
  <si>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</si>
  <si>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</si>
  <si>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</si>
  <si>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</si>
  <si>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</si>
  <si>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</si>
  <si>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</si>
  <si>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</si>
  <si>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</si>
  <si>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</si>
  <si>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</si>
  <si>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</si>
  <si>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</si>
  <si>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</si>
  <si>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</si>
  <si>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</si>
  <si>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</si>
  <si>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</si>
  <si>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</si>
  <si>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</si>
  <si>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</si>
  <si>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</si>
  <si>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</si>
  <si>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</si>
  <si>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</si>
  <si>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</si>
  <si>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</si>
  <si>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</si>
  <si>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</si>
  <si>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</si>
  <si>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</si>
  <si>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</si>
  <si>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</si>
  <si>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</si>
  <si>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</si>
  <si>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</si>
  <si>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</si>
  <si>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</si>
  <si>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</si>
  <si>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</si>
  <si>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</si>
  <si>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</si>
  <si>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</si>
  <si>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</si>
  <si>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</si>
  <si>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</si>
  <si>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</si>
  <si>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</si>
  <si>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</si>
  <si>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</si>
  <si>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</si>
  <si>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</si>
  <si>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</si>
  <si>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</si>
  <si>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</si>
  <si>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</si>
  <si>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</si>
  <si>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</si>
  <si>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</si>
  <si>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</si>
  <si>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</si>
  <si>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</si>
  <si>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</si>
  <si>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</si>
  <si>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</si>
  <si>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</si>
  <si>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</si>
  <si>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</si>
  <si>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</si>
  <si>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</si>
  <si>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</si>
  <si>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</si>
  <si>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</si>
  <si>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</si>
  <si>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</si>
  <si>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</si>
  <si>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</si>
  <si>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</si>
  <si>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</si>
  <si>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</si>
  <si>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</si>
  <si>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</si>
  <si>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</si>
  <si>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</si>
  <si>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CATEGORIA</t>
  </si>
  <si>
    <t>CONTEGGIO</t>
  </si>
  <si>
    <t>TOT COSTO</t>
  </si>
  <si>
    <t>COSTO &gt;=80KG</t>
  </si>
  <si>
    <t>REPORT</t>
  </si>
  <si>
    <t>INIZIALE TARGA</t>
  </si>
  <si>
    <t>TARIFFA</t>
  </si>
  <si>
    <t>SEGMENTO ORARIO</t>
  </si>
  <si>
    <t>TARIFFA ORARIA</t>
  </si>
  <si>
    <t>TIPOLOGIE VEICOLI</t>
  </si>
  <si>
    <t>Classificazione Veicoli</t>
  </si>
  <si>
    <t>Calcolo Costo</t>
  </si>
  <si>
    <t>Tabella Riferimenti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</si>
</sst>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5" fillId="3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2">
    <cellStyle name="Normale" xfId="0" builtinId="0"/>
    <cellStyle name="Valuta" xfId="1" builtinId="4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4" formatCode="#,##0.00\ &quot;€&quot;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363855</xdr:colOff>
      <xdr:row>4</xdr:row>
      <xdr:rowOff>118110</xdr:rowOff>
    </xdr:from>
    <xdr:to>
      <xdr:col>18</xdr:col>
      <xdr:colOff>54296</xdr:colOff>
      <xdr:row>24</xdr:row>
      <xdr:rowOff>147141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944F1-6B91-41D1-BE06-25E4C829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2305" y="803910"/>
          <a:ext cx="6834191" cy="3267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291367</xdr:colOff>
      <xdr:row>4</xdr:row>
      <xdr:rowOff>20955</xdr:rowOff>
    </xdr:from>
    <xdr:to>
      <xdr:col>16</xdr:col>
      <xdr:colOff>794167</xdr:colOff>
      <xdr:row>26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6D897-51E2-4200-A3CA-CFD43960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2292" y="716280"/>
          <a:ext cx="7208400" cy="36271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9936D-FB41-4E02-A0F0-C71EB0C05C76}" name="Tabella1" displayName="Tabella1" ref="A1:D101" totalsRowShown="0" headerRowDxfId="0">
  <autoFilter ref="A1:D101" xr:uid="{0069936D-FB41-4E02-A0F0-C71EB0C05C76}"/>
  <tableColumns count="4">
    <tableColumn id="1" xr3:uid="{766D1BF8-1BCE-4720-8444-9E6BC4224724}" name="TARGA" dataDxfId="4"/>
    <tableColumn id="2" xr3:uid="{C995733B-7A25-4D98-85AC-3D4F27DFE77C}" name="ORE PARCHEGGIATE" dataDxfId="3"/>
    <tableColumn id="3" xr3:uid="{176EE17D-91EA-414E-9052-5873DBFDD12D}" name="TIPOLOGIA VEICOLO" dataDxfId="2">
      <calculatedColumnFormula>VLOOKUP(LEFT(A2),$F$6:$G$29,2,TRUE)</calculatedColumnFormula>
    </tableColumn>
    <tableColumn id="4" xr3:uid="{6DAD6E56-7107-4627-89FA-7AE7BF6B971B}" name="COSTO" dataDxfId="1">
      <calculatedColumnFormula array="1">_xlfn.IFS(C2=$G$6,B2*$J$6,C2=$G$12,B2*$J$12,C2=$G$17,B2*$J$17)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454B5-F89E-4C75-8234-5D031EF534C2}" name="Tabella3" displayName="Tabella3" ref="A1:C47" totalsRowShown="0" headerRowDxfId="9" dataDxfId="8">
  <autoFilter ref="A1:C47" xr:uid="{426454B5-F89E-4C75-8234-5D031EF534C2}"/>
  <tableColumns count="3">
    <tableColumn id="1" xr3:uid="{2125ABEF-A864-44A5-AF82-887EC427760D}" name="FRUTTA" dataDxfId="7"/>
    <tableColumn id="2" xr3:uid="{3142559D-2250-4DDF-B12C-F45D5ECB1DDD}" name="PESO" dataDxfId="6"/>
    <tableColumn id="3" xr3:uid="{67005F60-9EDC-4B99-95B8-CEE561DA2A35}" name="COSTO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tabSelected="1" workbookViewId="0">
      <selection activeCell="L29" sqref="L29"/>
    </sheetView>
  </sheetViews>
  <sheetFormatPr defaultColWidth="12.5703125" defaultRowHeight="15.75" customHeight="1" x14ac:dyDescent="0.2"/>
  <cols>
    <col min="1" max="1" width="10.42578125" customWidth="1"/>
    <col min="2" max="2" width="25.42578125" customWidth="1"/>
    <col min="3" max="3" width="25" customWidth="1"/>
    <col min="4" max="4" width="11" style="16" customWidth="1"/>
    <col min="6" max="6" width="15" style="10" bestFit="1" customWidth="1"/>
    <col min="7" max="7" width="18.7109375" style="10" bestFit="1" customWidth="1"/>
    <col min="8" max="8" width="8.42578125" style="10" bestFit="1" customWidth="1"/>
    <col min="9" max="9" width="19.140625" style="15" bestFit="1" customWidth="1"/>
    <col min="10" max="10" width="16" bestFit="1" customWidth="1"/>
    <col min="12" max="12" width="19.140625" bestFit="1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7" t="s">
        <v>3</v>
      </c>
      <c r="E1" s="1"/>
      <c r="F1" s="12"/>
      <c r="G1" s="12"/>
      <c r="H1" s="12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2" t="s">
        <v>4</v>
      </c>
      <c r="B2" s="9">
        <v>1.5</v>
      </c>
      <c r="C2" s="10">
        <f t="shared" ref="C2:C33" si="0">VLOOKUP(LEFT(A2),$F$6:$G$29,2,TRUE)</f>
        <v>0</v>
      </c>
      <c r="D2" s="13" cm="1">
        <f t="array" ref="D2">_xlfn.IFS(C2=$G$6,B2*$J$6,C2=$G$12,B2*$J$12,C2=$G$17,B2*$J$17)</f>
        <v>6</v>
      </c>
      <c r="H2" s="11"/>
    </row>
    <row r="3" spans="1:25" ht="12.75" x14ac:dyDescent="0.2">
      <c r="A3" s="2" t="s">
        <v>5</v>
      </c>
      <c r="B3" s="9">
        <v>2.5</v>
      </c>
      <c r="C3" s="10">
        <f t="shared" si="0"/>
        <v>1</v>
      </c>
      <c r="D3" s="13" cm="1">
        <f t="array" ref="D3">_xlfn.IFS(C3=$G$6,B3*$J$6,C3=$G$12,B3*$J$12,C3=$G$17,B3*$J$17)</f>
        <v>7.5</v>
      </c>
      <c r="F3" s="25" t="s">
        <v>146</v>
      </c>
      <c r="G3" s="25"/>
      <c r="H3" s="25"/>
      <c r="I3" s="25"/>
      <c r="J3" s="25"/>
    </row>
    <row r="4" spans="1:25" ht="12.75" x14ac:dyDescent="0.2">
      <c r="A4" s="2" t="s">
        <v>6</v>
      </c>
      <c r="B4" s="9">
        <v>3.5</v>
      </c>
      <c r="C4" s="10">
        <f t="shared" si="0"/>
        <v>2</v>
      </c>
      <c r="D4" s="13" cm="1">
        <f t="array" ref="D4">_xlfn.IFS(C4=$G$6,B4*$J$6,C4=$G$12,B4*$J$12,C4=$G$17,B4*$J$17)</f>
        <v>7</v>
      </c>
      <c r="F4" s="26" t="s">
        <v>144</v>
      </c>
      <c r="G4" s="26"/>
      <c r="H4" s="26" t="s">
        <v>145</v>
      </c>
      <c r="I4" s="26"/>
      <c r="J4" s="26"/>
    </row>
    <row r="5" spans="1:25" ht="12.75" x14ac:dyDescent="0.2">
      <c r="A5" s="2" t="s">
        <v>7</v>
      </c>
      <c r="B5" s="9">
        <v>4.5</v>
      </c>
      <c r="C5" s="10">
        <f t="shared" si="0"/>
        <v>2</v>
      </c>
      <c r="D5" s="13" cm="1">
        <f t="array" ref="D5">_xlfn.IFS(C5=$G$6,B5*$J$6,C5=$G$12,B5*$J$12,C5=$G$17,B5*$J$17)</f>
        <v>9</v>
      </c>
      <c r="F5" s="27" t="s">
        <v>139</v>
      </c>
      <c r="G5" s="27" t="s">
        <v>143</v>
      </c>
      <c r="H5" s="27" t="s">
        <v>140</v>
      </c>
      <c r="I5" s="28" t="s">
        <v>141</v>
      </c>
      <c r="J5" s="27" t="s">
        <v>142</v>
      </c>
      <c r="K5" s="11"/>
      <c r="L5" s="11"/>
      <c r="M5" s="11"/>
    </row>
    <row r="6" spans="1:25" ht="12.75" x14ac:dyDescent="0.2">
      <c r="A6" s="2" t="s">
        <v>8</v>
      </c>
      <c r="B6" s="9">
        <v>5.5</v>
      </c>
      <c r="C6" s="10">
        <f t="shared" si="0"/>
        <v>2</v>
      </c>
      <c r="D6" s="13" cm="1">
        <f t="array" ref="D6">_xlfn.IFS(C6=$G$6,B6*$J$6,C6=$G$12,B6*$J$12,C6=$G$17,B6*$J$17)</f>
        <v>11</v>
      </c>
      <c r="F6" s="19" t="s">
        <v>110</v>
      </c>
      <c r="G6" s="20">
        <v>0</v>
      </c>
      <c r="H6" s="21">
        <v>2</v>
      </c>
      <c r="I6" s="22">
        <v>0.5</v>
      </c>
      <c r="J6" s="21">
        <f>H6/I6</f>
        <v>4</v>
      </c>
    </row>
    <row r="7" spans="1:25" ht="12.75" x14ac:dyDescent="0.2">
      <c r="A7" s="2" t="s">
        <v>9</v>
      </c>
      <c r="B7" s="9">
        <v>6.5</v>
      </c>
      <c r="C7" s="10">
        <f t="shared" si="0"/>
        <v>2</v>
      </c>
      <c r="D7" s="13" cm="1">
        <f t="array" ref="D7">_xlfn.IFS(C7=$G$6,B7*$J$6,C7=$G$12,B7*$J$12,C7=$G$17,B7*$J$17)</f>
        <v>13</v>
      </c>
      <c r="F7" s="19" t="s">
        <v>111</v>
      </c>
      <c r="G7" s="20">
        <v>0</v>
      </c>
      <c r="H7" s="21">
        <v>2</v>
      </c>
      <c r="I7" s="22">
        <v>0.5</v>
      </c>
      <c r="J7" s="21">
        <f t="shared" ref="J7:J29" si="1">H7/I7</f>
        <v>4</v>
      </c>
    </row>
    <row r="8" spans="1:25" ht="12.75" x14ac:dyDescent="0.2">
      <c r="A8" s="2" t="s">
        <v>10</v>
      </c>
      <c r="B8" s="9">
        <v>7.5</v>
      </c>
      <c r="C8" s="10">
        <f t="shared" si="0"/>
        <v>0</v>
      </c>
      <c r="D8" s="13" cm="1">
        <f t="array" ref="D8">_xlfn.IFS(C8=$G$6,B8*$J$6,C8=$G$12,B8*$J$12,C8=$G$17,B8*$J$17)</f>
        <v>30</v>
      </c>
      <c r="F8" s="19" t="s">
        <v>112</v>
      </c>
      <c r="G8" s="20">
        <v>0</v>
      </c>
      <c r="H8" s="21">
        <v>2</v>
      </c>
      <c r="I8" s="22">
        <v>0.5</v>
      </c>
      <c r="J8" s="21">
        <f t="shared" si="1"/>
        <v>4</v>
      </c>
      <c r="L8" s="3"/>
    </row>
    <row r="9" spans="1:25" ht="12.75" x14ac:dyDescent="0.2">
      <c r="A9" s="2" t="s">
        <v>11</v>
      </c>
      <c r="B9" s="9">
        <v>8.5</v>
      </c>
      <c r="C9" s="10">
        <f t="shared" si="0"/>
        <v>0</v>
      </c>
      <c r="D9" s="13" cm="1">
        <f t="array" ref="D9">_xlfn.IFS(C9=$G$6,B9*$J$6,C9=$G$12,B9*$J$12,C9=$G$17,B9*$J$17)</f>
        <v>34</v>
      </c>
      <c r="F9" s="19" t="s">
        <v>113</v>
      </c>
      <c r="G9" s="20">
        <v>0</v>
      </c>
      <c r="H9" s="21">
        <v>2</v>
      </c>
      <c r="I9" s="22">
        <v>0.5</v>
      </c>
      <c r="J9" s="21">
        <f t="shared" si="1"/>
        <v>4</v>
      </c>
    </row>
    <row r="10" spans="1:25" ht="12.75" x14ac:dyDescent="0.2">
      <c r="A10" s="2" t="s">
        <v>12</v>
      </c>
      <c r="B10" s="9">
        <v>9.5</v>
      </c>
      <c r="C10" s="10">
        <f t="shared" si="0"/>
        <v>0</v>
      </c>
      <c r="D10" s="13" cm="1">
        <f t="array" ref="D10">_xlfn.IFS(C10=$G$6,B10*$J$6,C10=$G$12,B10*$J$12,C10=$G$17,B10*$J$17)</f>
        <v>38</v>
      </c>
      <c r="F10" s="19" t="s">
        <v>114</v>
      </c>
      <c r="G10" s="20">
        <v>0</v>
      </c>
      <c r="H10" s="21">
        <v>2</v>
      </c>
      <c r="I10" s="22">
        <v>0.5</v>
      </c>
      <c r="J10" s="21">
        <f t="shared" si="1"/>
        <v>4</v>
      </c>
    </row>
    <row r="11" spans="1:25" ht="12.75" x14ac:dyDescent="0.2">
      <c r="A11" s="2" t="s">
        <v>13</v>
      </c>
      <c r="B11" s="9">
        <v>10</v>
      </c>
      <c r="C11" s="10">
        <f t="shared" si="0"/>
        <v>1</v>
      </c>
      <c r="D11" s="13" cm="1">
        <f t="array" ref="D11">_xlfn.IFS(C11=$G$6,B11*$J$6,C11=$G$12,B11*$J$12,C11=$G$17,B11*$J$17)</f>
        <v>30</v>
      </c>
      <c r="F11" s="19" t="s">
        <v>115</v>
      </c>
      <c r="G11" s="20">
        <v>0</v>
      </c>
      <c r="H11" s="21">
        <v>2</v>
      </c>
      <c r="I11" s="22">
        <v>0.5</v>
      </c>
      <c r="J11" s="21">
        <f t="shared" si="1"/>
        <v>4</v>
      </c>
    </row>
    <row r="12" spans="1:25" ht="12.75" x14ac:dyDescent="0.2">
      <c r="A12" s="2" t="s">
        <v>14</v>
      </c>
      <c r="B12" s="9">
        <v>0.5</v>
      </c>
      <c r="C12" s="10">
        <f t="shared" si="0"/>
        <v>1</v>
      </c>
      <c r="D12" s="13" cm="1">
        <f t="array" ref="D12">_xlfn.IFS(C12=$G$6,B12*$J$6,C12=$G$12,B12*$J$12,C12=$G$17,B12*$J$17)</f>
        <v>1.5</v>
      </c>
      <c r="F12" s="19" t="s">
        <v>116</v>
      </c>
      <c r="G12" s="20">
        <v>1</v>
      </c>
      <c r="H12" s="23">
        <v>1.5</v>
      </c>
      <c r="I12" s="22">
        <v>0.5</v>
      </c>
      <c r="J12" s="21">
        <f t="shared" si="1"/>
        <v>3</v>
      </c>
    </row>
    <row r="13" spans="1:25" ht="12.75" x14ac:dyDescent="0.2">
      <c r="A13" s="2" t="s">
        <v>15</v>
      </c>
      <c r="B13" s="9">
        <v>1</v>
      </c>
      <c r="C13" s="10">
        <f t="shared" si="0"/>
        <v>1</v>
      </c>
      <c r="D13" s="13" cm="1">
        <f t="array" ref="D13">_xlfn.IFS(C13=$G$6,B13*$J$6,C13=$G$12,B13*$J$12,C13=$G$17,B13*$J$17)</f>
        <v>3</v>
      </c>
      <c r="F13" s="19" t="s">
        <v>117</v>
      </c>
      <c r="G13" s="20">
        <v>1</v>
      </c>
      <c r="H13" s="23">
        <v>1.5</v>
      </c>
      <c r="I13" s="22">
        <v>0.5</v>
      </c>
      <c r="J13" s="21">
        <f t="shared" si="1"/>
        <v>3</v>
      </c>
    </row>
    <row r="14" spans="1:25" ht="12.75" x14ac:dyDescent="0.2">
      <c r="A14" s="2" t="s">
        <v>16</v>
      </c>
      <c r="B14" s="9">
        <v>2</v>
      </c>
      <c r="C14" s="10">
        <f t="shared" si="0"/>
        <v>1</v>
      </c>
      <c r="D14" s="13" cm="1">
        <f t="array" ref="D14">_xlfn.IFS(C14=$G$6,B14*$J$6,C14=$G$12,B14*$J$12,C14=$G$17,B14*$J$17)</f>
        <v>6</v>
      </c>
      <c r="F14" s="19" t="s">
        <v>118</v>
      </c>
      <c r="G14" s="20">
        <v>1</v>
      </c>
      <c r="H14" s="23">
        <v>1.5</v>
      </c>
      <c r="I14" s="22">
        <v>0.5</v>
      </c>
      <c r="J14" s="21">
        <f t="shared" si="1"/>
        <v>3</v>
      </c>
    </row>
    <row r="15" spans="1:25" ht="12.75" x14ac:dyDescent="0.2">
      <c r="A15" s="2" t="s">
        <v>17</v>
      </c>
      <c r="B15" s="9">
        <v>3</v>
      </c>
      <c r="C15" s="10">
        <f t="shared" si="0"/>
        <v>2</v>
      </c>
      <c r="D15" s="13" cm="1">
        <f t="array" ref="D15">_xlfn.IFS(C15=$G$6,B15*$J$6,C15=$G$12,B15*$J$12,C15=$G$17,B15*$J$17)</f>
        <v>6</v>
      </c>
      <c r="F15" s="19" t="s">
        <v>119</v>
      </c>
      <c r="G15" s="20">
        <v>1</v>
      </c>
      <c r="H15" s="23">
        <v>1.5</v>
      </c>
      <c r="I15" s="22">
        <v>0.5</v>
      </c>
      <c r="J15" s="21">
        <f t="shared" si="1"/>
        <v>3</v>
      </c>
    </row>
    <row r="16" spans="1:25" ht="12.75" x14ac:dyDescent="0.2">
      <c r="A16" s="2" t="s">
        <v>18</v>
      </c>
      <c r="B16" s="9">
        <v>4</v>
      </c>
      <c r="C16" s="10">
        <f t="shared" si="0"/>
        <v>2</v>
      </c>
      <c r="D16" s="13" cm="1">
        <f t="array" ref="D16">_xlfn.IFS(C16=$G$6,B16*$J$6,C16=$G$12,B16*$J$12,C16=$G$17,B16*$J$17)</f>
        <v>8</v>
      </c>
      <c r="F16" s="19" t="s">
        <v>120</v>
      </c>
      <c r="G16" s="20">
        <v>1</v>
      </c>
      <c r="H16" s="23">
        <v>1.5</v>
      </c>
      <c r="I16" s="22">
        <v>0.5</v>
      </c>
      <c r="J16" s="21">
        <f t="shared" si="1"/>
        <v>3</v>
      </c>
    </row>
    <row r="17" spans="1:10" ht="12.75" x14ac:dyDescent="0.2">
      <c r="A17" s="2" t="s">
        <v>19</v>
      </c>
      <c r="B17" s="9">
        <v>5</v>
      </c>
      <c r="C17" s="10">
        <f t="shared" si="0"/>
        <v>2</v>
      </c>
      <c r="D17" s="13" cm="1">
        <f t="array" ref="D17">_xlfn.IFS(C17=$G$6,B17*$J$6,C17=$G$12,B17*$J$12,C17=$G$17,B17*$J$17)</f>
        <v>10</v>
      </c>
      <c r="F17" s="19" t="s">
        <v>121</v>
      </c>
      <c r="G17" s="20">
        <v>2</v>
      </c>
      <c r="H17" s="21">
        <v>2</v>
      </c>
      <c r="I17" s="24">
        <v>1</v>
      </c>
      <c r="J17" s="21">
        <f t="shared" si="1"/>
        <v>2</v>
      </c>
    </row>
    <row r="18" spans="1:10" ht="12.75" x14ac:dyDescent="0.2">
      <c r="A18" s="2" t="s">
        <v>20</v>
      </c>
      <c r="B18" s="9">
        <v>6</v>
      </c>
      <c r="C18" s="10">
        <f t="shared" si="0"/>
        <v>2</v>
      </c>
      <c r="D18" s="13" cm="1">
        <f t="array" ref="D18">_xlfn.IFS(C18=$G$6,B18*$J$6,C18=$G$12,B18*$J$12,C18=$G$17,B18*$J$17)</f>
        <v>12</v>
      </c>
      <c r="F18" s="19" t="s">
        <v>122</v>
      </c>
      <c r="G18" s="20">
        <v>2</v>
      </c>
      <c r="H18" s="21">
        <v>2</v>
      </c>
      <c r="I18" s="24">
        <v>1</v>
      </c>
      <c r="J18" s="21">
        <f t="shared" si="1"/>
        <v>2</v>
      </c>
    </row>
    <row r="19" spans="1:10" ht="12.75" x14ac:dyDescent="0.2">
      <c r="A19" s="2" t="s">
        <v>21</v>
      </c>
      <c r="B19" s="9">
        <v>7</v>
      </c>
      <c r="C19" s="10">
        <f t="shared" si="0"/>
        <v>2</v>
      </c>
      <c r="D19" s="13" cm="1">
        <f t="array" ref="D19">_xlfn.IFS(C19=$G$6,B19*$J$6,C19=$G$12,B19*$J$12,C19=$G$17,B19*$J$17)</f>
        <v>14</v>
      </c>
      <c r="F19" s="19" t="s">
        <v>123</v>
      </c>
      <c r="G19" s="20">
        <v>2</v>
      </c>
      <c r="H19" s="21">
        <v>2</v>
      </c>
      <c r="I19" s="24">
        <v>1</v>
      </c>
      <c r="J19" s="21">
        <f t="shared" si="1"/>
        <v>2</v>
      </c>
    </row>
    <row r="20" spans="1:10" ht="12.75" x14ac:dyDescent="0.2">
      <c r="A20" s="2" t="s">
        <v>22</v>
      </c>
      <c r="B20" s="9">
        <v>8</v>
      </c>
      <c r="C20" s="10">
        <f t="shared" si="0"/>
        <v>2</v>
      </c>
      <c r="D20" s="13" cm="1">
        <f t="array" ref="D20">_xlfn.IFS(C20=$G$6,B20*$J$6,C20=$G$12,B20*$J$12,C20=$G$17,B20*$J$17)</f>
        <v>16</v>
      </c>
      <c r="F20" s="19" t="s">
        <v>124</v>
      </c>
      <c r="G20" s="20">
        <v>2</v>
      </c>
      <c r="H20" s="21">
        <v>2</v>
      </c>
      <c r="I20" s="24">
        <v>1</v>
      </c>
      <c r="J20" s="21">
        <f t="shared" si="1"/>
        <v>2</v>
      </c>
    </row>
    <row r="21" spans="1:10" ht="12.75" x14ac:dyDescent="0.2">
      <c r="A21" s="2" t="s">
        <v>23</v>
      </c>
      <c r="B21" s="9">
        <v>9</v>
      </c>
      <c r="C21" s="10">
        <f t="shared" si="0"/>
        <v>0</v>
      </c>
      <c r="D21" s="13" cm="1">
        <f t="array" ref="D21">_xlfn.IFS(C21=$G$6,B21*$J$6,C21=$G$12,B21*$J$12,C21=$G$17,B21*$J$17)</f>
        <v>36</v>
      </c>
      <c r="F21" s="19" t="s">
        <v>125</v>
      </c>
      <c r="G21" s="20">
        <v>2</v>
      </c>
      <c r="H21" s="21">
        <v>2</v>
      </c>
      <c r="I21" s="24">
        <v>1</v>
      </c>
      <c r="J21" s="21">
        <f t="shared" si="1"/>
        <v>2</v>
      </c>
    </row>
    <row r="22" spans="1:10" ht="12.75" x14ac:dyDescent="0.2">
      <c r="A22" s="2" t="s">
        <v>24</v>
      </c>
      <c r="B22" s="9">
        <v>10</v>
      </c>
      <c r="C22" s="10">
        <f t="shared" si="0"/>
        <v>0</v>
      </c>
      <c r="D22" s="13" cm="1">
        <f t="array" ref="D22">_xlfn.IFS(C22=$G$6,B22*$J$6,C22=$G$12,B22*$J$12,C22=$G$17,B22*$J$17)</f>
        <v>40</v>
      </c>
      <c r="F22" s="19" t="s">
        <v>126</v>
      </c>
      <c r="G22" s="20">
        <v>2</v>
      </c>
      <c r="H22" s="21">
        <v>2</v>
      </c>
      <c r="I22" s="24">
        <v>1</v>
      </c>
      <c r="J22" s="21">
        <f t="shared" si="1"/>
        <v>2</v>
      </c>
    </row>
    <row r="23" spans="1:10" ht="12.75" x14ac:dyDescent="0.2">
      <c r="A23" s="2" t="s">
        <v>25</v>
      </c>
      <c r="B23" s="9">
        <v>0.5</v>
      </c>
      <c r="C23" s="10">
        <f t="shared" si="0"/>
        <v>0</v>
      </c>
      <c r="D23" s="13" cm="1">
        <f t="array" ref="D23">_xlfn.IFS(C23=$G$6,B23*$J$6,C23=$G$12,B23*$J$12,C23=$G$17,B23*$J$17)</f>
        <v>2</v>
      </c>
      <c r="F23" s="19" t="s">
        <v>127</v>
      </c>
      <c r="G23" s="20">
        <v>2</v>
      </c>
      <c r="H23" s="21">
        <v>2</v>
      </c>
      <c r="I23" s="24">
        <v>1</v>
      </c>
      <c r="J23" s="21">
        <f t="shared" si="1"/>
        <v>2</v>
      </c>
    </row>
    <row r="24" spans="1:10" ht="12.75" x14ac:dyDescent="0.2">
      <c r="A24" s="2" t="s">
        <v>26</v>
      </c>
      <c r="B24" s="9">
        <v>1</v>
      </c>
      <c r="C24" s="10">
        <f t="shared" si="0"/>
        <v>1</v>
      </c>
      <c r="D24" s="13" cm="1">
        <f t="array" ref="D24">_xlfn.IFS(C24=$G$6,B24*$J$6,C24=$G$12,B24*$J$12,C24=$G$17,B24*$J$17)</f>
        <v>3</v>
      </c>
      <c r="F24" s="19" t="s">
        <v>128</v>
      </c>
      <c r="G24" s="20">
        <v>2</v>
      </c>
      <c r="H24" s="21">
        <v>2</v>
      </c>
      <c r="I24" s="24">
        <v>1</v>
      </c>
      <c r="J24" s="21">
        <f t="shared" si="1"/>
        <v>2</v>
      </c>
    </row>
    <row r="25" spans="1:10" ht="12.75" x14ac:dyDescent="0.2">
      <c r="A25" s="2" t="s">
        <v>27</v>
      </c>
      <c r="B25" s="9">
        <v>2</v>
      </c>
      <c r="C25" s="10">
        <f t="shared" si="0"/>
        <v>1</v>
      </c>
      <c r="D25" s="13" cm="1">
        <f t="array" ref="D25">_xlfn.IFS(C25=$G$6,B25*$J$6,C25=$G$12,B25*$J$12,C25=$G$17,B25*$J$17)</f>
        <v>6</v>
      </c>
      <c r="F25" s="19" t="s">
        <v>129</v>
      </c>
      <c r="G25" s="20">
        <v>2</v>
      </c>
      <c r="H25" s="21">
        <v>2</v>
      </c>
      <c r="I25" s="24">
        <v>1</v>
      </c>
      <c r="J25" s="21">
        <f t="shared" si="1"/>
        <v>2</v>
      </c>
    </row>
    <row r="26" spans="1:10" ht="12.75" x14ac:dyDescent="0.2">
      <c r="A26" s="2" t="s">
        <v>28</v>
      </c>
      <c r="B26" s="9">
        <v>3</v>
      </c>
      <c r="C26" s="10">
        <f t="shared" si="0"/>
        <v>1</v>
      </c>
      <c r="D26" s="13" cm="1">
        <f t="array" ref="D26">_xlfn.IFS(C26=$G$6,B26*$J$6,C26=$G$12,B26*$J$12,C26=$G$17,B26*$J$17)</f>
        <v>9</v>
      </c>
      <c r="F26" s="19" t="s">
        <v>130</v>
      </c>
      <c r="G26" s="20">
        <v>2</v>
      </c>
      <c r="H26" s="21">
        <v>2</v>
      </c>
      <c r="I26" s="24">
        <v>1</v>
      </c>
      <c r="J26" s="21">
        <f t="shared" si="1"/>
        <v>2</v>
      </c>
    </row>
    <row r="27" spans="1:10" ht="12.75" x14ac:dyDescent="0.2">
      <c r="A27" s="2" t="s">
        <v>29</v>
      </c>
      <c r="B27" s="9">
        <v>4</v>
      </c>
      <c r="C27" s="10">
        <f t="shared" si="0"/>
        <v>1</v>
      </c>
      <c r="D27" s="13" cm="1">
        <f t="array" ref="D27">_xlfn.IFS(C27=$G$6,B27*$J$6,C27=$G$12,B27*$J$12,C27=$G$17,B27*$J$17)</f>
        <v>12</v>
      </c>
      <c r="E27" s="3"/>
      <c r="F27" s="19" t="s">
        <v>131</v>
      </c>
      <c r="G27" s="20">
        <v>2</v>
      </c>
      <c r="H27" s="21">
        <v>2</v>
      </c>
      <c r="I27" s="24">
        <v>1</v>
      </c>
      <c r="J27" s="21">
        <f t="shared" si="1"/>
        <v>2</v>
      </c>
    </row>
    <row r="28" spans="1:10" ht="12.75" x14ac:dyDescent="0.2">
      <c r="A28" s="2" t="s">
        <v>30</v>
      </c>
      <c r="B28" s="9">
        <v>5</v>
      </c>
      <c r="C28" s="10">
        <f t="shared" si="0"/>
        <v>2</v>
      </c>
      <c r="D28" s="13" cm="1">
        <f t="array" ref="D28">_xlfn.IFS(C28=$G$6,B28*$J$6,C28=$G$12,B28*$J$12,C28=$G$17,B28*$J$17)</f>
        <v>10</v>
      </c>
      <c r="E28" s="3"/>
      <c r="F28" s="19" t="s">
        <v>132</v>
      </c>
      <c r="G28" s="20">
        <v>2</v>
      </c>
      <c r="H28" s="21">
        <v>2</v>
      </c>
      <c r="I28" s="24">
        <v>1</v>
      </c>
      <c r="J28" s="21">
        <f t="shared" si="1"/>
        <v>2</v>
      </c>
    </row>
    <row r="29" spans="1:10" ht="12.75" x14ac:dyDescent="0.2">
      <c r="A29" s="2" t="s">
        <v>31</v>
      </c>
      <c r="B29" s="9">
        <v>6</v>
      </c>
      <c r="C29" s="10">
        <f t="shared" si="0"/>
        <v>2</v>
      </c>
      <c r="D29" s="13" cm="1">
        <f t="array" ref="D29">_xlfn.IFS(C29=$G$6,B29*$J$6,C29=$G$12,B29*$J$12,C29=$G$17,B29*$J$17)</f>
        <v>12</v>
      </c>
      <c r="E29" s="3"/>
      <c r="F29" s="19" t="s">
        <v>133</v>
      </c>
      <c r="G29" s="20">
        <v>2</v>
      </c>
      <c r="H29" s="21">
        <v>2</v>
      </c>
      <c r="I29" s="24">
        <v>1</v>
      </c>
      <c r="J29" s="21">
        <f t="shared" si="1"/>
        <v>2</v>
      </c>
    </row>
    <row r="30" spans="1:10" ht="12.75" x14ac:dyDescent="0.2">
      <c r="A30" s="2" t="s">
        <v>32</v>
      </c>
      <c r="B30" s="9">
        <v>7</v>
      </c>
      <c r="C30" s="10">
        <f t="shared" si="0"/>
        <v>2</v>
      </c>
      <c r="D30" s="13" cm="1">
        <f t="array" ref="D30">_xlfn.IFS(C30=$G$6,B30*$J$6,C30=$G$12,B30*$J$12,C30=$G$17,B30*$J$17)</f>
        <v>14</v>
      </c>
      <c r="E30" s="3"/>
      <c r="F30" s="11"/>
    </row>
    <row r="31" spans="1:10" ht="12.75" x14ac:dyDescent="0.2">
      <c r="A31" s="2" t="s">
        <v>33</v>
      </c>
      <c r="B31" s="9">
        <v>8</v>
      </c>
      <c r="C31" s="10">
        <f t="shared" si="0"/>
        <v>2</v>
      </c>
      <c r="D31" s="13" cm="1">
        <f t="array" ref="D31">_xlfn.IFS(C31=$G$6,B31*$J$6,C31=$G$12,B31*$J$12,C31=$G$17,B31*$J$17)</f>
        <v>16</v>
      </c>
      <c r="E31" s="3"/>
      <c r="F31" s="11"/>
    </row>
    <row r="32" spans="1:10" ht="12.75" x14ac:dyDescent="0.2">
      <c r="A32" s="2" t="s">
        <v>34</v>
      </c>
      <c r="B32" s="9">
        <v>9</v>
      </c>
      <c r="C32" s="10">
        <f t="shared" si="0"/>
        <v>2</v>
      </c>
      <c r="D32" s="13" cm="1">
        <f t="array" ref="D32">_xlfn.IFS(C32=$G$6,B32*$J$6,C32=$G$12,B32*$J$12,C32=$G$17,B32*$J$17)</f>
        <v>18</v>
      </c>
      <c r="E32" s="3"/>
      <c r="F32" s="11"/>
    </row>
    <row r="33" spans="1:6" ht="12.75" x14ac:dyDescent="0.2">
      <c r="A33" s="2" t="s">
        <v>35</v>
      </c>
      <c r="B33" s="9">
        <v>10</v>
      </c>
      <c r="C33" s="10">
        <f t="shared" si="0"/>
        <v>2</v>
      </c>
      <c r="D33" s="13" cm="1">
        <f t="array" ref="D33">_xlfn.IFS(C33=$G$6,B33*$J$6,C33=$G$12,B33*$J$12,C33=$G$17,B33*$J$17)</f>
        <v>20</v>
      </c>
      <c r="E33" s="3"/>
      <c r="F33" s="11"/>
    </row>
    <row r="34" spans="1:6" ht="12.75" x14ac:dyDescent="0.2">
      <c r="A34" s="2" t="s">
        <v>36</v>
      </c>
      <c r="B34" s="9">
        <v>0.5</v>
      </c>
      <c r="C34" s="10">
        <f t="shared" ref="C34:C65" si="2">VLOOKUP(LEFT(A34),$F$6:$G$29,2,TRUE)</f>
        <v>0</v>
      </c>
      <c r="D34" s="13" cm="1">
        <f t="array" ref="D34">_xlfn.IFS(C34=$G$6,B34*$J$6,C34=$G$12,B34*$J$12,C34=$G$17,B34*$J$17)</f>
        <v>2</v>
      </c>
      <c r="E34" s="3"/>
      <c r="F34" s="11"/>
    </row>
    <row r="35" spans="1:6" ht="12.75" x14ac:dyDescent="0.2">
      <c r="A35" s="2" t="s">
        <v>37</v>
      </c>
      <c r="B35" s="9">
        <v>1</v>
      </c>
      <c r="C35" s="10">
        <f t="shared" si="2"/>
        <v>0</v>
      </c>
      <c r="D35" s="13" cm="1">
        <f t="array" ref="D35">_xlfn.IFS(C35=$G$6,B35*$J$6,C35=$G$12,B35*$J$12,C35=$G$17,B35*$J$17)</f>
        <v>4</v>
      </c>
      <c r="E35" s="3"/>
      <c r="F35" s="11"/>
    </row>
    <row r="36" spans="1:6" ht="12.75" x14ac:dyDescent="0.2">
      <c r="A36" s="2" t="s">
        <v>38</v>
      </c>
      <c r="B36" s="9">
        <v>2</v>
      </c>
      <c r="C36" s="10">
        <f t="shared" si="2"/>
        <v>0</v>
      </c>
      <c r="D36" s="13" cm="1">
        <f t="array" ref="D36">_xlfn.IFS(C36=$G$6,B36*$J$6,C36=$G$12,B36*$J$12,C36=$G$17,B36*$J$17)</f>
        <v>8</v>
      </c>
      <c r="E36" s="3"/>
      <c r="F36" s="11"/>
    </row>
    <row r="37" spans="1:6" ht="12.75" x14ac:dyDescent="0.2">
      <c r="A37" s="2" t="s">
        <v>39</v>
      </c>
      <c r="B37" s="9">
        <v>3</v>
      </c>
      <c r="C37" s="10">
        <f t="shared" si="2"/>
        <v>1</v>
      </c>
      <c r="D37" s="13" cm="1">
        <f t="array" ref="D37">_xlfn.IFS(C37=$G$6,B37*$J$6,C37=$G$12,B37*$J$12,C37=$G$17,B37*$J$17)</f>
        <v>9</v>
      </c>
      <c r="E37" s="3"/>
      <c r="F37" s="11"/>
    </row>
    <row r="38" spans="1:6" ht="12.75" x14ac:dyDescent="0.2">
      <c r="A38" s="2" t="s">
        <v>40</v>
      </c>
      <c r="B38" s="9">
        <v>4</v>
      </c>
      <c r="C38" s="10">
        <f t="shared" si="2"/>
        <v>1</v>
      </c>
      <c r="D38" s="13" cm="1">
        <f t="array" ref="D38">_xlfn.IFS(C38=$G$6,B38*$J$6,C38=$G$12,B38*$J$12,C38=$G$17,B38*$J$17)</f>
        <v>12</v>
      </c>
      <c r="E38" s="3"/>
      <c r="F38" s="11"/>
    </row>
    <row r="39" spans="1:6" ht="12.75" x14ac:dyDescent="0.2">
      <c r="A39" s="2" t="s">
        <v>41</v>
      </c>
      <c r="B39" s="9">
        <v>5</v>
      </c>
      <c r="C39" s="10">
        <f t="shared" si="2"/>
        <v>1</v>
      </c>
      <c r="D39" s="13" cm="1">
        <f t="array" ref="D39">_xlfn.IFS(C39=$G$6,B39*$J$6,C39=$G$12,B39*$J$12,C39=$G$17,B39*$J$17)</f>
        <v>15</v>
      </c>
      <c r="E39" s="3"/>
      <c r="F39" s="11"/>
    </row>
    <row r="40" spans="1:6" ht="12.75" x14ac:dyDescent="0.2">
      <c r="A40" s="2" t="s">
        <v>42</v>
      </c>
      <c r="B40" s="9">
        <v>6</v>
      </c>
      <c r="C40" s="10">
        <f t="shared" si="2"/>
        <v>1</v>
      </c>
      <c r="D40" s="13" cm="1">
        <f t="array" ref="D40">_xlfn.IFS(C40=$G$6,B40*$J$6,C40=$G$12,B40*$J$12,C40=$G$17,B40*$J$17)</f>
        <v>18</v>
      </c>
      <c r="E40" s="3"/>
    </row>
    <row r="41" spans="1:6" ht="12.75" x14ac:dyDescent="0.2">
      <c r="A41" s="2" t="s">
        <v>43</v>
      </c>
      <c r="B41" s="9">
        <v>7</v>
      </c>
      <c r="C41" s="10">
        <f t="shared" si="2"/>
        <v>2</v>
      </c>
      <c r="D41" s="13" cm="1">
        <f t="array" ref="D41">_xlfn.IFS(C41=$G$6,B41*$J$6,C41=$G$12,B41*$J$12,C41=$G$17,B41*$J$17)</f>
        <v>14</v>
      </c>
    </row>
    <row r="42" spans="1:6" ht="12.75" x14ac:dyDescent="0.2">
      <c r="A42" s="2" t="s">
        <v>44</v>
      </c>
      <c r="B42" s="9">
        <v>8</v>
      </c>
      <c r="C42" s="10">
        <f t="shared" si="2"/>
        <v>2</v>
      </c>
      <c r="D42" s="13" cm="1">
        <f t="array" ref="D42">_xlfn.IFS(C42=$G$6,B42*$J$6,C42=$G$12,B42*$J$12,C42=$G$17,B42*$J$17)</f>
        <v>16</v>
      </c>
    </row>
    <row r="43" spans="1:6" ht="12.75" x14ac:dyDescent="0.2">
      <c r="A43" s="2" t="s">
        <v>45</v>
      </c>
      <c r="B43" s="9">
        <v>9</v>
      </c>
      <c r="C43" s="10">
        <f t="shared" si="2"/>
        <v>2</v>
      </c>
      <c r="D43" s="13" cm="1">
        <f t="array" ref="D43">_xlfn.IFS(C43=$G$6,B43*$J$6,C43=$G$12,B43*$J$12,C43=$G$17,B43*$J$17)</f>
        <v>18</v>
      </c>
    </row>
    <row r="44" spans="1:6" ht="12.75" x14ac:dyDescent="0.2">
      <c r="A44" s="2" t="s">
        <v>7</v>
      </c>
      <c r="B44" s="9">
        <v>10</v>
      </c>
      <c r="C44" s="10">
        <f t="shared" si="2"/>
        <v>2</v>
      </c>
      <c r="D44" s="13" cm="1">
        <f t="array" ref="D44">_xlfn.IFS(C44=$G$6,B44*$J$6,C44=$G$12,B44*$J$12,C44=$G$17,B44*$J$17)</f>
        <v>20</v>
      </c>
    </row>
    <row r="45" spans="1:6" ht="12.75" x14ac:dyDescent="0.2">
      <c r="A45" s="2" t="s">
        <v>46</v>
      </c>
      <c r="B45" s="9">
        <v>0.5</v>
      </c>
      <c r="C45" s="10">
        <f t="shared" si="2"/>
        <v>2</v>
      </c>
      <c r="D45" s="13" cm="1">
        <f t="array" ref="D45">_xlfn.IFS(C45=$G$6,B45*$J$6,C45=$G$12,B45*$J$12,C45=$G$17,B45*$J$17)</f>
        <v>1</v>
      </c>
    </row>
    <row r="46" spans="1:6" ht="12.75" x14ac:dyDescent="0.2">
      <c r="A46" s="2" t="s">
        <v>47</v>
      </c>
      <c r="B46" s="9">
        <v>1</v>
      </c>
      <c r="C46" s="10">
        <f t="shared" si="2"/>
        <v>2</v>
      </c>
      <c r="D46" s="13" cm="1">
        <f t="array" ref="D46">_xlfn.IFS(C46=$G$6,B46*$J$6,C46=$G$12,B46*$J$12,C46=$G$17,B46*$J$17)</f>
        <v>2</v>
      </c>
    </row>
    <row r="47" spans="1:6" ht="12.75" x14ac:dyDescent="0.2">
      <c r="A47" s="2" t="s">
        <v>48</v>
      </c>
      <c r="B47" s="9">
        <v>2</v>
      </c>
      <c r="C47" s="10">
        <f t="shared" si="2"/>
        <v>0</v>
      </c>
      <c r="D47" s="13" cm="1">
        <f t="array" ref="D47">_xlfn.IFS(C47=$G$6,B47*$J$6,C47=$G$12,B47*$J$12,C47=$G$17,B47*$J$17)</f>
        <v>8</v>
      </c>
    </row>
    <row r="48" spans="1:6" ht="12.75" x14ac:dyDescent="0.2">
      <c r="A48" s="2" t="s">
        <v>49</v>
      </c>
      <c r="B48" s="9">
        <v>3</v>
      </c>
      <c r="C48" s="10">
        <f t="shared" si="2"/>
        <v>0</v>
      </c>
      <c r="D48" s="13" cm="1">
        <f t="array" ref="D48">_xlfn.IFS(C48=$G$6,B48*$J$6,C48=$G$12,B48*$J$12,C48=$G$17,B48*$J$17)</f>
        <v>12</v>
      </c>
    </row>
    <row r="49" spans="1:4" ht="12.75" x14ac:dyDescent="0.2">
      <c r="A49" s="2" t="s">
        <v>50</v>
      </c>
      <c r="B49" s="9">
        <v>4</v>
      </c>
      <c r="C49" s="10">
        <f t="shared" si="2"/>
        <v>0</v>
      </c>
      <c r="D49" s="13" cm="1">
        <f t="array" ref="D49">_xlfn.IFS(C49=$G$6,B49*$J$6,C49=$G$12,B49*$J$12,C49=$G$17,B49*$J$17)</f>
        <v>16</v>
      </c>
    </row>
    <row r="50" spans="1:4" ht="12.75" x14ac:dyDescent="0.2">
      <c r="A50" s="2" t="s">
        <v>51</v>
      </c>
      <c r="B50" s="9">
        <v>5</v>
      </c>
      <c r="C50" s="10">
        <f t="shared" si="2"/>
        <v>1</v>
      </c>
      <c r="D50" s="13" cm="1">
        <f t="array" ref="D50">_xlfn.IFS(C50=$G$6,B50*$J$6,C50=$G$12,B50*$J$12,C50=$G$17,B50*$J$17)</f>
        <v>15</v>
      </c>
    </row>
    <row r="51" spans="1:4" ht="12.75" x14ac:dyDescent="0.2">
      <c r="A51" s="2" t="s">
        <v>52</v>
      </c>
      <c r="B51" s="9">
        <v>6</v>
      </c>
      <c r="C51" s="10">
        <f t="shared" si="2"/>
        <v>1</v>
      </c>
      <c r="D51" s="13" cm="1">
        <f t="array" ref="D51">_xlfn.IFS(C51=$G$6,B51*$J$6,C51=$G$12,B51*$J$12,C51=$G$17,B51*$J$17)</f>
        <v>18</v>
      </c>
    </row>
    <row r="52" spans="1:4" ht="12.75" x14ac:dyDescent="0.2">
      <c r="A52" s="2" t="s">
        <v>53</v>
      </c>
      <c r="B52" s="9">
        <v>7</v>
      </c>
      <c r="C52" s="10">
        <f t="shared" si="2"/>
        <v>1</v>
      </c>
      <c r="D52" s="13" cm="1">
        <f t="array" ref="D52">_xlfn.IFS(C52=$G$6,B52*$J$6,C52=$G$12,B52*$J$12,C52=$G$17,B52*$J$17)</f>
        <v>21</v>
      </c>
    </row>
    <row r="53" spans="1:4" ht="12.75" x14ac:dyDescent="0.2">
      <c r="A53" s="2" t="s">
        <v>54</v>
      </c>
      <c r="B53" s="9">
        <v>8</v>
      </c>
      <c r="C53" s="10">
        <f t="shared" si="2"/>
        <v>1</v>
      </c>
      <c r="D53" s="13" cm="1">
        <f t="array" ref="D53">_xlfn.IFS(C53=$G$6,B53*$J$6,C53=$G$12,B53*$J$12,C53=$G$17,B53*$J$17)</f>
        <v>24</v>
      </c>
    </row>
    <row r="54" spans="1:4" ht="12.75" x14ac:dyDescent="0.2">
      <c r="A54" s="2" t="s">
        <v>55</v>
      </c>
      <c r="B54" s="9">
        <v>9</v>
      </c>
      <c r="C54" s="10">
        <f t="shared" si="2"/>
        <v>2</v>
      </c>
      <c r="D54" s="13" cm="1">
        <f t="array" ref="D54">_xlfn.IFS(C54=$G$6,B54*$J$6,C54=$G$12,B54*$J$12,C54=$G$17,B54*$J$17)</f>
        <v>18</v>
      </c>
    </row>
    <row r="55" spans="1:4" ht="12.75" x14ac:dyDescent="0.2">
      <c r="A55" s="2" t="s">
        <v>56</v>
      </c>
      <c r="B55" s="9">
        <v>10</v>
      </c>
      <c r="C55" s="10">
        <f t="shared" si="2"/>
        <v>2</v>
      </c>
      <c r="D55" s="13" cm="1">
        <f t="array" ref="D55">_xlfn.IFS(C55=$G$6,B55*$J$6,C55=$G$12,B55*$J$12,C55=$G$17,B55*$J$17)</f>
        <v>20</v>
      </c>
    </row>
    <row r="56" spans="1:4" ht="12.75" x14ac:dyDescent="0.2">
      <c r="A56" s="2" t="s">
        <v>57</v>
      </c>
      <c r="B56" s="9">
        <v>0.5</v>
      </c>
      <c r="C56" s="10">
        <f t="shared" si="2"/>
        <v>2</v>
      </c>
      <c r="D56" s="13" cm="1">
        <f t="array" ref="D56">_xlfn.IFS(C56=$G$6,B56*$J$6,C56=$G$12,B56*$J$12,C56=$G$17,B56*$J$17)</f>
        <v>1</v>
      </c>
    </row>
    <row r="57" spans="1:4" ht="12.75" x14ac:dyDescent="0.2">
      <c r="A57" s="2" t="s">
        <v>58</v>
      </c>
      <c r="B57" s="9">
        <v>1</v>
      </c>
      <c r="C57" s="10">
        <f t="shared" si="2"/>
        <v>2</v>
      </c>
      <c r="D57" s="13" cm="1">
        <f t="array" ref="D57">_xlfn.IFS(C57=$G$6,B57*$J$6,C57=$G$12,B57*$J$12,C57=$G$17,B57*$J$17)</f>
        <v>2</v>
      </c>
    </row>
    <row r="58" spans="1:4" ht="12.75" x14ac:dyDescent="0.2">
      <c r="A58" s="2" t="s">
        <v>59</v>
      </c>
      <c r="B58" s="9">
        <v>2</v>
      </c>
      <c r="C58" s="10">
        <f t="shared" si="2"/>
        <v>2</v>
      </c>
      <c r="D58" s="13" cm="1">
        <f t="array" ref="D58">_xlfn.IFS(C58=$G$6,B58*$J$6,C58=$G$12,B58*$J$12,C58=$G$17,B58*$J$17)</f>
        <v>4</v>
      </c>
    </row>
    <row r="59" spans="1:4" ht="12.75" x14ac:dyDescent="0.2">
      <c r="A59" s="2" t="s">
        <v>60</v>
      </c>
      <c r="B59" s="9">
        <v>3</v>
      </c>
      <c r="C59" s="10">
        <f t="shared" si="2"/>
        <v>2</v>
      </c>
      <c r="D59" s="13" cm="1">
        <f t="array" ref="D59">_xlfn.IFS(C59=$G$6,B59*$J$6,C59=$G$12,B59*$J$12,C59=$G$17,B59*$J$17)</f>
        <v>6</v>
      </c>
    </row>
    <row r="60" spans="1:4" ht="12.75" x14ac:dyDescent="0.2">
      <c r="A60" s="2" t="s">
        <v>61</v>
      </c>
      <c r="B60" s="9">
        <v>4</v>
      </c>
      <c r="C60" s="10">
        <f t="shared" si="2"/>
        <v>0</v>
      </c>
      <c r="D60" s="13" cm="1">
        <f t="array" ref="D60">_xlfn.IFS(C60=$G$6,B60*$J$6,C60=$G$12,B60*$J$12,C60=$G$17,B60*$J$17)</f>
        <v>16</v>
      </c>
    </row>
    <row r="61" spans="1:4" ht="12.75" x14ac:dyDescent="0.2">
      <c r="A61" s="2" t="s">
        <v>62</v>
      </c>
      <c r="B61" s="9">
        <v>5</v>
      </c>
      <c r="C61" s="10">
        <f t="shared" si="2"/>
        <v>0</v>
      </c>
      <c r="D61" s="13" cm="1">
        <f t="array" ref="D61">_xlfn.IFS(C61=$G$6,B61*$J$6,C61=$G$12,B61*$J$12,C61=$G$17,B61*$J$17)</f>
        <v>20</v>
      </c>
    </row>
    <row r="62" spans="1:4" ht="12.75" x14ac:dyDescent="0.2">
      <c r="A62" s="2" t="s">
        <v>63</v>
      </c>
      <c r="B62" s="9">
        <v>6</v>
      </c>
      <c r="C62" s="10">
        <f t="shared" si="2"/>
        <v>0</v>
      </c>
      <c r="D62" s="13" cm="1">
        <f t="array" ref="D62">_xlfn.IFS(C62=$G$6,B62*$J$6,C62=$G$12,B62*$J$12,C62=$G$17,B62*$J$17)</f>
        <v>24</v>
      </c>
    </row>
    <row r="63" spans="1:4" ht="12.75" x14ac:dyDescent="0.2">
      <c r="A63" s="2" t="s">
        <v>64</v>
      </c>
      <c r="B63" s="9">
        <v>7</v>
      </c>
      <c r="C63" s="10">
        <f t="shared" si="2"/>
        <v>1</v>
      </c>
      <c r="D63" s="13" cm="1">
        <f t="array" ref="D63">_xlfn.IFS(C63=$G$6,B63*$J$6,C63=$G$12,B63*$J$12,C63=$G$17,B63*$J$17)</f>
        <v>21</v>
      </c>
    </row>
    <row r="64" spans="1:4" ht="12.75" x14ac:dyDescent="0.2">
      <c r="A64" s="2" t="s">
        <v>65</v>
      </c>
      <c r="B64" s="9">
        <v>8</v>
      </c>
      <c r="C64" s="10">
        <f t="shared" si="2"/>
        <v>1</v>
      </c>
      <c r="D64" s="13" cm="1">
        <f t="array" ref="D64">_xlfn.IFS(C64=$G$6,B64*$J$6,C64=$G$12,B64*$J$12,C64=$G$17,B64*$J$17)</f>
        <v>24</v>
      </c>
    </row>
    <row r="65" spans="1:4" ht="12.75" x14ac:dyDescent="0.2">
      <c r="A65" s="2" t="s">
        <v>66</v>
      </c>
      <c r="B65" s="9">
        <v>9</v>
      </c>
      <c r="C65" s="10">
        <f t="shared" si="2"/>
        <v>1</v>
      </c>
      <c r="D65" s="13" cm="1">
        <f t="array" ref="D65">_xlfn.IFS(C65=$G$6,B65*$J$6,C65=$G$12,B65*$J$12,C65=$G$17,B65*$J$17)</f>
        <v>27</v>
      </c>
    </row>
    <row r="66" spans="1:4" ht="12.75" x14ac:dyDescent="0.2">
      <c r="A66" s="2" t="s">
        <v>67</v>
      </c>
      <c r="B66" s="9">
        <v>10</v>
      </c>
      <c r="C66" s="10">
        <f t="shared" ref="C66:C101" si="3">VLOOKUP(LEFT(A66),$F$6:$G$29,2,TRUE)</f>
        <v>1</v>
      </c>
      <c r="D66" s="13" cm="1">
        <f t="array" ref="D66">_xlfn.IFS(C66=$G$6,B66*$J$6,C66=$G$12,B66*$J$12,C66=$G$17,B66*$J$17)</f>
        <v>30</v>
      </c>
    </row>
    <row r="67" spans="1:4" ht="12.75" x14ac:dyDescent="0.2">
      <c r="A67" s="2" t="s">
        <v>68</v>
      </c>
      <c r="B67" s="9">
        <v>0.5</v>
      </c>
      <c r="C67" s="10">
        <f t="shared" si="3"/>
        <v>2</v>
      </c>
      <c r="D67" s="13" cm="1">
        <f t="array" ref="D67">_xlfn.IFS(C67=$G$6,B67*$J$6,C67=$G$12,B67*$J$12,C67=$G$17,B67*$J$17)</f>
        <v>1</v>
      </c>
    </row>
    <row r="68" spans="1:4" ht="12.75" x14ac:dyDescent="0.2">
      <c r="A68" s="2" t="s">
        <v>69</v>
      </c>
      <c r="B68" s="9">
        <v>1</v>
      </c>
      <c r="C68" s="10">
        <f t="shared" si="3"/>
        <v>2</v>
      </c>
      <c r="D68" s="13" cm="1">
        <f t="array" ref="D68">_xlfn.IFS(C68=$G$6,B68*$J$6,C68=$G$12,B68*$J$12,C68=$G$17,B68*$J$17)</f>
        <v>2</v>
      </c>
    </row>
    <row r="69" spans="1:4" ht="12.75" x14ac:dyDescent="0.2">
      <c r="A69" s="2" t="s">
        <v>70</v>
      </c>
      <c r="B69" s="9">
        <v>2</v>
      </c>
      <c r="C69" s="10">
        <f t="shared" si="3"/>
        <v>2</v>
      </c>
      <c r="D69" s="13" cm="1">
        <f t="array" ref="D69">_xlfn.IFS(C69=$G$6,B69*$J$6,C69=$G$12,B69*$J$12,C69=$G$17,B69*$J$17)</f>
        <v>4</v>
      </c>
    </row>
    <row r="70" spans="1:4" ht="12.75" x14ac:dyDescent="0.2">
      <c r="A70" s="2" t="s">
        <v>71</v>
      </c>
      <c r="B70" s="9">
        <v>3</v>
      </c>
      <c r="C70" s="10">
        <f t="shared" si="3"/>
        <v>2</v>
      </c>
      <c r="D70" s="13" cm="1">
        <f t="array" ref="D70">_xlfn.IFS(C70=$G$6,B70*$J$6,C70=$G$12,B70*$J$12,C70=$G$17,B70*$J$17)</f>
        <v>6</v>
      </c>
    </row>
    <row r="71" spans="1:4" ht="12.75" x14ac:dyDescent="0.2">
      <c r="A71" s="2" t="s">
        <v>72</v>
      </c>
      <c r="B71" s="9">
        <v>4</v>
      </c>
      <c r="C71" s="10">
        <f t="shared" si="3"/>
        <v>2</v>
      </c>
      <c r="D71" s="13" cm="1">
        <f t="array" ref="D71">_xlfn.IFS(C71=$G$6,B71*$J$6,C71=$G$12,B71*$J$12,C71=$G$17,B71*$J$17)</f>
        <v>8</v>
      </c>
    </row>
    <row r="72" spans="1:4" ht="12.75" x14ac:dyDescent="0.2">
      <c r="A72" s="2" t="s">
        <v>73</v>
      </c>
      <c r="B72" s="9">
        <v>5</v>
      </c>
      <c r="C72" s="10">
        <f t="shared" si="3"/>
        <v>2</v>
      </c>
      <c r="D72" s="13" cm="1">
        <f t="array" ref="D72">_xlfn.IFS(C72=$G$6,B72*$J$6,C72=$G$12,B72*$J$12,C72=$G$17,B72*$J$17)</f>
        <v>10</v>
      </c>
    </row>
    <row r="73" spans="1:4" ht="12.75" x14ac:dyDescent="0.2">
      <c r="A73" s="2" t="s">
        <v>74</v>
      </c>
      <c r="B73" s="9">
        <v>6</v>
      </c>
      <c r="C73" s="10">
        <f t="shared" si="3"/>
        <v>0</v>
      </c>
      <c r="D73" s="13" cm="1">
        <f t="array" ref="D73">_xlfn.IFS(C73=$G$6,B73*$J$6,C73=$G$12,B73*$J$12,C73=$G$17,B73*$J$17)</f>
        <v>24</v>
      </c>
    </row>
    <row r="74" spans="1:4" ht="12.75" x14ac:dyDescent="0.2">
      <c r="A74" s="2" t="s">
        <v>75</v>
      </c>
      <c r="B74" s="9">
        <v>7</v>
      </c>
      <c r="C74" s="10">
        <f t="shared" si="3"/>
        <v>0</v>
      </c>
      <c r="D74" s="13" cm="1">
        <f t="array" ref="D74">_xlfn.IFS(C74=$G$6,B74*$J$6,C74=$G$12,B74*$J$12,C74=$G$17,B74*$J$17)</f>
        <v>28</v>
      </c>
    </row>
    <row r="75" spans="1:4" ht="12.75" x14ac:dyDescent="0.2">
      <c r="A75" s="2" t="s">
        <v>76</v>
      </c>
      <c r="B75" s="9">
        <v>8</v>
      </c>
      <c r="C75" s="10">
        <f t="shared" si="3"/>
        <v>0</v>
      </c>
      <c r="D75" s="13" cm="1">
        <f t="array" ref="D75">_xlfn.IFS(C75=$G$6,B75*$J$6,C75=$G$12,B75*$J$12,C75=$G$17,B75*$J$17)</f>
        <v>32</v>
      </c>
    </row>
    <row r="76" spans="1:4" ht="12.75" x14ac:dyDescent="0.2">
      <c r="A76" s="2" t="s">
        <v>77</v>
      </c>
      <c r="B76" s="9">
        <v>9</v>
      </c>
      <c r="C76" s="10">
        <f t="shared" si="3"/>
        <v>1</v>
      </c>
      <c r="D76" s="13" cm="1">
        <f t="array" ref="D76">_xlfn.IFS(C76=$G$6,B76*$J$6,C76=$G$12,B76*$J$12,C76=$G$17,B76*$J$17)</f>
        <v>27</v>
      </c>
    </row>
    <row r="77" spans="1:4" ht="12.75" x14ac:dyDescent="0.2">
      <c r="A77" s="2" t="s">
        <v>78</v>
      </c>
      <c r="B77" s="9">
        <v>10</v>
      </c>
      <c r="C77" s="10">
        <f t="shared" si="3"/>
        <v>1</v>
      </c>
      <c r="D77" s="13" cm="1">
        <f t="array" ref="D77">_xlfn.IFS(C77=$G$6,B77*$J$6,C77=$G$12,B77*$J$12,C77=$G$17,B77*$J$17)</f>
        <v>30</v>
      </c>
    </row>
    <row r="78" spans="1:4" ht="12.75" x14ac:dyDescent="0.2">
      <c r="A78" s="2" t="s">
        <v>79</v>
      </c>
      <c r="B78" s="9">
        <v>0.5</v>
      </c>
      <c r="C78" s="10">
        <f t="shared" si="3"/>
        <v>1</v>
      </c>
      <c r="D78" s="13" cm="1">
        <f t="array" ref="D78">_xlfn.IFS(C78=$G$6,B78*$J$6,C78=$G$12,B78*$J$12,C78=$G$17,B78*$J$17)</f>
        <v>1.5</v>
      </c>
    </row>
    <row r="79" spans="1:4" ht="12.75" x14ac:dyDescent="0.2">
      <c r="A79" s="2" t="s">
        <v>80</v>
      </c>
      <c r="B79" s="9">
        <v>1</v>
      </c>
      <c r="C79" s="10">
        <f t="shared" si="3"/>
        <v>1</v>
      </c>
      <c r="D79" s="13" cm="1">
        <f t="array" ref="D79">_xlfn.IFS(C79=$G$6,B79*$J$6,C79=$G$12,B79*$J$12,C79=$G$17,B79*$J$17)</f>
        <v>3</v>
      </c>
    </row>
    <row r="80" spans="1:4" ht="12.75" x14ac:dyDescent="0.2">
      <c r="A80" s="2" t="s">
        <v>81</v>
      </c>
      <c r="B80" s="9">
        <v>2</v>
      </c>
      <c r="C80" s="10">
        <f t="shared" si="3"/>
        <v>2</v>
      </c>
      <c r="D80" s="13" cm="1">
        <f t="array" ref="D80">_xlfn.IFS(C80=$G$6,B80*$J$6,C80=$G$12,B80*$J$12,C80=$G$17,B80*$J$17)</f>
        <v>4</v>
      </c>
    </row>
    <row r="81" spans="1:4" ht="12.75" x14ac:dyDescent="0.2">
      <c r="A81" s="2" t="s">
        <v>82</v>
      </c>
      <c r="B81" s="9">
        <v>3</v>
      </c>
      <c r="C81" s="10">
        <f t="shared" si="3"/>
        <v>2</v>
      </c>
      <c r="D81" s="13" cm="1">
        <f t="array" ref="D81">_xlfn.IFS(C81=$G$6,B81*$J$6,C81=$G$12,B81*$J$12,C81=$G$17,B81*$J$17)</f>
        <v>6</v>
      </c>
    </row>
    <row r="82" spans="1:4" ht="12.75" x14ac:dyDescent="0.2">
      <c r="A82" s="2" t="s">
        <v>83</v>
      </c>
      <c r="B82" s="9">
        <v>4</v>
      </c>
      <c r="C82" s="10">
        <f t="shared" si="3"/>
        <v>2</v>
      </c>
      <c r="D82" s="13" cm="1">
        <f t="array" ref="D82">_xlfn.IFS(C82=$G$6,B82*$J$6,C82=$G$12,B82*$J$12,C82=$G$17,B82*$J$17)</f>
        <v>8</v>
      </c>
    </row>
    <row r="83" spans="1:4" ht="12.75" x14ac:dyDescent="0.2">
      <c r="A83" s="2" t="s">
        <v>84</v>
      </c>
      <c r="B83" s="9">
        <v>5</v>
      </c>
      <c r="C83" s="10">
        <f t="shared" si="3"/>
        <v>2</v>
      </c>
      <c r="D83" s="13" cm="1">
        <f t="array" ref="D83">_xlfn.IFS(C83=$G$6,B83*$J$6,C83=$G$12,B83*$J$12,C83=$G$17,B83*$J$17)</f>
        <v>10</v>
      </c>
    </row>
    <row r="84" spans="1:4" ht="12.75" x14ac:dyDescent="0.2">
      <c r="A84" s="2" t="s">
        <v>85</v>
      </c>
      <c r="B84" s="9">
        <v>6</v>
      </c>
      <c r="C84" s="10">
        <f t="shared" si="3"/>
        <v>2</v>
      </c>
      <c r="D84" s="13" cm="1">
        <f t="array" ref="D84">_xlfn.IFS(C84=$G$6,B84*$J$6,C84=$G$12,B84*$J$12,C84=$G$17,B84*$J$17)</f>
        <v>12</v>
      </c>
    </row>
    <row r="85" spans="1:4" ht="12.75" x14ac:dyDescent="0.2">
      <c r="A85" s="2" t="s">
        <v>86</v>
      </c>
      <c r="B85" s="9">
        <v>7</v>
      </c>
      <c r="C85" s="10">
        <f t="shared" si="3"/>
        <v>2</v>
      </c>
      <c r="D85" s="13" cm="1">
        <f t="array" ref="D85">_xlfn.IFS(C85=$G$6,B85*$J$6,C85=$G$12,B85*$J$12,C85=$G$17,B85*$J$17)</f>
        <v>14</v>
      </c>
    </row>
    <row r="86" spans="1:4" ht="12.75" x14ac:dyDescent="0.2">
      <c r="A86" s="2" t="s">
        <v>87</v>
      </c>
      <c r="B86" s="9">
        <v>8</v>
      </c>
      <c r="C86" s="10">
        <f t="shared" si="3"/>
        <v>0</v>
      </c>
      <c r="D86" s="13" cm="1">
        <f t="array" ref="D86">_xlfn.IFS(C86=$G$6,B86*$J$6,C86=$G$12,B86*$J$12,C86=$G$17,B86*$J$17)</f>
        <v>32</v>
      </c>
    </row>
    <row r="87" spans="1:4" ht="12.75" x14ac:dyDescent="0.2">
      <c r="A87" s="2" t="s">
        <v>88</v>
      </c>
      <c r="B87" s="9">
        <v>9</v>
      </c>
      <c r="C87" s="10">
        <f t="shared" si="3"/>
        <v>0</v>
      </c>
      <c r="D87" s="13" cm="1">
        <f t="array" ref="D87">_xlfn.IFS(C87=$G$6,B87*$J$6,C87=$G$12,B87*$J$12,C87=$G$17,B87*$J$17)</f>
        <v>36</v>
      </c>
    </row>
    <row r="88" spans="1:4" ht="12.75" x14ac:dyDescent="0.2">
      <c r="A88" s="2" t="s">
        <v>89</v>
      </c>
      <c r="B88" s="9">
        <v>10</v>
      </c>
      <c r="C88" s="10">
        <f t="shared" si="3"/>
        <v>0</v>
      </c>
      <c r="D88" s="13" cm="1">
        <f t="array" ref="D88">_xlfn.IFS(C88=$G$6,B88*$J$6,C88=$G$12,B88*$J$12,C88=$G$17,B88*$J$17)</f>
        <v>40</v>
      </c>
    </row>
    <row r="89" spans="1:4" ht="12.75" x14ac:dyDescent="0.2">
      <c r="A89" s="2" t="s">
        <v>90</v>
      </c>
      <c r="B89" s="9">
        <v>0.5</v>
      </c>
      <c r="C89" s="10">
        <f t="shared" si="3"/>
        <v>1</v>
      </c>
      <c r="D89" s="13" cm="1">
        <f t="array" ref="D89">_xlfn.IFS(C89=$G$6,B89*$J$6,C89=$G$12,B89*$J$12,C89=$G$17,B89*$J$17)</f>
        <v>1.5</v>
      </c>
    </row>
    <row r="90" spans="1:4" ht="12.75" x14ac:dyDescent="0.2">
      <c r="A90" s="2" t="s">
        <v>91</v>
      </c>
      <c r="B90" s="9">
        <v>1</v>
      </c>
      <c r="C90" s="10">
        <f t="shared" si="3"/>
        <v>1</v>
      </c>
      <c r="D90" s="13" cm="1">
        <f t="array" ref="D90">_xlfn.IFS(C90=$G$6,B90*$J$6,C90=$G$12,B90*$J$12,C90=$G$17,B90*$J$17)</f>
        <v>3</v>
      </c>
    </row>
    <row r="91" spans="1:4" ht="12.75" x14ac:dyDescent="0.2">
      <c r="A91" s="2" t="s">
        <v>92</v>
      </c>
      <c r="B91" s="9">
        <v>2</v>
      </c>
      <c r="C91" s="10">
        <f t="shared" si="3"/>
        <v>1</v>
      </c>
      <c r="D91" s="13" cm="1">
        <f t="array" ref="D91">_xlfn.IFS(C91=$G$6,B91*$J$6,C91=$G$12,B91*$J$12,C91=$G$17,B91*$J$17)</f>
        <v>6</v>
      </c>
    </row>
    <row r="92" spans="1:4" ht="12.75" x14ac:dyDescent="0.2">
      <c r="A92" s="2" t="s">
        <v>93</v>
      </c>
      <c r="B92" s="9">
        <v>3</v>
      </c>
      <c r="C92" s="10">
        <f t="shared" si="3"/>
        <v>1</v>
      </c>
      <c r="D92" s="13" cm="1">
        <f t="array" ref="D92">_xlfn.IFS(C92=$G$6,B92*$J$6,C92=$G$12,B92*$J$12,C92=$G$17,B92*$J$17)</f>
        <v>9</v>
      </c>
    </row>
    <row r="93" spans="1:4" ht="12.75" x14ac:dyDescent="0.2">
      <c r="A93" s="2" t="s">
        <v>94</v>
      </c>
      <c r="B93" s="9">
        <v>4</v>
      </c>
      <c r="C93" s="10">
        <f t="shared" si="3"/>
        <v>2</v>
      </c>
      <c r="D93" s="13" cm="1">
        <f t="array" ref="D93">_xlfn.IFS(C93=$G$6,B93*$J$6,C93=$G$12,B93*$J$12,C93=$G$17,B93*$J$17)</f>
        <v>8</v>
      </c>
    </row>
    <row r="94" spans="1:4" ht="12.75" x14ac:dyDescent="0.2">
      <c r="A94" s="2" t="s">
        <v>95</v>
      </c>
      <c r="B94" s="9">
        <v>5</v>
      </c>
      <c r="C94" s="10">
        <f t="shared" si="3"/>
        <v>2</v>
      </c>
      <c r="D94" s="13" cm="1">
        <f t="array" ref="D94">_xlfn.IFS(C94=$G$6,B94*$J$6,C94=$G$12,B94*$J$12,C94=$G$17,B94*$J$17)</f>
        <v>10</v>
      </c>
    </row>
    <row r="95" spans="1:4" ht="12.75" x14ac:dyDescent="0.2">
      <c r="A95" s="2" t="s">
        <v>96</v>
      </c>
      <c r="B95" s="9">
        <v>6</v>
      </c>
      <c r="C95" s="10">
        <f t="shared" si="3"/>
        <v>2</v>
      </c>
      <c r="D95" s="13" cm="1">
        <f t="array" ref="D95">_xlfn.IFS(C95=$G$6,B95*$J$6,C95=$G$12,B95*$J$12,C95=$G$17,B95*$J$17)</f>
        <v>12</v>
      </c>
    </row>
    <row r="96" spans="1:4" ht="12.75" x14ac:dyDescent="0.2">
      <c r="A96" s="2" t="s">
        <v>97</v>
      </c>
      <c r="B96" s="9">
        <v>7</v>
      </c>
      <c r="C96" s="10">
        <f t="shared" si="3"/>
        <v>2</v>
      </c>
      <c r="D96" s="13" cm="1">
        <f t="array" ref="D96">_xlfn.IFS(C96=$G$6,B96*$J$6,C96=$G$12,B96*$J$12,C96=$G$17,B96*$J$17)</f>
        <v>14</v>
      </c>
    </row>
    <row r="97" spans="1:4" ht="12.75" x14ac:dyDescent="0.2">
      <c r="A97" s="2" t="s">
        <v>98</v>
      </c>
      <c r="B97" s="9">
        <v>8</v>
      </c>
      <c r="C97" s="10">
        <f t="shared" si="3"/>
        <v>2</v>
      </c>
      <c r="D97" s="13" cm="1">
        <f t="array" ref="D97">_xlfn.IFS(C97=$G$6,B97*$J$6,C97=$G$12,B97*$J$12,C97=$G$17,B97*$J$17)</f>
        <v>16</v>
      </c>
    </row>
    <row r="98" spans="1:4" ht="12.75" x14ac:dyDescent="0.2">
      <c r="A98" s="2" t="s">
        <v>99</v>
      </c>
      <c r="B98" s="9">
        <v>9</v>
      </c>
      <c r="C98" s="10">
        <f t="shared" si="3"/>
        <v>2</v>
      </c>
      <c r="D98" s="13" cm="1">
        <f t="array" ref="D98">_xlfn.IFS(C98=$G$6,B98*$J$6,C98=$G$12,B98*$J$12,C98=$G$17,B98*$J$17)</f>
        <v>18</v>
      </c>
    </row>
    <row r="99" spans="1:4" ht="12.75" x14ac:dyDescent="0.2">
      <c r="A99" s="2" t="s">
        <v>100</v>
      </c>
      <c r="B99" s="9">
        <v>10</v>
      </c>
      <c r="C99" s="10">
        <f t="shared" si="3"/>
        <v>0</v>
      </c>
      <c r="D99" s="13" cm="1">
        <f t="array" ref="D99">_xlfn.IFS(C99=$G$6,B99*$J$6,C99=$G$12,B99*$J$12,C99=$G$17,B99*$J$17)</f>
        <v>40</v>
      </c>
    </row>
    <row r="100" spans="1:4" ht="12.75" x14ac:dyDescent="0.2">
      <c r="A100" s="2" t="s">
        <v>101</v>
      </c>
      <c r="B100" s="9">
        <v>0.5</v>
      </c>
      <c r="C100" s="10">
        <f t="shared" si="3"/>
        <v>0</v>
      </c>
      <c r="D100" s="13" cm="1">
        <f t="array" ref="D100">_xlfn.IFS(C100=$G$6,B100*$J$6,C100=$G$12,B100*$J$12,C100=$G$17,B100*$J$17)</f>
        <v>2</v>
      </c>
    </row>
    <row r="101" spans="1:4" ht="12.75" x14ac:dyDescent="0.2">
      <c r="A101" s="2" t="s">
        <v>102</v>
      </c>
      <c r="B101" s="9">
        <v>1</v>
      </c>
      <c r="C101" s="10">
        <f t="shared" si="3"/>
        <v>0</v>
      </c>
      <c r="D101" s="13" cm="1">
        <f t="array" ref="D101">_xlfn.IFS(C101=$G$6,B101*$J$6,C101=$G$12,B101*$J$12,C101=$G$17,B101*$J$17)</f>
        <v>4</v>
      </c>
    </row>
  </sheetData>
  <mergeCells count="3">
    <mergeCell ref="F3:J3"/>
    <mergeCell ref="F4:G4"/>
    <mergeCell ref="H4:J4"/>
  </mergeCells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F17" sqref="F17"/>
    </sheetView>
  </sheetViews>
  <sheetFormatPr defaultColWidth="12.5703125" defaultRowHeight="15.75" customHeight="1" x14ac:dyDescent="0.2"/>
  <cols>
    <col min="1" max="1" width="13.85546875" style="8" bestFit="1" customWidth="1"/>
    <col min="2" max="2" width="11.28515625" style="8" bestFit="1" customWidth="1"/>
    <col min="3" max="3" width="12.85546875" style="8" bestFit="1" customWidth="1"/>
    <col min="4" max="4" width="12.7109375" customWidth="1"/>
    <col min="5" max="5" width="13.7109375" bestFit="1" customWidth="1"/>
    <col min="6" max="6" width="14.5703125" bestFit="1" customWidth="1"/>
    <col min="7" max="7" width="14.140625" bestFit="1" customWidth="1"/>
    <col min="8" max="8" width="17.85546875" bestFit="1" customWidth="1"/>
  </cols>
  <sheetData>
    <row r="1" spans="1:26" ht="15.75" customHeight="1" x14ac:dyDescent="0.25">
      <c r="A1" s="6" t="s">
        <v>103</v>
      </c>
      <c r="B1" s="6" t="s">
        <v>104</v>
      </c>
      <c r="C1" s="6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7" t="s">
        <v>105</v>
      </c>
      <c r="B2" s="7">
        <v>55</v>
      </c>
    </row>
    <row r="3" spans="1:26" ht="12.75" x14ac:dyDescent="0.2">
      <c r="A3" s="7" t="s">
        <v>106</v>
      </c>
      <c r="B3" s="7">
        <v>70</v>
      </c>
      <c r="C3" s="7">
        <v>80</v>
      </c>
    </row>
    <row r="4" spans="1:26" ht="12.75" x14ac:dyDescent="0.2">
      <c r="A4" s="7" t="s">
        <v>107</v>
      </c>
      <c r="B4" s="7">
        <v>40</v>
      </c>
      <c r="C4" s="7">
        <v>60</v>
      </c>
      <c r="E4" s="29" t="s">
        <v>138</v>
      </c>
      <c r="F4" s="30"/>
      <c r="G4" s="30"/>
      <c r="H4" s="31"/>
    </row>
    <row r="5" spans="1:26" ht="13.5" thickBot="1" x14ac:dyDescent="0.25">
      <c r="A5" s="7" t="s">
        <v>105</v>
      </c>
      <c r="B5" s="7">
        <v>20</v>
      </c>
      <c r="C5" s="7">
        <v>100</v>
      </c>
      <c r="E5" s="32"/>
      <c r="F5" s="18"/>
      <c r="G5" s="18"/>
      <c r="H5" s="33"/>
    </row>
    <row r="6" spans="1:26" ht="15" x14ac:dyDescent="0.2">
      <c r="A6" s="7" t="s">
        <v>108</v>
      </c>
      <c r="B6" s="7">
        <v>90</v>
      </c>
      <c r="C6" s="7">
        <v>30</v>
      </c>
      <c r="E6" s="5" t="s">
        <v>134</v>
      </c>
      <c r="F6" s="5" t="s">
        <v>135</v>
      </c>
      <c r="G6" s="5" t="s">
        <v>136</v>
      </c>
      <c r="H6" s="5" t="s">
        <v>137</v>
      </c>
    </row>
    <row r="7" spans="1:26" ht="12.75" x14ac:dyDescent="0.2">
      <c r="A7" s="7" t="s">
        <v>106</v>
      </c>
      <c r="B7" s="7">
        <v>50</v>
      </c>
      <c r="C7" s="7">
        <v>40</v>
      </c>
      <c r="E7" s="4" t="str" cm="1">
        <f t="array" ref="E7:E11">_xlfn.UNIQUE(A2:A47)</f>
        <v>Mela</v>
      </c>
      <c r="F7" s="4">
        <f>COUNTIF($A$2:$B$47,E7)</f>
        <v>11</v>
      </c>
      <c r="G7" s="4">
        <f>SUMIF(A:A,E7,C:C)</f>
        <v>555</v>
      </c>
      <c r="H7" s="4">
        <f>SUMIFS(C:C,A:A,E7,B:B,("&gt;=80"))</f>
        <v>0</v>
      </c>
    </row>
    <row r="8" spans="1:26" ht="12.75" x14ac:dyDescent="0.2">
      <c r="A8" s="7" t="s">
        <v>107</v>
      </c>
      <c r="B8" s="7">
        <v>60</v>
      </c>
      <c r="C8" s="7">
        <v>55</v>
      </c>
      <c r="E8" s="4" t="str">
        <v>Banana</v>
      </c>
      <c r="F8" s="4">
        <f>COUNTIF($A$2:$B$47,E8)</f>
        <v>14</v>
      </c>
      <c r="G8" s="4">
        <f t="shared" ref="G8:G11" si="0">SUMIF(A:A,E8,C:C)</f>
        <v>815</v>
      </c>
      <c r="H8" s="4">
        <f>SUMIFS(C:C,A:A,E8,B:B,("&gt;=80"))</f>
        <v>200</v>
      </c>
    </row>
    <row r="9" spans="1:26" ht="12.75" x14ac:dyDescent="0.2">
      <c r="A9" s="7" t="s">
        <v>105</v>
      </c>
      <c r="B9" s="7">
        <v>45</v>
      </c>
      <c r="E9" s="4" t="str">
        <v>Arancia</v>
      </c>
      <c r="F9" s="4">
        <f>COUNTIF($A$2:$B$47,E9)</f>
        <v>11</v>
      </c>
      <c r="G9" s="4">
        <f t="shared" si="0"/>
        <v>495</v>
      </c>
      <c r="H9" s="4">
        <f>SUMIFS(C:C,A:A,E9,B:B,("&gt;=80"))</f>
        <v>0</v>
      </c>
    </row>
    <row r="10" spans="1:26" ht="12.75" x14ac:dyDescent="0.2">
      <c r="A10" s="7" t="s">
        <v>106</v>
      </c>
      <c r="B10" s="7">
        <v>25</v>
      </c>
      <c r="C10" s="7">
        <v>85</v>
      </c>
      <c r="E10" s="4" t="str">
        <v>Pera</v>
      </c>
      <c r="F10" s="4">
        <f>COUNTIF($A$2:$B$47,E10)</f>
        <v>7</v>
      </c>
      <c r="G10" s="4">
        <f t="shared" si="0"/>
        <v>225</v>
      </c>
      <c r="H10" s="4">
        <f>SUMIFS(C:C,A:A,E10,B:B,("&gt;=80"))</f>
        <v>30</v>
      </c>
    </row>
    <row r="11" spans="1:26" ht="12.75" x14ac:dyDescent="0.2">
      <c r="A11" s="7" t="s">
        <v>108</v>
      </c>
      <c r="B11" s="7">
        <v>35</v>
      </c>
      <c r="C11" s="7">
        <v>50</v>
      </c>
      <c r="E11" s="4" t="str">
        <v>Uva</v>
      </c>
      <c r="F11" s="4">
        <f>COUNTIF($A$2:$B$47,E11)</f>
        <v>3</v>
      </c>
      <c r="G11" s="4">
        <f t="shared" si="0"/>
        <v>150</v>
      </c>
      <c r="H11" s="4">
        <f>SUMIFS(C:C,A:A,E11,B:B,("&gt;=80"))</f>
        <v>0</v>
      </c>
    </row>
    <row r="12" spans="1:26" ht="12.75" x14ac:dyDescent="0.2">
      <c r="A12" s="7" t="s">
        <v>109</v>
      </c>
      <c r="B12" s="7">
        <v>60</v>
      </c>
      <c r="C12" s="7">
        <v>95</v>
      </c>
    </row>
    <row r="13" spans="1:26" ht="12.75" x14ac:dyDescent="0.2">
      <c r="A13" s="7" t="s">
        <v>107</v>
      </c>
      <c r="B13" s="7">
        <v>80</v>
      </c>
    </row>
    <row r="14" spans="1:26" ht="12.75" x14ac:dyDescent="0.2">
      <c r="A14" s="7" t="s">
        <v>106</v>
      </c>
      <c r="B14" s="7">
        <v>40</v>
      </c>
      <c r="C14" s="7">
        <v>45</v>
      </c>
      <c r="E14" s="3"/>
    </row>
    <row r="15" spans="1:26" ht="12.75" x14ac:dyDescent="0.2">
      <c r="A15" s="7" t="s">
        <v>105</v>
      </c>
      <c r="B15" s="7">
        <v>65</v>
      </c>
      <c r="C15" s="7">
        <v>65</v>
      </c>
    </row>
    <row r="16" spans="1:26" ht="12.75" x14ac:dyDescent="0.2">
      <c r="A16" s="7" t="s">
        <v>107</v>
      </c>
      <c r="B16" s="7">
        <v>55</v>
      </c>
      <c r="C16" s="7">
        <v>30</v>
      </c>
    </row>
    <row r="17" spans="1:3" ht="12.75" x14ac:dyDescent="0.2">
      <c r="A17" s="7" t="s">
        <v>108</v>
      </c>
      <c r="B17" s="7">
        <v>70</v>
      </c>
    </row>
    <row r="18" spans="1:3" ht="12.75" x14ac:dyDescent="0.2">
      <c r="A18" s="7" t="s">
        <v>106</v>
      </c>
      <c r="B18" s="7">
        <v>45</v>
      </c>
      <c r="C18" s="7">
        <v>80</v>
      </c>
    </row>
    <row r="19" spans="1:3" ht="12.75" x14ac:dyDescent="0.2">
      <c r="A19" s="7" t="s">
        <v>105</v>
      </c>
      <c r="B19" s="7">
        <v>25</v>
      </c>
      <c r="C19" s="7">
        <v>60</v>
      </c>
    </row>
    <row r="20" spans="1:3" ht="12.75" x14ac:dyDescent="0.2">
      <c r="A20" s="7" t="s">
        <v>106</v>
      </c>
      <c r="B20" s="7">
        <v>35</v>
      </c>
    </row>
    <row r="21" spans="1:3" ht="12.75" x14ac:dyDescent="0.2">
      <c r="A21" s="7" t="s">
        <v>107</v>
      </c>
      <c r="B21" s="7">
        <v>60</v>
      </c>
      <c r="C21" s="7">
        <v>30</v>
      </c>
    </row>
    <row r="22" spans="1:3" ht="12.75" x14ac:dyDescent="0.2">
      <c r="A22" s="7" t="s">
        <v>105</v>
      </c>
      <c r="B22" s="7">
        <v>70</v>
      </c>
      <c r="C22" s="7">
        <v>40</v>
      </c>
    </row>
    <row r="23" spans="1:3" ht="12.75" x14ac:dyDescent="0.2">
      <c r="A23" s="7" t="s">
        <v>106</v>
      </c>
      <c r="B23" s="7">
        <v>45</v>
      </c>
      <c r="C23" s="7">
        <v>55</v>
      </c>
    </row>
    <row r="24" spans="1:3" ht="12.75" x14ac:dyDescent="0.2">
      <c r="A24" s="7" t="s">
        <v>108</v>
      </c>
      <c r="B24" s="7">
        <v>25</v>
      </c>
      <c r="C24" s="7">
        <v>70</v>
      </c>
    </row>
    <row r="25" spans="1:3" ht="12.75" x14ac:dyDescent="0.2">
      <c r="A25" s="7" t="s">
        <v>109</v>
      </c>
      <c r="B25" s="7">
        <v>35</v>
      </c>
    </row>
    <row r="26" spans="1:3" ht="12.75" x14ac:dyDescent="0.2">
      <c r="A26" s="7" t="s">
        <v>107</v>
      </c>
      <c r="B26" s="7">
        <v>60</v>
      </c>
      <c r="C26" s="7">
        <v>50</v>
      </c>
    </row>
    <row r="27" spans="1:3" ht="12.75" x14ac:dyDescent="0.2">
      <c r="A27" s="7" t="s">
        <v>106</v>
      </c>
      <c r="B27" s="7">
        <v>80</v>
      </c>
      <c r="C27" s="7">
        <v>95</v>
      </c>
    </row>
    <row r="28" spans="1:3" ht="12.75" x14ac:dyDescent="0.2">
      <c r="A28" s="7" t="s">
        <v>105</v>
      </c>
      <c r="B28" s="7">
        <v>40</v>
      </c>
      <c r="C28" s="7">
        <v>75</v>
      </c>
    </row>
    <row r="29" spans="1:3" ht="12.75" x14ac:dyDescent="0.2">
      <c r="A29" s="7" t="s">
        <v>107</v>
      </c>
      <c r="B29" s="7">
        <v>65</v>
      </c>
      <c r="C29" s="7">
        <v>45</v>
      </c>
    </row>
    <row r="30" spans="1:3" ht="12.75" x14ac:dyDescent="0.2">
      <c r="A30" s="7" t="s">
        <v>106</v>
      </c>
      <c r="B30" s="7">
        <v>55</v>
      </c>
      <c r="C30" s="7">
        <v>65</v>
      </c>
    </row>
    <row r="31" spans="1:3" ht="12.75" x14ac:dyDescent="0.2">
      <c r="A31" s="7" t="s">
        <v>108</v>
      </c>
      <c r="B31" s="7">
        <v>70</v>
      </c>
      <c r="C31" s="7">
        <v>30</v>
      </c>
    </row>
    <row r="32" spans="1:3" ht="12.75" x14ac:dyDescent="0.2">
      <c r="A32" s="7" t="s">
        <v>105</v>
      </c>
      <c r="B32" s="7">
        <v>45</v>
      </c>
    </row>
    <row r="33" spans="1:3" ht="12.75" x14ac:dyDescent="0.2">
      <c r="A33" s="7" t="s">
        <v>106</v>
      </c>
      <c r="B33" s="7">
        <v>25</v>
      </c>
      <c r="C33" s="7">
        <v>80</v>
      </c>
    </row>
    <row r="34" spans="1:3" ht="12.75" x14ac:dyDescent="0.2">
      <c r="A34" s="7" t="s">
        <v>107</v>
      </c>
      <c r="B34" s="7">
        <v>35</v>
      </c>
      <c r="C34" s="7">
        <v>60</v>
      </c>
    </row>
    <row r="35" spans="1:3" ht="12.75" x14ac:dyDescent="0.2">
      <c r="A35" s="7" t="s">
        <v>105</v>
      </c>
      <c r="B35" s="7">
        <v>60</v>
      </c>
      <c r="C35" s="7">
        <v>100</v>
      </c>
    </row>
    <row r="36" spans="1:3" ht="12.75" x14ac:dyDescent="0.2">
      <c r="A36" s="7" t="s">
        <v>106</v>
      </c>
      <c r="B36" s="7">
        <v>80</v>
      </c>
      <c r="C36" s="7">
        <v>30</v>
      </c>
    </row>
    <row r="37" spans="1:3" ht="12.75" x14ac:dyDescent="0.2">
      <c r="A37" s="7" t="s">
        <v>108</v>
      </c>
      <c r="B37" s="7">
        <v>40</v>
      </c>
    </row>
    <row r="38" spans="1:3" ht="12.75" x14ac:dyDescent="0.2">
      <c r="A38" s="7" t="s">
        <v>109</v>
      </c>
      <c r="B38" s="7">
        <v>65</v>
      </c>
      <c r="C38" s="7">
        <v>55</v>
      </c>
    </row>
    <row r="39" spans="1:3" ht="12.75" x14ac:dyDescent="0.2">
      <c r="A39" s="7" t="s">
        <v>107</v>
      </c>
      <c r="B39" s="7">
        <v>55</v>
      </c>
      <c r="C39" s="7">
        <v>70</v>
      </c>
    </row>
    <row r="40" spans="1:3" ht="12.75" x14ac:dyDescent="0.2">
      <c r="A40" s="7" t="s">
        <v>106</v>
      </c>
      <c r="B40" s="7">
        <v>70</v>
      </c>
      <c r="C40" s="7">
        <v>85</v>
      </c>
    </row>
    <row r="41" spans="1:3" ht="12.75" x14ac:dyDescent="0.2">
      <c r="A41" s="7" t="s">
        <v>105</v>
      </c>
      <c r="B41" s="7">
        <v>40</v>
      </c>
      <c r="C41" s="7">
        <v>50</v>
      </c>
    </row>
    <row r="42" spans="1:3" ht="12.75" x14ac:dyDescent="0.2">
      <c r="A42" s="7" t="s">
        <v>107</v>
      </c>
      <c r="B42" s="7">
        <v>20</v>
      </c>
      <c r="C42" s="7">
        <v>95</v>
      </c>
    </row>
    <row r="43" spans="1:3" ht="12.75" x14ac:dyDescent="0.2">
      <c r="A43" s="7" t="s">
        <v>106</v>
      </c>
      <c r="B43" s="7">
        <v>90</v>
      </c>
      <c r="C43" s="7">
        <v>75</v>
      </c>
    </row>
    <row r="44" spans="1:3" ht="12.75" x14ac:dyDescent="0.2">
      <c r="A44" s="7" t="s">
        <v>108</v>
      </c>
      <c r="B44" s="7">
        <v>50</v>
      </c>
      <c r="C44" s="7">
        <v>45</v>
      </c>
    </row>
    <row r="45" spans="1:3" ht="12.75" x14ac:dyDescent="0.2">
      <c r="A45" s="7" t="s">
        <v>105</v>
      </c>
      <c r="B45" s="7">
        <v>60</v>
      </c>
      <c r="C45" s="7">
        <v>65</v>
      </c>
    </row>
    <row r="46" spans="1:3" ht="12.75" x14ac:dyDescent="0.2">
      <c r="A46" s="7" t="s">
        <v>106</v>
      </c>
      <c r="B46" s="7">
        <v>45</v>
      </c>
    </row>
    <row r="47" spans="1:3" ht="12.75" x14ac:dyDescent="0.2">
      <c r="A47" s="7" t="s">
        <v>107</v>
      </c>
      <c r="B47" s="7">
        <v>25</v>
      </c>
    </row>
  </sheetData>
  <mergeCells count="1">
    <mergeCell ref="E4:H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GAETANO RIZZO 529816</cp:lastModifiedBy>
  <dcterms:created xsi:type="dcterms:W3CDTF">2025-02-15T05:50:23Z</dcterms:created>
  <dcterms:modified xsi:type="dcterms:W3CDTF">2025-02-16T12:38:51Z</dcterms:modified>
</cp:coreProperties>
</file>