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Work\adaptive\"/>
    </mc:Choice>
  </mc:AlternateContent>
  <xr:revisionPtr revIDLastSave="0" documentId="13_ncr:1_{BFA91632-7E52-4774-A070-F9323200E54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10" sheetId="1" r:id="rId1"/>
    <sheet name="15" sheetId="2" r:id="rId2"/>
    <sheet name="20" sheetId="3" r:id="rId3"/>
    <sheet name="25" sheetId="4" r:id="rId4"/>
    <sheet name="30" sheetId="5" r:id="rId5"/>
    <sheet name="50" sheetId="6" r:id="rId6"/>
    <sheet name="100" sheetId="7" r:id="rId7"/>
    <sheet name="20A8" sheetId="8" r:id="rId8"/>
    <sheet name="Tổng hợ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2" i="9" l="1"/>
  <c r="AM32" i="9"/>
  <c r="AI32" i="9"/>
  <c r="AH32" i="9"/>
  <c r="AD32" i="9"/>
  <c r="AC32" i="9"/>
  <c r="Y32" i="9"/>
  <c r="X32" i="9"/>
  <c r="T32" i="9"/>
  <c r="S32" i="9"/>
  <c r="O32" i="9"/>
  <c r="N32" i="9"/>
  <c r="J32" i="9"/>
  <c r="I32" i="9"/>
  <c r="E32" i="9"/>
  <c r="D32" i="9"/>
  <c r="AN31" i="9"/>
  <c r="AM31" i="9"/>
  <c r="AI31" i="9"/>
  <c r="AH31" i="9"/>
  <c r="AD31" i="9"/>
  <c r="AC31" i="9"/>
  <c r="Y31" i="9"/>
  <c r="X31" i="9"/>
  <c r="T31" i="9"/>
  <c r="S31" i="9"/>
  <c r="O31" i="9"/>
  <c r="N31" i="9"/>
  <c r="J31" i="9"/>
  <c r="I31" i="9"/>
  <c r="E31" i="9"/>
  <c r="D31" i="9"/>
  <c r="AN30" i="9"/>
  <c r="AM30" i="9"/>
  <c r="AI30" i="9"/>
  <c r="AH30" i="9"/>
  <c r="AD30" i="9"/>
  <c r="AC30" i="9"/>
  <c r="Y30" i="9"/>
  <c r="X30" i="9"/>
  <c r="T30" i="9"/>
  <c r="S30" i="9"/>
  <c r="O30" i="9"/>
  <c r="N30" i="9"/>
  <c r="J30" i="9"/>
  <c r="I30" i="9"/>
  <c r="E30" i="9"/>
  <c r="D30" i="9"/>
  <c r="AN29" i="9"/>
  <c r="AM29" i="9"/>
  <c r="AI29" i="9"/>
  <c r="AH29" i="9"/>
  <c r="AD29" i="9"/>
  <c r="AC29" i="9"/>
  <c r="Y29" i="9"/>
  <c r="X29" i="9"/>
  <c r="T29" i="9"/>
  <c r="S29" i="9"/>
  <c r="O29" i="9"/>
  <c r="N29" i="9"/>
  <c r="J29" i="9"/>
  <c r="I29" i="9"/>
  <c r="E29" i="9"/>
  <c r="D29" i="9"/>
  <c r="AN28" i="9"/>
  <c r="AM28" i="9"/>
  <c r="AI28" i="9"/>
  <c r="AH28" i="9"/>
  <c r="AD28" i="9"/>
  <c r="AC28" i="9"/>
  <c r="Y28" i="9"/>
  <c r="X28" i="9"/>
  <c r="T28" i="9"/>
  <c r="S28" i="9"/>
  <c r="O28" i="9"/>
  <c r="N28" i="9"/>
  <c r="J28" i="9"/>
  <c r="I28" i="9"/>
  <c r="E28" i="9"/>
  <c r="D28" i="9"/>
  <c r="AN27" i="9"/>
  <c r="AM27" i="9"/>
  <c r="AI27" i="9"/>
  <c r="AH27" i="9"/>
  <c r="AD27" i="9"/>
  <c r="AC27" i="9"/>
  <c r="Y27" i="9"/>
  <c r="X27" i="9"/>
  <c r="T27" i="9"/>
  <c r="S27" i="9"/>
  <c r="O27" i="9"/>
  <c r="N27" i="9"/>
  <c r="J27" i="9"/>
  <c r="I27" i="9"/>
  <c r="E27" i="9"/>
  <c r="D27" i="9"/>
  <c r="AN24" i="9"/>
  <c r="AM24" i="9"/>
  <c r="AI24" i="9"/>
  <c r="AH24" i="9"/>
  <c r="AD24" i="9"/>
  <c r="AC24" i="9"/>
  <c r="Y24" i="9"/>
  <c r="X24" i="9"/>
  <c r="T24" i="9"/>
  <c r="S24" i="9"/>
  <c r="O24" i="9"/>
  <c r="N24" i="9"/>
  <c r="J24" i="9"/>
  <c r="I24" i="9"/>
  <c r="E24" i="9"/>
  <c r="D24" i="9"/>
  <c r="AN23" i="9"/>
  <c r="AM23" i="9"/>
  <c r="AI23" i="9"/>
  <c r="AH23" i="9"/>
  <c r="AD23" i="9"/>
  <c r="AC23" i="9"/>
  <c r="Y23" i="9"/>
  <c r="X23" i="9"/>
  <c r="T23" i="9"/>
  <c r="S23" i="9"/>
  <c r="O23" i="9"/>
  <c r="N23" i="9"/>
  <c r="J23" i="9"/>
  <c r="I23" i="9"/>
  <c r="E23" i="9"/>
  <c r="D23" i="9"/>
  <c r="AN22" i="9"/>
  <c r="AM22" i="9"/>
  <c r="AI22" i="9"/>
  <c r="AH22" i="9"/>
  <c r="AD22" i="9"/>
  <c r="AC22" i="9"/>
  <c r="Y22" i="9"/>
  <c r="X22" i="9"/>
  <c r="T22" i="9"/>
  <c r="S22" i="9"/>
  <c r="O22" i="9"/>
  <c r="N22" i="9"/>
  <c r="J22" i="9"/>
  <c r="I22" i="9"/>
  <c r="E22" i="9"/>
  <c r="D22" i="9"/>
  <c r="AN21" i="9"/>
  <c r="AM21" i="9"/>
  <c r="AI21" i="9"/>
  <c r="AH21" i="9"/>
  <c r="AD21" i="9"/>
  <c r="AC21" i="9"/>
  <c r="Y21" i="9"/>
  <c r="X21" i="9"/>
  <c r="T21" i="9"/>
  <c r="S21" i="9"/>
  <c r="O21" i="9"/>
  <c r="N21" i="9"/>
  <c r="J21" i="9"/>
  <c r="I21" i="9"/>
  <c r="E21" i="9"/>
  <c r="D21" i="9"/>
  <c r="AN20" i="9"/>
  <c r="AM20" i="9"/>
  <c r="AI20" i="9"/>
  <c r="AH20" i="9"/>
  <c r="AD20" i="9"/>
  <c r="AC20" i="9"/>
  <c r="Y20" i="9"/>
  <c r="X20" i="9"/>
  <c r="T20" i="9"/>
  <c r="S20" i="9"/>
  <c r="O20" i="9"/>
  <c r="N20" i="9"/>
  <c r="J20" i="9"/>
  <c r="I20" i="9"/>
  <c r="E20" i="9"/>
  <c r="D20" i="9"/>
  <c r="AN19" i="9"/>
  <c r="AM19" i="9"/>
  <c r="AI19" i="9"/>
  <c r="AH19" i="9"/>
  <c r="AD19" i="9"/>
  <c r="AC19" i="9"/>
  <c r="Y19" i="9"/>
  <c r="X19" i="9"/>
  <c r="T19" i="9"/>
  <c r="S19" i="9"/>
  <c r="O19" i="9"/>
  <c r="N19" i="9"/>
  <c r="J19" i="9"/>
  <c r="I19" i="9"/>
  <c r="E19" i="9"/>
  <c r="D19" i="9"/>
  <c r="AN16" i="9"/>
  <c r="AM16" i="9"/>
  <c r="AI16" i="9"/>
  <c r="AH16" i="9"/>
  <c r="AD16" i="9"/>
  <c r="AC16" i="9"/>
  <c r="Y16" i="9"/>
  <c r="X16" i="9"/>
  <c r="T16" i="9"/>
  <c r="S16" i="9"/>
  <c r="O16" i="9"/>
  <c r="N16" i="9"/>
  <c r="J16" i="9"/>
  <c r="I16" i="9"/>
  <c r="E16" i="9"/>
  <c r="D16" i="9"/>
  <c r="AN15" i="9"/>
  <c r="AM15" i="9"/>
  <c r="AI15" i="9"/>
  <c r="AH15" i="9"/>
  <c r="AD15" i="9"/>
  <c r="AC15" i="9"/>
  <c r="Y15" i="9"/>
  <c r="X15" i="9"/>
  <c r="T15" i="9"/>
  <c r="S15" i="9"/>
  <c r="O15" i="9"/>
  <c r="N15" i="9"/>
  <c r="J15" i="9"/>
  <c r="I15" i="9"/>
  <c r="E15" i="9"/>
  <c r="D15" i="9"/>
  <c r="AN14" i="9"/>
  <c r="AM14" i="9"/>
  <c r="AI14" i="9"/>
  <c r="AH14" i="9"/>
  <c r="AD14" i="9"/>
  <c r="AC14" i="9"/>
  <c r="Y14" i="9"/>
  <c r="X14" i="9"/>
  <c r="T14" i="9"/>
  <c r="S14" i="9"/>
  <c r="O14" i="9"/>
  <c r="N14" i="9"/>
  <c r="J14" i="9"/>
  <c r="I14" i="9"/>
  <c r="E14" i="9"/>
  <c r="D14" i="9"/>
  <c r="AN13" i="9"/>
  <c r="AM13" i="9"/>
  <c r="AI13" i="9"/>
  <c r="AH13" i="9"/>
  <c r="AD13" i="9"/>
  <c r="AC13" i="9"/>
  <c r="Y13" i="9"/>
  <c r="X13" i="9"/>
  <c r="T13" i="9"/>
  <c r="S13" i="9"/>
  <c r="O13" i="9"/>
  <c r="N13" i="9"/>
  <c r="J13" i="9"/>
  <c r="I13" i="9"/>
  <c r="E13" i="9"/>
  <c r="D13" i="9"/>
  <c r="AN12" i="9"/>
  <c r="AM12" i="9"/>
  <c r="AI12" i="9"/>
  <c r="AH12" i="9"/>
  <c r="AD12" i="9"/>
  <c r="AC12" i="9"/>
  <c r="Y12" i="9"/>
  <c r="X12" i="9"/>
  <c r="T12" i="9"/>
  <c r="S12" i="9"/>
  <c r="O12" i="9"/>
  <c r="N12" i="9"/>
  <c r="J12" i="9"/>
  <c r="I12" i="9"/>
  <c r="E12" i="9"/>
  <c r="D12" i="9"/>
  <c r="AN11" i="9"/>
  <c r="AM11" i="9"/>
  <c r="AI11" i="9"/>
  <c r="AH11" i="9"/>
  <c r="AD11" i="9"/>
  <c r="AC11" i="9"/>
  <c r="Y11" i="9"/>
  <c r="X11" i="9"/>
  <c r="T11" i="9"/>
  <c r="S11" i="9"/>
  <c r="O11" i="9"/>
  <c r="N11" i="9"/>
  <c r="J11" i="9"/>
  <c r="I11" i="9"/>
  <c r="E11" i="9"/>
  <c r="D11" i="9"/>
  <c r="AN8" i="9"/>
  <c r="AM8" i="9"/>
  <c r="AI8" i="9"/>
  <c r="AH8" i="9"/>
  <c r="AD8" i="9"/>
  <c r="AC8" i="9"/>
  <c r="Y8" i="9"/>
  <c r="X8" i="9"/>
  <c r="T8" i="9"/>
  <c r="S8" i="9"/>
  <c r="O8" i="9"/>
  <c r="N8" i="9"/>
  <c r="J8" i="9"/>
  <c r="I8" i="9"/>
  <c r="E8" i="9"/>
  <c r="D8" i="9"/>
  <c r="AN7" i="9"/>
  <c r="AM7" i="9"/>
  <c r="AI7" i="9"/>
  <c r="AH7" i="9"/>
  <c r="AD7" i="9"/>
  <c r="AC7" i="9"/>
  <c r="Y7" i="9"/>
  <c r="X7" i="9"/>
  <c r="T7" i="9"/>
  <c r="S7" i="9"/>
  <c r="O7" i="9"/>
  <c r="N7" i="9"/>
  <c r="J7" i="9"/>
  <c r="I7" i="9"/>
  <c r="E7" i="9"/>
  <c r="D7" i="9"/>
  <c r="AN6" i="9"/>
  <c r="AM6" i="9"/>
  <c r="AI6" i="9"/>
  <c r="AH6" i="9"/>
  <c r="AD6" i="9"/>
  <c r="AC6" i="9"/>
  <c r="Y6" i="9"/>
  <c r="X6" i="9"/>
  <c r="T6" i="9"/>
  <c r="S6" i="9"/>
  <c r="O6" i="9"/>
  <c r="N6" i="9"/>
  <c r="J6" i="9"/>
  <c r="I6" i="9"/>
  <c r="E6" i="9"/>
  <c r="D6" i="9"/>
  <c r="AN5" i="9"/>
  <c r="AM5" i="9"/>
  <c r="AI5" i="9"/>
  <c r="AH5" i="9"/>
  <c r="AD5" i="9"/>
  <c r="AC5" i="9"/>
  <c r="Y5" i="9"/>
  <c r="X5" i="9"/>
  <c r="T5" i="9"/>
  <c r="S5" i="9"/>
  <c r="O5" i="9"/>
  <c r="N5" i="9"/>
  <c r="J5" i="9"/>
  <c r="I5" i="9"/>
  <c r="E5" i="9"/>
  <c r="D5" i="9"/>
  <c r="AN4" i="9"/>
  <c r="AM4" i="9"/>
  <c r="AI4" i="9"/>
  <c r="AH4" i="9"/>
  <c r="AD4" i="9"/>
  <c r="AC4" i="9"/>
  <c r="Y4" i="9"/>
  <c r="X4" i="9"/>
  <c r="T4" i="9"/>
  <c r="S4" i="9"/>
  <c r="O4" i="9"/>
  <c r="N4" i="9"/>
  <c r="J4" i="9"/>
  <c r="I4" i="9"/>
  <c r="E4" i="9"/>
  <c r="D4" i="9"/>
  <c r="AN3" i="9"/>
  <c r="AM3" i="9"/>
  <c r="AI3" i="9"/>
  <c r="AH3" i="9"/>
  <c r="AD3" i="9"/>
  <c r="AC3" i="9"/>
  <c r="Y3" i="9"/>
  <c r="X3" i="9"/>
  <c r="T3" i="9"/>
  <c r="S3" i="9"/>
  <c r="O3" i="9"/>
  <c r="N3" i="9"/>
  <c r="J3" i="9"/>
  <c r="I3" i="9"/>
  <c r="E3" i="9"/>
  <c r="D3" i="9"/>
  <c r="V25" i="8"/>
  <c r="O25" i="8"/>
  <c r="P25" i="8" s="1"/>
  <c r="AK32" i="9" s="1"/>
  <c r="M25" i="8"/>
  <c r="N25" i="8" s="1"/>
  <c r="AL32" i="9" s="1"/>
  <c r="V24" i="8"/>
  <c r="O24" i="8"/>
  <c r="P24" i="8" s="1"/>
  <c r="AK31" i="9" s="1"/>
  <c r="N24" i="8"/>
  <c r="AL31" i="9" s="1"/>
  <c r="M24" i="8"/>
  <c r="V23" i="8"/>
  <c r="O23" i="8"/>
  <c r="P23" i="8" s="1"/>
  <c r="AK30" i="9" s="1"/>
  <c r="N23" i="8"/>
  <c r="AL30" i="9" s="1"/>
  <c r="M23" i="8"/>
  <c r="V22" i="8"/>
  <c r="P22" i="8"/>
  <c r="AK29" i="9" s="1"/>
  <c r="O22" i="8"/>
  <c r="N22" i="8"/>
  <c r="AL29" i="9" s="1"/>
  <c r="M22" i="8"/>
  <c r="V21" i="8"/>
  <c r="P21" i="8"/>
  <c r="AK28" i="9" s="1"/>
  <c r="O21" i="8"/>
  <c r="M21" i="8"/>
  <c r="N21" i="8" s="1"/>
  <c r="AL28" i="9" s="1"/>
  <c r="V20" i="8"/>
  <c r="O20" i="8"/>
  <c r="P20" i="8" s="1"/>
  <c r="AK27" i="9" s="1"/>
  <c r="M20" i="8"/>
  <c r="N20" i="8" s="1"/>
  <c r="AL27" i="9" s="1"/>
  <c r="V19" i="8"/>
  <c r="O19" i="8"/>
  <c r="P19" i="8" s="1"/>
  <c r="AK24" i="9" s="1"/>
  <c r="M19" i="8"/>
  <c r="N19" i="8" s="1"/>
  <c r="AL24" i="9" s="1"/>
  <c r="V18" i="8"/>
  <c r="O18" i="8"/>
  <c r="P18" i="8" s="1"/>
  <c r="AK23" i="9" s="1"/>
  <c r="M18" i="8"/>
  <c r="N18" i="8" s="1"/>
  <c r="AL23" i="9" s="1"/>
  <c r="V17" i="8"/>
  <c r="O17" i="8"/>
  <c r="P17" i="8" s="1"/>
  <c r="AK22" i="9" s="1"/>
  <c r="N17" i="8"/>
  <c r="AL22" i="9" s="1"/>
  <c r="M17" i="8"/>
  <c r="V16" i="8"/>
  <c r="O16" i="8"/>
  <c r="P16" i="8" s="1"/>
  <c r="AK21" i="9" s="1"/>
  <c r="N16" i="8"/>
  <c r="AL21" i="9" s="1"/>
  <c r="M16" i="8"/>
  <c r="V15" i="8"/>
  <c r="O15" i="8"/>
  <c r="P15" i="8" s="1"/>
  <c r="AK20" i="9" s="1"/>
  <c r="N15" i="8"/>
  <c r="AL20" i="9" s="1"/>
  <c r="M15" i="8"/>
  <c r="V14" i="8"/>
  <c r="P14" i="8"/>
  <c r="AK19" i="9" s="1"/>
  <c r="O14" i="8"/>
  <c r="M14" i="8"/>
  <c r="N14" i="8" s="1"/>
  <c r="AL19" i="9" s="1"/>
  <c r="V13" i="8"/>
  <c r="P13" i="8"/>
  <c r="AK16" i="9" s="1"/>
  <c r="O13" i="8"/>
  <c r="M13" i="8"/>
  <c r="N13" i="8" s="1"/>
  <c r="AL16" i="9" s="1"/>
  <c r="V12" i="8"/>
  <c r="P12" i="8"/>
  <c r="AK15" i="9" s="1"/>
  <c r="O12" i="8"/>
  <c r="M12" i="8"/>
  <c r="N12" i="8" s="1"/>
  <c r="AL15" i="9" s="1"/>
  <c r="V11" i="8"/>
  <c r="O11" i="8"/>
  <c r="P11" i="8" s="1"/>
  <c r="AK14" i="9" s="1"/>
  <c r="M11" i="8"/>
  <c r="N11" i="8" s="1"/>
  <c r="AL14" i="9" s="1"/>
  <c r="V10" i="8"/>
  <c r="O10" i="8"/>
  <c r="P10" i="8" s="1"/>
  <c r="AK13" i="9" s="1"/>
  <c r="M10" i="8"/>
  <c r="N10" i="8" s="1"/>
  <c r="AL13" i="9" s="1"/>
  <c r="V9" i="8"/>
  <c r="O9" i="8"/>
  <c r="P9" i="8" s="1"/>
  <c r="AK12" i="9" s="1"/>
  <c r="M9" i="8"/>
  <c r="N9" i="8" s="1"/>
  <c r="AL12" i="9" s="1"/>
  <c r="V8" i="8"/>
  <c r="O8" i="8"/>
  <c r="P8" i="8" s="1"/>
  <c r="AK11" i="9" s="1"/>
  <c r="AK17" i="9" s="1"/>
  <c r="N8" i="8"/>
  <c r="AL11" i="9" s="1"/>
  <c r="M8" i="8"/>
  <c r="V7" i="8"/>
  <c r="P7" i="8"/>
  <c r="AK8" i="9" s="1"/>
  <c r="O7" i="8"/>
  <c r="N7" i="8"/>
  <c r="AL8" i="9" s="1"/>
  <c r="M7" i="8"/>
  <c r="V6" i="8"/>
  <c r="P6" i="8"/>
  <c r="AK7" i="9" s="1"/>
  <c r="O6" i="8"/>
  <c r="N6" i="8"/>
  <c r="AL7" i="9" s="1"/>
  <c r="M6" i="8"/>
  <c r="V5" i="8"/>
  <c r="P5" i="8"/>
  <c r="AK6" i="9" s="1"/>
  <c r="O5" i="8"/>
  <c r="M5" i="8"/>
  <c r="N5" i="8" s="1"/>
  <c r="AL6" i="9" s="1"/>
  <c r="V4" i="8"/>
  <c r="O4" i="8"/>
  <c r="P4" i="8" s="1"/>
  <c r="AK5" i="9" s="1"/>
  <c r="M4" i="8"/>
  <c r="N4" i="8" s="1"/>
  <c r="AL5" i="9" s="1"/>
  <c r="V3" i="8"/>
  <c r="O3" i="8"/>
  <c r="P3" i="8" s="1"/>
  <c r="AK4" i="9" s="1"/>
  <c r="M3" i="8"/>
  <c r="N3" i="8" s="1"/>
  <c r="AL4" i="9" s="1"/>
  <c r="V2" i="8"/>
  <c r="O2" i="8"/>
  <c r="P2" i="8" s="1"/>
  <c r="AK3" i="9" s="1"/>
  <c r="M2" i="8"/>
  <c r="N2" i="8" s="1"/>
  <c r="AL3" i="9" s="1"/>
  <c r="V25" i="7"/>
  <c r="O25" i="7"/>
  <c r="P25" i="7" s="1"/>
  <c r="AF32" i="9" s="1"/>
  <c r="N25" i="7"/>
  <c r="AG32" i="9" s="1"/>
  <c r="M25" i="7"/>
  <c r="V24" i="7"/>
  <c r="O24" i="7"/>
  <c r="P24" i="7" s="1"/>
  <c r="AF31" i="9" s="1"/>
  <c r="N24" i="7"/>
  <c r="AG31" i="9" s="1"/>
  <c r="M24" i="7"/>
  <c r="V23" i="7"/>
  <c r="O23" i="7"/>
  <c r="P23" i="7" s="1"/>
  <c r="AF30" i="9" s="1"/>
  <c r="N23" i="7"/>
  <c r="AG30" i="9" s="1"/>
  <c r="M23" i="7"/>
  <c r="V22" i="7"/>
  <c r="P22" i="7"/>
  <c r="AF29" i="9" s="1"/>
  <c r="O22" i="7"/>
  <c r="M22" i="7"/>
  <c r="N22" i="7" s="1"/>
  <c r="AG29" i="9" s="1"/>
  <c r="V21" i="7"/>
  <c r="P21" i="7"/>
  <c r="AF28" i="9" s="1"/>
  <c r="O21" i="7"/>
  <c r="M21" i="7"/>
  <c r="N21" i="7" s="1"/>
  <c r="AG28" i="9" s="1"/>
  <c r="V20" i="7"/>
  <c r="P20" i="7"/>
  <c r="AF27" i="9" s="1"/>
  <c r="AF33" i="9" s="1"/>
  <c r="O20" i="7"/>
  <c r="M20" i="7"/>
  <c r="N20" i="7" s="1"/>
  <c r="AG27" i="9" s="1"/>
  <c r="V19" i="7"/>
  <c r="O19" i="7"/>
  <c r="P19" i="7" s="1"/>
  <c r="AF24" i="9" s="1"/>
  <c r="M19" i="7"/>
  <c r="N19" i="7" s="1"/>
  <c r="AG24" i="9" s="1"/>
  <c r="V18" i="7"/>
  <c r="O18" i="7"/>
  <c r="P18" i="7" s="1"/>
  <c r="AF23" i="9" s="1"/>
  <c r="M18" i="7"/>
  <c r="N18" i="7" s="1"/>
  <c r="AG23" i="9" s="1"/>
  <c r="V17" i="7"/>
  <c r="O17" i="7"/>
  <c r="P17" i="7" s="1"/>
  <c r="AF22" i="9" s="1"/>
  <c r="M17" i="7"/>
  <c r="N17" i="7" s="1"/>
  <c r="AG22" i="9" s="1"/>
  <c r="V16" i="7"/>
  <c r="O16" i="7"/>
  <c r="P16" i="7" s="1"/>
  <c r="AF21" i="9" s="1"/>
  <c r="N16" i="7"/>
  <c r="AG21" i="9" s="1"/>
  <c r="M16" i="7"/>
  <c r="V15" i="7"/>
  <c r="P15" i="7"/>
  <c r="AF20" i="9" s="1"/>
  <c r="O15" i="7"/>
  <c r="N15" i="7"/>
  <c r="AG20" i="9" s="1"/>
  <c r="M15" i="7"/>
  <c r="V14" i="7"/>
  <c r="P14" i="7"/>
  <c r="AF19" i="9" s="1"/>
  <c r="O14" i="7"/>
  <c r="N14" i="7"/>
  <c r="AG19" i="9" s="1"/>
  <c r="M14" i="7"/>
  <c r="V13" i="7"/>
  <c r="P13" i="7"/>
  <c r="AF16" i="9" s="1"/>
  <c r="O13" i="7"/>
  <c r="M13" i="7"/>
  <c r="N13" i="7" s="1"/>
  <c r="AG16" i="9" s="1"/>
  <c r="V12" i="7"/>
  <c r="O12" i="7"/>
  <c r="P12" i="7" s="1"/>
  <c r="AF15" i="9" s="1"/>
  <c r="M12" i="7"/>
  <c r="N12" i="7" s="1"/>
  <c r="AG15" i="9" s="1"/>
  <c r="V11" i="7"/>
  <c r="O11" i="7"/>
  <c r="P11" i="7" s="1"/>
  <c r="AF14" i="9" s="1"/>
  <c r="M11" i="7"/>
  <c r="N11" i="7" s="1"/>
  <c r="AG14" i="9" s="1"/>
  <c r="V10" i="7"/>
  <c r="O10" i="7"/>
  <c r="P10" i="7" s="1"/>
  <c r="AF13" i="9" s="1"/>
  <c r="M10" i="7"/>
  <c r="N10" i="7" s="1"/>
  <c r="AG13" i="9" s="1"/>
  <c r="V9" i="7"/>
  <c r="O9" i="7"/>
  <c r="P9" i="7" s="1"/>
  <c r="AF12" i="9" s="1"/>
  <c r="N9" i="7"/>
  <c r="AG12" i="9" s="1"/>
  <c r="M9" i="7"/>
  <c r="V8" i="7"/>
  <c r="O8" i="7"/>
  <c r="P8" i="7" s="1"/>
  <c r="AF11" i="9" s="1"/>
  <c r="N8" i="7"/>
  <c r="AG11" i="9" s="1"/>
  <c r="M8" i="7"/>
  <c r="V7" i="7"/>
  <c r="O7" i="7"/>
  <c r="P7" i="7" s="1"/>
  <c r="AF8" i="9" s="1"/>
  <c r="N7" i="7"/>
  <c r="AG8" i="9" s="1"/>
  <c r="M7" i="7"/>
  <c r="V6" i="7"/>
  <c r="P6" i="7"/>
  <c r="AF7" i="9" s="1"/>
  <c r="O6" i="7"/>
  <c r="M6" i="7"/>
  <c r="N6" i="7" s="1"/>
  <c r="AG7" i="9" s="1"/>
  <c r="V5" i="7"/>
  <c r="P5" i="7"/>
  <c r="AF6" i="9" s="1"/>
  <c r="O5" i="7"/>
  <c r="M5" i="7"/>
  <c r="N5" i="7" s="1"/>
  <c r="AG6" i="9" s="1"/>
  <c r="V4" i="7"/>
  <c r="P4" i="7"/>
  <c r="AF5" i="9" s="1"/>
  <c r="O4" i="7"/>
  <c r="M4" i="7"/>
  <c r="N4" i="7" s="1"/>
  <c r="AG5" i="9" s="1"/>
  <c r="V3" i="7"/>
  <c r="O3" i="7"/>
  <c r="P3" i="7" s="1"/>
  <c r="AF4" i="9" s="1"/>
  <c r="M3" i="7"/>
  <c r="N3" i="7" s="1"/>
  <c r="AG4" i="9" s="1"/>
  <c r="V2" i="7"/>
  <c r="O2" i="7"/>
  <c r="P2" i="7" s="1"/>
  <c r="AF3" i="9" s="1"/>
  <c r="M2" i="7"/>
  <c r="N2" i="7" s="1"/>
  <c r="AG3" i="9" s="1"/>
  <c r="V25" i="6"/>
  <c r="O25" i="6"/>
  <c r="P25" i="6" s="1"/>
  <c r="AA32" i="9" s="1"/>
  <c r="M25" i="6"/>
  <c r="N25" i="6" s="1"/>
  <c r="AB32" i="9" s="1"/>
  <c r="V24" i="6"/>
  <c r="O24" i="6"/>
  <c r="P24" i="6" s="1"/>
  <c r="AA31" i="9" s="1"/>
  <c r="N24" i="6"/>
  <c r="AB31" i="9" s="1"/>
  <c r="M24" i="6"/>
  <c r="V23" i="6"/>
  <c r="P23" i="6"/>
  <c r="AA30" i="9" s="1"/>
  <c r="O23" i="6"/>
  <c r="N23" i="6"/>
  <c r="AB30" i="9" s="1"/>
  <c r="M23" i="6"/>
  <c r="V22" i="6"/>
  <c r="P22" i="6"/>
  <c r="AA29" i="9" s="1"/>
  <c r="O22" i="6"/>
  <c r="N22" i="6"/>
  <c r="AB29" i="9" s="1"/>
  <c r="M22" i="6"/>
  <c r="V21" i="6"/>
  <c r="P21" i="6"/>
  <c r="AA28" i="9" s="1"/>
  <c r="O21" i="6"/>
  <c r="M21" i="6"/>
  <c r="N21" i="6" s="1"/>
  <c r="AB28" i="9" s="1"/>
  <c r="V20" i="6"/>
  <c r="O20" i="6"/>
  <c r="P20" i="6" s="1"/>
  <c r="AA27" i="9" s="1"/>
  <c r="M20" i="6"/>
  <c r="N20" i="6" s="1"/>
  <c r="AB27" i="9" s="1"/>
  <c r="V19" i="6"/>
  <c r="O19" i="6"/>
  <c r="P19" i="6" s="1"/>
  <c r="AA24" i="9" s="1"/>
  <c r="M19" i="6"/>
  <c r="N19" i="6" s="1"/>
  <c r="AB24" i="9" s="1"/>
  <c r="V18" i="6"/>
  <c r="O18" i="6"/>
  <c r="P18" i="6" s="1"/>
  <c r="AA23" i="9" s="1"/>
  <c r="M18" i="6"/>
  <c r="N18" i="6" s="1"/>
  <c r="AB23" i="9" s="1"/>
  <c r="V17" i="6"/>
  <c r="O17" i="6"/>
  <c r="P17" i="6" s="1"/>
  <c r="AA22" i="9" s="1"/>
  <c r="N17" i="6"/>
  <c r="AB22" i="9" s="1"/>
  <c r="M17" i="6"/>
  <c r="V16" i="6"/>
  <c r="O16" i="6"/>
  <c r="P16" i="6" s="1"/>
  <c r="AA21" i="9" s="1"/>
  <c r="N16" i="6"/>
  <c r="AB21" i="9" s="1"/>
  <c r="M16" i="6"/>
  <c r="V15" i="6"/>
  <c r="O15" i="6"/>
  <c r="P15" i="6" s="1"/>
  <c r="AA20" i="9" s="1"/>
  <c r="N15" i="6"/>
  <c r="AB20" i="9" s="1"/>
  <c r="M15" i="6"/>
  <c r="V14" i="6"/>
  <c r="P14" i="6"/>
  <c r="AA19" i="9" s="1"/>
  <c r="O14" i="6"/>
  <c r="M14" i="6"/>
  <c r="N14" i="6" s="1"/>
  <c r="AB19" i="9" s="1"/>
  <c r="V13" i="6"/>
  <c r="P13" i="6"/>
  <c r="AA16" i="9" s="1"/>
  <c r="O13" i="6"/>
  <c r="M13" i="6"/>
  <c r="N13" i="6" s="1"/>
  <c r="AB16" i="9" s="1"/>
  <c r="V12" i="6"/>
  <c r="P12" i="6"/>
  <c r="AA15" i="9" s="1"/>
  <c r="O12" i="6"/>
  <c r="M12" i="6"/>
  <c r="N12" i="6" s="1"/>
  <c r="AB15" i="9" s="1"/>
  <c r="V11" i="6"/>
  <c r="O11" i="6"/>
  <c r="P11" i="6" s="1"/>
  <c r="AA14" i="9" s="1"/>
  <c r="M11" i="6"/>
  <c r="N11" i="6" s="1"/>
  <c r="AB14" i="9" s="1"/>
  <c r="V10" i="6"/>
  <c r="O10" i="6"/>
  <c r="P10" i="6" s="1"/>
  <c r="AA13" i="9" s="1"/>
  <c r="M10" i="6"/>
  <c r="N10" i="6" s="1"/>
  <c r="AB13" i="9" s="1"/>
  <c r="V9" i="6"/>
  <c r="O9" i="6"/>
  <c r="P9" i="6" s="1"/>
  <c r="AA12" i="9" s="1"/>
  <c r="M9" i="6"/>
  <c r="N9" i="6" s="1"/>
  <c r="AB12" i="9" s="1"/>
  <c r="V8" i="6"/>
  <c r="O8" i="6"/>
  <c r="P8" i="6" s="1"/>
  <c r="AA11" i="9" s="1"/>
  <c r="N8" i="6"/>
  <c r="AB11" i="9" s="1"/>
  <c r="M8" i="6"/>
  <c r="V7" i="6"/>
  <c r="P7" i="6"/>
  <c r="AA8" i="9" s="1"/>
  <c r="O7" i="6"/>
  <c r="N7" i="6"/>
  <c r="AB8" i="9" s="1"/>
  <c r="M7" i="6"/>
  <c r="V6" i="6"/>
  <c r="P6" i="6"/>
  <c r="AA7" i="9" s="1"/>
  <c r="O6" i="6"/>
  <c r="N6" i="6"/>
  <c r="AB7" i="9" s="1"/>
  <c r="M6" i="6"/>
  <c r="V5" i="6"/>
  <c r="P5" i="6"/>
  <c r="AA6" i="9" s="1"/>
  <c r="O5" i="6"/>
  <c r="M5" i="6"/>
  <c r="N5" i="6" s="1"/>
  <c r="AB6" i="9" s="1"/>
  <c r="V4" i="6"/>
  <c r="O4" i="6"/>
  <c r="P4" i="6" s="1"/>
  <c r="AA5" i="9" s="1"/>
  <c r="M4" i="6"/>
  <c r="N4" i="6" s="1"/>
  <c r="AB5" i="9" s="1"/>
  <c r="V3" i="6"/>
  <c r="O3" i="6"/>
  <c r="P3" i="6" s="1"/>
  <c r="AA4" i="9" s="1"/>
  <c r="M3" i="6"/>
  <c r="N3" i="6" s="1"/>
  <c r="AB4" i="9" s="1"/>
  <c r="V2" i="6"/>
  <c r="O2" i="6"/>
  <c r="P2" i="6" s="1"/>
  <c r="AA3" i="9" s="1"/>
  <c r="M2" i="6"/>
  <c r="N2" i="6" s="1"/>
  <c r="AB3" i="9" s="1"/>
  <c r="V25" i="5"/>
  <c r="O25" i="5"/>
  <c r="P25" i="5" s="1"/>
  <c r="V32" i="9" s="1"/>
  <c r="N25" i="5"/>
  <c r="W32" i="9" s="1"/>
  <c r="M25" i="5"/>
  <c r="V24" i="5"/>
  <c r="O24" i="5"/>
  <c r="P24" i="5" s="1"/>
  <c r="V31" i="9" s="1"/>
  <c r="N24" i="5"/>
  <c r="W31" i="9" s="1"/>
  <c r="M24" i="5"/>
  <c r="V23" i="5"/>
  <c r="O23" i="5"/>
  <c r="P23" i="5" s="1"/>
  <c r="V30" i="9" s="1"/>
  <c r="N23" i="5"/>
  <c r="W30" i="9" s="1"/>
  <c r="M23" i="5"/>
  <c r="V22" i="5"/>
  <c r="P22" i="5"/>
  <c r="V29" i="9" s="1"/>
  <c r="O22" i="5"/>
  <c r="M22" i="5"/>
  <c r="N22" i="5" s="1"/>
  <c r="W29" i="9" s="1"/>
  <c r="V21" i="5"/>
  <c r="P21" i="5"/>
  <c r="V28" i="9" s="1"/>
  <c r="O21" i="5"/>
  <c r="M21" i="5"/>
  <c r="N21" i="5" s="1"/>
  <c r="W28" i="9" s="1"/>
  <c r="V20" i="5"/>
  <c r="P20" i="5"/>
  <c r="V27" i="9" s="1"/>
  <c r="O20" i="5"/>
  <c r="M20" i="5"/>
  <c r="N20" i="5" s="1"/>
  <c r="W27" i="9" s="1"/>
  <c r="V19" i="5"/>
  <c r="O19" i="5"/>
  <c r="P19" i="5" s="1"/>
  <c r="V24" i="9" s="1"/>
  <c r="M19" i="5"/>
  <c r="N19" i="5" s="1"/>
  <c r="W24" i="9" s="1"/>
  <c r="V18" i="5"/>
  <c r="O18" i="5"/>
  <c r="P18" i="5" s="1"/>
  <c r="V23" i="9" s="1"/>
  <c r="M18" i="5"/>
  <c r="N18" i="5" s="1"/>
  <c r="W23" i="9" s="1"/>
  <c r="V17" i="5"/>
  <c r="O17" i="5"/>
  <c r="P17" i="5" s="1"/>
  <c r="V22" i="9" s="1"/>
  <c r="M17" i="5"/>
  <c r="N17" i="5" s="1"/>
  <c r="W22" i="9" s="1"/>
  <c r="V16" i="5"/>
  <c r="O16" i="5"/>
  <c r="P16" i="5" s="1"/>
  <c r="V21" i="9" s="1"/>
  <c r="N16" i="5"/>
  <c r="W21" i="9" s="1"/>
  <c r="M16" i="5"/>
  <c r="V15" i="5"/>
  <c r="P15" i="5"/>
  <c r="V20" i="9" s="1"/>
  <c r="O15" i="5"/>
  <c r="N15" i="5"/>
  <c r="W20" i="9" s="1"/>
  <c r="M15" i="5"/>
  <c r="V14" i="5"/>
  <c r="P14" i="5"/>
  <c r="V19" i="9" s="1"/>
  <c r="O14" i="5"/>
  <c r="N14" i="5"/>
  <c r="W19" i="9" s="1"/>
  <c r="M14" i="5"/>
  <c r="V13" i="5"/>
  <c r="P13" i="5"/>
  <c r="V16" i="9" s="1"/>
  <c r="O13" i="5"/>
  <c r="M13" i="5"/>
  <c r="N13" i="5" s="1"/>
  <c r="W16" i="9" s="1"/>
  <c r="V12" i="5"/>
  <c r="O12" i="5"/>
  <c r="P12" i="5" s="1"/>
  <c r="V15" i="9" s="1"/>
  <c r="M12" i="5"/>
  <c r="N12" i="5" s="1"/>
  <c r="W15" i="9" s="1"/>
  <c r="V11" i="5"/>
  <c r="O11" i="5"/>
  <c r="P11" i="5" s="1"/>
  <c r="V14" i="9" s="1"/>
  <c r="M11" i="5"/>
  <c r="N11" i="5" s="1"/>
  <c r="W14" i="9" s="1"/>
  <c r="V10" i="5"/>
  <c r="O10" i="5"/>
  <c r="P10" i="5" s="1"/>
  <c r="V13" i="9" s="1"/>
  <c r="M10" i="5"/>
  <c r="N10" i="5" s="1"/>
  <c r="W13" i="9" s="1"/>
  <c r="V9" i="5"/>
  <c r="O9" i="5"/>
  <c r="P9" i="5" s="1"/>
  <c r="V12" i="9" s="1"/>
  <c r="N9" i="5"/>
  <c r="W12" i="9" s="1"/>
  <c r="M9" i="5"/>
  <c r="V8" i="5"/>
  <c r="O8" i="5"/>
  <c r="P8" i="5" s="1"/>
  <c r="V11" i="9" s="1"/>
  <c r="V17" i="9" s="1"/>
  <c r="N8" i="5"/>
  <c r="W11" i="9" s="1"/>
  <c r="M8" i="5"/>
  <c r="V7" i="5"/>
  <c r="O7" i="5"/>
  <c r="P7" i="5" s="1"/>
  <c r="V8" i="9" s="1"/>
  <c r="N7" i="5"/>
  <c r="W8" i="9" s="1"/>
  <c r="M7" i="5"/>
  <c r="V6" i="5"/>
  <c r="P6" i="5"/>
  <c r="V7" i="9" s="1"/>
  <c r="O6" i="5"/>
  <c r="M6" i="5"/>
  <c r="N6" i="5" s="1"/>
  <c r="W7" i="9" s="1"/>
  <c r="V5" i="5"/>
  <c r="P5" i="5"/>
  <c r="V6" i="9" s="1"/>
  <c r="O5" i="5"/>
  <c r="M5" i="5"/>
  <c r="N5" i="5" s="1"/>
  <c r="W6" i="9" s="1"/>
  <c r="V4" i="5"/>
  <c r="P4" i="5"/>
  <c r="V5" i="9" s="1"/>
  <c r="O4" i="5"/>
  <c r="M4" i="5"/>
  <c r="N4" i="5" s="1"/>
  <c r="W5" i="9" s="1"/>
  <c r="V3" i="5"/>
  <c r="O3" i="5"/>
  <c r="P3" i="5" s="1"/>
  <c r="V4" i="9" s="1"/>
  <c r="M3" i="5"/>
  <c r="N3" i="5" s="1"/>
  <c r="W4" i="9" s="1"/>
  <c r="V2" i="5"/>
  <c r="O2" i="5"/>
  <c r="P2" i="5" s="1"/>
  <c r="V3" i="9" s="1"/>
  <c r="M2" i="5"/>
  <c r="N2" i="5" s="1"/>
  <c r="W3" i="9" s="1"/>
  <c r="V25" i="4"/>
  <c r="P25" i="4"/>
  <c r="Q32" i="9" s="1"/>
  <c r="O25" i="4"/>
  <c r="N25" i="4"/>
  <c r="R32" i="9" s="1"/>
  <c r="M25" i="4"/>
  <c r="V24" i="4"/>
  <c r="P24" i="4"/>
  <c r="Q31" i="9" s="1"/>
  <c r="O24" i="4"/>
  <c r="N24" i="4"/>
  <c r="R31" i="9" s="1"/>
  <c r="M24" i="4"/>
  <c r="V23" i="4"/>
  <c r="P23" i="4"/>
  <c r="Q30" i="9" s="1"/>
  <c r="O23" i="4"/>
  <c r="M23" i="4"/>
  <c r="N23" i="4" s="1"/>
  <c r="R30" i="9" s="1"/>
  <c r="V22" i="4"/>
  <c r="O22" i="4"/>
  <c r="P22" i="4" s="1"/>
  <c r="Q29" i="9" s="1"/>
  <c r="M22" i="4"/>
  <c r="N22" i="4" s="1"/>
  <c r="R29" i="9" s="1"/>
  <c r="V21" i="4"/>
  <c r="O21" i="4"/>
  <c r="P21" i="4" s="1"/>
  <c r="Q28" i="9" s="1"/>
  <c r="M21" i="4"/>
  <c r="N21" i="4" s="1"/>
  <c r="R28" i="9" s="1"/>
  <c r="V20" i="4"/>
  <c r="O20" i="4"/>
  <c r="E31" i="4" s="1"/>
  <c r="M20" i="4"/>
  <c r="C31" i="4" s="1"/>
  <c r="V19" i="4"/>
  <c r="O19" i="4"/>
  <c r="P19" i="4" s="1"/>
  <c r="Q24" i="9" s="1"/>
  <c r="N19" i="4"/>
  <c r="R24" i="9" s="1"/>
  <c r="M19" i="4"/>
  <c r="V18" i="4"/>
  <c r="O18" i="4"/>
  <c r="P18" i="4" s="1"/>
  <c r="Q23" i="9" s="1"/>
  <c r="N18" i="4"/>
  <c r="R23" i="9" s="1"/>
  <c r="M18" i="4"/>
  <c r="V17" i="4"/>
  <c r="O17" i="4"/>
  <c r="P17" i="4" s="1"/>
  <c r="Q22" i="9" s="1"/>
  <c r="N17" i="4"/>
  <c r="R22" i="9" s="1"/>
  <c r="M17" i="4"/>
  <c r="V16" i="4"/>
  <c r="P16" i="4"/>
  <c r="Q21" i="9" s="1"/>
  <c r="O16" i="4"/>
  <c r="M16" i="4"/>
  <c r="N16" i="4" s="1"/>
  <c r="R21" i="9" s="1"/>
  <c r="V15" i="4"/>
  <c r="P15" i="4"/>
  <c r="Q20" i="9" s="1"/>
  <c r="O15" i="4"/>
  <c r="E30" i="4" s="1"/>
  <c r="M15" i="4"/>
  <c r="N15" i="4" s="1"/>
  <c r="R20" i="9" s="1"/>
  <c r="V14" i="4"/>
  <c r="P14" i="4"/>
  <c r="Q19" i="9" s="1"/>
  <c r="O14" i="4"/>
  <c r="M14" i="4"/>
  <c r="N14" i="4" s="1"/>
  <c r="R19" i="9" s="1"/>
  <c r="V13" i="4"/>
  <c r="O13" i="4"/>
  <c r="P13" i="4" s="1"/>
  <c r="Q16" i="9" s="1"/>
  <c r="M13" i="4"/>
  <c r="N13" i="4" s="1"/>
  <c r="R16" i="9" s="1"/>
  <c r="V12" i="4"/>
  <c r="O12" i="4"/>
  <c r="P12" i="4" s="1"/>
  <c r="Q15" i="9" s="1"/>
  <c r="M12" i="4"/>
  <c r="C29" i="4" s="1"/>
  <c r="V11" i="4"/>
  <c r="O11" i="4"/>
  <c r="P11" i="4" s="1"/>
  <c r="Q14" i="9" s="1"/>
  <c r="M11" i="4"/>
  <c r="N11" i="4" s="1"/>
  <c r="R14" i="9" s="1"/>
  <c r="V10" i="4"/>
  <c r="O10" i="4"/>
  <c r="P10" i="4" s="1"/>
  <c r="Q13" i="9" s="1"/>
  <c r="N10" i="4"/>
  <c r="R13" i="9" s="1"/>
  <c r="M10" i="4"/>
  <c r="V9" i="4"/>
  <c r="P9" i="4"/>
  <c r="Q12" i="9" s="1"/>
  <c r="O9" i="4"/>
  <c r="N9" i="4"/>
  <c r="R12" i="9" s="1"/>
  <c r="M9" i="4"/>
  <c r="V8" i="4"/>
  <c r="P8" i="4"/>
  <c r="Q11" i="9" s="1"/>
  <c r="O8" i="4"/>
  <c r="E29" i="4" s="1"/>
  <c r="N8" i="4"/>
  <c r="R11" i="9" s="1"/>
  <c r="M8" i="4"/>
  <c r="V7" i="4"/>
  <c r="P7" i="4"/>
  <c r="Q8" i="9" s="1"/>
  <c r="O7" i="4"/>
  <c r="M7" i="4"/>
  <c r="N7" i="4" s="1"/>
  <c r="R8" i="9" s="1"/>
  <c r="V6" i="4"/>
  <c r="O6" i="4"/>
  <c r="P6" i="4" s="1"/>
  <c r="Q7" i="9" s="1"/>
  <c r="M6" i="4"/>
  <c r="N6" i="4" s="1"/>
  <c r="R7" i="9" s="1"/>
  <c r="V5" i="4"/>
  <c r="O5" i="4"/>
  <c r="E28" i="4" s="1"/>
  <c r="M5" i="4"/>
  <c r="N5" i="4" s="1"/>
  <c r="R6" i="9" s="1"/>
  <c r="V4" i="4"/>
  <c r="O4" i="4"/>
  <c r="P4" i="4" s="1"/>
  <c r="Q5" i="9" s="1"/>
  <c r="M4" i="4"/>
  <c r="N4" i="4" s="1"/>
  <c r="R5" i="9" s="1"/>
  <c r="V3" i="4"/>
  <c r="O3" i="4"/>
  <c r="P3" i="4" s="1"/>
  <c r="Q4" i="9" s="1"/>
  <c r="N3" i="4"/>
  <c r="R4" i="9" s="1"/>
  <c r="M3" i="4"/>
  <c r="V2" i="4"/>
  <c r="O2" i="4"/>
  <c r="P2" i="4" s="1"/>
  <c r="Q3" i="9" s="1"/>
  <c r="N2" i="4"/>
  <c r="R3" i="9" s="1"/>
  <c r="M2" i="4"/>
  <c r="C28" i="4" s="1"/>
  <c r="V25" i="3"/>
  <c r="O25" i="3"/>
  <c r="P25" i="3" s="1"/>
  <c r="L32" i="9" s="1"/>
  <c r="M25" i="3"/>
  <c r="N25" i="3" s="1"/>
  <c r="M32" i="9" s="1"/>
  <c r="V24" i="3"/>
  <c r="O24" i="3"/>
  <c r="P24" i="3" s="1"/>
  <c r="L31" i="9" s="1"/>
  <c r="M24" i="3"/>
  <c r="N24" i="3" s="1"/>
  <c r="V23" i="3"/>
  <c r="O23" i="3"/>
  <c r="P23" i="3" s="1"/>
  <c r="L30" i="9" s="1"/>
  <c r="M23" i="3"/>
  <c r="N23" i="3" s="1"/>
  <c r="M30" i="9" s="1"/>
  <c r="V22" i="3"/>
  <c r="O22" i="3"/>
  <c r="P22" i="3" s="1"/>
  <c r="M22" i="3"/>
  <c r="N22" i="3" s="1"/>
  <c r="V21" i="3"/>
  <c r="O21" i="3"/>
  <c r="P21" i="3" s="1"/>
  <c r="M21" i="3"/>
  <c r="N21" i="3" s="1"/>
  <c r="V20" i="3"/>
  <c r="O20" i="3"/>
  <c r="P20" i="3" s="1"/>
  <c r="M20" i="3"/>
  <c r="N20" i="3" s="1"/>
  <c r="V19" i="3"/>
  <c r="O19" i="3"/>
  <c r="P19" i="3" s="1"/>
  <c r="L24" i="9" s="1"/>
  <c r="M19" i="3"/>
  <c r="N19" i="3" s="1"/>
  <c r="M24" i="9" s="1"/>
  <c r="V18" i="3"/>
  <c r="O18" i="3"/>
  <c r="P18" i="3" s="1"/>
  <c r="M18" i="3"/>
  <c r="N18" i="3" s="1"/>
  <c r="M23" i="9" s="1"/>
  <c r="V17" i="3"/>
  <c r="O17" i="3"/>
  <c r="P17" i="3" s="1"/>
  <c r="L22" i="9" s="1"/>
  <c r="M17" i="3"/>
  <c r="N17" i="3" s="1"/>
  <c r="M22" i="9" s="1"/>
  <c r="V16" i="3"/>
  <c r="O16" i="3"/>
  <c r="P16" i="3" s="1"/>
  <c r="L21" i="9" s="1"/>
  <c r="M16" i="3"/>
  <c r="N16" i="3" s="1"/>
  <c r="V15" i="3"/>
  <c r="O15" i="3"/>
  <c r="P15" i="3" s="1"/>
  <c r="M15" i="3"/>
  <c r="N15" i="3" s="1"/>
  <c r="V14" i="3"/>
  <c r="O14" i="3"/>
  <c r="P14" i="3" s="1"/>
  <c r="M14" i="3"/>
  <c r="N14" i="3" s="1"/>
  <c r="M19" i="9" s="1"/>
  <c r="V13" i="3"/>
  <c r="O13" i="3"/>
  <c r="P13" i="3" s="1"/>
  <c r="M13" i="3"/>
  <c r="N13" i="3" s="1"/>
  <c r="V12" i="3"/>
  <c r="O12" i="3"/>
  <c r="P12" i="3" s="1"/>
  <c r="L15" i="9" s="1"/>
  <c r="M12" i="3"/>
  <c r="N12" i="3" s="1"/>
  <c r="M15" i="9" s="1"/>
  <c r="V11" i="3"/>
  <c r="O11" i="3"/>
  <c r="P11" i="3" s="1"/>
  <c r="L14" i="9" s="1"/>
  <c r="M11" i="3"/>
  <c r="N11" i="3" s="1"/>
  <c r="M14" i="9" s="1"/>
  <c r="V10" i="3"/>
  <c r="O10" i="3"/>
  <c r="P10" i="3" s="1"/>
  <c r="M10" i="3"/>
  <c r="N10" i="3" s="1"/>
  <c r="V9" i="3"/>
  <c r="O9" i="3"/>
  <c r="P9" i="3" s="1"/>
  <c r="M9" i="3"/>
  <c r="N9" i="3" s="1"/>
  <c r="M12" i="9" s="1"/>
  <c r="V8" i="3"/>
  <c r="O8" i="3"/>
  <c r="P8" i="3" s="1"/>
  <c r="L11" i="9" s="1"/>
  <c r="M8" i="3"/>
  <c r="N8" i="3" s="1"/>
  <c r="V7" i="3"/>
  <c r="O7" i="3"/>
  <c r="P7" i="3" s="1"/>
  <c r="L8" i="9" s="1"/>
  <c r="M7" i="3"/>
  <c r="N7" i="3" s="1"/>
  <c r="M8" i="9" s="1"/>
  <c r="V6" i="3"/>
  <c r="O6" i="3"/>
  <c r="P6" i="3" s="1"/>
  <c r="L7" i="9" s="1"/>
  <c r="M6" i="3"/>
  <c r="N6" i="3" s="1"/>
  <c r="V5" i="3"/>
  <c r="O5" i="3"/>
  <c r="P5" i="3" s="1"/>
  <c r="L6" i="9" s="1"/>
  <c r="M5" i="3"/>
  <c r="N5" i="3" s="1"/>
  <c r="M6" i="9" s="1"/>
  <c r="V4" i="3"/>
  <c r="O4" i="3"/>
  <c r="P4" i="3" s="1"/>
  <c r="M4" i="3"/>
  <c r="N4" i="3" s="1"/>
  <c r="V3" i="3"/>
  <c r="O3" i="3"/>
  <c r="P3" i="3" s="1"/>
  <c r="L4" i="9" s="1"/>
  <c r="M3" i="3"/>
  <c r="N3" i="3" s="1"/>
  <c r="M4" i="9" s="1"/>
  <c r="V2" i="3"/>
  <c r="O2" i="3"/>
  <c r="P2" i="3" s="1"/>
  <c r="L3" i="9" s="1"/>
  <c r="M2" i="3"/>
  <c r="N2" i="3" s="1"/>
  <c r="M3" i="9" s="1"/>
  <c r="V25" i="2"/>
  <c r="O25" i="2"/>
  <c r="P25" i="2" s="1"/>
  <c r="G32" i="9" s="1"/>
  <c r="M25" i="2"/>
  <c r="N25" i="2" s="1"/>
  <c r="H32" i="9" s="1"/>
  <c r="V24" i="2"/>
  <c r="O24" i="2"/>
  <c r="P24" i="2" s="1"/>
  <c r="G31" i="9" s="1"/>
  <c r="M24" i="2"/>
  <c r="N24" i="2" s="1"/>
  <c r="H31" i="9" s="1"/>
  <c r="V23" i="2"/>
  <c r="O23" i="2"/>
  <c r="P23" i="2" s="1"/>
  <c r="G30" i="9" s="1"/>
  <c r="M23" i="2"/>
  <c r="N23" i="2" s="1"/>
  <c r="H30" i="9" s="1"/>
  <c r="V22" i="2"/>
  <c r="O22" i="2"/>
  <c r="P22" i="2" s="1"/>
  <c r="G29" i="9" s="1"/>
  <c r="M22" i="2"/>
  <c r="N22" i="2" s="1"/>
  <c r="H29" i="9" s="1"/>
  <c r="V21" i="2"/>
  <c r="O21" i="2"/>
  <c r="P21" i="2" s="1"/>
  <c r="G28" i="9" s="1"/>
  <c r="M21" i="2"/>
  <c r="N21" i="2" s="1"/>
  <c r="H28" i="9" s="1"/>
  <c r="V20" i="2"/>
  <c r="O20" i="2"/>
  <c r="E31" i="2" s="1"/>
  <c r="N20" i="2"/>
  <c r="H27" i="9" s="1"/>
  <c r="M20" i="2"/>
  <c r="V19" i="2"/>
  <c r="O19" i="2"/>
  <c r="P19" i="2" s="1"/>
  <c r="G24" i="9" s="1"/>
  <c r="M19" i="2"/>
  <c r="N19" i="2" s="1"/>
  <c r="H24" i="9" s="1"/>
  <c r="V18" i="2"/>
  <c r="O18" i="2"/>
  <c r="P18" i="2" s="1"/>
  <c r="G23" i="9" s="1"/>
  <c r="M18" i="2"/>
  <c r="N18" i="2" s="1"/>
  <c r="H23" i="9" s="1"/>
  <c r="V17" i="2"/>
  <c r="O17" i="2"/>
  <c r="P17" i="2" s="1"/>
  <c r="G22" i="9" s="1"/>
  <c r="M17" i="2"/>
  <c r="N17" i="2" s="1"/>
  <c r="H22" i="9" s="1"/>
  <c r="V16" i="2"/>
  <c r="O16" i="2"/>
  <c r="P16" i="2" s="1"/>
  <c r="G21" i="9" s="1"/>
  <c r="M16" i="2"/>
  <c r="N16" i="2" s="1"/>
  <c r="H21" i="9" s="1"/>
  <c r="V15" i="2"/>
  <c r="O15" i="2"/>
  <c r="P15" i="2" s="1"/>
  <c r="G20" i="9" s="1"/>
  <c r="M15" i="2"/>
  <c r="N15" i="2" s="1"/>
  <c r="H20" i="9" s="1"/>
  <c r="V14" i="2"/>
  <c r="O14" i="2"/>
  <c r="P14" i="2" s="1"/>
  <c r="G19" i="9" s="1"/>
  <c r="M14" i="2"/>
  <c r="V13" i="2"/>
  <c r="O13" i="2"/>
  <c r="P13" i="2" s="1"/>
  <c r="G16" i="9" s="1"/>
  <c r="M13" i="2"/>
  <c r="N13" i="2" s="1"/>
  <c r="H16" i="9" s="1"/>
  <c r="V12" i="2"/>
  <c r="O12" i="2"/>
  <c r="P12" i="2" s="1"/>
  <c r="G15" i="9" s="1"/>
  <c r="M12" i="2"/>
  <c r="N12" i="2" s="1"/>
  <c r="H15" i="9" s="1"/>
  <c r="V11" i="2"/>
  <c r="P11" i="2"/>
  <c r="G14" i="9" s="1"/>
  <c r="O11" i="2"/>
  <c r="M11" i="2"/>
  <c r="N11" i="2" s="1"/>
  <c r="H14" i="9" s="1"/>
  <c r="V10" i="2"/>
  <c r="O10" i="2"/>
  <c r="P10" i="2" s="1"/>
  <c r="G13" i="9" s="1"/>
  <c r="M10" i="2"/>
  <c r="N10" i="2" s="1"/>
  <c r="H13" i="9" s="1"/>
  <c r="V9" i="2"/>
  <c r="O9" i="2"/>
  <c r="P9" i="2" s="1"/>
  <c r="G12" i="9" s="1"/>
  <c r="M9" i="2"/>
  <c r="N9" i="2" s="1"/>
  <c r="H12" i="9" s="1"/>
  <c r="V8" i="2"/>
  <c r="O8" i="2"/>
  <c r="P8" i="2" s="1"/>
  <c r="G11" i="9" s="1"/>
  <c r="M8" i="2"/>
  <c r="C29" i="2" s="1"/>
  <c r="V7" i="2"/>
  <c r="O7" i="2"/>
  <c r="P7" i="2" s="1"/>
  <c r="G8" i="9" s="1"/>
  <c r="M7" i="2"/>
  <c r="N7" i="2" s="1"/>
  <c r="H8" i="9" s="1"/>
  <c r="V6" i="2"/>
  <c r="O6" i="2"/>
  <c r="P6" i="2" s="1"/>
  <c r="G7" i="9" s="1"/>
  <c r="M6" i="2"/>
  <c r="N6" i="2" s="1"/>
  <c r="H7" i="9" s="1"/>
  <c r="V5" i="2"/>
  <c r="O5" i="2"/>
  <c r="P5" i="2" s="1"/>
  <c r="G6" i="9" s="1"/>
  <c r="M5" i="2"/>
  <c r="N5" i="2" s="1"/>
  <c r="H6" i="9" s="1"/>
  <c r="V4" i="2"/>
  <c r="O4" i="2"/>
  <c r="M4" i="2"/>
  <c r="N4" i="2" s="1"/>
  <c r="H5" i="9" s="1"/>
  <c r="V3" i="2"/>
  <c r="O3" i="2"/>
  <c r="P3" i="2" s="1"/>
  <c r="G4" i="9" s="1"/>
  <c r="N3" i="2"/>
  <c r="H4" i="9" s="1"/>
  <c r="M3" i="2"/>
  <c r="V2" i="2"/>
  <c r="P2" i="2"/>
  <c r="G3" i="9" s="1"/>
  <c r="O2" i="2"/>
  <c r="M2" i="2"/>
  <c r="V25" i="1"/>
  <c r="O25" i="1"/>
  <c r="P25" i="1" s="1"/>
  <c r="B32" i="9" s="1"/>
  <c r="M25" i="1"/>
  <c r="N25" i="1" s="1"/>
  <c r="C32" i="9" s="1"/>
  <c r="V24" i="1"/>
  <c r="O24" i="1"/>
  <c r="P24" i="1" s="1"/>
  <c r="B31" i="9" s="1"/>
  <c r="M24" i="1"/>
  <c r="N24" i="1" s="1"/>
  <c r="C31" i="9" s="1"/>
  <c r="V23" i="1"/>
  <c r="O23" i="1"/>
  <c r="P23" i="1" s="1"/>
  <c r="B30" i="9" s="1"/>
  <c r="M23" i="1"/>
  <c r="N23" i="1" s="1"/>
  <c r="C30" i="9" s="1"/>
  <c r="V22" i="1"/>
  <c r="O22" i="1"/>
  <c r="P22" i="1" s="1"/>
  <c r="B29" i="9" s="1"/>
  <c r="M22" i="1"/>
  <c r="N22" i="1" s="1"/>
  <c r="C29" i="9" s="1"/>
  <c r="V21" i="1"/>
  <c r="O21" i="1"/>
  <c r="P21" i="1" s="1"/>
  <c r="B28" i="9" s="1"/>
  <c r="M21" i="1"/>
  <c r="N21" i="1" s="1"/>
  <c r="C28" i="9" s="1"/>
  <c r="V20" i="1"/>
  <c r="O20" i="1"/>
  <c r="P20" i="1" s="1"/>
  <c r="B27" i="9" s="1"/>
  <c r="M20" i="1"/>
  <c r="N20" i="1" s="1"/>
  <c r="C27" i="9" s="1"/>
  <c r="V19" i="1"/>
  <c r="O19" i="1"/>
  <c r="P19" i="1" s="1"/>
  <c r="B24" i="9" s="1"/>
  <c r="M19" i="1"/>
  <c r="N19" i="1" s="1"/>
  <c r="C24" i="9" s="1"/>
  <c r="V18" i="1"/>
  <c r="O18" i="1"/>
  <c r="P18" i="1" s="1"/>
  <c r="B23" i="9" s="1"/>
  <c r="M18" i="1"/>
  <c r="N18" i="1" s="1"/>
  <c r="C23" i="9" s="1"/>
  <c r="V17" i="1"/>
  <c r="O17" i="1"/>
  <c r="P17" i="1" s="1"/>
  <c r="B22" i="9" s="1"/>
  <c r="M17" i="1"/>
  <c r="N17" i="1" s="1"/>
  <c r="C22" i="9" s="1"/>
  <c r="V16" i="1"/>
  <c r="O16" i="1"/>
  <c r="P16" i="1" s="1"/>
  <c r="B21" i="9" s="1"/>
  <c r="M16" i="1"/>
  <c r="N16" i="1" s="1"/>
  <c r="C21" i="9" s="1"/>
  <c r="V15" i="1"/>
  <c r="O15" i="1"/>
  <c r="P15" i="1" s="1"/>
  <c r="B20" i="9" s="1"/>
  <c r="M15" i="1"/>
  <c r="N15" i="1" s="1"/>
  <c r="C20" i="9" s="1"/>
  <c r="V14" i="1"/>
  <c r="O14" i="1"/>
  <c r="P14" i="1" s="1"/>
  <c r="B19" i="9" s="1"/>
  <c r="M14" i="1"/>
  <c r="N14" i="1" s="1"/>
  <c r="C19" i="9" s="1"/>
  <c r="V13" i="1"/>
  <c r="O13" i="1"/>
  <c r="P13" i="1" s="1"/>
  <c r="B16" i="9" s="1"/>
  <c r="M13" i="1"/>
  <c r="N13" i="1" s="1"/>
  <c r="C16" i="9" s="1"/>
  <c r="V12" i="1"/>
  <c r="O12" i="1"/>
  <c r="P12" i="1" s="1"/>
  <c r="B15" i="9" s="1"/>
  <c r="M12" i="1"/>
  <c r="N12" i="1" s="1"/>
  <c r="C15" i="9" s="1"/>
  <c r="V11" i="1"/>
  <c r="O11" i="1"/>
  <c r="P11" i="1" s="1"/>
  <c r="B14" i="9" s="1"/>
  <c r="M11" i="1"/>
  <c r="N11" i="1" s="1"/>
  <c r="C14" i="9" s="1"/>
  <c r="V10" i="1"/>
  <c r="O10" i="1"/>
  <c r="P10" i="1" s="1"/>
  <c r="B13" i="9" s="1"/>
  <c r="M10" i="1"/>
  <c r="N10" i="1" s="1"/>
  <c r="C13" i="9" s="1"/>
  <c r="V9" i="1"/>
  <c r="O9" i="1"/>
  <c r="P9" i="1" s="1"/>
  <c r="B12" i="9" s="1"/>
  <c r="M9" i="1"/>
  <c r="N9" i="1" s="1"/>
  <c r="C12" i="9" s="1"/>
  <c r="V8" i="1"/>
  <c r="O8" i="1"/>
  <c r="P8" i="1" s="1"/>
  <c r="B11" i="9" s="1"/>
  <c r="M8" i="1"/>
  <c r="N8" i="1" s="1"/>
  <c r="C11" i="9" s="1"/>
  <c r="V7" i="1"/>
  <c r="O7" i="1"/>
  <c r="P7" i="1" s="1"/>
  <c r="B8" i="9" s="1"/>
  <c r="M7" i="1"/>
  <c r="N7" i="1" s="1"/>
  <c r="C8" i="9" s="1"/>
  <c r="V6" i="1"/>
  <c r="O6" i="1"/>
  <c r="P6" i="1" s="1"/>
  <c r="B7" i="9" s="1"/>
  <c r="M6" i="1"/>
  <c r="N6" i="1" s="1"/>
  <c r="C7" i="9" s="1"/>
  <c r="V5" i="1"/>
  <c r="O5" i="1"/>
  <c r="P5" i="1" s="1"/>
  <c r="B6" i="9" s="1"/>
  <c r="M5" i="1"/>
  <c r="N5" i="1" s="1"/>
  <c r="C6" i="9" s="1"/>
  <c r="V4" i="1"/>
  <c r="O4" i="1"/>
  <c r="P4" i="1" s="1"/>
  <c r="B5" i="9" s="1"/>
  <c r="M4" i="1"/>
  <c r="N4" i="1" s="1"/>
  <c r="C5" i="9" s="1"/>
  <c r="V3" i="1"/>
  <c r="O3" i="1"/>
  <c r="P3" i="1" s="1"/>
  <c r="B4" i="9" s="1"/>
  <c r="M3" i="1"/>
  <c r="N3" i="1" s="1"/>
  <c r="C4" i="9" s="1"/>
  <c r="V2" i="1"/>
  <c r="O2" i="1"/>
  <c r="P2" i="1" s="1"/>
  <c r="B3" i="9" s="1"/>
  <c r="M2" i="1"/>
  <c r="N2" i="1" s="1"/>
  <c r="C3" i="9" s="1"/>
  <c r="L12" i="9" l="1"/>
  <c r="M27" i="9"/>
  <c r="L27" i="9"/>
  <c r="M13" i="9"/>
  <c r="M28" i="9"/>
  <c r="M21" i="9"/>
  <c r="L29" i="9"/>
  <c r="L19" i="9"/>
  <c r="M7" i="9"/>
  <c r="M20" i="9"/>
  <c r="M25" i="9" s="1"/>
  <c r="L23" i="9"/>
  <c r="L13" i="9"/>
  <c r="L20" i="9"/>
  <c r="M31" i="9"/>
  <c r="M5" i="9"/>
  <c r="M9" i="9" s="1"/>
  <c r="L28" i="9"/>
  <c r="L33" i="9" s="1"/>
  <c r="M11" i="9"/>
  <c r="L5" i="9"/>
  <c r="L9" i="9" s="1"/>
  <c r="M16" i="9"/>
  <c r="L16" i="9"/>
  <c r="M29" i="9"/>
  <c r="E29" i="2"/>
  <c r="E28" i="2"/>
  <c r="C28" i="2"/>
  <c r="C30" i="2"/>
  <c r="B25" i="9"/>
  <c r="G17" i="9"/>
  <c r="AB33" i="9"/>
  <c r="C17" i="9"/>
  <c r="C33" i="9"/>
  <c r="G25" i="9"/>
  <c r="E32" i="4"/>
  <c r="R25" i="9"/>
  <c r="V9" i="9"/>
  <c r="AK33" i="9"/>
  <c r="H33" i="9"/>
  <c r="C9" i="9"/>
  <c r="AA25" i="9"/>
  <c r="B9" i="9"/>
  <c r="AB9" i="9"/>
  <c r="B33" i="9"/>
  <c r="B17" i="9"/>
  <c r="Q25" i="9"/>
  <c r="AA17" i="9"/>
  <c r="W17" i="9"/>
  <c r="AF17" i="9"/>
  <c r="AK25" i="9"/>
  <c r="Q17" i="9"/>
  <c r="V25" i="9"/>
  <c r="AL9" i="9"/>
  <c r="V33" i="9"/>
  <c r="AG9" i="9"/>
  <c r="AA33" i="9"/>
  <c r="AK9" i="9"/>
  <c r="W9" i="9"/>
  <c r="AG25" i="9"/>
  <c r="AL33" i="9"/>
  <c r="W33" i="9"/>
  <c r="AB17" i="9"/>
  <c r="AF25" i="9"/>
  <c r="C32" i="4"/>
  <c r="AF9" i="9"/>
  <c r="AL25" i="9"/>
  <c r="AA9" i="9"/>
  <c r="AG17" i="9"/>
  <c r="W25" i="9"/>
  <c r="C25" i="9"/>
  <c r="R9" i="9"/>
  <c r="AB25" i="9"/>
  <c r="AG33" i="9"/>
  <c r="AL17" i="9"/>
  <c r="P4" i="2"/>
  <c r="G5" i="9" s="1"/>
  <c r="G9" i="9" s="1"/>
  <c r="N14" i="2"/>
  <c r="H19" i="9" s="1"/>
  <c r="H25" i="9" s="1"/>
  <c r="P20" i="2"/>
  <c r="G27" i="9" s="1"/>
  <c r="G33" i="9" s="1"/>
  <c r="E30" i="2"/>
  <c r="E32" i="2" s="1"/>
  <c r="N12" i="4"/>
  <c r="R15" i="9" s="1"/>
  <c r="R17" i="9" s="1"/>
  <c r="C31" i="2"/>
  <c r="C32" i="2" s="1"/>
  <c r="N8" i="2"/>
  <c r="H11" i="9" s="1"/>
  <c r="H17" i="9" s="1"/>
  <c r="P5" i="4"/>
  <c r="Q6" i="9" s="1"/>
  <c r="Q9" i="9" s="1"/>
  <c r="N2" i="2"/>
  <c r="H3" i="9" s="1"/>
  <c r="H9" i="9" s="1"/>
  <c r="N20" i="4"/>
  <c r="R27" i="9" s="1"/>
  <c r="R33" i="9" s="1"/>
  <c r="C30" i="4"/>
  <c r="P20" i="4"/>
  <c r="Q27" i="9" s="1"/>
  <c r="Q33" i="9" s="1"/>
  <c r="L17" i="9" l="1"/>
  <c r="M17" i="9"/>
  <c r="M33" i="9"/>
  <c r="L25" i="9"/>
</calcChain>
</file>

<file path=xl/sharedStrings.xml><?xml version="1.0" encoding="utf-8"?>
<sst xmlns="http://schemas.openxmlformats.org/spreadsheetml/2006/main" count="511" uniqueCount="234">
  <si>
    <t>Optimal</t>
  </si>
  <si>
    <t>Best Fitness</t>
  </si>
  <si>
    <t>Best's gap</t>
  </si>
  <si>
    <t>Avg</t>
  </si>
  <si>
    <t>Avg's gap</t>
  </si>
  <si>
    <t>Smith's Time</t>
  </si>
  <si>
    <t>GAP</t>
  </si>
  <si>
    <t>C101_0.5.dat</t>
  </si>
  <si>
    <t>[[[[0, [1, 2, 5, 3, 4, 10]], [5, []], [3, []], [4, []], [1, []], [2, []], [6, [6, 9, 8, 7]], [9, []], [8, []], [10, []], [7, []]]], [[[6, [6, 9, 8, 7]]]]]</t>
  </si>
  <si>
    <t>C101_1.5.dat</t>
  </si>
  <si>
    <t>[[[[0, [2, 1]], [5, [4, 5, 3, 10]], [3, []], [4, []], [2, []], [1, []], [6, [6, 9, 8, 7]], [9, []], [8, []], [10, []], [7, []]]], [[[5, [4, 5, 3, 10]]], [[6, [6, 9, 8, 7]]]]]</t>
  </si>
  <si>
    <t>C101_1.dat</t>
  </si>
  <si>
    <t>C101_2.dat</t>
  </si>
  <si>
    <t>[[[[0, [1]], [5, [5, 2]], [1, []], [2, []], [3, [10, 3, 4]], [4, []], [10, []], [8, [8, 6, 9, 7]], [9, []], [6, []], [7, []]]], [[[5, [5, 2]]], [[3, [10, 3, 4]]], [[8, [8, 6, 9, 7]]]]]</t>
  </si>
  <si>
    <t>C101_2.5.dat</t>
  </si>
  <si>
    <t>[[[[0, [1, 2]], [10, [10, 5, 3, 4]], [5, []], [3, []], [4, []], [1, []], [2, []], [8, [8, 6, 9, 7]], [9, []], [6, []], [7, []]]], [[[10, [10, 5, 3, 4]]], [[8, [8, 6, 9, 7]]]]]</t>
  </si>
  <si>
    <t>C101_3.dat</t>
  </si>
  <si>
    <t>[[[[0, [5, 1, 2]], [1, []], [2, []], [5, []], [7, [7, 3, 4, 10]], [3, []], [4, []], [10, []], [8, [8, 6, 9]], [9, []], [6, []]]], [[[7, [7, 3, 4, 10]]], [[8, [8, 6, 9]]]]]</t>
  </si>
  <si>
    <t>C201_0.5.dat</t>
  </si>
  <si>
    <t>[[[[0, [1]], [5, [5, 4]], [4, []], [3, [3, 10, 7, 2]], [7, []], [1, []], [2, [6, 8, 9]], [9, []], [10, []], [8, []], [6, []]]], [[[5, [5, 4]]], [[3, [3, 10, 7, 2]]], [[2, [6, 8, 9]]]]]</t>
  </si>
  <si>
    <t>C201_1.5.dat</t>
  </si>
  <si>
    <t>[[[[0, [1]], [5, [5, 4, 3, 2]], [4, []], [3, []], [7, [7, 10]], [1, []], [2, []], [9, [9, 8, 6]], [10, []], [8, []], [6, []]]], [[[5, [5, 4, 3, 2]]], [[7, [7, 10]]], [[9, [9, 8, 6]]]]]</t>
  </si>
  <si>
    <t>C201_1.dat</t>
  </si>
  <si>
    <t>[[[[0, []], [2, [2, 1, 5]], [1, []], [7, [7, 3, 4, 10]], [3, []], [4, []], [5, []], [10, []], [8, [8, 9, 6]], [9, []], [6, []]]], [[[2, [2, 1, 5]]], [[7, [7, 3, 4, 10]]], [[8, [8, 9, 6]]]]]</t>
  </si>
  <si>
    <t>C201_2.dat</t>
  </si>
  <si>
    <t>[[[[0, [1]], [5, [5]], [1, [3, 4, 2]], [3, []], [4, []], [7, [7, 10]], [2, []], [9, [9, 8, 6]], [10, []], [8, []], [6, []]]], [[[5, [5]]], [[1, [3, 4, 2]]], [[7, [7, 10]]], [[9, [9, 8, 6]]]]]</t>
  </si>
  <si>
    <t>C201_2.5.dat</t>
  </si>
  <si>
    <t>[[[[0, [1, 5]], [5, []], [1, [4, 3, 2]], [4, []], [3, []], [7, [7, 10]], [2, []], [10, []], [8, [8, 6]], [9, [9]], [6, []]]], [[[1, [4, 3, 2]]], [[7, [7, 10]]], [[8, [8, 6]]], [[9, [9]]]]]</t>
  </si>
  <si>
    <t>C201_3.dat</t>
  </si>
  <si>
    <t>[[[[0, [1, 4, 3, 2, 5]], [5, []], [1, []], [4, []], [3, []], [7, [7]], [2, []], [10, [10, 8]], [8, []], [9, [9, 6]], [6, []]]], [[[7, [7]]], [[10, [10, 8]]], [[9, [9, 6]]]]]</t>
  </si>
  <si>
    <t>R101_0.5.dat</t>
  </si>
  <si>
    <t>[[[[0, [1]], [2, [2, 5]], [4, [4, 3, 10]], [3, []], [9, [9, 7, 8, 6]], [1, []], [10, []], [7, []], [8, []], [5, []], [6, []]]], [[[2, [2, 5]]], [[4, [4, 3, 10]]], [[9, [9, 7, 8, 6]]]]]</t>
  </si>
  <si>
    <t>R101_1.5.dat</t>
  </si>
  <si>
    <t>[[[[0, [1]], [1, []], [2, [2, 3, 4]], [4, [7, 5]], [3, []], [9, [9, 10, 8, 6]], [10, []], [7, []], [8, []], [5, []], [6, []]]], [[[2, [2, 3, 4]]], [[4, [7, 5]]], [[9, [9, 10, 8, 6]]]]]</t>
  </si>
  <si>
    <t>R101_1.dat</t>
  </si>
  <si>
    <t>R101_2.dat</t>
  </si>
  <si>
    <t>[[[[0, [1]], [2, [2, 5]], [4, [4, 3, 10]], [1, []], [3, []], [9, [9, 7, 8, 6]], [10, []], [7, []], [8, []], [5, []], [6, []]]], [[[2, [2, 5]]], [[4, [4, 3, 10]]], [[9, [9, 7, 8, 6]]]]]</t>
  </si>
  <si>
    <t>R101_2.5.dat</t>
  </si>
  <si>
    <t>[[[[0, [1, 2]], [1, []], [4, [4]], [2, [7, 10, 3]], [6, [6, 5, 8]], [5, []], [8, []], [7, []], [10, []], [9, [9]], [3, []]]], [[[4, [4]]], [[2, [7, 10, 3]]], [[6, [6, 5, 8]]], [[9, [9]]]]]</t>
  </si>
  <si>
    <t>R101_3.dat</t>
  </si>
  <si>
    <t>[[[[0, [1, 2]], [2, []], [4, [5, 10, 3, 4]], [1, []], [6, [6, 8, 7]], [5, []], [8, []], [7, [9]], [10, []], [9, []], [3, []]]], [[[4, [5, 10, 3, 4]]], [[6, [6, 8, 7]]], [[7, [9]]]]]</t>
  </si>
  <si>
    <t>RC101_0.5.dat</t>
  </si>
  <si>
    <t>[[[[0, [1]], [9, [9, 10, 7, 4]], [10, []], [6, [6, 8, 5, 3]], [7, []], [8, []], [4, []], [5, []], [3, []], [1, []], [2, [2]]]], [[[9, [9, 10, 7, 4]]], [[6, [6, 8, 5, 3]]], [[2, [2]]]]]</t>
  </si>
  <si>
    <t>RC101_1.5.dat</t>
  </si>
  <si>
    <t>[[[[0, [1]], [4, [4, 5, 3, 2]], [5, []], [3, []], [1, []], [2, []], [6, [6, 8, 7]], [7, []], [8, []], [10, [10, 9]], [9, []]]], [[[4, [4, 5, 3, 2]]], [[6, [6, 8, 7]]], [[10, [10, 9]]]]]</t>
  </si>
  <si>
    <t>RC101_1.dat</t>
  </si>
  <si>
    <t>[[[[0, [1]], [2, [2, 5, 4, 3]], [1, []], [3, []], [5, []], [4, []], [6, [6, 8, 7, 9]], [7, []], [8, []], [10, [10]], [9, []]]], [[[2, [2, 5, 4, 3]]], [[6, [6, 8, 7, 9]]], [[10, [10]]]]]</t>
  </si>
  <si>
    <t>RC101_2.dat</t>
  </si>
  <si>
    <t>[[[[0, [5, 2, 1, 4, 3]], [1, []], [3, []], [5, []], [4, []], [2, []], [6, [6, 8, 7, 10]], [8, []], [7, []], [10, []], [9, [9]]]], [[[6, [6, 8, 7, 10]]], [[9, [9]]]]]</t>
  </si>
  <si>
    <t>RC101_2.5.dat</t>
  </si>
  <si>
    <t>[[[[0, [2, 1, 5, 4, 3]], [2, []], [3, []], [1, []], [5, []], [4, []], [6, [6, 8, 7, 10]], [7, []], [8, []], [10, []], [9, [9]]]], [[[6, [6, 8, 7, 10]]], [[9, [9]]]]]</t>
  </si>
  <si>
    <t>RC101_3.dat</t>
  </si>
  <si>
    <t>[[[[0, [2, 1, 3, 4, 5]], [3, []], [2, []], [1, []], [4, []], [5, []], [6, [6, 8, 7, 10]], [8, []], [7, []], [10, []], [9, [9]]]], [[[6, [6, 8, 7, 10]]], [[9, [9]]]]]</t>
  </si>
  <si>
    <t>[[[[0, [5, 3, 4, 1, 2, 11, 13]], [5, []], [3, []], [4, []], [1, []], [2, []], [6, [6, 8, 9, 14]], [8, []], [9, []], [12, [12, 10, 7, 15]], [14, []], [15, []], [13, []], [11, []], [10, []], [7, []]]], [[[6, [6, 8, 9, 14]]], [[12, [12, 10, 7, 15]]]]]</t>
  </si>
  <si>
    <t>[[[[0, [1, 13]], [1, []], [2, [3, 5, 2, 4]], [4, []], [3, []], [5, []], [10, [10, 11]], [11, []], [13, []], [15, [15, 12, 9, 14]], [14, []], [12, []], [9, []], [8, [8, 6, 7]], [6, []], [7, []]]], [[[2, [3, 5, 2, 4]]], [[10, [10, 11]]], [[15, [15, 12, 9, 14]]], [[8, [8, 6, 7]]]]]</t>
  </si>
  <si>
    <t>[[[[0, [1, 11, 13]], [5, [4, 3, 2, 5]], [3, []], [4, []], [1, []], [2, []], [12, [12, 14, 15, 10]], [14, []], [15, []], [13, []], [11, [6, 8, 7, 9]], [10, []], [8, []], [9, []], [6, []], [7, []]]], [[[5, [4, 3, 2, 5]]], [[12, [12, 14, 15, 10]]], [[11, [6, 8, 7, 9]]]]]</t>
  </si>
  <si>
    <t>[[[[0, [1]], [1, [13, 2, 5, 4]], [4, []], [2, []], [5, [3, 11, 10]], [3, []], [10, []], [11, [14, 15, 7]], [13, []], [15, []], [14, []], [12, [12, 9, 8, 6]], [9, []], [8, []], [6, []], [7, []]]], [[[1, [13, 2, 5, 4]]], [[5, [3, 11, 10]]], [[11, [14, 15, 7]]], [[12, [12, 9, 8, 6]]]]]</t>
  </si>
  <si>
    <t>[[[[0, [2, 11, 1, 5, 13, 3, 4, 10]], [3, []], [5, []], [4, []], [1, []], [2, []], [10, []], [11, [14, 15, 7]], [13, []], [15, []], [14, []], [12, [12, 8, 9, 6]], [9, []], [8, []], [6, []], [7, []]]], [[[11, [14, 15, 7]]], [[12, [12, 8, 9, 6]]]]]</t>
  </si>
  <si>
    <t>[[[[0, [1, 2, 11, 5, 3, 4, 13]], [3, []], [4, []], [5, []], [1, []], [2, []], [11, []], [10, [10, 14, 15, 7]], [13, []], [15, []], [14, []], [12, [12, 9, 8, 6]], [9, []], [8, []], [6, []], [7, []]]], [[[10, [10, 14, 15, 7]]], [[12, [12, 9, 8, 6]]]]]</t>
  </si>
  <si>
    <t>[[[[0, []], [5, [5, 1, 11, 13]], [4, [4, 3, 7, 10]], [3, []], [7, []], [1, []], [2, [8, 2, 14]], [11, []], [10, []], [8, [9, 12, 15, 6]], [9, []], [12, []], [14, []], [15, []], [13, []], [6, []]]], [[[5, [5, 1, 11, 13]]], [[4, [4, 3, 7, 10]]], [[2, [8, 2, 14]]], [[8, [9, 12, 15, 6]]]]]</t>
  </si>
  <si>
    <t>[[[[0, [1, 13]], [1, [3, 4, 2, 5]], [3, []], [4, []], [7, [7, 10, 11]], [2, []], [5, []], [8, [8, 12, 15, 14]], [10, []], [11, []], [9, [9, 6]], [12, []], [14, []], [15, []], [13, []], [6, []]]], [[[1, [3, 4, 2, 5]]], [[7, [7, 10, 11]]], [[8, [8, 12, 15, 14]]], [[9, [9, 6]]]]]</t>
  </si>
  <si>
    <t>[[[[0, [1]], [2, [13, 2, 5, 11]], [1, []], [7, [7, 3, 4, 10]], [3, []], [4, []], [5, []], [8, [8, 9, 15, 12]], [10, []], [11, []], [9, []], [12, []], [14, [14, 6]], [15, []], [13, []], [6, []]]], [[[2, [13, 2, 5, 11]]], [[7, [7, 3, 4, 10]]], [[8, [8, 9, 15, 12]]], [[14, [14, 6]]]]]</t>
  </si>
  <si>
    <t>[[[[0, [1, 2, 5, 13]], [5, []], [2, [4, 3, 11]], [1, []], [4, []], [3, []], [7, [7, 10, 14]], [11, [8, 15]], [10, []], [8, []], [9, [9, 12, 6]], [12, []], [14, []], [15, []], [13, []], [6, []]]], [[[2, [4, 3, 11]]], [[7, [7, 10, 14]]], [[11, [8, 15]]], [[9, [9, 12, 6]]]]]</t>
  </si>
  <si>
    <t>[[[[0, []], [13, [13]], [2, [1, 2, 11, 4]], [11, []], [1, []], [7, [7, 3, 5, 10]], [3, []], [4, []], [5, []], [8, [8, 14]], [10, []], [9, [9, 12, 15, 6]], [12, []], [14, []], [15, []], [6, []]]], [[[13, [13]]], [[2, [1, 2, 11, 4]]], [[7, [7, 3, 5, 10]]], [[8, [8, 14]]], [[9, [9, 12, 15, 6]]]]]</t>
  </si>
  <si>
    <t>[[[[0, [2, 11, 13, 5]], [5, []], [3, [3, 1, 4]], [1, []], [4, []], [7, [7, 10]], [2, []], [11, []], [10, []], [8, [8, 15, 14, 6]], [13, []], [15, []], [14, []], [12, [12, 9]], [9, []], [6, []]]], [[[3, [3, 1, 4]]], [[7, [7, 10]]], [[8, [8, 15, 14, 6]]], [[12, [12, 9]]]]]</t>
  </si>
  <si>
    <t>[[[[0, [1]], [4, [4, 11, 5]], [12, [12, 3, 10]], [3, []], [9, [9, 7, 8, 14]], [1, []], [10, []], [11, []], [7, []], [8, []], [5, []], [14, []], [15, [15, 6, 2, 13]], [2, []], [13, []], [6, []]]], [[[4, [4, 11, 5]]], [[12, [12, 3, 10]]], [[9, [9, 7, 8, 14]]], [[15, [15, 6, 2, 13]]]]]</t>
  </si>
  <si>
    <t>[[[[0, []], [1, [1, 13]], [4, [4, 5, 11, 3]], [2, [14, 2]], [14, []], [15, [15, 7, 10]], [13, []], [6, [6, 8, 9, 12]], [5, []], [8, []], [7, []], [11, []], [10, []], [9, []], [3, []], [12, []]]], [[[1, [1, 13]]], [[4, [4, 5, 11, 3]]], [[2, [14, 2]]], [[15, [15, 7, 10]]], [[6, [6, 8, 9, 12]]]]]</t>
  </si>
  <si>
    <t>[[[[0, [1]], [13, [13]], [4, [4, 2, 5, 3]], [2, []], [15, [15, 14, 7, 11]], [14, []], [6, [6, 8, 10]], [5, []], [8, []], [7, []], [11, []], [10, []], [1, []], [9, [9, 12]], [3, []], [12, []]]], [[[13, [13]]], [[4, [4, 2, 5, 3]]], [[15, [15, 14, 7, 11]]], [[6, [6, 8, 10]]], [[9, [9, 12]]]]]</t>
  </si>
  <si>
    <t>[[[[0, [1]], [1, []], [4, [11, 13, 5, 4]], [2, [2]], [14, [14, 3]], [15, [15, 7, 10]], [13, []], [6, [6, 8, 9, 12]], [5, []], [8, []], [7, []], [11, []], [10, []], [9, []], [3, []], [12, []]]], [[[4, [11, 13, 5, 4]]], [[2, [2]]], [[14, [14, 3]]], [[15, [15, 7, 10]]], [[6, [6, 8, 9, 12]]]]]</t>
  </si>
  <si>
    <t>[[[[0, [1]], [1, []], [4, [4, 13, 2, 3]], [13, []], [2, []], [14, [14, 5, 11, 10]], [15, [15]], [6, [6, 8, 7]], [5, []], [8, [9, 12]], [7, []], [11, []], [10, []], [9, []], [3, []], [12, []]]], [[[4, [4, 13, 2, 3]]], [[14, [14, 5, 11, 10]]], [[15, [15]]], [[6, [6, 8, 7]]], [[8, [9, 12]]]]]</t>
  </si>
  <si>
    <t>[[[[0, [1]], [1, []], [13, [11, 13, 5]], [4, [4]], [2, [2]], [5, [14, 3, 10]], [14, []], [15, [15]], [6, [6, 8, 7]], [8, []], [7, []], [11, []], [10, []], [9, [9, 12]], [3, []], [12, []]]], [[[13, [11, 13, 5]]], [[4, [4]]], [[2, [2]]], [[5, [14, 3, 10]]], [[15, [15]]], [[6, [6, 8, 7]]], [[9, [9, 12]]]]]</t>
  </si>
  <si>
    <t>[[[[0, [2, 1, 5, 4, 13, 11, 3]], [2, []], [1, []], [3, []], [5, []], [4, []], [8, [8, 7, 6, 14]], [7, []], [6, []], [14, []], [15, [15, 9, 12, 10]], [13, []], [9, []], [10, []], [11, []], [12, []]]], [[[8, [8, 7, 6, 14]]], [[15, [15, 9, 12, 10]]]]]</t>
  </si>
  <si>
    <t>[[[[0, [11, 1, 13]], [2, [2, 3, 5, 4]], [1, []], [3, []], [5, []], [4, []], [6, [6, 8, 7, 10]], [7, []], [8, []], [10, []], [11, []], [9, [9, 12, 14, 15]], [13, []], [15, []], [14, []], [12, []]]], [[[2, [2, 3, 5, 4]]], [[6, [6, 8, 7, 10]]], [[9, [9, 12, 14, 15]]]]]</t>
  </si>
  <si>
    <t>[[[[0, [1]], [2, [4, 2, 5, 3]], [3, []], [1, []], [5, []], [4, []], [6, [6, 8, 7, 15]], [7, []], [8, []], [12, [12, 14, 9, 13]], [14, []], [15, []], [13, []], [9, []], [11, [11, 10]], [10, []]]], [[[2, [4, 2, 5, 3]]], [[6, [6, 8, 7, 15]]], [[12, [12, 14, 9, 13]]], [[11, [11, 10]]]]]</t>
  </si>
  <si>
    <t>[[[[0, [1, 3, 11, 13]], [2, [2, 4, 5, 10]], [4, []], [5, []], [1, []], [3, []], [6, [6, 8, 7, 15]], [8, []], [7, []], [12, [12, 14, 9]], [14, []], [15, []], [13, []], [9, []], [11, []], [10, []]]], [[[2, [2, 4, 5, 10]]], [[6, [6, 8, 7, 15]]], [[12, [12, 14, 9]]]]]</t>
  </si>
  <si>
    <t>[[[[0, [1, 5, 3, 4, 11, 13]], [1, []], [2, [2, 14, 10]], [5, []], [3, []], [4, []], [6, [6, 7, 8, 15]], [7, []], [8, []], [12, [12, 9]], [14, []], [15, []], [13, []], [9, []], [11, []], [10, []]]], [[[2, [2, 14, 10]]], [[6, [6, 7, 8, 15]]], [[12, [12, 9]]]]]</t>
  </si>
  <si>
    <t>[[[[0, [13, 1, 11]], [11, [5, 4, 2, 3]], [2, []], [1, []], [3, []], [5, []], [4, []], [6, [6, 8, 7, 10]], [8, []], [7, []], [10, []], [9, [9, 12, 14, 15]], [13, []], [15, []], [14, []], [12, []]]], [[[11, [5, 4, 2, 3]]], [[6, [6, 8, 7, 10]]], [[9, [9, 12, 14, 15]]]]]</t>
  </si>
  <si>
    <t>MILP</t>
  </si>
  <si>
    <t>Decomposition</t>
  </si>
  <si>
    <t>C101</t>
  </si>
  <si>
    <t>C201</t>
  </si>
  <si>
    <t>R101</t>
  </si>
  <si>
    <t>RC101</t>
  </si>
  <si>
    <t>[[[[0, [5, 4, 1, 2, 11, 13, 19, 16]], [7, [7, 3, 10, 18]], [3, []], [5, []], [4, []], [1, []], [2, []], [6, [6, 9, 8, 17]], [9, []], [8, []], [10, []], [11, []], [13, []], [17, []], [18, []], [19, []], [15, [15, 20, 12, 14]], [16, []], [14, []], [12, []], [20, []]]], [[[7, [7, 3, 10, 18]]], [[6, [6, 9, 8, 17]]], [[15, [15, 20, 12, 14]]]]]</t>
  </si>
  <si>
    <t>[[[[0, [11, 13, 19, 16, 2, 1, 4, 5, 3]], [11, []], [10, [10, 7, 18]], [7, []], [3, []], [5, []], [4, []], [1, []], [2, []], [6, [6, 8, 20, 9]], [8, []], [9, []], [13, [15, 17, 12, 14]], [17, []], [18, []], [19, []], [15, []], [16, []], [14, []], [12, []], [20, []]]], [[[10, [10, 7, 18]]], [[6, [6, 8, 20, 9]]], [[13, [15, 17, 12, 14]]]]]</t>
  </si>
  <si>
    <t>[[[[0, [4, 1, 13, 19, 16, 5, 2, 11]], [5, []], [7, [7, 3, 18, 10]], [3, []], [4, []], [2, []], [1, []], [6, [6, 9, 8, 15]], [9, []], [8, []], [10, []], [11, []], [13, []], [17, [17, 12, 20, 14]], [18, []], [19, []], [15, []], [16, []], [14, []], [12, []], [20, []]]], [[[7, [7, 3, 18, 10]]], [[6, [6, 9, 8, 15]]], [[17, [17, 12, 20, 14]]]]]</t>
  </si>
  <si>
    <t>[[[[0, [16, 13]], [1, [1, 2]], [2, []], [5, [5, 11, 4, 3]], [20, [20, 18, 19, 14]], [12, [12, 15, 17, 10]], [14, []], [16, []], [15, []], [19, []], [18, []], [17, []], [13, []], [11, []], [10, []], [8, [8, 6, 9, 7]], [9, []], [6, []], [4, []], [3, []], [7, []]]], [[[1, [1, 2]]], [[5, [5, 11, 4, 3]]], [[20, [20, 18, 19, 14]]], [[12, [12, 15, 17, 10]]], [[8, [8, 6, 9, 7]]]]]</t>
  </si>
  <si>
    <t>[[[[0, [16, 1, 5, 11, 13]], [5, [3, 4, 2, 19]], [3, []], [4, []], [1, []], [2, []], [20, [20, 14, 18]], [10, [10, 15, 7, 17]], [11, []], [12, [12, 6, 8, 9]], [14, []], [16, []], [15, []], [19, []], [18, []], [17, []], [13, []], [9, []], [8, []], [6, []], [7, []]]], [[[5, [3, 4, 2, 19]]], [[20, [20, 14, 18]]], [[10, [10, 15, 7, 17]]], [[12, [12, 6, 8, 9]]]]]</t>
  </si>
  <si>
    <t>[[[[0, [1, 4, 2, 3, 5, 11, 13, 19, 16]], [2, []], [1, []], [4, []], [3, []], [5, []], [20, [20, 10, 18]], [10, []], [11, [7, 17, 15, 14]], [13, []], [17, []], [18, []], [19, []], [15, []], [16, []], [14, []], [12, [12, 8, 9, 6]], [9, []], [8, []], [6, []], [7, []]]], [[[20, [20, 10, 18]]], [[11, [7, 17, 15, 14]]], [[12, [12, 8, 9, 6]]]]]</t>
  </si>
  <si>
    <t>[[[[0, []], [5, [1, 2, 5, 11]], [4, [4, 3, 7, 10]], [3, []], [7, []], [1, []], [2, [13, 16, 18, 17]], [11, []], [10, []], [8, [8, 9, 14, 15]], [9, []], [13, []], [14, []], [12, [12, 19, 6, 20]], [16, []], [15, []], [19, []], [18, []], [17, []], [6, []], [20, []]]], [[[5, [1, 2, 5, 11]]], [[4, [4, 3, 7, 10]]], [[2, [13, 16, 18, 17]]], [[8, [8, 9, 14, 15]]], [[12, [12, 19, 6, 20]]]]]</t>
  </si>
  <si>
    <t>[[[[0, [16, 13, 1, 11]], [1, [3, 4, 2, 19]], [3, []], [4, []], [7, [7, 14, 5, 18]], [2, []], [5, []], [8, [8, 10, 15, 20]], [10, []], [11, []], [9, [9, 12, 6, 17]], [13, []], [14, []], [12, []], [16, []], [15, []], [19, []], [18, []], [17, []], [6, []], [20, []]]], [[[1, [3, 4, 2, 19]]], [[7, [7, 14, 5, 18]]], [[8, [8, 10, 15, 20]]], [[9, [9, 12, 6, 17]]]]]</t>
  </si>
  <si>
    <t>[[[[0, [1, 16]], [2, [2, 3, 4, 5]], [1, []], [7, [7, 13, 11, 10]], [3, []], [4, []], [5, []], [8, [8, 9, 12, 6]], [10, []], [11, []], [9, [19, 14, 20]], [13, []], [14, []], [12, []], [16, []], [15, [15, 18, 17]], [19, []], [18, []], [17, []], [6, []], [20, []]]], [[[2, [2, 3, 4, 5]]], [[7, [7, 13, 11, 10]]], [[8, [8, 9, 12, 6]]], [[9, [19, 14, 20]]], [[15, [15, 18, 17]]]]]</t>
  </si>
  <si>
    <t>[[[[0, [1, 11, 5, 13, 16]], [5, [19, 4, 3, 2]], [1, []], [4, []], [3, []], [7, [7, 14, 10, 18]], [2, []], [11, []], [10, [8, 6, 20, 17]], [8, []], [9, [9, 12, 15]], [13, []], [14, []], [12, []], [16, []], [15, []], [19, []], [18, []], [17, []], [6, []], [20, []]]], [[[5, [19, 4, 3, 2]]], [[7, [7, 14, 10, 18]]], [[10, [8, 6, 20, 17]]], [[9, [9, 12, 15]]]]]</t>
  </si>
  <si>
    <t>[[[[0, [1, 16, 5, 11, 13]], [5, []], [11, [4, 3, 2]], [1, [10]], [4, []], [3, []], [7, [7, 19, 14, 18]], [2, []], [10, []], [8, [8, 17, 15, 20]], [13, []], [17, []], [18, []], [19, []], [15, [12, 9, 6]], [16, []], [14, []], [12, []], [9, []], [6, []], [20, []]]], [[[11, [4, 3, 2]]], [[1, [10]]], [[7, [7, 19, 14, 18]]], [[8, [8, 17, 15, 20]]], [[15, [12, 9, 6]]]]]</t>
  </si>
  <si>
    <t>[[[[0, [13, 1, 16, 11]], [11, []], [13, [3, 4, 2, 5]], [1, []], [3, []], [4, []], [7, [7, 10, 18, 19]], [2, []], [5, []], [10, []], [20, [20, 6, 14, 8]], [6, []], [17, [17, 15, 12, 9]], [18, []], [19, []], [15, []], [16, []], [14, []], [12, []], [9, []], [8, []]]], [[[13, [3, 4, 2, 5]]], [[7, [7, 10, 18, 19]]], [[20, [20, 6, 14, 8]]], [[17, [17, 15, 12, 9]]]]]</t>
  </si>
  <si>
    <t>[[[[0, [1, 13]], [1, [3, 4, 19, 11]], [7, [7, 20, 10, 18]], [18, []], [8, [8, 9, 12, 15]], [19, []], [11, []], [10, [16, 5, 2]], [20, []], [9, []], [3, []], [12, []], [4, []], [2, []], [15, []], [14, [14, 17, 6]], [16, []], [17, []], [5, []], [6, []], [13, []]]], [[[1, [3, 4, 19, 11]]], [[7, [7, 20, 10, 18]]], [[8, [8, 9, 12, 15]]], [[10, [16, 5, 2]]], [[14, [14, 17, 6]]]]]</t>
  </si>
  <si>
    <t>[[[[0, []], [1, [1, 13]], [4, [4, 2, 16, 5]], [2, []], [16, [14, 19, 10, 3]], [14, []], [15, [15, 6, 17, 11]], [13, []], [6, []], [5, []], [17, []], [8, [8, 18, 7, 20]], [18, []], [7, []], [11, []], [19, []], [10, []], [20, []], [9, [9, 12]], [3, []], [12, []]]], [[[1, [1, 13]]], [[4, [4, 2, 16, 5]]], [[16, [14, 19, 10, 3]]], [[15, [15, 6, 17, 11]]], [[8, [8, 18, 7, 20]]], [[9, [9, 12]]]]]</t>
  </si>
  <si>
    <t>[[[[0, [1]], [1, []], [4, [4, 16, 10, 13]], [2, [2, 7, 20, 18]], [13, []], [15, [15, 14, 6, 17]], [14, []], [16, [5, 11, 19, 3]], [17, []], [5, []], [6, []], [18, []], [8, [8, 9, 12]], [7, []], [11, []], [19, []], [10, []], [20, []], [9, []], [3, []], [12, []]]], [[[4, [4, 16, 10, 13]]], [[2, [2, 7, 20, 18]]], [[15, [15, 14, 6, 17]]], [[16, [5, 11, 19, 3]]], [[8, [8, 9, 12]]]]]</t>
  </si>
  <si>
    <t>[[[[0, []], [1, [1, 16]], [4, [4, 2, 13, 5]], [2, []], [16, []], [14, [14, 19, 11, 3]], [15, [15, 7, 10, 20]], [13, []], [6, [6, 18, 8, 17]], [5, []], [17, []], [8, [9, 12]], [18, []], [7, []], [19, []], [11, []], [10, []], [20, []], [9, []], [3, []], [12, []]]], [[[1, [1, 16]]], [[4, [4, 2, 13, 5]]], [[14, [14, 19, 11, 3]]], [[15, [15, 7, 10, 20]]], [[6, [6, 18, 8, 17]]], [[8, [9, 12]]]]]</t>
  </si>
  <si>
    <t>[[[[0, [1, 13]], [1, [5, 11, 2, 16]], [2, []], [4, [4, 10, 3]], [16, [14, 18, 19]], [14, []], [15, [15, 20, 7]], [13, []], [6, [6, 17, 8]], [5, []], [17, []], [8, [9, 12]], [18, []], [7, []], [11, []], [19, []], [10, []], [20, []], [9, []], [3, []], [12, []]]], [[[1, [5, 11, 2, 16]]], [[4, [4, 10, 3]]], [[16, [14, 18, 19]]], [[15, [15, 20, 7]]], [[6, [6, 17, 8]]], [[8, [9, 12]]]]]</t>
  </si>
  <si>
    <t>[[[[0, [13, 19]], [1, [1, 16, 5]], [4, [11, 4, 2]], [2, []], [16, [14, 18, 10, 3]], [14, []], [15, [15, 20]], [13, []], [6, [6, 17, 8, 7]], [5, []], [17, []], [8, []], [18, [12, 9]], [7, []], [11, []], [19, []], [10, []], [20, []], [9, []], [3, []], [12, []]]], [[[1, [1, 16, 5]]], [[4, [11, 4, 2]]], [[16, [14, 18, 10, 3]]], [[15, [15, 20]]], [[6, [6, 17, 8, 7]]], [[18, [12, 9]]]]]</t>
  </si>
  <si>
    <t>[[[[0, [4, 16, 2, 13, 11, 19, 5, 1]], [20, [20, 18, 10, 3]], [18, []], [19, []], [9, [9, 14, 17, 15]], [13, []], [10, []], [11, []], [15, []], [16, []], [17, []], [14, [12, 7, 8, 6]], [12, []], [6, []], [7, []], [8, []], [4, []], [5, []], [1, []], [3, []], [2, []]]], [[[20, [20, 18, 10, 3]]], [[9, [9, 14, 17, 15]]], [[14, [12, 7, 8, 6]]]]]</t>
  </si>
  <si>
    <t>[[[[0, [3, 1, 16, 11, 13, 19, 2, 5, 4]], [2, [14, 10, 18]], [3, []], [1, []], [5, []], [4, []], [6, [6, 7, 8, 15]], [7, []], [8, []], [12, [12, 17, 9, 20]], [14, []], [17, []], [16, []], [15, []], [11, []], [10, []], [9, []], [13, []], [20, []], [19, []], [18, []]]], [[[2, [14, 10, 18]]], [[6, [6, 7, 8, 15]]], [[12, [12, 17, 9, 20]]]]]</t>
  </si>
  <si>
    <t>[[[[0, [1, 16, 13, 11]], [2, [3, 5, 4, 2]], [1, []], [3, []], [5, []], [4, []], [6, [6, 7, 14, 8]], [8, []], [7, []], [12, [12, 17, 15, 9]], [14, []], [17, []], [16, []], [15, []], [13, []], [11, []], [10, [10, 20, 19, 18]], [9, []], [20, []], [19, []], [18, []]]], [[[2, [3, 5, 4, 2]]], [[6, [6, 7, 14, 8]]], [[12, [12, 17, 15, 9]]], [[10, [10, 20, 19, 18]]]]]</t>
  </si>
  <si>
    <t>[[[[0, [16, 1, 13]], [13, []], [11, [19, 11, 2, 5]], [2, [3, 4, 10, 7]], [5, []], [3, []], [1, []], [4, []], [6, [6, 14, 8]], [7, []], [8, []], [12, [12, 15, 17, 9]], [14, []], [17, []], [16, []], [15, []], [10, []], [9, []], [20, [20, 18]], [19, []], [18, []]]], [[[11, [19, 11, 2, 5]]], [[2, [3, 4, 10, 7]]], [[6, [6, 14, 8]]], [[12, [12, 15, 17, 9]]], [[20, [20, 18]]]]]</t>
  </si>
  <si>
    <t>[[[[0, [1, 16]], [13, [13, 11, 5]], [11, [2, 3, 19]], [4, [4, 14, 10, 18]], [5, []], [3, []], [1, []], [2, []], [6, [6, 7, 15, 8]], [8, []], [7, []], [12, [12, 9, 20, 17]], [14, []], [17, []], [16, []], [15, []], [10, []], [9, []], [20, []], [19, []], [18, []]]], [[[13, [13, 11, 5]]], [[11, [2, 3, 19]]], [[4, [4, 14, 10, 18]]], [[6, [6, 7, 15, 8]]], [[12, [12, 9, 20, 17]]]]]</t>
  </si>
  <si>
    <t>[[[[0, [4, 5, 18, 16, 3, 1, 2, 11, 19, 13]], [19, []], [18, []], [20, [7, 20, 10]], [13, []], [9, [9, 15, 17, 14]], [10, []], [11, []], [15, []], [16, []], [17, []], [14, []], [12, [12, 6, 8]], [6, []], [7, []], [8, []], [4, []], [5, []], [3, []], [1, []], [2, []]]], [[[20, [7, 20, 10]]], [[9, [9, 15, 17, 14]]], [[12, [12, 6, 8]]]]]</t>
  </si>
  <si>
    <t>[[[[0, [1, 5, 4, 2, 3, 13, 11]], [5, []], [3, []], [4, []], [1, []], [2, []], [6, [6, 9, 12, 8]], [8, []], [9, []], [12, []], [14, [14, 15, 10, 7]], [15, []], [13, []], [11, []], [10, []], [7, []]]], [[[6, [6, 9, 12, 8]]], [[14, [14, 15, 10, 7]]]]]</t>
  </si>
  <si>
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</si>
  <si>
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</si>
  <si>
    <t>[[[[0, [2, 1, 11, 4, 3]], [3, []], [4, []], [1, [5, 10]], [2, []], [5, []], [10, [7, 14, 15, 13]], [11, []], [12, [12, 9, 6, 8]], [14, []], [15, []], [13, []], [9, []], [8, []], [6, []], [7, []]]], [[[1, [5, 10]]], [[10, [7, 14, 15, 13]]], [[12, [12, 9, 6, 8]]]]]</t>
  </si>
  <si>
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</si>
  <si>
    <t>[[[[0, [13, 11, 5, 3, 4, 2, 1]], [2, []], [1, []], [4, []], [11, []], [3, []], [5, []], [10, [15, 14, 10, 7]], [13, []], [15, []], [14, []], [12, [12, 9, 8, 6]], [9, []], [8, []], [6, []], [7, []]]], [[[10, [15, 14, 10, 7]]], [[12, [12, 9, 8, 6]]]]]</t>
  </si>
  <si>
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</si>
  <si>
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</si>
  <si>
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</si>
  <si>
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</si>
  <si>
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</si>
  <si>
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</si>
  <si>
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</si>
  <si>
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</si>
  <si>
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</si>
  <si>
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</si>
  <si>
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</si>
  <si>
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</si>
  <si>
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</si>
  <si>
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</si>
  <si>
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</si>
  <si>
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</si>
  <si>
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</si>
  <si>
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</si>
  <si>
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</si>
  <si>
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</si>
  <si>
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</si>
  <si>
    <t>[[[[0, [1, 2, 5]], [5, []], [2, []], [1, []], [4, [4, 3, 7, 10, 13, 11]], [3, []], [7, []], [10, []], [11, []], [13, []], [15, [15, 14, 12, 8, 9, 6]], [14, []], [12, []], [9, []], [8, []], [6, []]]], [[[4, [4, 3, 7, 10, 13, 11]]], [[15, [15, 14, 12, 8, 9, 6]]]]]</t>
  </si>
  <si>
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</si>
  <si>
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</si>
  <si>
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</si>
  <si>
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</si>
  <si>
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</si>
  <si>
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</si>
  <si>
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</si>
  <si>
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</si>
  <si>
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</si>
  <si>
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</si>
  <si>
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</si>
  <si>
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</si>
  <si>
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</si>
  <si>
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</si>
  <si>
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</si>
  <si>
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</si>
  <si>
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</si>
  <si>
    <t>[[[[0, [3, 2, 5, 4, 1]], [1, []], [5, []], [3, []], [2, []], [4, []], [6, [6, 7, 8, 11, 10, 13, 15, 14]], [7, []], [8, []], [12, [12, 9]], [11, []], [10, []], [9, []], [13, []], [15, []], [14, []]]], [[[6, [6, 7, 8, 11, 10, 13, 15, 14]]], [[12, [12, 9]]]]]</t>
  </si>
  <si>
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</si>
  <si>
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</si>
  <si>
    <t>[[[[0, [5, 3, 4, 1, 2, 16, 19, 13, 29, 33, 43, 11, 46, 49, 26, 23, 22, 35]], [5, []], [3, []], [4, []], [1, []], [2, []], [6, [6, 8, 7, 10]], [7, []], [10, []], [11, []], [8, []], [9, [9, 14, 15, 18]], [12, [12, 17, 30, 34]], [14, []], [16, []], [15, []], [19, []], [18, []], [17, []], [13, []], [30, [42, 40, 44, 41]], [29, []], [34, []], [33, []], [37, [37, 36, 39, 38]], [35, []], [36, []], [39, []], [38, []], [32, [32, 31, 45, 50]], [31, []], [43, []], [42, []], [41, []], [40, []], [44, []], [45, []], [48, [48, 47, 24, 28]], [46, []], [47, []], [49, []], [50, []], [24, []], [25, [25, 27, 21, 20]], [27, []], [28, []], [26, []], [23, []], [22, []], [21, []], [20, []]]], [[[6, [6, 8, 7, 10]]], [[9, [9, 14, 15, 18]]], [[12, [12, 17, 30, 34]]], [[30, [42, 40, 44, 41]]], [[37, [37, 36, 39, 38]]], [[32, [32, 31, 45, 50]]], [[48, [48, 47, 24, 28]]], [[25, [25, 27, 21, 20]]]]]</t>
  </si>
  <si>
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</si>
  <si>
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</si>
  <si>
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</si>
  <si>
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</si>
  <si>
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</si>
  <si>
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</si>
  <si>
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</si>
  <si>
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</si>
  <si>
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</si>
  <si>
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</si>
  <si>
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</si>
  <si>
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</si>
  <si>
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</si>
  <si>
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</si>
  <si>
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</si>
  <si>
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</si>
  <si>
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</si>
  <si>
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</si>
  <si>
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</si>
  <si>
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</si>
  <si>
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</si>
  <si>
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</si>
  <si>
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</si>
  <si>
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</si>
  <si>
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</si>
  <si>
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</si>
  <si>
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</si>
  <si>
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</si>
  <si>
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</si>
  <si>
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</si>
  <si>
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</si>
  <si>
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</si>
  <si>
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</si>
  <si>
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</si>
  <si>
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</si>
  <si>
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</si>
  <si>
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</si>
  <si>
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</si>
  <si>
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</si>
  <si>
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</si>
  <si>
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</si>
  <si>
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</si>
  <si>
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</si>
  <si>
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</si>
  <si>
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</si>
  <si>
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</si>
  <si>
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</si>
  <si>
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</si>
  <si>
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</si>
  <si>
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</si>
  <si>
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</si>
  <si>
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</si>
  <si>
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</si>
  <si>
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</si>
  <si>
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</si>
  <si>
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</si>
  <si>
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</si>
  <si>
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</si>
  <si>
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</si>
  <si>
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</si>
  <si>
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</si>
  <si>
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</si>
  <si>
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</si>
  <si>
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</si>
  <si>
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</si>
  <si>
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</si>
  <si>
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</si>
  <si>
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</si>
  <si>
    <t>10A2</t>
  </si>
  <si>
    <t>10A4</t>
  </si>
  <si>
    <t>15A2</t>
  </si>
  <si>
    <t>15A4</t>
  </si>
  <si>
    <t>15A8</t>
  </si>
  <si>
    <t>20A2</t>
  </si>
  <si>
    <t>20A4</t>
  </si>
  <si>
    <t>20A8</t>
  </si>
  <si>
    <t>CPU Time</t>
  </si>
  <si>
    <t>Smith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</si>
</sst>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#,##0.0%"/>
    <numFmt numFmtId="166" formatCode="#,##0.0"/>
    <numFmt numFmtId="167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C66"/>
      </patternFill>
    </fill>
    <fill>
      <patternFill patternType="solid">
        <fgColor rgb="FFC6D9F1"/>
      </patternFill>
    </fill>
    <fill>
      <patternFill patternType="solid">
        <fgColor rgb="FFC3D69B"/>
      </patternFill>
    </fill>
    <fill>
      <patternFill patternType="solid">
        <fgColor rgb="FFE6B9B8"/>
      </patternFill>
    </fill>
    <fill>
      <patternFill patternType="solid">
        <fgColor rgb="FFFAC090"/>
      </patternFill>
    </fill>
    <fill>
      <patternFill patternType="solid">
        <fgColor rgb="FFFFD966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FCD5B5"/>
      </patternFill>
    </fill>
    <fill>
      <patternFill patternType="solid">
        <fgColor rgb="FFFF0000"/>
      </patternFill>
    </fill>
    <fill>
      <patternFill patternType="solid">
        <fgColor rgb="FFDDD9C3"/>
      </patternFill>
    </fill>
    <fill>
      <patternFill patternType="solid">
        <fgColor rgb="FF8EB4E3"/>
      </patternFill>
    </fill>
    <fill>
      <patternFill patternType="solid">
        <fgColor rgb="FF93CDDD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6"/>
  </cellStyleXfs>
  <cellXfs count="60"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4" fontId="2" fillId="6" borderId="5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164" fontId="2" fillId="0" borderId="6" xfId="0" applyNumberFormat="1" applyFont="1" applyAlignment="1">
      <alignment horizontal="right"/>
    </xf>
    <xf numFmtId="165" fontId="2" fillId="0" borderId="6" xfId="0" applyNumberFormat="1" applyFont="1" applyAlignment="1">
      <alignment horizontal="right"/>
    </xf>
    <xf numFmtId="0" fontId="1" fillId="2" borderId="7" xfId="0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right"/>
    </xf>
    <xf numFmtId="0" fontId="1" fillId="0" borderId="8" xfId="0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164" fontId="2" fillId="7" borderId="5" xfId="0" applyNumberFormat="1" applyFont="1" applyFill="1" applyBorder="1" applyAlignment="1">
      <alignment horizontal="right"/>
    </xf>
    <xf numFmtId="164" fontId="2" fillId="7" borderId="1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166" fontId="0" fillId="0" borderId="0" xfId="0" applyNumberFormat="1" applyBorder="1"/>
    <xf numFmtId="166" fontId="2" fillId="8" borderId="13" xfId="0" applyNumberFormat="1" applyFont="1" applyFill="1" applyBorder="1" applyAlignment="1">
      <alignment horizontal="center"/>
    </xf>
    <xf numFmtId="0" fontId="2" fillId="8" borderId="13" xfId="0" applyFont="1" applyFill="1" applyBorder="1" applyAlignment="1">
      <alignment horizontal="left"/>
    </xf>
    <xf numFmtId="0" fontId="2" fillId="8" borderId="13" xfId="0" applyFont="1" applyFill="1" applyBorder="1" applyAlignment="1">
      <alignment horizontal="center"/>
    </xf>
    <xf numFmtId="4" fontId="0" fillId="0" borderId="0" xfId="0" applyNumberFormat="1" applyBorder="1"/>
    <xf numFmtId="166" fontId="1" fillId="0" borderId="6" xfId="0" applyNumberFormat="1" applyFont="1" applyAlignment="1">
      <alignment horizontal="right"/>
    </xf>
    <xf numFmtId="166" fontId="2" fillId="2" borderId="13" xfId="0" applyNumberFormat="1" applyFont="1" applyFill="1" applyBorder="1" applyAlignment="1">
      <alignment horizontal="center"/>
    </xf>
    <xf numFmtId="166" fontId="2" fillId="9" borderId="13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1" borderId="13" xfId="0" applyNumberFormat="1" applyFont="1" applyFill="1" applyBorder="1" applyAlignment="1">
      <alignment horizontal="center"/>
    </xf>
    <xf numFmtId="165" fontId="2" fillId="11" borderId="13" xfId="0" applyNumberFormat="1" applyFont="1" applyFill="1" applyBorder="1" applyAlignment="1">
      <alignment horizontal="center"/>
    </xf>
    <xf numFmtId="4" fontId="1" fillId="0" borderId="6" xfId="0" applyNumberFormat="1" applyFont="1" applyAlignment="1">
      <alignment horizontal="right"/>
    </xf>
    <xf numFmtId="167" fontId="2" fillId="0" borderId="6" xfId="0" applyNumberFormat="1" applyFont="1" applyAlignment="1">
      <alignment horizontal="right"/>
    </xf>
    <xf numFmtId="164" fontId="2" fillId="12" borderId="13" xfId="0" applyNumberFormat="1" applyFont="1" applyFill="1" applyBorder="1" applyAlignment="1">
      <alignment horizontal="center"/>
    </xf>
    <xf numFmtId="3" fontId="1" fillId="0" borderId="6" xfId="0" applyNumberFormat="1" applyFont="1" applyAlignment="1">
      <alignment horizontal="right"/>
    </xf>
    <xf numFmtId="164" fontId="3" fillId="12" borderId="13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164" fontId="2" fillId="13" borderId="13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wrapText="1"/>
    </xf>
    <xf numFmtId="3" fontId="0" fillId="0" borderId="0" xfId="0" applyNumberFormat="1" applyBorder="1"/>
    <xf numFmtId="166" fontId="1" fillId="2" borderId="14" xfId="0" applyNumberFormat="1" applyFont="1" applyFill="1" applyBorder="1" applyAlignment="1">
      <alignment horizontal="center" wrapText="1"/>
    </xf>
    <xf numFmtId="164" fontId="2" fillId="14" borderId="13" xfId="0" applyNumberFormat="1" applyFont="1" applyFill="1" applyBorder="1" applyAlignment="1">
      <alignment horizontal="center"/>
    </xf>
    <xf numFmtId="165" fontId="2" fillId="15" borderId="15" xfId="0" applyNumberFormat="1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166" fontId="1" fillId="0" borderId="6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167" fontId="2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5"/>
  <sheetViews>
    <sheetView workbookViewId="0">
      <selection activeCell="B2" sqref="B2:F25"/>
    </sheetView>
  </sheetViews>
  <sheetFormatPr defaultRowHeight="14.5" x14ac:dyDescent="0.35"/>
  <cols>
    <col min="1" max="1" width="13.7265625" bestFit="1" customWidth="1"/>
    <col min="2" max="11" width="13.5429687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21" width="13.54296875" style="23" bestFit="1" customWidth="1"/>
    <col min="22" max="22" width="13.54296875" bestFit="1" customWidth="1"/>
  </cols>
  <sheetData>
    <row r="1" spans="1:22" ht="19.5" customHeight="1" x14ac:dyDescent="0.35">
      <c r="A1" s="28"/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9.5" customHeight="1" x14ac:dyDescent="0.35">
      <c r="A2" t="s">
        <v>7</v>
      </c>
      <c r="B2" s="29">
        <v>139</v>
      </c>
      <c r="C2" s="29">
        <v>139</v>
      </c>
      <c r="D2" s="29">
        <v>139</v>
      </c>
      <c r="E2" s="29">
        <v>139</v>
      </c>
      <c r="F2" s="29">
        <v>139</v>
      </c>
      <c r="G2" s="29"/>
      <c r="H2" s="29"/>
      <c r="I2" s="29"/>
      <c r="J2" s="29"/>
      <c r="K2" s="29"/>
      <c r="L2" s="30">
        <v>144</v>
      </c>
      <c r="M2" s="31">
        <f t="shared" ref="M2:M25" si="0">MIN(B2:K2)</f>
        <v>139</v>
      </c>
      <c r="N2" s="32">
        <f t="shared" ref="N2:N25" si="1">(M2-L2) / L2</f>
        <v>-3.4722222222222224E-2</v>
      </c>
      <c r="O2" s="33">
        <f t="shared" ref="O2:O25" si="2">AVERAGE(B2:K2)</f>
        <v>139</v>
      </c>
      <c r="P2" s="34">
        <f t="shared" ref="P2:P25" si="3">(O2-L2)/L2</f>
        <v>-3.4722222222222224E-2</v>
      </c>
      <c r="Q2" s="35">
        <v>29.931551694869999</v>
      </c>
      <c r="R2" t="s">
        <v>8</v>
      </c>
      <c r="S2" s="35">
        <v>23</v>
      </c>
      <c r="T2" s="35">
        <v>1.2</v>
      </c>
      <c r="U2" s="35">
        <v>4.5</v>
      </c>
      <c r="V2" s="36">
        <f t="shared" ref="V2:V25" si="4">(Q2-U2)/U2</f>
        <v>5.6514559321933326</v>
      </c>
    </row>
    <row r="3" spans="1:22" ht="19.5" customHeight="1" x14ac:dyDescent="0.35">
      <c r="A3" t="s">
        <v>9</v>
      </c>
      <c r="B3" s="29">
        <v>158.13274595042159</v>
      </c>
      <c r="C3" s="29">
        <v>158.13274595042159</v>
      </c>
      <c r="D3" s="29">
        <v>158.13274595042159</v>
      </c>
      <c r="E3" s="29">
        <v>158.13274595042159</v>
      </c>
      <c r="F3" s="29">
        <v>158.13274595042159</v>
      </c>
      <c r="G3" s="29"/>
      <c r="H3" s="29"/>
      <c r="I3" s="29"/>
      <c r="J3" s="29"/>
      <c r="K3" s="29"/>
      <c r="L3" s="30">
        <v>156.4</v>
      </c>
      <c r="M3" s="31">
        <f t="shared" si="0"/>
        <v>158.13274595042159</v>
      </c>
      <c r="N3" s="32">
        <f t="shared" si="1"/>
        <v>1.1078938301928312E-2</v>
      </c>
      <c r="O3" s="33">
        <f t="shared" si="2"/>
        <v>158.13274595042159</v>
      </c>
      <c r="P3" s="34">
        <f t="shared" si="3"/>
        <v>1.1078938301928312E-2</v>
      </c>
      <c r="Q3" s="35">
        <v>32.751645231246947</v>
      </c>
      <c r="R3" t="s">
        <v>10</v>
      </c>
      <c r="S3" s="35">
        <v>21.4</v>
      </c>
      <c r="T3" s="35">
        <v>0.6</v>
      </c>
      <c r="U3" s="35">
        <v>23.2</v>
      </c>
      <c r="V3" s="36">
        <f t="shared" si="4"/>
        <v>0.41170884617443743</v>
      </c>
    </row>
    <row r="4" spans="1:22" ht="19.5" customHeight="1" x14ac:dyDescent="0.35">
      <c r="A4" t="s">
        <v>11</v>
      </c>
      <c r="B4" s="29">
        <v>149</v>
      </c>
      <c r="C4" s="29">
        <v>149</v>
      </c>
      <c r="D4" s="29">
        <v>149</v>
      </c>
      <c r="E4" s="29">
        <v>149</v>
      </c>
      <c r="F4" s="29">
        <v>151</v>
      </c>
      <c r="G4" s="29"/>
      <c r="H4" s="29"/>
      <c r="I4" s="29"/>
      <c r="J4" s="29"/>
      <c r="K4" s="29"/>
      <c r="L4" s="30">
        <v>176.1</v>
      </c>
      <c r="M4" s="31">
        <f t="shared" si="0"/>
        <v>149</v>
      </c>
      <c r="N4" s="32">
        <f t="shared" si="1"/>
        <v>-0.15388983532084041</v>
      </c>
      <c r="O4" s="33">
        <f t="shared" si="2"/>
        <v>149.4</v>
      </c>
      <c r="P4" s="34">
        <f t="shared" si="3"/>
        <v>-0.15161839863713794</v>
      </c>
      <c r="Q4" s="35">
        <v>29.41586971282959</v>
      </c>
      <c r="R4" t="s">
        <v>8</v>
      </c>
      <c r="S4" s="35">
        <v>30.2</v>
      </c>
      <c r="T4" s="35">
        <v>0</v>
      </c>
      <c r="U4" s="38">
        <v>383</v>
      </c>
      <c r="V4" s="36">
        <f t="shared" si="4"/>
        <v>-0.92319616262968773</v>
      </c>
    </row>
    <row r="5" spans="1:22" ht="19.5" customHeight="1" x14ac:dyDescent="0.35">
      <c r="A5" t="s">
        <v>14</v>
      </c>
      <c r="B5" s="29">
        <v>187.11077027627479</v>
      </c>
      <c r="C5" s="29">
        <v>187.11077027627479</v>
      </c>
      <c r="D5" s="29">
        <v>187.11077027627479</v>
      </c>
      <c r="E5" s="29">
        <v>187.11077027627479</v>
      </c>
      <c r="F5" s="29">
        <v>187.11077027627479</v>
      </c>
      <c r="G5" s="29"/>
      <c r="H5" s="29"/>
      <c r="I5" s="29"/>
      <c r="J5" s="29"/>
      <c r="K5" s="29"/>
      <c r="L5" s="30">
        <v>187.2</v>
      </c>
      <c r="M5" s="31">
        <f t="shared" si="0"/>
        <v>187.11077027627479</v>
      </c>
      <c r="N5" s="32">
        <f t="shared" si="1"/>
        <v>-4.7665450707904203E-4</v>
      </c>
      <c r="O5" s="33">
        <f t="shared" si="2"/>
        <v>187.11077027627479</v>
      </c>
      <c r="P5" s="34">
        <f t="shared" si="3"/>
        <v>-4.7665450707904203E-4</v>
      </c>
      <c r="Q5" s="35">
        <v>25.071034002304081</v>
      </c>
      <c r="R5" t="s">
        <v>13</v>
      </c>
      <c r="S5" s="35">
        <v>10.4</v>
      </c>
      <c r="T5" s="38">
        <v>0.4</v>
      </c>
      <c r="U5" s="35">
        <v>133.6</v>
      </c>
      <c r="V5" s="36">
        <f t="shared" si="4"/>
        <v>-0.81234255986299331</v>
      </c>
    </row>
    <row r="6" spans="1:22" ht="19.5" customHeight="1" x14ac:dyDescent="0.35">
      <c r="A6" t="s">
        <v>12</v>
      </c>
      <c r="B6" s="29">
        <v>170</v>
      </c>
      <c r="C6" s="29">
        <v>170</v>
      </c>
      <c r="D6" s="29">
        <v>170</v>
      </c>
      <c r="E6" s="29">
        <v>167.62529317031209</v>
      </c>
      <c r="F6" s="29">
        <v>170</v>
      </c>
      <c r="G6" s="29"/>
      <c r="H6" s="29"/>
      <c r="I6" s="29"/>
      <c r="J6" s="29"/>
      <c r="K6" s="29"/>
      <c r="L6" s="30">
        <v>204.4</v>
      </c>
      <c r="M6" s="31">
        <f t="shared" si="0"/>
        <v>167.62529317031209</v>
      </c>
      <c r="N6" s="32">
        <f t="shared" si="1"/>
        <v>-0.17991539544857102</v>
      </c>
      <c r="O6" s="33">
        <f t="shared" si="2"/>
        <v>169.52505863406242</v>
      </c>
      <c r="P6" s="34">
        <f t="shared" si="3"/>
        <v>-0.17062104386466528</v>
      </c>
      <c r="Q6" s="35">
        <v>24.583243608474731</v>
      </c>
      <c r="R6" t="s">
        <v>15</v>
      </c>
      <c r="S6" s="35">
        <v>9.4</v>
      </c>
      <c r="T6" s="35">
        <v>0</v>
      </c>
      <c r="U6" s="35">
        <v>315.39999999999998</v>
      </c>
      <c r="V6" s="36">
        <f t="shared" si="4"/>
        <v>-0.92205693212278139</v>
      </c>
    </row>
    <row r="7" spans="1:22" ht="19.5" customHeight="1" x14ac:dyDescent="0.35">
      <c r="A7" t="s">
        <v>16</v>
      </c>
      <c r="B7" s="29">
        <v>210.11077027627479</v>
      </c>
      <c r="C7" s="29">
        <v>210.11077027627479</v>
      </c>
      <c r="D7" s="29">
        <v>210.11077027627479</v>
      </c>
      <c r="E7" s="29">
        <v>210.11077027627479</v>
      </c>
      <c r="F7" s="29">
        <v>210.11077027627479</v>
      </c>
      <c r="G7" s="29"/>
      <c r="H7" s="29"/>
      <c r="I7" s="29"/>
      <c r="J7" s="29"/>
      <c r="K7" s="29"/>
      <c r="L7" s="30">
        <v>224.4</v>
      </c>
      <c r="M7" s="31">
        <f t="shared" si="0"/>
        <v>210.11077027627479</v>
      </c>
      <c r="N7" s="32">
        <f t="shared" si="1"/>
        <v>-6.3677494312500957E-2</v>
      </c>
      <c r="O7" s="33">
        <f t="shared" si="2"/>
        <v>210.11077027627479</v>
      </c>
      <c r="P7" s="34">
        <f t="shared" si="3"/>
        <v>-6.3677494312500957E-2</v>
      </c>
      <c r="Q7" s="35">
        <v>26.594464826583859</v>
      </c>
      <c r="R7" t="s">
        <v>17</v>
      </c>
      <c r="S7" s="35">
        <v>12.6</v>
      </c>
      <c r="T7" s="35">
        <v>0</v>
      </c>
      <c r="U7" s="35">
        <v>341.3</v>
      </c>
      <c r="V7" s="36">
        <f t="shared" si="4"/>
        <v>-0.92207891934783515</v>
      </c>
    </row>
    <row r="8" spans="1:22" ht="19.5" customHeight="1" x14ac:dyDescent="0.35">
      <c r="A8" t="s">
        <v>18</v>
      </c>
      <c r="B8" s="29">
        <v>359</v>
      </c>
      <c r="C8" s="29">
        <v>359</v>
      </c>
      <c r="D8" s="29">
        <v>359</v>
      </c>
      <c r="E8" s="29">
        <v>359</v>
      </c>
      <c r="F8" s="29">
        <v>359</v>
      </c>
      <c r="G8" s="29"/>
      <c r="H8" s="29"/>
      <c r="I8" s="29"/>
      <c r="J8" s="29"/>
      <c r="K8" s="29"/>
      <c r="L8" s="30">
        <v>369</v>
      </c>
      <c r="M8" s="31">
        <f t="shared" si="0"/>
        <v>359</v>
      </c>
      <c r="N8" s="32">
        <f t="shared" si="1"/>
        <v>-2.7100271002710029E-2</v>
      </c>
      <c r="O8" s="33">
        <f t="shared" si="2"/>
        <v>359</v>
      </c>
      <c r="P8" s="34">
        <f t="shared" si="3"/>
        <v>-2.7100271002710029E-2</v>
      </c>
      <c r="Q8" s="35">
        <v>32.612405347824087</v>
      </c>
      <c r="R8" t="s">
        <v>19</v>
      </c>
      <c r="S8" s="35">
        <v>7.2</v>
      </c>
      <c r="T8" s="35">
        <v>0.4</v>
      </c>
      <c r="U8" s="35">
        <v>1.4</v>
      </c>
      <c r="V8" s="36">
        <f t="shared" si="4"/>
        <v>22.294575248445778</v>
      </c>
    </row>
    <row r="9" spans="1:22" ht="19.5" customHeight="1" x14ac:dyDescent="0.35">
      <c r="A9" t="s">
        <v>20</v>
      </c>
      <c r="B9" s="29">
        <v>397.13274595042162</v>
      </c>
      <c r="C9" s="29">
        <v>397.13274595042162</v>
      </c>
      <c r="D9" s="29">
        <v>397.13274595042162</v>
      </c>
      <c r="E9" s="29">
        <v>401.06888370749732</v>
      </c>
      <c r="F9" s="29">
        <v>397.13274595042162</v>
      </c>
      <c r="G9" s="29"/>
      <c r="H9" s="29"/>
      <c r="I9" s="29"/>
      <c r="J9" s="29"/>
      <c r="K9" s="29"/>
      <c r="L9" s="30">
        <v>387.1</v>
      </c>
      <c r="M9" s="31">
        <f t="shared" si="0"/>
        <v>397.13274595042162</v>
      </c>
      <c r="N9" s="32">
        <f t="shared" si="1"/>
        <v>2.5917711057663651E-2</v>
      </c>
      <c r="O9" s="33">
        <f t="shared" si="2"/>
        <v>397.91997350183681</v>
      </c>
      <c r="P9" s="34">
        <f t="shared" si="3"/>
        <v>2.7951365285034318E-2</v>
      </c>
      <c r="Q9" s="35">
        <v>29.580139732360841</v>
      </c>
      <c r="R9" t="s">
        <v>21</v>
      </c>
      <c r="S9" s="35">
        <v>42.2</v>
      </c>
      <c r="T9" s="35">
        <v>0.2</v>
      </c>
      <c r="U9" s="35">
        <v>1.2</v>
      </c>
      <c r="V9" s="36">
        <f t="shared" si="4"/>
        <v>23.650116443634037</v>
      </c>
    </row>
    <row r="10" spans="1:22" ht="19.5" customHeight="1" x14ac:dyDescent="0.35">
      <c r="A10" t="s">
        <v>22</v>
      </c>
      <c r="B10" s="29">
        <v>376.52277622223568</v>
      </c>
      <c r="C10" s="29">
        <v>376.52277622223568</v>
      </c>
      <c r="D10" s="29">
        <v>376.52277622223568</v>
      </c>
      <c r="E10" s="29">
        <v>376.52277622223568</v>
      </c>
      <c r="F10" s="29">
        <v>376.52277622223568</v>
      </c>
      <c r="G10" s="29"/>
      <c r="H10" s="29"/>
      <c r="I10" s="29"/>
      <c r="J10" s="29"/>
      <c r="K10" s="29"/>
      <c r="L10" s="30">
        <v>407</v>
      </c>
      <c r="M10" s="31">
        <f t="shared" si="0"/>
        <v>376.52277622223568</v>
      </c>
      <c r="N10" s="32">
        <f t="shared" si="1"/>
        <v>-7.4882613704580644E-2</v>
      </c>
      <c r="O10" s="33">
        <f t="shared" si="2"/>
        <v>376.52277622223568</v>
      </c>
      <c r="P10" s="34">
        <f t="shared" si="3"/>
        <v>-7.4882613704580644E-2</v>
      </c>
      <c r="Q10" s="35">
        <v>37.819046306610097</v>
      </c>
      <c r="R10" t="s">
        <v>23</v>
      </c>
      <c r="S10" s="35">
        <v>23.6</v>
      </c>
      <c r="T10" s="35">
        <v>0</v>
      </c>
      <c r="U10" s="38">
        <v>2</v>
      </c>
      <c r="V10" s="36">
        <f t="shared" si="4"/>
        <v>17.909523153305049</v>
      </c>
    </row>
    <row r="11" spans="1:22" ht="19.5" customHeight="1" x14ac:dyDescent="0.35">
      <c r="A11" t="s">
        <v>26</v>
      </c>
      <c r="B11" s="29">
        <v>468.8929594632192</v>
      </c>
      <c r="C11" s="29">
        <v>468.8929594632192</v>
      </c>
      <c r="D11" s="29">
        <v>468.8929594632192</v>
      </c>
      <c r="E11" s="29">
        <v>468.8929594632192</v>
      </c>
      <c r="F11" s="29">
        <v>468.8929594632192</v>
      </c>
      <c r="G11" s="29"/>
      <c r="H11" s="29"/>
      <c r="I11" s="29"/>
      <c r="J11" s="29"/>
      <c r="K11" s="29"/>
      <c r="L11" s="30">
        <v>427.3</v>
      </c>
      <c r="M11" s="31">
        <f t="shared" si="0"/>
        <v>468.8929594632192</v>
      </c>
      <c r="N11" s="37">
        <f t="shared" si="1"/>
        <v>9.7339011147248272E-2</v>
      </c>
      <c r="O11" s="33">
        <f t="shared" si="2"/>
        <v>468.8929594632192</v>
      </c>
      <c r="P11" s="34">
        <f t="shared" si="3"/>
        <v>9.7339011147248272E-2</v>
      </c>
      <c r="Q11" s="35">
        <v>30.3308078289032</v>
      </c>
      <c r="R11" t="s">
        <v>25</v>
      </c>
      <c r="S11" s="35">
        <v>33.6</v>
      </c>
      <c r="T11" s="38">
        <v>0.2</v>
      </c>
      <c r="U11" s="35">
        <v>2.2000000000000002</v>
      </c>
      <c r="V11" s="36">
        <f t="shared" si="4"/>
        <v>12.786730831319636</v>
      </c>
    </row>
    <row r="12" spans="1:22" ht="19.5" customHeight="1" x14ac:dyDescent="0.35">
      <c r="A12" t="s">
        <v>24</v>
      </c>
      <c r="B12" s="29">
        <v>422.3238075793812</v>
      </c>
      <c r="C12" s="29">
        <v>422.3238075793812</v>
      </c>
      <c r="D12" s="29">
        <v>422.3238075793812</v>
      </c>
      <c r="E12" s="29">
        <v>422.3238075793812</v>
      </c>
      <c r="F12" s="29">
        <v>422.3238075793812</v>
      </c>
      <c r="G12" s="29"/>
      <c r="H12" s="29"/>
      <c r="I12" s="29"/>
      <c r="J12" s="29"/>
      <c r="K12" s="29"/>
      <c r="L12" s="30">
        <v>465.9</v>
      </c>
      <c r="M12" s="31">
        <f t="shared" si="0"/>
        <v>422.3238075793812</v>
      </c>
      <c r="N12" s="32">
        <f t="shared" si="1"/>
        <v>-9.3531213609398547E-2</v>
      </c>
      <c r="O12" s="33">
        <f t="shared" si="2"/>
        <v>422.3238075793812</v>
      </c>
      <c r="P12" s="34">
        <f t="shared" si="3"/>
        <v>-9.3531213609398547E-2</v>
      </c>
      <c r="Q12" s="35">
        <v>26.771520090103149</v>
      </c>
      <c r="R12" t="s">
        <v>27</v>
      </c>
      <c r="S12" s="38">
        <v>32.4</v>
      </c>
      <c r="T12" s="35">
        <v>0.4</v>
      </c>
      <c r="U12" s="35">
        <v>5.0999999999999996</v>
      </c>
      <c r="V12" s="36">
        <f t="shared" si="4"/>
        <v>4.2493176647261084</v>
      </c>
    </row>
    <row r="13" spans="1:22" ht="19.5" customHeight="1" x14ac:dyDescent="0.35">
      <c r="A13" t="s">
        <v>28</v>
      </c>
      <c r="B13" s="29">
        <v>505.8929594632192</v>
      </c>
      <c r="C13" s="29">
        <v>505.8929594632192</v>
      </c>
      <c r="D13" s="29">
        <v>505.8929594632192</v>
      </c>
      <c r="E13" s="29">
        <v>505.3238075793812</v>
      </c>
      <c r="F13" s="29">
        <v>505.8929594632192</v>
      </c>
      <c r="G13" s="29"/>
      <c r="H13" s="29"/>
      <c r="I13" s="29"/>
      <c r="J13" s="29"/>
      <c r="K13" s="29"/>
      <c r="L13" s="30">
        <v>505.3</v>
      </c>
      <c r="M13" s="31">
        <f t="shared" si="0"/>
        <v>505.3238075793812</v>
      </c>
      <c r="N13" s="32">
        <f t="shared" si="1"/>
        <v>4.7115732003135751E-5</v>
      </c>
      <c r="O13" s="33">
        <f t="shared" si="2"/>
        <v>505.77912908645158</v>
      </c>
      <c r="P13" s="34">
        <f t="shared" si="3"/>
        <v>9.4820717682874431E-4</v>
      </c>
      <c r="Q13" s="35">
        <v>25.740487194061281</v>
      </c>
      <c r="R13" t="s">
        <v>29</v>
      </c>
      <c r="S13" s="35">
        <v>8.6</v>
      </c>
      <c r="T13" s="35">
        <v>0.4</v>
      </c>
      <c r="U13" s="35">
        <v>8.9</v>
      </c>
      <c r="V13" s="36">
        <f t="shared" si="4"/>
        <v>1.8921895723664361</v>
      </c>
    </row>
    <row r="14" spans="1:22" ht="18.75" customHeight="1" x14ac:dyDescent="0.35">
      <c r="A14" t="s">
        <v>30</v>
      </c>
      <c r="B14" s="29">
        <v>431</v>
      </c>
      <c r="C14" s="29">
        <v>431</v>
      </c>
      <c r="D14" s="29">
        <v>431</v>
      </c>
      <c r="E14" s="29">
        <v>431</v>
      </c>
      <c r="F14" s="29">
        <v>431</v>
      </c>
      <c r="G14" s="29"/>
      <c r="H14" s="29"/>
      <c r="I14" s="29"/>
      <c r="J14" s="29"/>
      <c r="K14" s="29"/>
      <c r="L14" s="30">
        <v>441</v>
      </c>
      <c r="M14" s="31">
        <f t="shared" si="0"/>
        <v>431</v>
      </c>
      <c r="N14" s="37">
        <f t="shared" si="1"/>
        <v>-2.2675736961451247E-2</v>
      </c>
      <c r="O14" s="33">
        <f t="shared" si="2"/>
        <v>431</v>
      </c>
      <c r="P14" s="34">
        <f t="shared" si="3"/>
        <v>-2.2675736961451247E-2</v>
      </c>
      <c r="Q14" s="35">
        <v>31.89440650939941</v>
      </c>
      <c r="R14" t="s">
        <v>31</v>
      </c>
      <c r="S14" s="35">
        <v>11</v>
      </c>
      <c r="T14" s="38">
        <v>0</v>
      </c>
      <c r="U14" s="35">
        <v>0.4</v>
      </c>
      <c r="V14" s="36">
        <f t="shared" si="4"/>
        <v>78.736016273498521</v>
      </c>
    </row>
    <row r="15" spans="1:22" ht="18.75" customHeight="1" x14ac:dyDescent="0.35">
      <c r="A15" t="s">
        <v>32</v>
      </c>
      <c r="B15" s="29">
        <v>467</v>
      </c>
      <c r="C15" s="29">
        <v>467</v>
      </c>
      <c r="D15" s="29">
        <v>467</v>
      </c>
      <c r="E15" s="29">
        <v>467</v>
      </c>
      <c r="F15" s="29">
        <v>467</v>
      </c>
      <c r="G15" s="29"/>
      <c r="H15" s="29"/>
      <c r="I15" s="29"/>
      <c r="J15" s="29"/>
      <c r="K15" s="29"/>
      <c r="L15" s="30">
        <v>460</v>
      </c>
      <c r="M15" s="31">
        <f t="shared" si="0"/>
        <v>467</v>
      </c>
      <c r="N15" s="32">
        <f t="shared" si="1"/>
        <v>1.5217391304347827E-2</v>
      </c>
      <c r="O15" s="33">
        <f t="shared" si="2"/>
        <v>467</v>
      </c>
      <c r="P15" s="34">
        <f t="shared" si="3"/>
        <v>1.5217391304347827E-2</v>
      </c>
      <c r="Q15" s="35">
        <v>28.978244829177861</v>
      </c>
      <c r="R15" t="s">
        <v>33</v>
      </c>
      <c r="S15" s="35">
        <v>16.399999999999999</v>
      </c>
      <c r="T15" s="35">
        <v>0</v>
      </c>
      <c r="U15" s="35">
        <v>0.3</v>
      </c>
      <c r="V15" s="36">
        <f t="shared" si="4"/>
        <v>95.594149430592864</v>
      </c>
    </row>
    <row r="16" spans="1:22" ht="18.75" customHeight="1" x14ac:dyDescent="0.35">
      <c r="A16" t="s">
        <v>34</v>
      </c>
      <c r="B16" s="29">
        <v>450</v>
      </c>
      <c r="C16" s="29">
        <v>450</v>
      </c>
      <c r="D16" s="29">
        <v>450</v>
      </c>
      <c r="E16" s="29">
        <v>450</v>
      </c>
      <c r="F16" s="29">
        <v>450</v>
      </c>
      <c r="G16" s="29"/>
      <c r="H16" s="29"/>
      <c r="I16" s="29"/>
      <c r="J16" s="29"/>
      <c r="K16" s="29"/>
      <c r="L16" s="30">
        <v>477</v>
      </c>
      <c r="M16" s="31">
        <f t="shared" si="0"/>
        <v>450</v>
      </c>
      <c r="N16" s="37">
        <f t="shared" si="1"/>
        <v>-5.6603773584905662E-2</v>
      </c>
      <c r="O16" s="33">
        <f t="shared" si="2"/>
        <v>450</v>
      </c>
      <c r="P16" s="34">
        <f t="shared" si="3"/>
        <v>-5.6603773584905662E-2</v>
      </c>
      <c r="Q16" s="35">
        <v>31.36978912353516</v>
      </c>
      <c r="R16" t="s">
        <v>31</v>
      </c>
      <c r="S16" s="35">
        <v>23</v>
      </c>
      <c r="T16" s="35">
        <v>0</v>
      </c>
      <c r="U16" s="35">
        <v>0.7</v>
      </c>
      <c r="V16" s="36">
        <f t="shared" si="4"/>
        <v>43.813984462193091</v>
      </c>
    </row>
    <row r="17" spans="1:22" ht="18.75" customHeight="1" x14ac:dyDescent="0.35">
      <c r="A17" t="s">
        <v>37</v>
      </c>
      <c r="B17" s="29">
        <v>602.18033988749903</v>
      </c>
      <c r="C17" s="29">
        <v>602.18033988749903</v>
      </c>
      <c r="D17" s="29">
        <v>602.18033988749903</v>
      </c>
      <c r="E17" s="29">
        <v>602.18033988749903</v>
      </c>
      <c r="F17" s="29">
        <v>602.18033988749903</v>
      </c>
      <c r="G17" s="29"/>
      <c r="H17" s="29"/>
      <c r="I17" s="29"/>
      <c r="J17" s="29"/>
      <c r="K17" s="29"/>
      <c r="L17" s="30">
        <v>534</v>
      </c>
      <c r="M17" s="31">
        <f t="shared" si="0"/>
        <v>602.18033988749903</v>
      </c>
      <c r="N17" s="32">
        <f t="shared" si="1"/>
        <v>0.12767853911516672</v>
      </c>
      <c r="O17" s="33">
        <f t="shared" si="2"/>
        <v>602.18033988749903</v>
      </c>
      <c r="P17" s="34">
        <f t="shared" si="3"/>
        <v>0.12767853911516672</v>
      </c>
      <c r="Q17" s="35">
        <v>31.232099485397342</v>
      </c>
      <c r="R17" t="s">
        <v>36</v>
      </c>
      <c r="S17" s="35">
        <v>3.4</v>
      </c>
      <c r="T17" s="35">
        <v>0</v>
      </c>
      <c r="U17" s="35">
        <v>0.7</v>
      </c>
      <c r="V17" s="36">
        <f t="shared" si="4"/>
        <v>43.617284979139065</v>
      </c>
    </row>
    <row r="18" spans="1:22" ht="18.75" customHeight="1" x14ac:dyDescent="0.35">
      <c r="A18" t="s">
        <v>35</v>
      </c>
      <c r="B18" s="29">
        <v>534.01562118716424</v>
      </c>
      <c r="C18" s="29">
        <v>534.01562118716424</v>
      </c>
      <c r="D18" s="29">
        <v>534.01562118716424</v>
      </c>
      <c r="E18" s="29">
        <v>534.01562118716424</v>
      </c>
      <c r="F18" s="29">
        <v>534.01562118716424</v>
      </c>
      <c r="G18" s="29"/>
      <c r="H18" s="29"/>
      <c r="I18" s="29"/>
      <c r="J18" s="29"/>
      <c r="K18" s="29"/>
      <c r="L18" s="30">
        <v>602.20000000000005</v>
      </c>
      <c r="M18" s="31">
        <f t="shared" si="0"/>
        <v>534.01562118716424</v>
      </c>
      <c r="N18" s="32">
        <f t="shared" si="1"/>
        <v>-0.1132254712933175</v>
      </c>
      <c r="O18" s="33">
        <f t="shared" si="2"/>
        <v>534.01562118716424</v>
      </c>
      <c r="P18" s="34">
        <f t="shared" si="3"/>
        <v>-0.1132254712933175</v>
      </c>
      <c r="Q18" s="35">
        <v>33.263216924667361</v>
      </c>
      <c r="R18" t="s">
        <v>38</v>
      </c>
      <c r="S18" s="35">
        <v>20</v>
      </c>
      <c r="T18" s="35">
        <v>0</v>
      </c>
      <c r="U18" s="35">
        <v>4.3</v>
      </c>
      <c r="V18" s="36">
        <f t="shared" si="4"/>
        <v>6.7356318429458977</v>
      </c>
    </row>
    <row r="19" spans="1:22" ht="18.75" customHeight="1" x14ac:dyDescent="0.35">
      <c r="A19" t="s">
        <v>39</v>
      </c>
      <c r="B19" s="29">
        <v>664.18033988749903</v>
      </c>
      <c r="C19" s="29">
        <v>664.18033988749903</v>
      </c>
      <c r="D19" s="29">
        <v>664.18033988749903</v>
      </c>
      <c r="E19" s="29">
        <v>664.18033988749903</v>
      </c>
      <c r="F19" s="29">
        <v>664.18033988749903</v>
      </c>
      <c r="G19" s="29"/>
      <c r="H19" s="29"/>
      <c r="I19" s="29"/>
      <c r="J19" s="29"/>
      <c r="K19" s="29"/>
      <c r="L19" s="30">
        <v>664.2</v>
      </c>
      <c r="M19" s="31">
        <f t="shared" si="0"/>
        <v>664.18033988749903</v>
      </c>
      <c r="N19" s="32">
        <f t="shared" si="1"/>
        <v>-2.959968759562592E-5</v>
      </c>
      <c r="O19" s="33">
        <f t="shared" si="2"/>
        <v>664.18033988749903</v>
      </c>
      <c r="P19" s="34">
        <f t="shared" si="3"/>
        <v>-2.959968759562592E-5</v>
      </c>
      <c r="Q19" s="35">
        <v>30.12214274406433</v>
      </c>
      <c r="R19" t="s">
        <v>40</v>
      </c>
      <c r="S19" s="35">
        <v>4.2</v>
      </c>
      <c r="T19" s="35">
        <v>0</v>
      </c>
      <c r="U19" s="35">
        <v>7.8</v>
      </c>
      <c r="V19" s="36">
        <f t="shared" si="4"/>
        <v>2.8618131723159399</v>
      </c>
    </row>
    <row r="20" spans="1:22" ht="18.75" customHeight="1" x14ac:dyDescent="0.35">
      <c r="A20" t="s">
        <v>41</v>
      </c>
      <c r="B20" s="29">
        <v>359.54101966249692</v>
      </c>
      <c r="C20" s="29">
        <v>359.54101966249692</v>
      </c>
      <c r="D20" s="29">
        <v>359.54101966249692</v>
      </c>
      <c r="E20" s="29">
        <v>359.54101966249692</v>
      </c>
      <c r="F20" s="29">
        <v>359.54101966249692</v>
      </c>
      <c r="G20" s="29"/>
      <c r="H20" s="29"/>
      <c r="I20" s="29"/>
      <c r="J20" s="29"/>
      <c r="K20" s="29"/>
      <c r="L20" s="30">
        <v>378</v>
      </c>
      <c r="M20" s="31">
        <f t="shared" si="0"/>
        <v>359.54101966249692</v>
      </c>
      <c r="N20" s="32">
        <f t="shared" si="1"/>
        <v>-4.8833281316145713E-2</v>
      </c>
      <c r="O20" s="33">
        <f t="shared" si="2"/>
        <v>359.54101966249692</v>
      </c>
      <c r="P20" s="34">
        <f t="shared" si="3"/>
        <v>-4.8833281316145713E-2</v>
      </c>
      <c r="Q20" s="35">
        <v>29.225207185745241</v>
      </c>
      <c r="R20" t="s">
        <v>42</v>
      </c>
      <c r="S20" s="35">
        <v>25.8</v>
      </c>
      <c r="T20" s="35">
        <v>0</v>
      </c>
      <c r="U20" s="35">
        <v>9.3000000000000007</v>
      </c>
      <c r="V20" s="36">
        <f t="shared" si="4"/>
        <v>2.1424953963166922</v>
      </c>
    </row>
    <row r="21" spans="1:22" ht="18.75" customHeight="1" x14ac:dyDescent="0.35">
      <c r="A21" t="s">
        <v>43</v>
      </c>
      <c r="B21" s="29">
        <v>397.3016516106934</v>
      </c>
      <c r="C21" s="29">
        <v>397.3016516106934</v>
      </c>
      <c r="D21" s="29">
        <v>397.3016516106934</v>
      </c>
      <c r="E21" s="29">
        <v>397.3016516106934</v>
      </c>
      <c r="F21" s="29">
        <v>397.3016516106934</v>
      </c>
      <c r="G21" s="29"/>
      <c r="H21" s="29"/>
      <c r="I21" s="29"/>
      <c r="J21" s="29"/>
      <c r="K21" s="29"/>
      <c r="L21" s="30">
        <v>401.8</v>
      </c>
      <c r="M21" s="31">
        <f t="shared" si="0"/>
        <v>397.3016516106934</v>
      </c>
      <c r="N21" s="32">
        <f t="shared" si="1"/>
        <v>-1.1195491262584902E-2</v>
      </c>
      <c r="O21" s="33">
        <f t="shared" si="2"/>
        <v>397.3016516106934</v>
      </c>
      <c r="P21" s="34">
        <f t="shared" si="3"/>
        <v>-1.1195491262584902E-2</v>
      </c>
      <c r="Q21" s="35">
        <v>24.555962514877319</v>
      </c>
      <c r="R21" t="s">
        <v>44</v>
      </c>
      <c r="S21" s="35">
        <v>10.199999999999999</v>
      </c>
      <c r="T21" s="35">
        <v>0</v>
      </c>
      <c r="U21" s="35">
        <v>10.4</v>
      </c>
      <c r="V21" s="36">
        <f t="shared" si="4"/>
        <v>1.3611502418151267</v>
      </c>
    </row>
    <row r="22" spans="1:22" ht="18.75" customHeight="1" x14ac:dyDescent="0.35">
      <c r="A22" t="s">
        <v>45</v>
      </c>
      <c r="B22" s="29">
        <v>371.10749521219208</v>
      </c>
      <c r="C22" s="29">
        <v>371.10749521219208</v>
      </c>
      <c r="D22" s="29">
        <v>371.10749521219208</v>
      </c>
      <c r="E22" s="29">
        <v>371.10749521219208</v>
      </c>
      <c r="F22" s="29">
        <v>371.10749521219208</v>
      </c>
      <c r="G22" s="29"/>
      <c r="H22" s="29"/>
      <c r="I22" s="29"/>
      <c r="J22" s="29"/>
      <c r="K22" s="29"/>
      <c r="L22" s="30">
        <v>428.1</v>
      </c>
      <c r="M22" s="31">
        <f t="shared" si="0"/>
        <v>371.10749521219208</v>
      </c>
      <c r="N22" s="32">
        <f t="shared" si="1"/>
        <v>-0.13312895301987374</v>
      </c>
      <c r="O22" s="33">
        <f t="shared" si="2"/>
        <v>371.10749521219208</v>
      </c>
      <c r="P22" s="34">
        <f t="shared" si="3"/>
        <v>-0.13312895301987374</v>
      </c>
      <c r="Q22" s="35">
        <v>25.832310104370119</v>
      </c>
      <c r="R22" t="s">
        <v>46</v>
      </c>
      <c r="S22" s="35">
        <v>11.8</v>
      </c>
      <c r="T22" s="35">
        <v>0</v>
      </c>
      <c r="U22" s="35">
        <v>34.200000000000003</v>
      </c>
      <c r="V22" s="36">
        <f t="shared" si="4"/>
        <v>-0.24466929519385622</v>
      </c>
    </row>
    <row r="23" spans="1:22" ht="18.75" customHeight="1" x14ac:dyDescent="0.35">
      <c r="A23" t="s">
        <v>49</v>
      </c>
      <c r="B23" s="29">
        <v>497.3016516106934</v>
      </c>
      <c r="C23" s="29">
        <v>497.3016516106934</v>
      </c>
      <c r="D23" s="29">
        <v>497.3016516106934</v>
      </c>
      <c r="E23" s="29">
        <v>497.3016516106934</v>
      </c>
      <c r="F23" s="29">
        <v>497.3016516106934</v>
      </c>
      <c r="G23" s="29"/>
      <c r="H23" s="29"/>
      <c r="I23" s="29"/>
      <c r="J23" s="29"/>
      <c r="K23" s="29"/>
      <c r="L23" s="30">
        <v>464.9</v>
      </c>
      <c r="M23" s="31">
        <f t="shared" si="0"/>
        <v>497.3016516106934</v>
      </c>
      <c r="N23" s="37">
        <f t="shared" si="1"/>
        <v>6.9695959584197512E-2</v>
      </c>
      <c r="O23" s="33">
        <f t="shared" si="2"/>
        <v>497.30165161069345</v>
      </c>
      <c r="P23" s="34">
        <f t="shared" si="3"/>
        <v>6.9695959584197636E-2</v>
      </c>
      <c r="Q23" s="35">
        <v>23.47984690666199</v>
      </c>
      <c r="R23" t="s">
        <v>48</v>
      </c>
      <c r="S23" s="35">
        <v>8</v>
      </c>
      <c r="T23" s="38">
        <v>0</v>
      </c>
      <c r="U23" s="35">
        <v>55.9</v>
      </c>
      <c r="V23" s="36">
        <f t="shared" si="4"/>
        <v>-0.57996696052483021</v>
      </c>
    </row>
    <row r="24" spans="1:22" ht="18.75" customHeight="1" x14ac:dyDescent="0.35">
      <c r="A24" t="s">
        <v>47</v>
      </c>
      <c r="B24" s="29">
        <v>447.3016516106934</v>
      </c>
      <c r="C24" s="29">
        <v>447.3016516106934</v>
      </c>
      <c r="D24" s="29">
        <v>447.3016516106934</v>
      </c>
      <c r="E24" s="29">
        <v>447.3016516106934</v>
      </c>
      <c r="F24" s="29">
        <v>447.3016516106934</v>
      </c>
      <c r="G24" s="29"/>
      <c r="H24" s="29"/>
      <c r="I24" s="29"/>
      <c r="J24" s="29"/>
      <c r="K24" s="29"/>
      <c r="L24" s="30">
        <v>501.9</v>
      </c>
      <c r="M24" s="31">
        <f t="shared" si="0"/>
        <v>447.3016516106934</v>
      </c>
      <c r="N24" s="37">
        <f t="shared" si="1"/>
        <v>-0.10878332016199757</v>
      </c>
      <c r="O24" s="33">
        <f t="shared" si="2"/>
        <v>447.30165161069345</v>
      </c>
      <c r="P24" s="34">
        <f t="shared" si="3"/>
        <v>-0.10878332016199746</v>
      </c>
      <c r="Q24" s="35">
        <v>21.471746349334719</v>
      </c>
      <c r="R24" t="s">
        <v>50</v>
      </c>
      <c r="S24" s="35">
        <v>5.8</v>
      </c>
      <c r="T24" s="35">
        <v>0</v>
      </c>
      <c r="U24" s="35">
        <v>60.6</v>
      </c>
      <c r="V24" s="36">
        <f t="shared" si="4"/>
        <v>-0.64568075331130836</v>
      </c>
    </row>
    <row r="25" spans="1:22" ht="18.75" customHeight="1" x14ac:dyDescent="0.35">
      <c r="A25" t="s">
        <v>51</v>
      </c>
      <c r="B25" s="29">
        <v>546.3016516106934</v>
      </c>
      <c r="C25" s="29">
        <v>546.3016516106934</v>
      </c>
      <c r="D25" s="29">
        <v>546.3016516106934</v>
      </c>
      <c r="E25" s="29">
        <v>546.3016516106934</v>
      </c>
      <c r="F25" s="29">
        <v>546.3016516106934</v>
      </c>
      <c r="G25" s="29"/>
      <c r="H25" s="29"/>
      <c r="I25" s="29"/>
      <c r="J25" s="29"/>
      <c r="K25" s="29"/>
      <c r="L25" s="30">
        <v>546.29999999999995</v>
      </c>
      <c r="M25" s="31">
        <f t="shared" si="0"/>
        <v>546.3016516106934</v>
      </c>
      <c r="N25" s="32">
        <f t="shared" si="1"/>
        <v>3.0232668743240297E-6</v>
      </c>
      <c r="O25" s="33">
        <f t="shared" si="2"/>
        <v>546.3016516106934</v>
      </c>
      <c r="P25" s="34">
        <f t="shared" si="3"/>
        <v>3.0232668743240297E-6</v>
      </c>
      <c r="Q25" s="35">
        <v>19.6475094795227</v>
      </c>
      <c r="R25" t="s">
        <v>52</v>
      </c>
      <c r="S25" s="35">
        <v>5.4</v>
      </c>
      <c r="T25" s="35">
        <v>0</v>
      </c>
      <c r="U25" s="35">
        <v>17.600000000000001</v>
      </c>
      <c r="V25" s="36">
        <f t="shared" si="4"/>
        <v>0.1163357658819715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2"/>
  <sheetViews>
    <sheetView workbookViewId="0">
      <selection activeCell="B2" sqref="B2:F25"/>
    </sheetView>
  </sheetViews>
  <sheetFormatPr defaultRowHeight="14.5" x14ac:dyDescent="0.35"/>
  <cols>
    <col min="1" max="1" width="14.453125" bestFit="1" customWidth="1"/>
    <col min="2" max="6" width="13.54296875" style="24" bestFit="1" customWidth="1"/>
    <col min="7" max="7" width="13.54296875" style="40" bestFit="1" customWidth="1"/>
    <col min="8" max="8" width="13.54296875" style="24" bestFit="1" customWidth="1"/>
    <col min="9" max="9" width="13.54296875" style="40" bestFit="1" customWidth="1"/>
    <col min="10" max="10" width="13.54296875" style="24" bestFit="1" customWidth="1"/>
    <col min="11" max="11" width="8.7265625" style="24" bestFit="1" customWidth="1"/>
    <col min="12" max="12" width="10.54296875" style="45" bestFit="1" customWidth="1"/>
    <col min="13" max="16" width="10.54296875" bestFit="1" customWidth="1"/>
    <col min="17" max="17" width="13.54296875" style="28" bestFit="1" customWidth="1"/>
    <col min="18" max="18" width="13.54296875" bestFit="1" customWidth="1"/>
    <col min="19" max="19" width="13.54296875" style="28" bestFit="1" customWidth="1"/>
    <col min="20" max="20" width="13.54296875" style="46" bestFit="1" customWidth="1"/>
    <col min="21" max="21" width="13.54296875" style="28" bestFit="1" customWidth="1"/>
    <col min="22" max="22" width="13.54296875" bestFit="1" customWidth="1"/>
  </cols>
  <sheetData>
    <row r="1" spans="1:22" ht="15" customHeight="1" x14ac:dyDescent="0.35">
      <c r="A1" s="28">
        <v>0.6</v>
      </c>
      <c r="U1" s="28" t="s">
        <v>5</v>
      </c>
      <c r="V1" t="s">
        <v>6</v>
      </c>
    </row>
    <row r="2" spans="1:22" ht="15" customHeight="1" x14ac:dyDescent="0.35">
      <c r="A2" t="s">
        <v>7</v>
      </c>
      <c r="B2" s="29">
        <v>272</v>
      </c>
      <c r="C2" s="29">
        <v>272</v>
      </c>
      <c r="D2" s="29">
        <v>272</v>
      </c>
      <c r="E2" s="29">
        <v>272</v>
      </c>
      <c r="F2" s="29">
        <v>272</v>
      </c>
      <c r="G2" s="29"/>
      <c r="H2" s="29"/>
      <c r="I2" s="29"/>
      <c r="J2" s="29"/>
      <c r="K2" s="29"/>
      <c r="L2" s="47">
        <v>139</v>
      </c>
      <c r="M2" s="31">
        <f t="shared" ref="M2:M22" si="0">MIN(B2:K2)</f>
        <v>272</v>
      </c>
      <c r="N2" s="48">
        <f t="shared" ref="N2:N25" si="1">(M2-L2) / L2</f>
        <v>0.95683453237410077</v>
      </c>
      <c r="O2" s="33">
        <f t="shared" ref="O2:O13" si="2">AVERAGE(B2:K2)</f>
        <v>272</v>
      </c>
      <c r="P2" s="49">
        <f t="shared" ref="P2:P25" si="3">(O2-L2)/L2</f>
        <v>0.95683453237410077</v>
      </c>
      <c r="Q2" s="35">
        <v>91.126640129089353</v>
      </c>
      <c r="R2" t="s">
        <v>53</v>
      </c>
      <c r="S2" s="35">
        <v>2.6</v>
      </c>
      <c r="T2" s="35">
        <v>0</v>
      </c>
      <c r="U2" s="35">
        <v>1.5</v>
      </c>
      <c r="V2" s="36">
        <f t="shared" ref="V2:V25" si="4">(Q2-U2)/U2</f>
        <v>59.751093419392902</v>
      </c>
    </row>
    <row r="3" spans="1:22" ht="15" customHeight="1" x14ac:dyDescent="0.35">
      <c r="A3" t="s">
        <v>9</v>
      </c>
      <c r="B3" s="29">
        <v>309.05551275463989</v>
      </c>
      <c r="C3" s="29">
        <v>302.99411087041682</v>
      </c>
      <c r="D3" s="29">
        <v>308.39000739744017</v>
      </c>
      <c r="E3" s="29">
        <v>311.07886552931961</v>
      </c>
      <c r="F3" s="29">
        <v>309.05551275463989</v>
      </c>
      <c r="G3" s="29"/>
      <c r="H3" s="29"/>
      <c r="I3" s="29"/>
      <c r="J3" s="29"/>
      <c r="K3" s="29"/>
      <c r="L3" s="50">
        <v>149</v>
      </c>
      <c r="M3" s="31">
        <f t="shared" si="0"/>
        <v>302.99411087041682</v>
      </c>
      <c r="N3" s="48">
        <f t="shared" si="1"/>
        <v>1.0335175226202471</v>
      </c>
      <c r="O3" s="33">
        <f t="shared" si="2"/>
        <v>308.11480186129131</v>
      </c>
      <c r="P3" s="49">
        <f t="shared" si="3"/>
        <v>1.0678845762502773</v>
      </c>
      <c r="Q3" s="35">
        <v>79.883110857009882</v>
      </c>
      <c r="R3" t="s">
        <v>54</v>
      </c>
      <c r="S3" s="35">
        <v>29.2</v>
      </c>
      <c r="T3" s="35">
        <v>2.2000000000000002</v>
      </c>
      <c r="U3" s="35">
        <v>8.9</v>
      </c>
      <c r="V3" s="36">
        <f t="shared" si="4"/>
        <v>7.9756304333718955</v>
      </c>
    </row>
    <row r="4" spans="1:22" ht="15" customHeight="1" x14ac:dyDescent="0.35">
      <c r="A4" t="s">
        <v>11</v>
      </c>
      <c r="B4" s="29">
        <v>289.11077027627482</v>
      </c>
      <c r="C4" s="29">
        <v>289.13274595042162</v>
      </c>
      <c r="D4" s="29">
        <v>287</v>
      </c>
      <c r="E4" s="29">
        <v>287</v>
      </c>
      <c r="F4" s="29">
        <v>287</v>
      </c>
      <c r="G4" s="29"/>
      <c r="H4" s="29"/>
      <c r="I4" s="29"/>
      <c r="J4" s="29"/>
      <c r="K4" s="29"/>
      <c r="L4" s="50">
        <v>158.1</v>
      </c>
      <c r="M4" s="31">
        <f t="shared" si="0"/>
        <v>287</v>
      </c>
      <c r="N4" s="48">
        <f t="shared" si="1"/>
        <v>0.81530676786843781</v>
      </c>
      <c r="O4" s="33">
        <f t="shared" si="2"/>
        <v>287.84870324533932</v>
      </c>
      <c r="P4" s="49">
        <f t="shared" si="3"/>
        <v>0.82067490983769342</v>
      </c>
      <c r="Q4" s="35">
        <v>82.325395727157598</v>
      </c>
      <c r="R4" t="s">
        <v>55</v>
      </c>
      <c r="S4" s="35">
        <v>37.200000000000003</v>
      </c>
      <c r="T4" s="35">
        <v>1</v>
      </c>
      <c r="U4" s="35">
        <v>19.8</v>
      </c>
      <c r="V4" s="36">
        <f t="shared" si="4"/>
        <v>3.1578482690483636</v>
      </c>
    </row>
    <row r="5" spans="1:22" ht="15" customHeight="1" x14ac:dyDescent="0.35">
      <c r="A5" t="s">
        <v>14</v>
      </c>
      <c r="B5" s="29">
        <v>372.64688270438847</v>
      </c>
      <c r="C5" s="29">
        <v>375.76305461424022</v>
      </c>
      <c r="D5" s="29">
        <v>375.76305461424022</v>
      </c>
      <c r="E5" s="29">
        <v>375.76305461424022</v>
      </c>
      <c r="F5" s="29">
        <v>372.64688270438847</v>
      </c>
      <c r="G5" s="29"/>
      <c r="H5" s="29"/>
      <c r="I5" s="29"/>
      <c r="J5" s="29"/>
      <c r="K5" s="29"/>
      <c r="L5" s="50">
        <v>167.6</v>
      </c>
      <c r="M5" s="31">
        <f t="shared" si="0"/>
        <v>372.64688270438847</v>
      </c>
      <c r="N5" s="48">
        <f t="shared" si="1"/>
        <v>1.2234300877350148</v>
      </c>
      <c r="O5" s="33">
        <f t="shared" si="2"/>
        <v>374.51658585029952</v>
      </c>
      <c r="P5" s="49">
        <f t="shared" si="3"/>
        <v>1.2345858344289948</v>
      </c>
      <c r="Q5" s="35">
        <v>69.375485229492185</v>
      </c>
      <c r="R5" t="s">
        <v>56</v>
      </c>
      <c r="S5" s="35">
        <v>30.2</v>
      </c>
      <c r="T5" s="35">
        <v>2</v>
      </c>
      <c r="U5" s="35">
        <v>16.5</v>
      </c>
      <c r="V5" s="36">
        <f t="shared" si="4"/>
        <v>3.2045748623934656</v>
      </c>
    </row>
    <row r="6" spans="1:22" ht="15" customHeight="1" x14ac:dyDescent="0.35">
      <c r="A6" t="s">
        <v>12</v>
      </c>
      <c r="B6" s="29">
        <v>342.76305461424022</v>
      </c>
      <c r="C6" s="29">
        <v>339.64688270438847</v>
      </c>
      <c r="D6" s="29">
        <v>342.76305461424022</v>
      </c>
      <c r="E6" s="29">
        <v>342.76305461424022</v>
      </c>
      <c r="F6" s="29">
        <v>342.76305461424022</v>
      </c>
      <c r="G6" s="29"/>
      <c r="H6" s="29"/>
      <c r="I6" s="29"/>
      <c r="J6" s="29"/>
      <c r="K6" s="29"/>
      <c r="L6" s="50">
        <v>187.1</v>
      </c>
      <c r="M6" s="31">
        <f t="shared" si="0"/>
        <v>339.64688270438847</v>
      </c>
      <c r="N6" s="48">
        <f t="shared" si="1"/>
        <v>0.8153227295798422</v>
      </c>
      <c r="O6" s="33">
        <f t="shared" si="2"/>
        <v>342.13982023226987</v>
      </c>
      <c r="P6" s="49">
        <f t="shared" si="3"/>
        <v>0.82864682112383692</v>
      </c>
      <c r="Q6" s="35">
        <v>66.040758180618283</v>
      </c>
      <c r="R6" t="s">
        <v>57</v>
      </c>
      <c r="S6" s="35">
        <v>33.200000000000003</v>
      </c>
      <c r="T6" s="38">
        <v>1.4</v>
      </c>
      <c r="U6" s="35">
        <v>10.7</v>
      </c>
      <c r="V6" s="36">
        <f t="shared" si="4"/>
        <v>5.172033474824139</v>
      </c>
    </row>
    <row r="7" spans="1:22" ht="15" customHeight="1" x14ac:dyDescent="0.35">
      <c r="A7" t="s">
        <v>16</v>
      </c>
      <c r="B7" s="29">
        <v>410.07886552931961</v>
      </c>
      <c r="C7" s="29">
        <v>410.07886552931961</v>
      </c>
      <c r="D7" s="29">
        <v>410.07886552931961</v>
      </c>
      <c r="E7" s="29">
        <v>414.07886552931961</v>
      </c>
      <c r="F7" s="29">
        <v>410.07886552931961</v>
      </c>
      <c r="G7" s="29"/>
      <c r="H7" s="29"/>
      <c r="I7" s="29"/>
      <c r="J7" s="29"/>
      <c r="K7" s="29"/>
      <c r="L7" s="50">
        <v>210.1</v>
      </c>
      <c r="M7" s="31">
        <f t="shared" si="0"/>
        <v>410.07886552931961</v>
      </c>
      <c r="N7" s="48">
        <f t="shared" si="1"/>
        <v>0.95182706106292059</v>
      </c>
      <c r="O7" s="33">
        <f t="shared" si="2"/>
        <v>410.87886552931957</v>
      </c>
      <c r="P7" s="49">
        <f t="shared" si="3"/>
        <v>0.9556347716769138</v>
      </c>
      <c r="Q7" s="35">
        <v>74.61981563568115</v>
      </c>
      <c r="R7" t="s">
        <v>58</v>
      </c>
      <c r="S7" s="35">
        <v>15.4</v>
      </c>
      <c r="T7" s="38">
        <v>0.4</v>
      </c>
      <c r="U7" s="35">
        <v>31.9</v>
      </c>
      <c r="V7" s="36">
        <f t="shared" si="4"/>
        <v>1.3391791735323246</v>
      </c>
    </row>
    <row r="8" spans="1:22" ht="15" customHeight="1" x14ac:dyDescent="0.35">
      <c r="A8" t="s">
        <v>18</v>
      </c>
      <c r="B8" s="29">
        <v>446.74524290015302</v>
      </c>
      <c r="C8" s="29">
        <v>446.74524290015302</v>
      </c>
      <c r="D8" s="29">
        <v>446.74524290015302</v>
      </c>
      <c r="E8" s="29">
        <v>448</v>
      </c>
      <c r="F8" s="29">
        <v>448</v>
      </c>
      <c r="G8" s="29"/>
      <c r="H8" s="29"/>
      <c r="I8" s="29"/>
      <c r="J8" s="29"/>
      <c r="K8" s="29"/>
      <c r="L8" s="50">
        <v>359</v>
      </c>
      <c r="M8" s="31">
        <f t="shared" si="0"/>
        <v>446.74524290015302</v>
      </c>
      <c r="N8" s="48">
        <f t="shared" si="1"/>
        <v>0.24441571838482734</v>
      </c>
      <c r="O8" s="33">
        <f t="shared" si="2"/>
        <v>447.24714574009175</v>
      </c>
      <c r="P8" s="49">
        <f t="shared" si="3"/>
        <v>0.24581377643479596</v>
      </c>
      <c r="Q8" s="35">
        <v>103.505402469635</v>
      </c>
      <c r="R8" t="s">
        <v>59</v>
      </c>
      <c r="S8" s="35">
        <v>25.8</v>
      </c>
      <c r="T8" s="35">
        <v>2</v>
      </c>
      <c r="U8" s="35">
        <v>0.9</v>
      </c>
      <c r="V8" s="36">
        <f t="shared" si="4"/>
        <v>114.00600274403888</v>
      </c>
    </row>
    <row r="9" spans="1:22" ht="15" customHeight="1" x14ac:dyDescent="0.35">
      <c r="A9" t="s">
        <v>20</v>
      </c>
      <c r="B9" s="29">
        <v>496.61249694973139</v>
      </c>
      <c r="C9" s="29">
        <v>493.90724809414741</v>
      </c>
      <c r="D9" s="29">
        <v>496.61249694973139</v>
      </c>
      <c r="E9" s="29">
        <v>496.61249694973139</v>
      </c>
      <c r="F9" s="29">
        <v>496.61249694973139</v>
      </c>
      <c r="G9" s="29"/>
      <c r="H9" s="29"/>
      <c r="I9" s="29"/>
      <c r="J9" s="29"/>
      <c r="K9" s="29"/>
      <c r="L9" s="50">
        <v>376.5</v>
      </c>
      <c r="M9" s="31">
        <f t="shared" si="0"/>
        <v>493.90724809414741</v>
      </c>
      <c r="N9" s="48">
        <f t="shared" si="1"/>
        <v>0.31183864035630121</v>
      </c>
      <c r="O9" s="33">
        <f t="shared" si="2"/>
        <v>496.07144717861468</v>
      </c>
      <c r="P9" s="49">
        <f t="shared" si="3"/>
        <v>0.31758684509592211</v>
      </c>
      <c r="Q9" s="35">
        <v>90.411740207672125</v>
      </c>
      <c r="R9" t="s">
        <v>60</v>
      </c>
      <c r="S9" s="35">
        <v>24.8</v>
      </c>
      <c r="T9" s="38">
        <v>0.6</v>
      </c>
      <c r="U9" s="35">
        <v>0.7</v>
      </c>
      <c r="V9" s="36">
        <f t="shared" si="4"/>
        <v>128.15962886810303</v>
      </c>
    </row>
    <row r="10" spans="1:22" ht="15" customHeight="1" x14ac:dyDescent="0.35">
      <c r="A10" t="s">
        <v>22</v>
      </c>
      <c r="B10" s="29">
        <v>466.13274595042162</v>
      </c>
      <c r="C10" s="29">
        <v>466.13274595042162</v>
      </c>
      <c r="D10" s="29">
        <v>465.36894658959562</v>
      </c>
      <c r="E10" s="29">
        <v>464.90724809414741</v>
      </c>
      <c r="F10" s="29">
        <v>465.70189783425963</v>
      </c>
      <c r="G10" s="29"/>
      <c r="H10" s="29"/>
      <c r="I10" s="29"/>
      <c r="J10" s="29"/>
      <c r="K10" s="29"/>
      <c r="L10" s="50">
        <v>397.1</v>
      </c>
      <c r="M10" s="31">
        <f t="shared" si="0"/>
        <v>464.90724809414741</v>
      </c>
      <c r="N10" s="48">
        <f t="shared" si="1"/>
        <v>0.17075610197468491</v>
      </c>
      <c r="O10" s="33">
        <f t="shared" si="2"/>
        <v>465.64871688376917</v>
      </c>
      <c r="P10" s="49">
        <f t="shared" si="3"/>
        <v>0.17262331121573696</v>
      </c>
      <c r="Q10" s="35">
        <v>98.414310216903687</v>
      </c>
      <c r="R10" t="s">
        <v>61</v>
      </c>
      <c r="S10" s="35">
        <v>27.8</v>
      </c>
      <c r="T10" s="35">
        <v>2.2000000000000002</v>
      </c>
      <c r="U10" s="38">
        <v>1</v>
      </c>
      <c r="V10" s="36">
        <f t="shared" si="4"/>
        <v>97.414310216903687</v>
      </c>
    </row>
    <row r="11" spans="1:22" ht="15" customHeight="1" x14ac:dyDescent="0.35">
      <c r="A11" t="s">
        <v>26</v>
      </c>
      <c r="B11" s="29">
        <v>604.3238075793812</v>
      </c>
      <c r="C11" s="29">
        <v>596.3238075793812</v>
      </c>
      <c r="D11" s="29">
        <v>604.3238075793812</v>
      </c>
      <c r="E11" s="29">
        <v>604.3238075793812</v>
      </c>
      <c r="F11" s="29">
        <v>604.3238075793812</v>
      </c>
      <c r="G11" s="29"/>
      <c r="H11" s="29"/>
      <c r="I11" s="29"/>
      <c r="J11" s="29"/>
      <c r="K11" s="29"/>
      <c r="L11" s="50">
        <v>422.3</v>
      </c>
      <c r="M11" s="31">
        <f t="shared" si="0"/>
        <v>596.3238075793812</v>
      </c>
      <c r="N11" s="48">
        <f t="shared" si="1"/>
        <v>0.41208573899924505</v>
      </c>
      <c r="O11" s="33">
        <f t="shared" si="2"/>
        <v>602.72380757938117</v>
      </c>
      <c r="P11" s="49">
        <f t="shared" si="3"/>
        <v>0.42724084200658574</v>
      </c>
      <c r="Q11" s="35">
        <v>100.5296584606171</v>
      </c>
      <c r="R11" t="s">
        <v>62</v>
      </c>
      <c r="S11" s="35">
        <v>34.799999999999997</v>
      </c>
      <c r="T11" s="35">
        <v>0.4</v>
      </c>
      <c r="U11" s="38">
        <v>5</v>
      </c>
      <c r="V11" s="36">
        <f t="shared" si="4"/>
        <v>19.10593169212342</v>
      </c>
    </row>
    <row r="12" spans="1:22" ht="15" customHeight="1" x14ac:dyDescent="0.35">
      <c r="A12" t="s">
        <v>24</v>
      </c>
      <c r="B12" s="29">
        <v>535.90724809414746</v>
      </c>
      <c r="C12" s="29">
        <v>535.90724809414746</v>
      </c>
      <c r="D12" s="29">
        <v>535.90724809414746</v>
      </c>
      <c r="E12" s="29">
        <v>535.90724809414746</v>
      </c>
      <c r="F12" s="29">
        <v>535.90724809414746</v>
      </c>
      <c r="G12" s="29"/>
      <c r="H12" s="29"/>
      <c r="I12" s="29"/>
      <c r="J12" s="29"/>
      <c r="K12" s="29"/>
      <c r="L12" s="50">
        <v>465.9</v>
      </c>
      <c r="M12" s="31">
        <f t="shared" si="0"/>
        <v>535.90724809414746</v>
      </c>
      <c r="N12" s="48">
        <f t="shared" si="1"/>
        <v>0.15026239127312188</v>
      </c>
      <c r="O12" s="33">
        <f t="shared" si="2"/>
        <v>535.90724809414746</v>
      </c>
      <c r="P12" s="49">
        <f t="shared" si="3"/>
        <v>0.15026239127312188</v>
      </c>
      <c r="Q12" s="35">
        <v>102.6668058395386</v>
      </c>
      <c r="R12" t="s">
        <v>63</v>
      </c>
      <c r="S12" s="35">
        <v>18.8</v>
      </c>
      <c r="T12" s="35">
        <v>0.6</v>
      </c>
      <c r="U12" s="35">
        <v>3.8</v>
      </c>
      <c r="V12" s="36">
        <f t="shared" si="4"/>
        <v>26.017580484089105</v>
      </c>
    </row>
    <row r="13" spans="1:22" ht="15" customHeight="1" x14ac:dyDescent="0.35">
      <c r="A13" t="s">
        <v>28</v>
      </c>
      <c r="B13" s="29">
        <v>668.3238075793812</v>
      </c>
      <c r="C13" s="29">
        <v>666.90724809414746</v>
      </c>
      <c r="D13" s="29">
        <v>659.0788655293195</v>
      </c>
      <c r="E13" s="29">
        <v>659.0788655293195</v>
      </c>
      <c r="F13" s="29">
        <v>668.3238075793812</v>
      </c>
      <c r="G13" s="29"/>
      <c r="H13" s="29"/>
      <c r="I13" s="29"/>
      <c r="J13" s="29"/>
      <c r="K13" s="29"/>
      <c r="L13" s="50">
        <v>505.3</v>
      </c>
      <c r="M13" s="31">
        <f t="shared" si="0"/>
        <v>659.0788655293195</v>
      </c>
      <c r="N13" s="48">
        <f t="shared" si="1"/>
        <v>0.30433181383201957</v>
      </c>
      <c r="O13" s="33">
        <f t="shared" si="2"/>
        <v>664.34251886230982</v>
      </c>
      <c r="P13" s="49">
        <f t="shared" si="3"/>
        <v>0.31474870148883793</v>
      </c>
      <c r="Q13" s="35">
        <v>109.90826411247249</v>
      </c>
      <c r="R13" t="s">
        <v>64</v>
      </c>
      <c r="S13" s="35">
        <v>24.2</v>
      </c>
      <c r="T13" s="35">
        <v>1</v>
      </c>
      <c r="U13" s="38">
        <v>6</v>
      </c>
      <c r="V13" s="36">
        <f t="shared" si="4"/>
        <v>17.318044018745415</v>
      </c>
    </row>
    <row r="14" spans="1:22" ht="15" customHeight="1" x14ac:dyDescent="0.35">
      <c r="A14" t="s">
        <v>30</v>
      </c>
      <c r="B14" s="29">
        <v>604</v>
      </c>
      <c r="C14" s="29">
        <v>604</v>
      </c>
      <c r="D14" s="29">
        <v>612.01562118716424</v>
      </c>
      <c r="E14" s="29">
        <v>612.01562118716424</v>
      </c>
      <c r="F14" s="29">
        <v>608</v>
      </c>
      <c r="G14" s="29"/>
      <c r="H14" s="29"/>
      <c r="I14" s="29"/>
      <c r="J14" s="29"/>
      <c r="K14" s="29"/>
      <c r="L14" s="50">
        <v>431</v>
      </c>
      <c r="M14" s="31">
        <f t="shared" si="0"/>
        <v>604</v>
      </c>
      <c r="N14" s="48">
        <f t="shared" si="1"/>
        <v>0.40139211136890951</v>
      </c>
      <c r="O14" s="33">
        <f>AVERAGE(B14:L14)</f>
        <v>578.50520706238808</v>
      </c>
      <c r="P14" s="49">
        <f t="shared" si="3"/>
        <v>0.34223945954150364</v>
      </c>
      <c r="Q14" s="35">
        <v>118.66314387321469</v>
      </c>
      <c r="R14" t="s">
        <v>65</v>
      </c>
      <c r="S14" s="35">
        <v>26.8</v>
      </c>
      <c r="T14" s="38">
        <v>1</v>
      </c>
      <c r="U14" s="35">
        <v>0.2</v>
      </c>
      <c r="V14" s="36">
        <f t="shared" si="4"/>
        <v>592.31571936607338</v>
      </c>
    </row>
    <row r="15" spans="1:22" ht="15" customHeight="1" x14ac:dyDescent="0.35">
      <c r="A15" t="s">
        <v>32</v>
      </c>
      <c r="B15" s="29">
        <v>656</v>
      </c>
      <c r="C15" s="29">
        <v>656</v>
      </c>
      <c r="D15" s="29">
        <v>688.24880949681335</v>
      </c>
      <c r="E15" s="29">
        <v>656</v>
      </c>
      <c r="F15" s="29">
        <v>656.41381265149107</v>
      </c>
      <c r="G15" s="29"/>
      <c r="H15" s="29"/>
      <c r="I15" s="29"/>
      <c r="J15" s="29"/>
      <c r="K15" s="29"/>
      <c r="L15" s="50">
        <v>450</v>
      </c>
      <c r="M15" s="31">
        <f t="shared" si="0"/>
        <v>656</v>
      </c>
      <c r="N15" s="48">
        <f t="shared" si="1"/>
        <v>0.45777777777777778</v>
      </c>
      <c r="O15" s="33">
        <f t="shared" ref="O15:O22" si="5">AVERAGE(B15:K15)</f>
        <v>662.53252442966095</v>
      </c>
      <c r="P15" s="49">
        <f t="shared" si="3"/>
        <v>0.47229449873257989</v>
      </c>
      <c r="Q15" s="35">
        <v>103.2171617031097</v>
      </c>
      <c r="R15" t="s">
        <v>66</v>
      </c>
      <c r="S15" s="35">
        <v>32.200000000000003</v>
      </c>
      <c r="T15" s="35">
        <v>0.2</v>
      </c>
      <c r="U15" s="35">
        <v>0.1</v>
      </c>
      <c r="V15" s="36">
        <f t="shared" si="4"/>
        <v>1031.171617031097</v>
      </c>
    </row>
    <row r="16" spans="1:22" ht="15" customHeight="1" x14ac:dyDescent="0.35">
      <c r="A16" t="s">
        <v>34</v>
      </c>
      <c r="B16" s="29">
        <v>636</v>
      </c>
      <c r="C16" s="29">
        <v>636</v>
      </c>
      <c r="D16" s="29">
        <v>629.41381265149107</v>
      </c>
      <c r="E16" s="29">
        <v>652</v>
      </c>
      <c r="F16" s="29">
        <v>652</v>
      </c>
      <c r="G16" s="29"/>
      <c r="H16" s="29"/>
      <c r="I16" s="29"/>
      <c r="J16" s="29"/>
      <c r="K16" s="29"/>
      <c r="L16" s="50">
        <v>467</v>
      </c>
      <c r="M16" s="31">
        <f t="shared" si="0"/>
        <v>629.41381265149107</v>
      </c>
      <c r="N16" s="48">
        <f t="shared" si="1"/>
        <v>0.34778118340790382</v>
      </c>
      <c r="O16" s="33">
        <f t="shared" si="5"/>
        <v>641.08276253029817</v>
      </c>
      <c r="P16" s="49">
        <f t="shared" si="3"/>
        <v>0.37276822811627019</v>
      </c>
      <c r="Q16" s="35">
        <v>106.0318401813507</v>
      </c>
      <c r="R16" t="s">
        <v>67</v>
      </c>
      <c r="S16" s="35">
        <v>24.4</v>
      </c>
      <c r="T16" s="38">
        <v>1.2</v>
      </c>
      <c r="U16" s="35">
        <v>0.3</v>
      </c>
      <c r="V16" s="36">
        <f t="shared" si="4"/>
        <v>352.43946727116901</v>
      </c>
    </row>
    <row r="17" spans="1:22" ht="15" customHeight="1" x14ac:dyDescent="0.35">
      <c r="A17" t="s">
        <v>37</v>
      </c>
      <c r="B17" s="29">
        <v>771.41381265149107</v>
      </c>
      <c r="C17" s="29">
        <v>771.41381265149107</v>
      </c>
      <c r="D17" s="29">
        <v>771.41381265149107</v>
      </c>
      <c r="E17" s="29">
        <v>771.41381265149107</v>
      </c>
      <c r="F17" s="29">
        <v>771.41381265149107</v>
      </c>
      <c r="G17" s="29"/>
      <c r="H17" s="29"/>
      <c r="I17" s="29"/>
      <c r="J17" s="29"/>
      <c r="K17" s="29"/>
      <c r="L17" s="50">
        <v>534</v>
      </c>
      <c r="M17" s="31">
        <f t="shared" si="0"/>
        <v>771.41381265149107</v>
      </c>
      <c r="N17" s="48">
        <f t="shared" si="1"/>
        <v>0.44459515477807315</v>
      </c>
      <c r="O17" s="33">
        <f t="shared" si="5"/>
        <v>771.41381265149107</v>
      </c>
      <c r="P17" s="49">
        <f t="shared" si="3"/>
        <v>0.44459515477807315</v>
      </c>
      <c r="Q17" s="35">
        <v>115.43679866790769</v>
      </c>
      <c r="R17" t="s">
        <v>68</v>
      </c>
      <c r="S17" s="35">
        <v>33.799999999999997</v>
      </c>
      <c r="T17" s="38">
        <v>1.4</v>
      </c>
      <c r="U17" s="35">
        <v>0.5</v>
      </c>
      <c r="V17" s="36">
        <f t="shared" si="4"/>
        <v>229.87359733581539</v>
      </c>
    </row>
    <row r="18" spans="1:22" ht="15" customHeight="1" x14ac:dyDescent="0.35">
      <c r="A18" t="s">
        <v>35</v>
      </c>
      <c r="B18" s="29">
        <v>700.18033988749903</v>
      </c>
      <c r="C18" s="29">
        <v>700.18033988749903</v>
      </c>
      <c r="D18" s="29">
        <v>700.18033988749903</v>
      </c>
      <c r="E18" s="29">
        <v>700.18033988749903</v>
      </c>
      <c r="F18" s="29">
        <v>700.18033988749903</v>
      </c>
      <c r="G18" s="29"/>
      <c r="H18" s="29"/>
      <c r="I18" s="29"/>
      <c r="J18" s="29"/>
      <c r="K18" s="29"/>
      <c r="L18" s="50">
        <v>602.20000000000005</v>
      </c>
      <c r="M18" s="31">
        <f t="shared" si="0"/>
        <v>700.18033988749903</v>
      </c>
      <c r="N18" s="48">
        <f t="shared" si="1"/>
        <v>0.16270398520009793</v>
      </c>
      <c r="O18" s="33">
        <f t="shared" si="5"/>
        <v>700.18033988749903</v>
      </c>
      <c r="P18" s="49">
        <f t="shared" si="3"/>
        <v>0.16270398520009793</v>
      </c>
      <c r="Q18" s="35">
        <v>122.37017669677731</v>
      </c>
      <c r="R18" t="s">
        <v>69</v>
      </c>
      <c r="S18" s="35">
        <v>34.6</v>
      </c>
      <c r="T18" s="35">
        <v>1</v>
      </c>
      <c r="U18" s="35">
        <v>2.1</v>
      </c>
      <c r="V18" s="36">
        <f t="shared" si="4"/>
        <v>57.271512712751097</v>
      </c>
    </row>
    <row r="19" spans="1:22" ht="15" customHeight="1" x14ac:dyDescent="0.35">
      <c r="A19" t="s">
        <v>39</v>
      </c>
      <c r="B19" s="29">
        <v>847.41381265149107</v>
      </c>
      <c r="C19" s="29">
        <v>847.41381265149107</v>
      </c>
      <c r="D19" s="29">
        <v>847.41381265149107</v>
      </c>
      <c r="E19" s="29">
        <v>847.41381265149107</v>
      </c>
      <c r="F19" s="29">
        <v>847.41381265149107</v>
      </c>
      <c r="G19" s="29"/>
      <c r="H19" s="29"/>
      <c r="I19" s="29"/>
      <c r="J19" s="29"/>
      <c r="K19" s="29"/>
      <c r="L19" s="50">
        <v>664.2</v>
      </c>
      <c r="M19" s="31">
        <f t="shared" si="0"/>
        <v>847.41381265149107</v>
      </c>
      <c r="N19" s="48">
        <f t="shared" si="1"/>
        <v>0.27584133190528609</v>
      </c>
      <c r="O19" s="33">
        <f t="shared" si="5"/>
        <v>847.41381265149107</v>
      </c>
      <c r="P19" s="49">
        <f t="shared" si="3"/>
        <v>0.27584133190528609</v>
      </c>
      <c r="Q19" s="35">
        <v>104.2934396266937</v>
      </c>
      <c r="R19" t="s">
        <v>70</v>
      </c>
      <c r="S19" s="35">
        <v>11.2</v>
      </c>
      <c r="T19" s="35">
        <v>0.2</v>
      </c>
      <c r="U19" s="35">
        <v>6.2</v>
      </c>
      <c r="V19" s="36">
        <f t="shared" si="4"/>
        <v>15.821522520434467</v>
      </c>
    </row>
    <row r="20" spans="1:22" ht="15" customHeight="1" x14ac:dyDescent="0.35">
      <c r="A20" t="s">
        <v>41</v>
      </c>
      <c r="B20" s="29">
        <v>415</v>
      </c>
      <c r="C20" s="29">
        <v>422</v>
      </c>
      <c r="D20" s="29">
        <v>415</v>
      </c>
      <c r="E20" s="29">
        <v>415</v>
      </c>
      <c r="F20" s="29">
        <v>422</v>
      </c>
      <c r="G20" s="29"/>
      <c r="H20" s="29"/>
      <c r="I20" s="29"/>
      <c r="J20" s="29"/>
      <c r="K20" s="29"/>
      <c r="L20" s="50">
        <v>359.5</v>
      </c>
      <c r="M20" s="31">
        <f t="shared" si="0"/>
        <v>415</v>
      </c>
      <c r="N20" s="48">
        <f t="shared" si="1"/>
        <v>0.15438108484005564</v>
      </c>
      <c r="O20" s="33">
        <f t="shared" si="5"/>
        <v>417.8</v>
      </c>
      <c r="P20" s="49">
        <f t="shared" si="3"/>
        <v>0.16216968011126567</v>
      </c>
      <c r="Q20" s="35">
        <v>70.552318048477176</v>
      </c>
      <c r="R20" t="s">
        <v>71</v>
      </c>
      <c r="S20" s="35">
        <v>11.6</v>
      </c>
      <c r="T20" s="35">
        <v>0.6</v>
      </c>
      <c r="U20" s="35">
        <v>6.9</v>
      </c>
      <c r="V20" s="36">
        <f t="shared" si="4"/>
        <v>9.2249736302140839</v>
      </c>
    </row>
    <row r="21" spans="1:22" ht="15" customHeight="1" x14ac:dyDescent="0.35">
      <c r="A21" t="s">
        <v>43</v>
      </c>
      <c r="B21" s="29">
        <v>455.3016516106934</v>
      </c>
      <c r="C21" s="29">
        <v>455.3016516106934</v>
      </c>
      <c r="D21" s="29">
        <v>455.3016516106934</v>
      </c>
      <c r="E21" s="29">
        <v>455.3016516106934</v>
      </c>
      <c r="F21" s="29">
        <v>455.3016516106934</v>
      </c>
      <c r="G21" s="29"/>
      <c r="H21" s="29"/>
      <c r="I21" s="29"/>
      <c r="J21" s="29"/>
      <c r="K21" s="29"/>
      <c r="L21" s="50">
        <v>371.1</v>
      </c>
      <c r="M21" s="31">
        <f t="shared" si="0"/>
        <v>455.3016516106934</v>
      </c>
      <c r="N21" s="48">
        <f t="shared" si="1"/>
        <v>0.22689747133035132</v>
      </c>
      <c r="O21" s="33">
        <f t="shared" si="5"/>
        <v>455.30165161069345</v>
      </c>
      <c r="P21" s="49">
        <f t="shared" si="3"/>
        <v>0.22689747133035146</v>
      </c>
      <c r="Q21" s="35">
        <v>74.260988712310791</v>
      </c>
      <c r="R21" t="s">
        <v>72</v>
      </c>
      <c r="S21" s="35">
        <v>21.4</v>
      </c>
      <c r="T21" s="35">
        <v>0.2</v>
      </c>
      <c r="U21" s="35">
        <v>2.8</v>
      </c>
      <c r="V21" s="36">
        <f t="shared" si="4"/>
        <v>25.521781682968143</v>
      </c>
    </row>
    <row r="22" spans="1:22" ht="15" customHeight="1" x14ac:dyDescent="0.35">
      <c r="A22" t="s">
        <v>45</v>
      </c>
      <c r="B22" s="29">
        <v>420.02187392207588</v>
      </c>
      <c r="C22" s="29">
        <v>420.02187392207588</v>
      </c>
      <c r="D22" s="29">
        <v>437</v>
      </c>
      <c r="E22" s="29">
        <v>436.10749521219208</v>
      </c>
      <c r="F22" s="29">
        <v>423.86813806411908</v>
      </c>
      <c r="G22" s="29"/>
      <c r="H22" s="29"/>
      <c r="I22" s="29"/>
      <c r="J22" s="29"/>
      <c r="K22" s="29"/>
      <c r="L22" s="50">
        <v>397.3</v>
      </c>
      <c r="M22" s="31">
        <f t="shared" si="0"/>
        <v>420.02187392207588</v>
      </c>
      <c r="N22" s="48">
        <f t="shared" si="1"/>
        <v>5.7190722179904029E-2</v>
      </c>
      <c r="O22" s="33">
        <f t="shared" si="5"/>
        <v>427.40387622409264</v>
      </c>
      <c r="P22" s="49">
        <f t="shared" si="3"/>
        <v>7.5771145794343395E-2</v>
      </c>
      <c r="Q22" s="35">
        <v>74.290025377273565</v>
      </c>
      <c r="R22" t="s">
        <v>73</v>
      </c>
      <c r="S22" s="35">
        <v>32</v>
      </c>
      <c r="T22" s="35">
        <v>2</v>
      </c>
      <c r="U22" s="35">
        <v>4.3</v>
      </c>
      <c r="V22" s="36">
        <f t="shared" si="4"/>
        <v>16.276750087738041</v>
      </c>
    </row>
    <row r="23" spans="1:22" ht="15" customHeight="1" x14ac:dyDescent="0.35">
      <c r="A23" t="s">
        <v>49</v>
      </c>
      <c r="B23" s="29">
        <v>566.3016516106934</v>
      </c>
      <c r="C23" s="29">
        <v>566.3016516106934</v>
      </c>
      <c r="D23" s="29">
        <v>566.3016516106934</v>
      </c>
      <c r="E23" s="29">
        <v>566.3016516106934</v>
      </c>
      <c r="F23" s="29">
        <v>566.3016516106934</v>
      </c>
      <c r="G23" s="29"/>
      <c r="H23" s="29"/>
      <c r="I23" s="29"/>
      <c r="J23" s="29"/>
      <c r="K23" s="29"/>
      <c r="L23" s="50">
        <v>447.3</v>
      </c>
      <c r="M23" s="31">
        <f>MIN(B23:L23)</f>
        <v>447.3</v>
      </c>
      <c r="N23" s="48">
        <f t="shared" si="1"/>
        <v>0</v>
      </c>
      <c r="O23" s="33">
        <f>AVERAGE(B23:L23)</f>
        <v>546.4680430089112</v>
      </c>
      <c r="P23" s="49">
        <f t="shared" si="3"/>
        <v>0.22170365081357296</v>
      </c>
      <c r="Q23" s="35">
        <v>72.490770530700686</v>
      </c>
      <c r="R23" t="s">
        <v>74</v>
      </c>
      <c r="S23" s="35">
        <v>18.2</v>
      </c>
      <c r="T23" s="35">
        <v>0.2</v>
      </c>
      <c r="U23" s="35">
        <v>13.7</v>
      </c>
      <c r="V23" s="36">
        <f t="shared" si="4"/>
        <v>4.291297119029247</v>
      </c>
    </row>
    <row r="24" spans="1:22" ht="15" customHeight="1" x14ac:dyDescent="0.35">
      <c r="A24" t="s">
        <v>47</v>
      </c>
      <c r="B24" s="29">
        <v>510.3016516106934</v>
      </c>
      <c r="C24" s="29">
        <v>510.3016516106934</v>
      </c>
      <c r="D24" s="29">
        <v>510.3016516106934</v>
      </c>
      <c r="E24" s="29">
        <v>510.3016516106934</v>
      </c>
      <c r="F24" s="29">
        <v>510.3016516106934</v>
      </c>
      <c r="G24" s="29"/>
      <c r="H24" s="29"/>
      <c r="I24" s="29"/>
      <c r="J24" s="29"/>
      <c r="K24" s="29"/>
      <c r="L24" s="50">
        <v>497.3</v>
      </c>
      <c r="M24" s="31">
        <f>MIN(B24:K24)</f>
        <v>510.3016516106934</v>
      </c>
      <c r="N24" s="48">
        <f t="shared" si="1"/>
        <v>2.6144483431919135E-2</v>
      </c>
      <c r="O24" s="33">
        <f>AVERAGE(B24:K24)</f>
        <v>510.30165161069345</v>
      </c>
      <c r="P24" s="49">
        <f t="shared" si="3"/>
        <v>2.614448343191925E-2</v>
      </c>
      <c r="Q24" s="35">
        <v>71.521250247955322</v>
      </c>
      <c r="R24" t="s">
        <v>75</v>
      </c>
      <c r="S24" s="35">
        <v>23.2</v>
      </c>
      <c r="T24" s="38">
        <v>0</v>
      </c>
      <c r="U24" s="35">
        <v>30.7</v>
      </c>
      <c r="V24" s="36">
        <f t="shared" si="4"/>
        <v>1.3296824185001732</v>
      </c>
    </row>
    <row r="25" spans="1:22" ht="15" customHeight="1" x14ac:dyDescent="0.35">
      <c r="A25" t="s">
        <v>51</v>
      </c>
      <c r="B25" s="29">
        <v>613.3016516106934</v>
      </c>
      <c r="C25" s="29">
        <v>613.3016516106934</v>
      </c>
      <c r="D25" s="29">
        <v>613.3016516106934</v>
      </c>
      <c r="E25" s="29">
        <v>613.3016516106934</v>
      </c>
      <c r="F25" s="29">
        <v>613.3016516106934</v>
      </c>
      <c r="G25" s="29"/>
      <c r="H25" s="29"/>
      <c r="I25" s="29"/>
      <c r="J25" s="29"/>
      <c r="K25" s="29"/>
      <c r="L25" s="50">
        <v>546.29999999999995</v>
      </c>
      <c r="M25" s="31">
        <f>MIN(B25:K25)</f>
        <v>613.3016516106934</v>
      </c>
      <c r="N25" s="48">
        <f t="shared" si="1"/>
        <v>0.12264625958391626</v>
      </c>
      <c r="O25" s="33">
        <f>AVERAGE(B25:K25)</f>
        <v>613.3016516106934</v>
      </c>
      <c r="P25" s="49">
        <f t="shared" si="3"/>
        <v>0.12264625958391626</v>
      </c>
      <c r="Q25" s="35">
        <v>74.820753574371338</v>
      </c>
      <c r="R25" t="s">
        <v>76</v>
      </c>
      <c r="S25" s="35">
        <v>31.6</v>
      </c>
      <c r="T25" s="38">
        <v>1.6</v>
      </c>
      <c r="U25" s="35">
        <v>13.5</v>
      </c>
      <c r="V25" s="36">
        <f t="shared" si="4"/>
        <v>4.542278042546025</v>
      </c>
    </row>
    <row r="26" spans="1:22" ht="18.75" customHeight="1" x14ac:dyDescent="0.35"/>
    <row r="27" spans="1:22" ht="18.75" customHeight="1" x14ac:dyDescent="0.35">
      <c r="G27" s="40" t="s">
        <v>77</v>
      </c>
      <c r="I27" s="40" t="s">
        <v>78</v>
      </c>
    </row>
    <row r="28" spans="1:22" ht="18.75" customHeight="1" x14ac:dyDescent="0.35">
      <c r="B28" s="24" t="s">
        <v>79</v>
      </c>
      <c r="C28" s="29">
        <f>AVERAGE(M2:M7)</f>
        <v>330.72779030141891</v>
      </c>
      <c r="E28" s="29">
        <f>AVERAGE(O2:O7)</f>
        <v>332.58312945308666</v>
      </c>
      <c r="G28" s="29">
        <v>168.5</v>
      </c>
      <c r="I28" s="29">
        <v>175.6</v>
      </c>
    </row>
    <row r="29" spans="1:22" ht="18.75" customHeight="1" x14ac:dyDescent="0.35">
      <c r="B29" s="24" t="s">
        <v>80</v>
      </c>
      <c r="C29" s="29">
        <f>AVERAGE(M8:M13)</f>
        <v>532.81161004854937</v>
      </c>
      <c r="E29" s="29">
        <f>AVERAGE(O8:O13)</f>
        <v>535.32348072305228</v>
      </c>
      <c r="G29" s="29">
        <v>421</v>
      </c>
      <c r="I29" s="29">
        <v>424.9</v>
      </c>
    </row>
    <row r="30" spans="1:22" ht="18.75" customHeight="1" x14ac:dyDescent="0.35">
      <c r="B30" s="24" t="s">
        <v>81</v>
      </c>
      <c r="C30" s="29">
        <f>AVERAGE(M14:M19)</f>
        <v>701.40362964032875</v>
      </c>
      <c r="E30" s="29">
        <f>AVERAGE(O14:O19)</f>
        <v>700.1880765354714</v>
      </c>
      <c r="G30" s="29">
        <v>524.70000000000005</v>
      </c>
      <c r="I30" s="29">
        <v>524.70000000000005</v>
      </c>
    </row>
    <row r="31" spans="1:22" ht="18.75" customHeight="1" x14ac:dyDescent="0.35">
      <c r="B31" s="24" t="s">
        <v>82</v>
      </c>
      <c r="C31" s="29">
        <f>AVERAGE(M20:M25)</f>
        <v>476.87113812569277</v>
      </c>
      <c r="E31" s="29">
        <f>AVERAGE(O20:O25)</f>
        <v>495.09614567751413</v>
      </c>
      <c r="G31" s="29">
        <v>436.5</v>
      </c>
      <c r="I31" s="29">
        <v>439.5</v>
      </c>
    </row>
    <row r="32" spans="1:22" ht="18.75" customHeight="1" x14ac:dyDescent="0.35">
      <c r="C32" s="29">
        <f>AVERAGE(C28:C31)</f>
        <v>510.45354202899745</v>
      </c>
      <c r="E32" s="29">
        <f>AVERAGE(E28:E31)</f>
        <v>515.79770809728109</v>
      </c>
      <c r="G32" s="29">
        <v>387.7</v>
      </c>
      <c r="I32" s="29">
        <v>391.2</v>
      </c>
    </row>
  </sheetData>
  <sortState xmlns:xlrd2="http://schemas.microsoft.com/office/spreadsheetml/2017/richdata2" ref="A1:F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V25"/>
  <sheetViews>
    <sheetView tabSelected="1" workbookViewId="0">
      <selection activeCell="B2" sqref="B2:F25"/>
    </sheetView>
  </sheetViews>
  <sheetFormatPr defaultRowHeight="14.5" x14ac:dyDescent="0.35"/>
  <cols>
    <col min="1" max="1" width="17.7265625" bestFit="1" customWidth="1"/>
    <col min="2" max="11" width="13.5429687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21" width="13.54296875" style="23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8.75" customHeight="1" x14ac:dyDescent="0.35">
      <c r="A2" t="s">
        <v>7</v>
      </c>
      <c r="B2" s="57">
        <v>317</v>
      </c>
      <c r="C2" s="57">
        <v>317</v>
      </c>
      <c r="D2" s="57">
        <v>317</v>
      </c>
      <c r="E2" s="57">
        <v>317</v>
      </c>
      <c r="F2" s="57">
        <v>317</v>
      </c>
      <c r="G2" s="57"/>
      <c r="H2" s="57"/>
      <c r="I2" s="57"/>
      <c r="J2" s="57"/>
      <c r="K2" s="57"/>
      <c r="L2" s="30">
        <v>284.3</v>
      </c>
      <c r="M2" s="31">
        <f>MIN(B2:K2)</f>
        <v>317</v>
      </c>
      <c r="N2" s="44">
        <f>(M2-L2) / L2</f>
        <v>0.11501934576151948</v>
      </c>
      <c r="O2" s="33">
        <f>AVERAGE(B2:K2)</f>
        <v>317</v>
      </c>
      <c r="P2" s="34">
        <f>(O2-L2)/L2</f>
        <v>0.11501934576151948</v>
      </c>
      <c r="Q2" s="58">
        <v>172.59754171371461</v>
      </c>
      <c r="R2" t="s">
        <v>83</v>
      </c>
      <c r="S2" s="58">
        <v>5.6</v>
      </c>
      <c r="T2" s="58">
        <v>0</v>
      </c>
      <c r="U2" s="58">
        <v>73.3</v>
      </c>
      <c r="V2" s="59">
        <f>(Q2-U2)/U2</f>
        <v>1.3546731475268023</v>
      </c>
    </row>
    <row r="3" spans="1:22" ht="18.75" customHeight="1" x14ac:dyDescent="0.35">
      <c r="A3" t="s">
        <v>9</v>
      </c>
      <c r="B3" s="29">
        <v>389</v>
      </c>
      <c r="C3" s="29">
        <v>389</v>
      </c>
      <c r="D3" s="29">
        <v>389</v>
      </c>
      <c r="E3" s="29">
        <v>389</v>
      </c>
      <c r="F3" s="29">
        <v>389</v>
      </c>
      <c r="G3" s="29"/>
      <c r="H3" s="29"/>
      <c r="I3" s="29"/>
      <c r="J3" s="29"/>
      <c r="K3" s="29"/>
      <c r="L3" s="30">
        <v>308</v>
      </c>
      <c r="M3" s="31">
        <f>MIN(B3:K3)</f>
        <v>389</v>
      </c>
      <c r="N3" s="44">
        <f>(M3-L3) / L3</f>
        <v>0.26298701298701299</v>
      </c>
      <c r="O3" s="33">
        <f>AVERAGE(B3:K3)</f>
        <v>389</v>
      </c>
      <c r="P3" s="34">
        <f>(O3-L3)/L3</f>
        <v>0.26298701298701299</v>
      </c>
      <c r="Q3" s="35">
        <v>166.73788909912111</v>
      </c>
      <c r="R3" t="s">
        <v>84</v>
      </c>
      <c r="S3" s="35">
        <v>30.8</v>
      </c>
      <c r="T3" s="35">
        <v>1.6</v>
      </c>
      <c r="U3" s="35">
        <v>1905.9</v>
      </c>
      <c r="V3" s="36">
        <f>(Q3-U3)/U3</f>
        <v>-0.91251488058181385</v>
      </c>
    </row>
    <row r="4" spans="1:22" ht="18.75" customHeight="1" x14ac:dyDescent="0.35">
      <c r="A4" t="s">
        <v>11</v>
      </c>
      <c r="B4" s="29">
        <v>350</v>
      </c>
      <c r="C4" s="29">
        <v>350</v>
      </c>
      <c r="D4" s="29">
        <v>352.13274595042162</v>
      </c>
      <c r="E4" s="29">
        <v>352.09975124224178</v>
      </c>
      <c r="F4" s="29">
        <v>354.27836801380312</v>
      </c>
      <c r="G4" s="29"/>
      <c r="H4" s="29"/>
      <c r="I4" s="29"/>
      <c r="J4" s="29"/>
      <c r="K4" s="29"/>
      <c r="L4" s="30">
        <v>333</v>
      </c>
      <c r="M4" s="31">
        <f>MIN(B4:K4)</f>
        <v>350</v>
      </c>
      <c r="N4" s="44">
        <f>(M4-L4) / L4</f>
        <v>5.1051051051051052E-2</v>
      </c>
      <c r="O4" s="33">
        <f>AVERAGE(B4:K4)</f>
        <v>351.70217304129335</v>
      </c>
      <c r="P4" s="34">
        <f>(O4-L4)/L4</f>
        <v>5.6162681805685732E-2</v>
      </c>
      <c r="Q4" s="35">
        <v>157.42825379371641</v>
      </c>
      <c r="R4" t="s">
        <v>85</v>
      </c>
      <c r="S4" s="35">
        <v>22.2</v>
      </c>
      <c r="T4" s="35">
        <v>0.6</v>
      </c>
      <c r="U4" s="35">
        <v>10800.2</v>
      </c>
      <c r="V4" s="36">
        <f>(Q4-U4)/U4</f>
        <v>-0.98542357976762318</v>
      </c>
    </row>
    <row r="5" spans="1:22" ht="18.75" customHeight="1" x14ac:dyDescent="0.35">
      <c r="A5" t="s">
        <v>14</v>
      </c>
      <c r="B5" s="29">
        <v>459.07886552931961</v>
      </c>
      <c r="C5" s="29">
        <v>460.3016516106934</v>
      </c>
      <c r="D5" s="29">
        <v>455</v>
      </c>
      <c r="E5" s="29">
        <v>459.07886552931961</v>
      </c>
      <c r="F5" s="29">
        <v>459.07886552931961</v>
      </c>
      <c r="G5" s="29"/>
      <c r="H5" s="29"/>
      <c r="I5" s="29"/>
      <c r="J5" s="29"/>
      <c r="K5" s="29"/>
      <c r="L5" s="30">
        <v>351.9</v>
      </c>
      <c r="M5" s="31">
        <f>MIN(B5:K5)</f>
        <v>455</v>
      </c>
      <c r="N5" s="44">
        <f>(M5-L5) / L5</f>
        <v>0.29298096050014216</v>
      </c>
      <c r="O5" s="33">
        <f>AVERAGE(B5:K5)</f>
        <v>458.5076496397304</v>
      </c>
      <c r="P5" s="34">
        <f>(O5-L5)/L5</f>
        <v>0.30294870599525558</v>
      </c>
      <c r="Q5" s="35">
        <v>164.5243661403656</v>
      </c>
      <c r="R5" t="s">
        <v>86</v>
      </c>
      <c r="S5" s="35">
        <v>45.4</v>
      </c>
      <c r="T5" s="35">
        <v>1.4</v>
      </c>
      <c r="U5" s="35">
        <v>10800.2</v>
      </c>
      <c r="V5" s="36">
        <f>(Q5-U5)/U5</f>
        <v>-0.98476654449543843</v>
      </c>
    </row>
    <row r="6" spans="1:22" ht="18.75" customHeight="1" x14ac:dyDescent="0.35">
      <c r="A6" t="s">
        <v>12</v>
      </c>
      <c r="B6" s="29">
        <v>436.09975124224178</v>
      </c>
      <c r="C6" s="29">
        <v>440</v>
      </c>
      <c r="D6" s="29">
        <v>429.49582933496038</v>
      </c>
      <c r="E6" s="29">
        <v>434.36524314308491</v>
      </c>
      <c r="F6" s="29">
        <v>434.76305461424022</v>
      </c>
      <c r="G6" s="29"/>
      <c r="H6" s="29"/>
      <c r="I6" s="29"/>
      <c r="J6" s="29"/>
      <c r="K6" s="29"/>
      <c r="L6" s="30">
        <v>378.9</v>
      </c>
      <c r="M6" s="31">
        <f>MIN(B6:K6)</f>
        <v>429.49582933496038</v>
      </c>
      <c r="N6" s="44">
        <f>(M6-L6) / L6</f>
        <v>0.1335334635390879</v>
      </c>
      <c r="O6" s="33">
        <f>AVERAGE(B6:K6)</f>
        <v>434.94477566690546</v>
      </c>
      <c r="P6" s="34">
        <f>(O6-L6)/L6</f>
        <v>0.1479144250908036</v>
      </c>
      <c r="Q6" s="35">
        <v>168.26212191581729</v>
      </c>
      <c r="R6" t="s">
        <v>87</v>
      </c>
      <c r="S6" s="35">
        <v>31.4</v>
      </c>
      <c r="T6" s="35">
        <v>2.4</v>
      </c>
      <c r="U6" s="35">
        <v>10800.3</v>
      </c>
      <c r="V6" s="36">
        <f>(Q6-U6)/U6</f>
        <v>-0.98442060665760978</v>
      </c>
    </row>
    <row r="7" spans="1:22" ht="18.75" customHeight="1" x14ac:dyDescent="0.35">
      <c r="A7" t="s">
        <v>16</v>
      </c>
      <c r="B7" s="29">
        <v>495.64688270438847</v>
      </c>
      <c r="C7" s="29">
        <v>500</v>
      </c>
      <c r="D7" s="29">
        <v>510</v>
      </c>
      <c r="E7" s="29">
        <v>498.76305461424022</v>
      </c>
      <c r="F7" s="29">
        <v>512.0788655293195</v>
      </c>
      <c r="G7" s="29"/>
      <c r="H7" s="29"/>
      <c r="I7" s="29"/>
      <c r="J7" s="29"/>
      <c r="K7" s="29"/>
      <c r="L7" s="30">
        <v>415.1</v>
      </c>
      <c r="M7" s="31">
        <f>MIN(B7:K7)</f>
        <v>495.64688270438847</v>
      </c>
      <c r="N7" s="44">
        <f>(M7-L7) / L7</f>
        <v>0.19404211684988784</v>
      </c>
      <c r="O7" s="33">
        <f>AVERAGE(B7:K7)</f>
        <v>503.29776056958963</v>
      </c>
      <c r="P7" s="34">
        <f>(O7-L7)/L7</f>
        <v>0.21247352582411372</v>
      </c>
      <c r="Q7" s="35">
        <v>156.65416698455809</v>
      </c>
      <c r="R7" t="s">
        <v>88</v>
      </c>
      <c r="S7" s="38">
        <v>33.799999999999997</v>
      </c>
      <c r="T7" s="38">
        <v>2.2000000000000002</v>
      </c>
      <c r="U7" s="35">
        <v>10800.3</v>
      </c>
      <c r="V7" s="36">
        <f>(Q7-U7)/U7</f>
        <v>-0.98549538744437126</v>
      </c>
    </row>
    <row r="8" spans="1:22" ht="18.75" customHeight="1" x14ac:dyDescent="0.35">
      <c r="A8" t="s">
        <v>18</v>
      </c>
      <c r="B8" s="29">
        <v>467.87798885057452</v>
      </c>
      <c r="C8" s="29">
        <v>483.13274595042162</v>
      </c>
      <c r="D8" s="29">
        <v>483.17273999499048</v>
      </c>
      <c r="E8" s="29">
        <v>491</v>
      </c>
      <c r="F8" s="29">
        <v>473.87798885057452</v>
      </c>
      <c r="G8" s="29"/>
      <c r="H8" s="29"/>
      <c r="I8" s="29"/>
      <c r="J8" s="29"/>
      <c r="K8" s="29"/>
      <c r="L8" s="30">
        <v>459</v>
      </c>
      <c r="M8" s="31">
        <f>MIN(B8:K8)</f>
        <v>467.87798885057452</v>
      </c>
      <c r="N8" s="44">
        <f>(M8-L8) / L8</f>
        <v>1.9342023639595914E-2</v>
      </c>
      <c r="O8" s="33">
        <f>AVERAGE(B8:K8)</f>
        <v>479.81229272931222</v>
      </c>
      <c r="P8" s="34">
        <f>(O8-L8)/L8</f>
        <v>4.5342685684776077E-2</v>
      </c>
      <c r="Q8" s="35">
        <v>215.43945446014399</v>
      </c>
      <c r="R8" t="s">
        <v>89</v>
      </c>
      <c r="S8" s="38">
        <v>33.200000000000003</v>
      </c>
      <c r="T8" s="35">
        <v>1.4</v>
      </c>
      <c r="U8" s="38">
        <v>41</v>
      </c>
      <c r="V8" s="36">
        <f>(Q8-U8)/U8</f>
        <v>4.2546208404913166</v>
      </c>
    </row>
    <row r="9" spans="1:22" ht="18.75" customHeight="1" x14ac:dyDescent="0.35">
      <c r="A9" t="s">
        <v>20</v>
      </c>
      <c r="B9" s="29">
        <v>531.90724809414746</v>
      </c>
      <c r="C9" s="29">
        <v>531.90724809414746</v>
      </c>
      <c r="D9" s="29">
        <v>524.63809734187157</v>
      </c>
      <c r="E9" s="29">
        <v>531.90724809414746</v>
      </c>
      <c r="F9" s="29">
        <v>531.90724809414746</v>
      </c>
      <c r="G9" s="29"/>
      <c r="H9" s="29"/>
      <c r="I9" s="29"/>
      <c r="J9" s="29"/>
      <c r="K9" s="29"/>
      <c r="L9" s="30">
        <v>486</v>
      </c>
      <c r="M9" s="31">
        <f>MIN(B9:K9)</f>
        <v>524.63809734187157</v>
      </c>
      <c r="N9" s="44">
        <f>(M9-L9) / L9</f>
        <v>7.9502257905085541E-2</v>
      </c>
      <c r="O9" s="33">
        <f>AVERAGE(B9:K9)</f>
        <v>530.45341794369233</v>
      </c>
      <c r="P9" s="34">
        <f>(O9-L9)/L9</f>
        <v>9.146793815574554E-2</v>
      </c>
      <c r="Q9" s="35">
        <v>204.06890954971311</v>
      </c>
      <c r="R9" t="s">
        <v>90</v>
      </c>
      <c r="S9" s="35">
        <v>37.4</v>
      </c>
      <c r="T9" s="35">
        <v>1.2</v>
      </c>
      <c r="U9" s="35">
        <v>77.900000000000006</v>
      </c>
      <c r="V9" s="36">
        <f>(Q9-U9)/U9</f>
        <v>1.6196265667485634</v>
      </c>
    </row>
    <row r="10" spans="1:22" ht="18.75" customHeight="1" x14ac:dyDescent="0.35">
      <c r="A10" t="s">
        <v>22</v>
      </c>
      <c r="B10" s="29">
        <v>504.13274595042162</v>
      </c>
      <c r="C10" s="29">
        <v>510.52277622223568</v>
      </c>
      <c r="D10" s="29">
        <v>506.61249694973139</v>
      </c>
      <c r="E10" s="29">
        <v>504.90724809414741</v>
      </c>
      <c r="F10" s="29">
        <v>492.13830435032401</v>
      </c>
      <c r="G10" s="29"/>
      <c r="H10" s="29"/>
      <c r="I10" s="29"/>
      <c r="J10" s="29"/>
      <c r="K10" s="29"/>
      <c r="L10" s="30">
        <v>512</v>
      </c>
      <c r="M10" s="31">
        <f>MIN(B10:K10)</f>
        <v>492.13830435032401</v>
      </c>
      <c r="N10" s="44">
        <f>(M10-L10) / L10</f>
        <v>-3.8792374315773426E-2</v>
      </c>
      <c r="O10" s="33">
        <f>AVERAGE(B10:K10)</f>
        <v>503.66271431337208</v>
      </c>
      <c r="P10" s="34">
        <f>(O10-L10)/L10</f>
        <v>-1.628376110669516E-2</v>
      </c>
      <c r="Q10" s="35">
        <v>217.98007130622861</v>
      </c>
      <c r="R10" t="s">
        <v>91</v>
      </c>
      <c r="S10" s="35">
        <v>34</v>
      </c>
      <c r="T10" s="35">
        <v>1.4</v>
      </c>
      <c r="U10" s="35">
        <v>122.5</v>
      </c>
      <c r="V10" s="36">
        <f>(Q10-U10)/U10</f>
        <v>0.77942915352023356</v>
      </c>
    </row>
    <row r="11" spans="1:22" ht="18.75" customHeight="1" x14ac:dyDescent="0.35">
      <c r="A11" t="s">
        <v>26</v>
      </c>
      <c r="B11" s="29">
        <v>644.3238075793812</v>
      </c>
      <c r="C11" s="29">
        <v>645.3238075793812</v>
      </c>
      <c r="D11" s="29">
        <v>644.3238075793812</v>
      </c>
      <c r="E11" s="29">
        <v>646.69055273231697</v>
      </c>
      <c r="F11" s="29">
        <v>641.90724809414746</v>
      </c>
      <c r="G11" s="29"/>
      <c r="H11" s="29"/>
      <c r="I11" s="29"/>
      <c r="J11" s="29"/>
      <c r="K11" s="29"/>
      <c r="L11" s="30">
        <v>544.29999999999995</v>
      </c>
      <c r="M11" s="31">
        <f>MIN(B11:K11)</f>
        <v>641.90724809414746</v>
      </c>
      <c r="N11" s="44">
        <f>(M11-L11) / L11</f>
        <v>0.17932619528595906</v>
      </c>
      <c r="O11" s="33">
        <f>AVERAGE(B11:K11)</f>
        <v>644.5138447129217</v>
      </c>
      <c r="P11" s="34">
        <f>(O11-L11)/L11</f>
        <v>0.18411509225229056</v>
      </c>
      <c r="Q11" s="35">
        <v>197.6493414878845</v>
      </c>
      <c r="R11" t="s">
        <v>92</v>
      </c>
      <c r="S11" s="35">
        <v>28.2</v>
      </c>
      <c r="T11" s="35">
        <v>2</v>
      </c>
      <c r="U11" s="35">
        <v>318.5</v>
      </c>
      <c r="V11" s="36">
        <f>(Q11-U11)/U11</f>
        <v>-0.37943691840538618</v>
      </c>
    </row>
    <row r="12" spans="1:22" ht="18.75" customHeight="1" x14ac:dyDescent="0.35">
      <c r="A12" t="s">
        <v>24</v>
      </c>
      <c r="B12" s="29">
        <v>567.3238075793812</v>
      </c>
      <c r="C12" s="29">
        <v>583.3238075793812</v>
      </c>
      <c r="D12" s="29">
        <v>595.7919572249657</v>
      </c>
      <c r="E12" s="29">
        <v>600.7919572249657</v>
      </c>
      <c r="F12" s="29">
        <v>607.0788655293195</v>
      </c>
      <c r="G12" s="29"/>
      <c r="H12" s="29"/>
      <c r="I12" s="29"/>
      <c r="J12" s="29"/>
      <c r="K12" s="29"/>
      <c r="L12" s="30">
        <v>596.29999999999995</v>
      </c>
      <c r="M12" s="31">
        <f>MIN(B12:K12)</f>
        <v>567.3238075793812</v>
      </c>
      <c r="N12" s="44">
        <f>(M12-L12) / L12</f>
        <v>-4.8593312796610368E-2</v>
      </c>
      <c r="O12" s="33">
        <f>AVERAGE(B12:K12)</f>
        <v>590.86207902760259</v>
      </c>
      <c r="P12" s="34">
        <f>(O12-L12)/L12</f>
        <v>-9.1194381559573448E-3</v>
      </c>
      <c r="Q12" s="35">
        <v>189.14690799713131</v>
      </c>
      <c r="R12" t="s">
        <v>93</v>
      </c>
      <c r="S12" s="35">
        <v>18.8</v>
      </c>
      <c r="T12" s="35">
        <v>1</v>
      </c>
      <c r="U12" s="35">
        <v>2227.3000000000002</v>
      </c>
      <c r="V12" s="36">
        <f>(Q12-U12)/U12</f>
        <v>-0.91507793831224737</v>
      </c>
    </row>
    <row r="13" spans="1:22" ht="18.75" customHeight="1" x14ac:dyDescent="0.35">
      <c r="A13" t="s">
        <v>28</v>
      </c>
      <c r="B13" s="29">
        <v>702.90724809414746</v>
      </c>
      <c r="C13" s="29">
        <v>694.90724809414746</v>
      </c>
      <c r="D13" s="29">
        <v>711.3238075793812</v>
      </c>
      <c r="E13" s="29">
        <v>718.0788655293195</v>
      </c>
      <c r="F13" s="29">
        <v>718.83195126953467</v>
      </c>
      <c r="G13" s="29"/>
      <c r="H13" s="29"/>
      <c r="I13" s="29"/>
      <c r="J13" s="29"/>
      <c r="K13" s="29"/>
      <c r="L13" s="30">
        <v>659.1</v>
      </c>
      <c r="M13" s="31">
        <f>MIN(B13:K13)</f>
        <v>694.90724809414746</v>
      </c>
      <c r="N13" s="44">
        <f>(M13-L13) / L13</f>
        <v>5.4327489142994144E-2</v>
      </c>
      <c r="O13" s="33">
        <f>AVERAGE(B13:K13)</f>
        <v>709.20982411330601</v>
      </c>
      <c r="P13" s="34">
        <f>(O13-L13)/L13</f>
        <v>7.6027649997429808E-2</v>
      </c>
      <c r="Q13" s="35">
        <v>168.58572463989259</v>
      </c>
      <c r="R13" t="s">
        <v>94</v>
      </c>
      <c r="S13" s="35">
        <v>23.4</v>
      </c>
      <c r="T13" s="35">
        <v>1.6</v>
      </c>
      <c r="U13" s="35">
        <v>10800.2</v>
      </c>
      <c r="V13" s="36">
        <f>(Q13-U13)/U13</f>
        <v>-0.98439049974631099</v>
      </c>
    </row>
    <row r="14" spans="1:22" ht="18.75" customHeight="1" x14ac:dyDescent="0.35">
      <c r="A14" t="s">
        <v>30</v>
      </c>
      <c r="B14" s="29">
        <v>703</v>
      </c>
      <c r="C14" s="29">
        <v>708.01562118716424</v>
      </c>
      <c r="D14" s="29">
        <v>701.69355914413768</v>
      </c>
      <c r="E14" s="29">
        <v>703.18033988749892</v>
      </c>
      <c r="F14" s="29">
        <v>703.18033988749892</v>
      </c>
      <c r="G14" s="29"/>
      <c r="H14" s="29"/>
      <c r="I14" s="29"/>
      <c r="J14" s="29"/>
      <c r="K14" s="29"/>
      <c r="L14" s="30">
        <v>618</v>
      </c>
      <c r="M14" s="31">
        <f>MIN(B14:K14)</f>
        <v>701.69355914413768</v>
      </c>
      <c r="N14" s="44">
        <f>(M14-L14) / L14</f>
        <v>0.13542647110701889</v>
      </c>
      <c r="O14" s="33">
        <f>AVERAGE(B14:K14)</f>
        <v>703.81397202126004</v>
      </c>
      <c r="P14" s="34">
        <f>(O14-L14)/L14</f>
        <v>0.13885755990495152</v>
      </c>
      <c r="Q14" s="35">
        <v>182.5000273227692</v>
      </c>
      <c r="R14" t="s">
        <v>95</v>
      </c>
      <c r="S14" s="35">
        <v>27.8</v>
      </c>
      <c r="T14" s="35">
        <v>2.4</v>
      </c>
      <c r="U14" s="35">
        <v>7.3</v>
      </c>
      <c r="V14" s="36">
        <f>(Q14-U14)/U14</f>
        <v>24.000003742845095</v>
      </c>
    </row>
    <row r="15" spans="1:22" ht="18.75" customHeight="1" x14ac:dyDescent="0.35">
      <c r="A15" t="s">
        <v>32</v>
      </c>
      <c r="B15" s="29">
        <v>801.49509756796397</v>
      </c>
      <c r="C15" s="29">
        <v>801.49509756796397</v>
      </c>
      <c r="D15" s="29">
        <v>815.41381265149107</v>
      </c>
      <c r="E15" s="29">
        <v>752</v>
      </c>
      <c r="F15" s="29">
        <v>770.01562118716424</v>
      </c>
      <c r="G15" s="29"/>
      <c r="H15" s="29"/>
      <c r="I15" s="29"/>
      <c r="J15" s="29"/>
      <c r="K15" s="29"/>
      <c r="L15" s="30">
        <v>644.4</v>
      </c>
      <c r="M15" s="31">
        <f>MIN(B15:K15)</f>
        <v>752</v>
      </c>
      <c r="N15" s="44">
        <f>(M15-L15) / L15</f>
        <v>0.16697703289882065</v>
      </c>
      <c r="O15" s="33">
        <f>AVERAGE(B15:K15)</f>
        <v>788.08392579491669</v>
      </c>
      <c r="P15" s="34">
        <f>(O15-L15)/L15</f>
        <v>0.22297319335027424</v>
      </c>
      <c r="Q15" s="35">
        <v>160.77056274414059</v>
      </c>
      <c r="R15" t="s">
        <v>96</v>
      </c>
      <c r="S15" s="35">
        <v>26.8</v>
      </c>
      <c r="T15" s="35">
        <v>2.4</v>
      </c>
      <c r="U15" s="35">
        <v>8.1999999999999993</v>
      </c>
      <c r="V15" s="36">
        <f>(Q15-U15)/U15</f>
        <v>18.606166188309832</v>
      </c>
    </row>
    <row r="16" spans="1:22" ht="18.75" customHeight="1" x14ac:dyDescent="0.35">
      <c r="A16" t="s">
        <v>34</v>
      </c>
      <c r="B16" s="29">
        <v>742.41381265149107</v>
      </c>
      <c r="C16" s="29">
        <v>745.01562118716424</v>
      </c>
      <c r="D16" s="29">
        <v>745.01562118716424</v>
      </c>
      <c r="E16" s="29">
        <v>745.01562118716424</v>
      </c>
      <c r="F16" s="29">
        <v>733</v>
      </c>
      <c r="G16" s="29"/>
      <c r="H16" s="29"/>
      <c r="I16" s="29"/>
      <c r="J16" s="29"/>
      <c r="K16" s="29"/>
      <c r="L16" s="30">
        <v>667.8</v>
      </c>
      <c r="M16" s="31">
        <f>MIN(B16:K16)</f>
        <v>733</v>
      </c>
      <c r="N16" s="44">
        <f>(M16-L16) / L16</f>
        <v>9.7634022162324127E-2</v>
      </c>
      <c r="O16" s="33">
        <f>AVERAGE(B16:K16)</f>
        <v>742.0921352425969</v>
      </c>
      <c r="P16" s="34">
        <f>(O16-L16)/L16</f>
        <v>0.11124907942886635</v>
      </c>
      <c r="Q16" s="35">
        <v>183.07759222984311</v>
      </c>
      <c r="R16" t="s">
        <v>97</v>
      </c>
      <c r="S16" s="38">
        <v>3.2</v>
      </c>
      <c r="T16" s="35">
        <v>1.6</v>
      </c>
      <c r="U16" s="38">
        <v>18</v>
      </c>
      <c r="V16" s="36">
        <f>(Q16-U16)/U16</f>
        <v>9.1709773461023953</v>
      </c>
    </row>
    <row r="17" spans="1:22" ht="18.75" customHeight="1" x14ac:dyDescent="0.35">
      <c r="A17" t="s">
        <v>37</v>
      </c>
      <c r="B17" s="29">
        <v>895.41381265149107</v>
      </c>
      <c r="C17" s="29">
        <v>895.41381265149107</v>
      </c>
      <c r="D17" s="29">
        <v>895.41381265149107</v>
      </c>
      <c r="E17" s="29">
        <v>895.41381265149107</v>
      </c>
      <c r="F17" s="29">
        <v>895.41381265149107</v>
      </c>
      <c r="G17" s="29"/>
      <c r="H17" s="29"/>
      <c r="I17" s="29"/>
      <c r="J17" s="29"/>
      <c r="K17" s="29"/>
      <c r="L17" s="30">
        <v>708.4</v>
      </c>
      <c r="M17" s="31">
        <f>MIN(B17:K17)</f>
        <v>895.41381265149107</v>
      </c>
      <c r="N17" s="44">
        <f>(M17-L17) / L17</f>
        <v>0.26399465365823138</v>
      </c>
      <c r="O17" s="33">
        <f>AVERAGE(B17:K17)</f>
        <v>895.41381265149107</v>
      </c>
      <c r="P17" s="34">
        <f>(O17-L17)/L17</f>
        <v>0.26399465365823138</v>
      </c>
      <c r="Q17" s="35">
        <v>185.45273432731631</v>
      </c>
      <c r="R17" t="s">
        <v>98</v>
      </c>
      <c r="S17" s="35">
        <v>26.4</v>
      </c>
      <c r="T17" s="38">
        <v>1.2</v>
      </c>
      <c r="U17" s="35">
        <v>57.4</v>
      </c>
      <c r="V17" s="36">
        <f>(Q17-U17)/U17</f>
        <v>2.2308838732981933</v>
      </c>
    </row>
    <row r="18" spans="1:22" ht="18.75" customHeight="1" x14ac:dyDescent="0.35">
      <c r="A18" t="s">
        <v>35</v>
      </c>
      <c r="B18" s="29">
        <v>812.42943383865531</v>
      </c>
      <c r="C18" s="29">
        <v>865</v>
      </c>
      <c r="D18" s="29">
        <v>810.42943383865531</v>
      </c>
      <c r="E18" s="29">
        <v>877.18033988749903</v>
      </c>
      <c r="F18" s="29">
        <v>810.42943383865531</v>
      </c>
      <c r="G18" s="29"/>
      <c r="H18" s="29"/>
      <c r="I18" s="29"/>
      <c r="J18" s="29"/>
      <c r="K18" s="29"/>
      <c r="L18" s="30">
        <v>771.4</v>
      </c>
      <c r="M18" s="31">
        <f>MIN(B18:K18)</f>
        <v>810.42943383865531</v>
      </c>
      <c r="N18" s="44">
        <f>(M18-L18) / L18</f>
        <v>5.0595584442125148E-2</v>
      </c>
      <c r="O18" s="33">
        <f>AVERAGE(B18:K18)</f>
        <v>835.09372828069297</v>
      </c>
      <c r="P18" s="34">
        <f>(O18-L18)/L18</f>
        <v>8.2569002178756803E-2</v>
      </c>
      <c r="Q18" s="35">
        <v>175.95656232833861</v>
      </c>
      <c r="R18" t="s">
        <v>99</v>
      </c>
      <c r="S18" s="35">
        <v>38.4</v>
      </c>
      <c r="T18" s="35">
        <v>0.6</v>
      </c>
      <c r="U18" s="35">
        <v>320.60000000000002</v>
      </c>
      <c r="V18" s="36">
        <f>(Q18-U18)/U18</f>
        <v>-0.45116480870761511</v>
      </c>
    </row>
    <row r="19" spans="1:22" ht="18.75" customHeight="1" x14ac:dyDescent="0.35">
      <c r="A19" t="s">
        <v>39</v>
      </c>
      <c r="B19" s="29">
        <v>980.41381265149107</v>
      </c>
      <c r="C19" s="29">
        <v>980.41381265149107</v>
      </c>
      <c r="D19" s="29">
        <v>980.41381265149107</v>
      </c>
      <c r="E19" s="29">
        <v>980.41381265149107</v>
      </c>
      <c r="F19" s="29">
        <v>980.41381265149107</v>
      </c>
      <c r="G19" s="29"/>
      <c r="H19" s="29"/>
      <c r="I19" s="29"/>
      <c r="J19" s="29"/>
      <c r="K19" s="29"/>
      <c r="L19" s="30">
        <v>827.4</v>
      </c>
      <c r="M19" s="31">
        <f>MIN(B19:K19)</f>
        <v>980.41381265149107</v>
      </c>
      <c r="N19" s="44">
        <f>(M19-L19) / L19</f>
        <v>0.18493330027978136</v>
      </c>
      <c r="O19" s="33">
        <f>AVERAGE(B19:K19)</f>
        <v>980.41381265149107</v>
      </c>
      <c r="P19" s="34">
        <f>(O19-L19)/L19</f>
        <v>0.18493330027978136</v>
      </c>
      <c r="Q19" s="35">
        <v>170.16250681877139</v>
      </c>
      <c r="R19" t="s">
        <v>100</v>
      </c>
      <c r="S19" s="38">
        <v>20.6</v>
      </c>
      <c r="T19" s="38">
        <v>0.2</v>
      </c>
      <c r="U19" s="35">
        <v>1101.4000000000001</v>
      </c>
      <c r="V19" s="36">
        <f>(Q19-U19)/U19</f>
        <v>-0.84550344396334542</v>
      </c>
    </row>
    <row r="20" spans="1:22" ht="18.75" customHeight="1" x14ac:dyDescent="0.35">
      <c r="A20" t="s">
        <v>41</v>
      </c>
      <c r="B20" s="29">
        <v>586</v>
      </c>
      <c r="C20" s="29">
        <v>589</v>
      </c>
      <c r="D20" s="29">
        <v>585</v>
      </c>
      <c r="E20" s="29">
        <v>586</v>
      </c>
      <c r="F20" s="29">
        <v>585</v>
      </c>
      <c r="G20" s="29"/>
      <c r="H20" s="29"/>
      <c r="I20" s="29"/>
      <c r="J20" s="29"/>
      <c r="K20" s="29"/>
      <c r="L20" s="30">
        <v>432</v>
      </c>
      <c r="M20" s="31">
        <f>MIN(B20:K20)</f>
        <v>585</v>
      </c>
      <c r="N20" s="44">
        <f>(M20-L20) / L20</f>
        <v>0.35416666666666669</v>
      </c>
      <c r="O20" s="33">
        <f>AVERAGE(B20:K20)</f>
        <v>586.20000000000005</v>
      </c>
      <c r="P20" s="34">
        <f>(O20-L20)/L20</f>
        <v>0.35694444444444456</v>
      </c>
      <c r="Q20" s="35">
        <v>114.394658613205</v>
      </c>
      <c r="R20" t="s">
        <v>101</v>
      </c>
      <c r="S20" s="35">
        <v>33.6</v>
      </c>
      <c r="T20" s="35">
        <v>1.2</v>
      </c>
      <c r="U20" s="35">
        <v>4829.3</v>
      </c>
      <c r="V20" s="36">
        <f>(Q20-U20)/U20</f>
        <v>-0.97631237268067728</v>
      </c>
    </row>
    <row r="21" spans="1:22" ht="18.75" customHeight="1" x14ac:dyDescent="0.35">
      <c r="A21" t="s">
        <v>43</v>
      </c>
      <c r="B21" s="29">
        <v>682.91333881369087</v>
      </c>
      <c r="C21" s="29">
        <v>684.3016516106934</v>
      </c>
      <c r="D21" s="29">
        <v>686.3016516106934</v>
      </c>
      <c r="E21" s="29">
        <v>686.3016516106934</v>
      </c>
      <c r="F21" s="29">
        <v>686.3016516106934</v>
      </c>
      <c r="G21" s="29"/>
      <c r="H21" s="29"/>
      <c r="I21" s="29"/>
      <c r="J21" s="29"/>
      <c r="K21" s="29"/>
      <c r="L21" s="30">
        <v>461</v>
      </c>
      <c r="M21" s="31">
        <f>MIN(B21:K21)</f>
        <v>682.91333881369087</v>
      </c>
      <c r="N21" s="44">
        <f>(M21-L21) / L21</f>
        <v>0.48137383690605395</v>
      </c>
      <c r="O21" s="33">
        <f>AVERAGE(B21:K21)</f>
        <v>685.22398905129307</v>
      </c>
      <c r="P21" s="34">
        <f>(O21-L21)/L21</f>
        <v>0.48638609338675287</v>
      </c>
      <c r="Q21" s="35">
        <v>118.6900665283203</v>
      </c>
      <c r="R21" t="s">
        <v>102</v>
      </c>
      <c r="S21" s="35">
        <v>15.2</v>
      </c>
      <c r="T21" s="35">
        <v>0.6</v>
      </c>
      <c r="U21" s="35">
        <v>10805.8</v>
      </c>
      <c r="V21" s="36">
        <f>(Q21-U21)/U21</f>
        <v>-0.98901607779818979</v>
      </c>
    </row>
    <row r="22" spans="1:22" ht="18.75" customHeight="1" x14ac:dyDescent="0.35">
      <c r="A22" t="s">
        <v>45</v>
      </c>
      <c r="B22" s="29">
        <v>608.10749521219213</v>
      </c>
      <c r="C22" s="29">
        <v>608.10749521219213</v>
      </c>
      <c r="D22" s="29">
        <v>609.3016516106934</v>
      </c>
      <c r="E22" s="29">
        <v>608.10749521219213</v>
      </c>
      <c r="F22" s="29">
        <v>608.10749521219213</v>
      </c>
      <c r="G22" s="29"/>
      <c r="H22" s="29"/>
      <c r="I22" s="29"/>
      <c r="J22" s="29"/>
      <c r="K22" s="29"/>
      <c r="L22" s="30">
        <v>491.9</v>
      </c>
      <c r="M22" s="31">
        <f>MIN(B22:K22)</f>
        <v>608.10749521219213</v>
      </c>
      <c r="N22" s="44">
        <f>(M22-L22) / L22</f>
        <v>0.23624211264930303</v>
      </c>
      <c r="O22" s="33">
        <f>AVERAGE(B22:K22)</f>
        <v>608.34632649189234</v>
      </c>
      <c r="P22" s="34">
        <f>(O22-L22)/L22</f>
        <v>0.23672764076416419</v>
      </c>
      <c r="Q22" s="35">
        <v>121.9722065925598</v>
      </c>
      <c r="R22" t="s">
        <v>103</v>
      </c>
      <c r="S22" s="35">
        <v>35</v>
      </c>
      <c r="T22" s="38">
        <v>1.6</v>
      </c>
      <c r="U22" s="35">
        <v>10800.3</v>
      </c>
      <c r="V22" s="36">
        <f>(Q22-U22)/U22</f>
        <v>-0.9887065908731647</v>
      </c>
    </row>
    <row r="23" spans="1:22" ht="18.75" customHeight="1" x14ac:dyDescent="0.35">
      <c r="A23" t="s">
        <v>49</v>
      </c>
      <c r="B23" s="29">
        <v>822</v>
      </c>
      <c r="C23" s="29">
        <v>820.15703386391942</v>
      </c>
      <c r="D23" s="29">
        <v>818.3016516106934</v>
      </c>
      <c r="E23" s="29">
        <v>818.3016516106934</v>
      </c>
      <c r="F23" s="29">
        <v>820.15703386391942</v>
      </c>
      <c r="G23" s="29"/>
      <c r="H23" s="29"/>
      <c r="I23" s="29"/>
      <c r="J23" s="29"/>
      <c r="K23" s="29"/>
      <c r="L23" s="30">
        <v>530.1</v>
      </c>
      <c r="M23" s="31">
        <f>MIN(B23:K23)</f>
        <v>818.3016516106934</v>
      </c>
      <c r="N23" s="44">
        <f>(M23-L23) / L23</f>
        <v>0.54367412112939706</v>
      </c>
      <c r="O23" s="33">
        <f>AVERAGE(B23:K23)</f>
        <v>819.78347418984526</v>
      </c>
      <c r="P23" s="34">
        <f>(O23-L23)/L23</f>
        <v>0.54646948536096063</v>
      </c>
      <c r="Q23" s="35">
        <v>115.4105709075928</v>
      </c>
      <c r="R23" t="s">
        <v>104</v>
      </c>
      <c r="S23" s="35">
        <v>22</v>
      </c>
      <c r="T23" s="35">
        <v>1.4</v>
      </c>
      <c r="U23" s="35">
        <v>10800.2</v>
      </c>
      <c r="V23" s="36">
        <f>(Q23-U23)/U23</f>
        <v>-0.98931403391533568</v>
      </c>
    </row>
    <row r="24" spans="1:22" ht="18.75" customHeight="1" x14ac:dyDescent="0.35">
      <c r="A24" t="s">
        <v>47</v>
      </c>
      <c r="B24" s="29">
        <v>747.05124837953326</v>
      </c>
      <c r="C24" s="29">
        <v>760.3016516106934</v>
      </c>
      <c r="D24" s="29">
        <v>745.3016516106934</v>
      </c>
      <c r="E24" s="29">
        <v>760.3016516106934</v>
      </c>
      <c r="F24" s="29">
        <v>760.3016516106934</v>
      </c>
      <c r="G24" s="29"/>
      <c r="H24" s="29"/>
      <c r="I24" s="29"/>
      <c r="J24" s="29"/>
      <c r="K24" s="29"/>
      <c r="L24" s="30">
        <v>571.29999999999995</v>
      </c>
      <c r="M24" s="31">
        <f>MIN(B24:K24)</f>
        <v>745.3016516106934</v>
      </c>
      <c r="N24" s="44">
        <f>(M24-L24) / L24</f>
        <v>0.30457141888796335</v>
      </c>
      <c r="O24" s="33">
        <f>AVERAGE(B24:K24)</f>
        <v>754.65157096446148</v>
      </c>
      <c r="P24" s="34">
        <f>(O24-L24)/L24</f>
        <v>0.32093746011633389</v>
      </c>
      <c r="Q24" s="35">
        <v>118.02421092987061</v>
      </c>
      <c r="R24" t="s">
        <v>105</v>
      </c>
      <c r="S24" s="35">
        <v>34.799999999999997</v>
      </c>
      <c r="T24" s="35">
        <v>1.8</v>
      </c>
      <c r="U24" s="35">
        <v>10800.2</v>
      </c>
      <c r="V24" s="36">
        <f>(Q24-U24)/U24</f>
        <v>-0.98907203469103622</v>
      </c>
    </row>
    <row r="25" spans="1:22" ht="18.75" customHeight="1" x14ac:dyDescent="0.35">
      <c r="A25" t="s">
        <v>51</v>
      </c>
      <c r="B25" s="29">
        <v>892.47030880639704</v>
      </c>
      <c r="C25" s="29">
        <v>892.47030880639704</v>
      </c>
      <c r="D25" s="29">
        <v>892.47030880639704</v>
      </c>
      <c r="E25" s="29">
        <v>892.47030880639704</v>
      </c>
      <c r="F25" s="29">
        <v>895.97925793290176</v>
      </c>
      <c r="G25" s="29"/>
      <c r="H25" s="29"/>
      <c r="I25" s="29"/>
      <c r="J25" s="29"/>
      <c r="K25" s="29"/>
      <c r="L25" s="30">
        <v>626.29999999999995</v>
      </c>
      <c r="M25" s="31">
        <f>MIN(B25:K25)</f>
        <v>892.47030880639704</v>
      </c>
      <c r="N25" s="44">
        <f>(M25-L25) / L25</f>
        <v>0.42498851797285186</v>
      </c>
      <c r="O25" s="33">
        <f>AVERAGE(B25:K25)</f>
        <v>893.17209863169796</v>
      </c>
      <c r="P25" s="34">
        <f>(O25-L25)/L25</f>
        <v>0.42610905098466872</v>
      </c>
      <c r="Q25" s="35">
        <v>100.3632039546967</v>
      </c>
      <c r="R25" t="s">
        <v>106</v>
      </c>
      <c r="S25" s="35">
        <v>26.4</v>
      </c>
      <c r="T25" s="35">
        <v>0.2</v>
      </c>
      <c r="U25" s="35">
        <v>10800.2</v>
      </c>
      <c r="V25" s="36">
        <f>(Q25-U25)/U25</f>
        <v>-0.99070728283229037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32"/>
  <sheetViews>
    <sheetView workbookViewId="0"/>
  </sheetViews>
  <sheetFormatPr defaultRowHeight="14.5" x14ac:dyDescent="0.35"/>
  <cols>
    <col min="1" max="1" width="21.453125" bestFit="1" customWidth="1"/>
    <col min="2" max="6" width="13.1796875" style="24" bestFit="1" customWidth="1"/>
    <col min="7" max="7" width="13.1796875" style="40" bestFit="1" customWidth="1"/>
    <col min="8" max="8" width="13.1796875" style="24" bestFit="1" customWidth="1"/>
    <col min="9" max="9" width="13.1796875" style="40" bestFit="1" customWidth="1"/>
    <col min="10" max="11" width="13.1796875" style="24" bestFit="1" customWidth="1"/>
    <col min="12" max="12" width="11.453125" style="24" bestFit="1" customWidth="1"/>
    <col min="13" max="16" width="11.453125" bestFit="1" customWidth="1"/>
    <col min="17" max="17" width="13.54296875" style="28" bestFit="1" customWidth="1"/>
    <col min="18" max="18" width="13.54296875" bestFit="1" customWidth="1"/>
    <col min="19" max="21" width="13.54296875" style="28" bestFit="1" customWidth="1"/>
    <col min="22" max="22" width="13.54296875" bestFit="1" customWidth="1"/>
  </cols>
  <sheetData>
    <row r="1" spans="1:22" ht="1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8" t="s">
        <v>5</v>
      </c>
      <c r="V1" t="s">
        <v>6</v>
      </c>
    </row>
    <row r="2" spans="1:22" ht="18.75" customHeight="1" x14ac:dyDescent="0.35">
      <c r="A2" t="s">
        <v>7</v>
      </c>
      <c r="B2" s="29">
        <v>276</v>
      </c>
      <c r="C2" s="29">
        <v>274.13274595042162</v>
      </c>
      <c r="D2" s="29">
        <v>274.13274595042162</v>
      </c>
      <c r="E2" s="29">
        <v>274.13274595042162</v>
      </c>
      <c r="F2" s="29">
        <v>274.13274595042162</v>
      </c>
      <c r="G2" s="29">
        <v>272.76305461424022</v>
      </c>
      <c r="H2" s="29">
        <v>272</v>
      </c>
      <c r="I2" s="29">
        <v>274.13274595042162</v>
      </c>
      <c r="J2" s="29">
        <v>276</v>
      </c>
      <c r="K2" s="29">
        <v>276</v>
      </c>
      <c r="L2" s="30">
        <v>272</v>
      </c>
      <c r="M2" s="31">
        <f t="shared" ref="M2:M25" si="0">MIN(B2:K2)</f>
        <v>272</v>
      </c>
      <c r="N2" s="32">
        <f t="shared" ref="N2:N25" si="1">(M2-L2) / L2</f>
        <v>0</v>
      </c>
      <c r="O2" s="33">
        <f t="shared" ref="O2:O25" si="2">AVERAGE(B2:K2)</f>
        <v>274.34267843663486</v>
      </c>
      <c r="P2" s="34">
        <f t="shared" ref="P2:P25" si="3">(O2-L2)/L2</f>
        <v>8.6127883699810871E-3</v>
      </c>
      <c r="Q2" s="35">
        <v>106.5669304847717</v>
      </c>
      <c r="R2" t="s">
        <v>107</v>
      </c>
      <c r="S2" s="35">
        <v>23.1</v>
      </c>
      <c r="T2" s="35">
        <v>0.9</v>
      </c>
      <c r="U2" s="35">
        <v>64.400000000000006</v>
      </c>
      <c r="V2" s="36">
        <f>(Q2-'100'!U2)/'100'!U2</f>
        <v>-0.97974859745262977</v>
      </c>
    </row>
    <row r="3" spans="1:22" ht="18.75" customHeight="1" x14ac:dyDescent="0.35">
      <c r="A3" t="s">
        <v>11</v>
      </c>
      <c r="B3" s="29">
        <v>284.68154169226938</v>
      </c>
      <c r="C3" s="29">
        <v>284.68154169226938</v>
      </c>
      <c r="D3" s="29">
        <v>284.68154169226938</v>
      </c>
      <c r="E3" s="29">
        <v>284.68154169226938</v>
      </c>
      <c r="F3" s="29">
        <v>284.68154169226938</v>
      </c>
      <c r="G3" s="29">
        <v>284.68154169226938</v>
      </c>
      <c r="H3" s="29">
        <v>289.13274595042162</v>
      </c>
      <c r="I3" s="29">
        <v>284.68154169226938</v>
      </c>
      <c r="J3" s="29">
        <v>284.68154169226938</v>
      </c>
      <c r="K3" s="29">
        <v>290.39000739744017</v>
      </c>
      <c r="L3" s="30">
        <v>284.7</v>
      </c>
      <c r="M3" s="31">
        <f t="shared" si="0"/>
        <v>284.68154169226938</v>
      </c>
      <c r="N3" s="32">
        <f t="shared" si="1"/>
        <v>-6.4834238604185194E-5</v>
      </c>
      <c r="O3" s="33">
        <f t="shared" si="2"/>
        <v>285.69750868860172</v>
      </c>
      <c r="P3" s="34">
        <f t="shared" si="3"/>
        <v>3.5037186111757171E-3</v>
      </c>
      <c r="Q3" s="35">
        <v>115.9428859710693</v>
      </c>
      <c r="R3" t="s">
        <v>108</v>
      </c>
      <c r="S3" s="35">
        <v>30.9</v>
      </c>
      <c r="T3" s="35">
        <v>1.8</v>
      </c>
      <c r="U3" s="35">
        <v>220.9</v>
      </c>
      <c r="V3" s="36">
        <f>(Q3-'100'!U3)/'100'!U3</f>
        <v>-0.98926812488697569</v>
      </c>
    </row>
    <row r="4" spans="1:22" ht="18.75" customHeight="1" x14ac:dyDescent="0.35">
      <c r="A4" t="s">
        <v>9</v>
      </c>
      <c r="B4" s="29">
        <v>301.37626217711801</v>
      </c>
      <c r="C4" s="29">
        <v>301.05551275463989</v>
      </c>
      <c r="D4" s="29">
        <v>301.05551275463989</v>
      </c>
      <c r="E4" s="29">
        <v>303.07886552931961</v>
      </c>
      <c r="F4" s="29">
        <v>301.05551275463989</v>
      </c>
      <c r="G4" s="29">
        <v>303.07886552931961</v>
      </c>
      <c r="H4" s="29">
        <v>304.13274595042162</v>
      </c>
      <c r="I4" s="29">
        <v>301.05551275463989</v>
      </c>
      <c r="J4" s="29">
        <v>302.99411087041682</v>
      </c>
      <c r="K4" s="29">
        <v>301.05551275463989</v>
      </c>
      <c r="L4" s="30">
        <v>301.10000000000002</v>
      </c>
      <c r="M4" s="31">
        <f t="shared" si="0"/>
        <v>301.05551275463989</v>
      </c>
      <c r="N4" s="32">
        <f t="shared" si="1"/>
        <v>-1.4774907127243638E-4</v>
      </c>
      <c r="O4" s="33">
        <f t="shared" si="2"/>
        <v>301.99384138297955</v>
      </c>
      <c r="P4" s="34">
        <f t="shared" si="3"/>
        <v>2.9685864595799761E-3</v>
      </c>
      <c r="Q4" s="35">
        <v>110.5041610002518</v>
      </c>
      <c r="R4" t="s">
        <v>109</v>
      </c>
      <c r="S4" s="35">
        <v>31.3</v>
      </c>
      <c r="T4" s="35">
        <v>1.7</v>
      </c>
      <c r="U4" s="35">
        <v>452.1</v>
      </c>
      <c r="V4" s="36">
        <f>(Q4-'100'!U4)/'100'!U4</f>
        <v>-0.98977636894351295</v>
      </c>
    </row>
    <row r="5" spans="1:22" ht="15" customHeight="1" x14ac:dyDescent="0.35">
      <c r="A5" t="s">
        <v>12</v>
      </c>
      <c r="B5" s="29">
        <v>345.05551275463989</v>
      </c>
      <c r="C5" s="29">
        <v>345.05551275463989</v>
      </c>
      <c r="D5" s="29">
        <v>345.05551275463989</v>
      </c>
      <c r="E5" s="29">
        <v>342.76305461424022</v>
      </c>
      <c r="F5" s="29">
        <v>345.05551275463989</v>
      </c>
      <c r="G5" s="29">
        <v>345.05551275463989</v>
      </c>
      <c r="H5" s="29">
        <v>342.76305461424022</v>
      </c>
      <c r="I5" s="29">
        <v>345.05551275463989</v>
      </c>
      <c r="J5" s="29">
        <v>345.05551275463989</v>
      </c>
      <c r="K5" s="29">
        <v>342.76305461424022</v>
      </c>
      <c r="L5" s="30">
        <v>339.6</v>
      </c>
      <c r="M5" s="31">
        <f t="shared" si="0"/>
        <v>342.76305461424022</v>
      </c>
      <c r="N5" s="32">
        <f t="shared" si="1"/>
        <v>9.3140595236754862E-3</v>
      </c>
      <c r="O5" s="33">
        <f t="shared" si="2"/>
        <v>344.36777531252</v>
      </c>
      <c r="P5" s="34">
        <f t="shared" si="3"/>
        <v>1.4039385490341498E-2</v>
      </c>
      <c r="Q5" s="35">
        <v>112.1328010320663</v>
      </c>
      <c r="R5" t="s">
        <v>110</v>
      </c>
      <c r="S5" s="35">
        <v>19.8</v>
      </c>
      <c r="T5" s="35">
        <v>0.6</v>
      </c>
      <c r="U5" s="35">
        <v>9181.5</v>
      </c>
      <c r="V5" s="36">
        <f>(Q5-'100'!U5)/'100'!U5</f>
        <v>-0.98961992825570766</v>
      </c>
    </row>
    <row r="6" spans="1:22" ht="18.75" customHeight="1" x14ac:dyDescent="0.35">
      <c r="A6" t="s">
        <v>14</v>
      </c>
      <c r="B6" s="29">
        <v>389.05551275463989</v>
      </c>
      <c r="C6" s="29">
        <v>389.05551275463989</v>
      </c>
      <c r="D6" s="29">
        <v>385</v>
      </c>
      <c r="E6" s="29">
        <v>377.91237460523172</v>
      </c>
      <c r="F6" s="29">
        <v>380.76305461424022</v>
      </c>
      <c r="G6" s="29">
        <v>372.64688270438847</v>
      </c>
      <c r="H6" s="29">
        <v>375.76305461424022</v>
      </c>
      <c r="I6" s="29">
        <v>375.76305461424022</v>
      </c>
      <c r="J6" s="29">
        <v>372.64688270438847</v>
      </c>
      <c r="K6" s="29">
        <v>377.64688270438847</v>
      </c>
      <c r="L6" s="30">
        <v>372.6</v>
      </c>
      <c r="M6" s="31">
        <f t="shared" si="0"/>
        <v>372.64688270438847</v>
      </c>
      <c r="N6" s="32">
        <f t="shared" si="1"/>
        <v>1.2582583035011178E-4</v>
      </c>
      <c r="O6" s="33">
        <f t="shared" si="2"/>
        <v>379.6253212070398</v>
      </c>
      <c r="P6" s="34">
        <f t="shared" si="3"/>
        <v>1.8854860995812614E-2</v>
      </c>
      <c r="Q6" s="35">
        <v>123.67571201324461</v>
      </c>
      <c r="R6" t="s">
        <v>111</v>
      </c>
      <c r="S6" s="35">
        <v>27.4</v>
      </c>
      <c r="T6" s="35">
        <v>1.4</v>
      </c>
      <c r="U6" s="35">
        <v>7515.5</v>
      </c>
      <c r="V6" s="36">
        <f>(Q6-'100'!U6)/'100'!U6</f>
        <v>-0.98855479765560994</v>
      </c>
    </row>
    <row r="7" spans="1:22" ht="18.75" customHeight="1" x14ac:dyDescent="0.35">
      <c r="A7" t="s">
        <v>16</v>
      </c>
      <c r="B7" s="29">
        <v>410.07886552931961</v>
      </c>
      <c r="C7" s="29">
        <v>410.07886552931961</v>
      </c>
      <c r="D7" s="29">
        <v>410.07886552931961</v>
      </c>
      <c r="E7" s="29">
        <v>410.07886552931961</v>
      </c>
      <c r="F7" s="29">
        <v>410.07886552931961</v>
      </c>
      <c r="G7" s="29">
        <v>410.07886552931961</v>
      </c>
      <c r="H7" s="29">
        <v>410.07886552931961</v>
      </c>
      <c r="I7" s="29">
        <v>410.07886552931961</v>
      </c>
      <c r="J7" s="29">
        <v>410.07886552931961</v>
      </c>
      <c r="K7" s="29">
        <v>410.07886552931961</v>
      </c>
      <c r="L7" s="30">
        <v>410.1</v>
      </c>
      <c r="M7" s="31">
        <f t="shared" si="0"/>
        <v>410.07886552931961</v>
      </c>
      <c r="N7" s="32">
        <f t="shared" si="1"/>
        <v>-5.1534919971734729E-5</v>
      </c>
      <c r="O7" s="33">
        <f t="shared" si="2"/>
        <v>410.07886552931961</v>
      </c>
      <c r="P7" s="34">
        <f t="shared" si="3"/>
        <v>-5.1534919971734729E-5</v>
      </c>
      <c r="Q7" s="35">
        <v>126.694921541214</v>
      </c>
      <c r="R7" t="s">
        <v>112</v>
      </c>
      <c r="S7" s="35">
        <v>25.2</v>
      </c>
      <c r="T7" s="38">
        <v>2</v>
      </c>
      <c r="U7" s="35">
        <v>10800.2</v>
      </c>
      <c r="V7" s="36">
        <f>(Q7-'100'!U7)/'100'!U7</f>
        <v>-0.98829078090394606</v>
      </c>
    </row>
    <row r="8" spans="1:22" ht="18.75" customHeight="1" x14ac:dyDescent="0.35">
      <c r="A8" t="s">
        <v>18</v>
      </c>
      <c r="B8" s="29">
        <v>446.74524290015302</v>
      </c>
      <c r="C8" s="29">
        <v>448.13274595042162</v>
      </c>
      <c r="D8" s="29">
        <v>452.29822128134703</v>
      </c>
      <c r="E8" s="29">
        <v>455.67754161536811</v>
      </c>
      <c r="F8" s="29">
        <v>446.74524290015302</v>
      </c>
      <c r="G8" s="29">
        <v>448.13274595042162</v>
      </c>
      <c r="H8" s="29">
        <v>456.13274595042162</v>
      </c>
      <c r="I8" s="29">
        <v>468.29822128134703</v>
      </c>
      <c r="J8" s="29">
        <v>452.29822128134703</v>
      </c>
      <c r="K8" s="29">
        <v>448</v>
      </c>
      <c r="L8" s="30">
        <v>446.7</v>
      </c>
      <c r="M8" s="31">
        <f t="shared" si="0"/>
        <v>446.74524290015302</v>
      </c>
      <c r="N8" s="32">
        <f t="shared" si="1"/>
        <v>1.0128251657270579E-4</v>
      </c>
      <c r="O8" s="33">
        <f t="shared" si="2"/>
        <v>452.24609291109812</v>
      </c>
      <c r="P8" s="34">
        <f t="shared" si="3"/>
        <v>1.2415699375639419E-2</v>
      </c>
      <c r="Q8" s="35">
        <v>123.492271900177</v>
      </c>
      <c r="R8" t="s">
        <v>113</v>
      </c>
      <c r="S8" s="35">
        <v>22.4</v>
      </c>
      <c r="T8" s="35">
        <v>1.5</v>
      </c>
      <c r="U8" s="35">
        <v>28.7</v>
      </c>
      <c r="V8" s="36">
        <f>(Q8-'100'!U8)/'100'!U8</f>
        <v>-0.65174204201867736</v>
      </c>
    </row>
    <row r="9" spans="1:22" ht="15" customHeight="1" x14ac:dyDescent="0.35">
      <c r="A9" t="s">
        <v>22</v>
      </c>
      <c r="B9" s="29">
        <v>464.90724809414741</v>
      </c>
      <c r="C9" s="29">
        <v>467.13830435032401</v>
      </c>
      <c r="D9" s="29">
        <v>465.36894658959562</v>
      </c>
      <c r="E9" s="29">
        <v>467.13830435032401</v>
      </c>
      <c r="F9" s="29">
        <v>467.13830435032401</v>
      </c>
      <c r="G9" s="29">
        <v>464.90724809414741</v>
      </c>
      <c r="H9" s="29">
        <v>465.36894658959562</v>
      </c>
      <c r="I9" s="29">
        <v>466.13830435032401</v>
      </c>
      <c r="J9" s="29">
        <v>464.90724809414741</v>
      </c>
      <c r="K9" s="29">
        <v>466.13830435032401</v>
      </c>
      <c r="L9" s="30">
        <v>464.9</v>
      </c>
      <c r="M9" s="31">
        <f t="shared" si="0"/>
        <v>464.90724809414741</v>
      </c>
      <c r="N9" s="32">
        <f t="shared" si="1"/>
        <v>1.5590652070183305E-5</v>
      </c>
      <c r="O9" s="33">
        <f t="shared" si="2"/>
        <v>465.91511592132531</v>
      </c>
      <c r="P9" s="34">
        <f t="shared" si="3"/>
        <v>2.1835145651222464E-3</v>
      </c>
      <c r="Q9" s="35">
        <v>131.61825835704801</v>
      </c>
      <c r="R9" t="s">
        <v>114</v>
      </c>
      <c r="S9" s="38">
        <v>24</v>
      </c>
      <c r="T9" s="35">
        <v>1.1000000000000001</v>
      </c>
      <c r="U9" s="38">
        <v>30</v>
      </c>
      <c r="V9" s="36">
        <f>(Q9-'100'!U9)/'100'!U9</f>
        <v>-0.72447507147362789</v>
      </c>
    </row>
    <row r="10" spans="1:22" ht="18.75" customHeight="1" x14ac:dyDescent="0.35">
      <c r="A10" t="s">
        <v>20</v>
      </c>
      <c r="B10" s="29">
        <v>493.90724809414741</v>
      </c>
      <c r="C10" s="29">
        <v>493.90724809414741</v>
      </c>
      <c r="D10" s="29">
        <v>504</v>
      </c>
      <c r="E10" s="29">
        <v>493.90724809414741</v>
      </c>
      <c r="F10" s="29">
        <v>493.90724809414741</v>
      </c>
      <c r="G10" s="29">
        <v>493.90724809414741</v>
      </c>
      <c r="H10" s="29">
        <v>493.90724809414741</v>
      </c>
      <c r="I10" s="29">
        <v>493.90724809414741</v>
      </c>
      <c r="J10" s="29">
        <v>493.90724809414741</v>
      </c>
      <c r="K10" s="29">
        <v>493.90724809414741</v>
      </c>
      <c r="L10" s="30">
        <v>493.9</v>
      </c>
      <c r="M10" s="31">
        <f t="shared" si="0"/>
        <v>493.90724809414741</v>
      </c>
      <c r="N10" s="32">
        <f t="shared" si="1"/>
        <v>1.467522605269937E-5</v>
      </c>
      <c r="O10" s="33">
        <f t="shared" si="2"/>
        <v>494.91652328473265</v>
      </c>
      <c r="P10" s="34">
        <f t="shared" si="3"/>
        <v>2.0581560735628075E-3</v>
      </c>
      <c r="Q10" s="35">
        <v>118.93317759037021</v>
      </c>
      <c r="R10" t="s">
        <v>115</v>
      </c>
      <c r="S10" s="35">
        <v>32.700000000000003</v>
      </c>
      <c r="T10" s="35">
        <v>0.3</v>
      </c>
      <c r="U10" s="35">
        <v>31.2</v>
      </c>
      <c r="V10" s="36">
        <f>(Q10-'100'!U10)/'100'!U10</f>
        <v>-0.8273829062549054</v>
      </c>
    </row>
    <row r="11" spans="1:22" ht="18.75" customHeight="1" x14ac:dyDescent="0.35">
      <c r="A11" t="s">
        <v>24</v>
      </c>
      <c r="B11" s="29">
        <v>535.90724809414746</v>
      </c>
      <c r="C11" s="29">
        <v>535.90724809414746</v>
      </c>
      <c r="D11" s="29">
        <v>535.90724809414746</v>
      </c>
      <c r="E11" s="29">
        <v>535.90724809414746</v>
      </c>
      <c r="F11" s="29">
        <v>539.90724809414746</v>
      </c>
      <c r="G11" s="29">
        <v>535.90724809414746</v>
      </c>
      <c r="H11" s="29">
        <v>535.90724809414746</v>
      </c>
      <c r="I11" s="29">
        <v>535.90724809414746</v>
      </c>
      <c r="J11" s="29">
        <v>535.90724809414746</v>
      </c>
      <c r="K11" s="29">
        <v>539.90724809414746</v>
      </c>
      <c r="L11" s="30">
        <v>533.6</v>
      </c>
      <c r="M11" s="31">
        <f t="shared" si="0"/>
        <v>535.90724809414746</v>
      </c>
      <c r="N11" s="32">
        <f t="shared" si="1"/>
        <v>4.3239282124202388E-3</v>
      </c>
      <c r="O11" s="33">
        <f t="shared" si="2"/>
        <v>536.70724809414764</v>
      </c>
      <c r="P11" s="34">
        <f t="shared" si="3"/>
        <v>5.8231785872331736E-3</v>
      </c>
      <c r="Q11" s="35">
        <v>135.3426148891449</v>
      </c>
      <c r="R11" t="s">
        <v>116</v>
      </c>
      <c r="S11" s="35">
        <v>23.1</v>
      </c>
      <c r="T11" s="35">
        <v>0.5</v>
      </c>
      <c r="U11" s="35">
        <v>182.2</v>
      </c>
      <c r="V11" s="36">
        <f>(Q11-'100'!U11)/'100'!U11</f>
        <v>-0.97874511356097349</v>
      </c>
    </row>
    <row r="12" spans="1:22" ht="18.75" customHeight="1" x14ac:dyDescent="0.35">
      <c r="A12" t="s">
        <v>26</v>
      </c>
      <c r="B12" s="29">
        <v>596.3238075793812</v>
      </c>
      <c r="C12" s="29">
        <v>596.3238075793812</v>
      </c>
      <c r="D12" s="29">
        <v>596.3238075793812</v>
      </c>
      <c r="E12" s="29">
        <v>596.3238075793812</v>
      </c>
      <c r="F12" s="29">
        <v>596.3238075793812</v>
      </c>
      <c r="G12" s="29">
        <v>596.3238075793812</v>
      </c>
      <c r="H12" s="29">
        <v>596.3238075793812</v>
      </c>
      <c r="I12" s="29">
        <v>596.3238075793812</v>
      </c>
      <c r="J12" s="29">
        <v>596.3238075793812</v>
      </c>
      <c r="K12" s="29">
        <v>596.3238075793812</v>
      </c>
      <c r="L12" s="30">
        <v>596.29999999999995</v>
      </c>
      <c r="M12" s="31">
        <f t="shared" si="0"/>
        <v>596.3238075793812</v>
      </c>
      <c r="N12" s="32">
        <f t="shared" si="1"/>
        <v>3.9925506257322388E-5</v>
      </c>
      <c r="O12" s="33">
        <f t="shared" si="2"/>
        <v>596.32380757938131</v>
      </c>
      <c r="P12" s="34">
        <f t="shared" si="3"/>
        <v>3.9925506257513045E-5</v>
      </c>
      <c r="Q12" s="35">
        <v>134.96931221485141</v>
      </c>
      <c r="R12" t="s">
        <v>117</v>
      </c>
      <c r="S12" s="35">
        <v>23.3</v>
      </c>
      <c r="T12" s="35">
        <v>0.6</v>
      </c>
      <c r="U12" s="35">
        <v>2312.4</v>
      </c>
      <c r="V12" s="36">
        <f>(Q12-'100'!U12)/'100'!U12</f>
        <v>-0.9875034200069579</v>
      </c>
    </row>
    <row r="13" spans="1:22" ht="15" customHeight="1" x14ac:dyDescent="0.35">
      <c r="A13" t="s">
        <v>28</v>
      </c>
      <c r="B13" s="29">
        <v>658.90724809414746</v>
      </c>
      <c r="C13" s="29">
        <v>658.90724809414746</v>
      </c>
      <c r="D13" s="29">
        <v>662.90724809414746</v>
      </c>
      <c r="E13" s="29">
        <v>668.3238075793812</v>
      </c>
      <c r="F13" s="29">
        <v>658.90724809414746</v>
      </c>
      <c r="G13" s="29">
        <v>658.90724809414746</v>
      </c>
      <c r="H13" s="29">
        <v>659.0788655293195</v>
      </c>
      <c r="I13" s="29">
        <v>658.90724809414746</v>
      </c>
      <c r="J13" s="29">
        <v>668.3238075793812</v>
      </c>
      <c r="K13" s="29">
        <v>658.90724809414746</v>
      </c>
      <c r="L13" s="30">
        <v>658.9</v>
      </c>
      <c r="M13" s="31">
        <f t="shared" si="0"/>
        <v>658.90724809414746</v>
      </c>
      <c r="N13" s="32">
        <f t="shared" si="1"/>
        <v>1.1000294653946065E-5</v>
      </c>
      <c r="O13" s="33">
        <f t="shared" si="2"/>
        <v>661.20772173471164</v>
      </c>
      <c r="P13" s="34">
        <f t="shared" si="3"/>
        <v>3.5023853918829308E-3</v>
      </c>
      <c r="Q13" s="35">
        <v>134.45199666023251</v>
      </c>
      <c r="R13" t="s">
        <v>118</v>
      </c>
      <c r="S13" s="35">
        <v>27.1</v>
      </c>
      <c r="T13" s="35">
        <v>1.8</v>
      </c>
      <c r="U13" s="35">
        <v>10800.1</v>
      </c>
      <c r="V13" s="36">
        <f>(Q13-'100'!U13)/'100'!U13</f>
        <v>-0.98755120211656666</v>
      </c>
    </row>
    <row r="14" spans="1:22" ht="18.75" customHeight="1" x14ac:dyDescent="0.35">
      <c r="A14" t="s">
        <v>30</v>
      </c>
      <c r="B14" s="29">
        <v>613.23154621172785</v>
      </c>
      <c r="C14" s="29">
        <v>616</v>
      </c>
      <c r="D14" s="29">
        <v>616.01562118716424</v>
      </c>
      <c r="E14" s="29">
        <v>624</v>
      </c>
      <c r="F14" s="29">
        <v>608</v>
      </c>
      <c r="G14" s="29">
        <v>624</v>
      </c>
      <c r="H14" s="29">
        <v>616.01562118716424</v>
      </c>
      <c r="I14" s="29">
        <v>624</v>
      </c>
      <c r="J14" s="29">
        <v>612.01562118716424</v>
      </c>
      <c r="K14" s="29">
        <v>616</v>
      </c>
      <c r="L14" s="30">
        <v>603</v>
      </c>
      <c r="M14" s="31">
        <f t="shared" si="0"/>
        <v>608</v>
      </c>
      <c r="N14" s="32">
        <f t="shared" si="1"/>
        <v>8.291873963515755E-3</v>
      </c>
      <c r="O14" s="33">
        <f t="shared" si="2"/>
        <v>616.92784097732215</v>
      </c>
      <c r="P14" s="34">
        <f t="shared" si="3"/>
        <v>2.3097580393569069E-2</v>
      </c>
      <c r="Q14" s="35">
        <v>142.72945747375491</v>
      </c>
      <c r="R14" t="s">
        <v>119</v>
      </c>
      <c r="S14" s="35">
        <v>28.4</v>
      </c>
      <c r="T14" s="35">
        <v>1.8</v>
      </c>
      <c r="U14" s="35">
        <v>1.9</v>
      </c>
      <c r="V14" s="36">
        <f>(Q14-'100'!U14)/'100'!U14</f>
        <v>2.7461799861877929</v>
      </c>
    </row>
    <row r="15" spans="1:22" ht="18.75" customHeight="1" x14ac:dyDescent="0.35">
      <c r="A15" t="s">
        <v>34</v>
      </c>
      <c r="B15" s="29">
        <v>632</v>
      </c>
      <c r="C15" s="29">
        <v>636</v>
      </c>
      <c r="D15" s="29">
        <v>636</v>
      </c>
      <c r="E15" s="29">
        <v>629.41381265149107</v>
      </c>
      <c r="F15" s="29">
        <v>659.24880949681335</v>
      </c>
      <c r="G15" s="29">
        <v>632</v>
      </c>
      <c r="H15" s="29">
        <v>663.95711050037369</v>
      </c>
      <c r="I15" s="29">
        <v>632</v>
      </c>
      <c r="J15" s="29">
        <v>632</v>
      </c>
      <c r="K15" s="29">
        <v>632</v>
      </c>
      <c r="L15" s="30">
        <v>629.4</v>
      </c>
      <c r="M15" s="31">
        <f t="shared" si="0"/>
        <v>629.41381265149107</v>
      </c>
      <c r="N15" s="32">
        <f t="shared" si="1"/>
        <v>2.194574434555716E-5</v>
      </c>
      <c r="O15" s="33">
        <f t="shared" si="2"/>
        <v>638.46197326486777</v>
      </c>
      <c r="P15" s="34">
        <f t="shared" si="3"/>
        <v>1.4397796734775641E-2</v>
      </c>
      <c r="Q15" s="35">
        <v>132.9053794384003</v>
      </c>
      <c r="R15" t="s">
        <v>120</v>
      </c>
      <c r="S15" s="35">
        <v>22.3</v>
      </c>
      <c r="T15" s="35">
        <v>1.5</v>
      </c>
      <c r="U15" s="35">
        <v>8.8000000000000007</v>
      </c>
      <c r="V15" s="36">
        <f>(Q15-'100'!U15)/'100'!U15</f>
        <v>-0.37923690126856469</v>
      </c>
    </row>
    <row r="16" spans="1:22" ht="18.75" customHeight="1" x14ac:dyDescent="0.35">
      <c r="A16" t="s">
        <v>32</v>
      </c>
      <c r="B16" s="29">
        <v>656.41381265149107</v>
      </c>
      <c r="C16" s="29">
        <v>658.42943383865531</v>
      </c>
      <c r="D16" s="29">
        <v>716.24880949681335</v>
      </c>
      <c r="E16" s="29">
        <v>658.42943383865531</v>
      </c>
      <c r="F16" s="29">
        <v>658.42943383865531</v>
      </c>
      <c r="G16" s="29">
        <v>656.41381265149107</v>
      </c>
      <c r="H16" s="29">
        <v>658.42943383865531</v>
      </c>
      <c r="I16" s="29">
        <v>683.18033988749892</v>
      </c>
      <c r="J16" s="29">
        <v>688.24880949681335</v>
      </c>
      <c r="K16" s="29">
        <v>658.42943383865531</v>
      </c>
      <c r="L16" s="30">
        <v>656</v>
      </c>
      <c r="M16" s="31">
        <f t="shared" si="0"/>
        <v>656.41381265149107</v>
      </c>
      <c r="N16" s="32">
        <f t="shared" si="1"/>
        <v>6.3081196873638863E-4</v>
      </c>
      <c r="O16" s="33">
        <f t="shared" si="2"/>
        <v>669.26527533773844</v>
      </c>
      <c r="P16" s="34">
        <f t="shared" si="3"/>
        <v>2.0221456307528116E-2</v>
      </c>
      <c r="Q16" s="35">
        <v>138.14566628932951</v>
      </c>
      <c r="R16" t="s">
        <v>121</v>
      </c>
      <c r="S16" s="35">
        <v>28.3</v>
      </c>
      <c r="T16" s="35">
        <v>2.4</v>
      </c>
      <c r="U16" s="35">
        <v>11.5</v>
      </c>
      <c r="V16" s="36">
        <f>(Q16-'100'!U16)/'100'!U16</f>
        <v>-0.8362232764797517</v>
      </c>
    </row>
    <row r="17" spans="1:22" ht="15" customHeight="1" x14ac:dyDescent="0.35">
      <c r="A17" t="s">
        <v>35</v>
      </c>
      <c r="B17" s="29">
        <v>758.41381265149107</v>
      </c>
      <c r="C17" s="29">
        <v>700.18033988749903</v>
      </c>
      <c r="D17" s="29">
        <v>758</v>
      </c>
      <c r="E17" s="29">
        <v>700.18033988749903</v>
      </c>
      <c r="F17" s="29">
        <v>700.18033988749903</v>
      </c>
      <c r="G17" s="29">
        <v>700.18033988749903</v>
      </c>
      <c r="H17" s="29">
        <v>700.18033988749903</v>
      </c>
      <c r="I17" s="29">
        <v>700.18033988749903</v>
      </c>
      <c r="J17" s="29">
        <v>703.44505502581956</v>
      </c>
      <c r="K17" s="29">
        <v>700.18033988749903</v>
      </c>
      <c r="L17" s="30">
        <v>700.2</v>
      </c>
      <c r="M17" s="31">
        <f t="shared" si="0"/>
        <v>700.18033988749903</v>
      </c>
      <c r="N17" s="32">
        <f t="shared" si="1"/>
        <v>-2.8077852757804535E-5</v>
      </c>
      <c r="O17" s="33">
        <f t="shared" si="2"/>
        <v>712.11212468898043</v>
      </c>
      <c r="P17" s="34">
        <f t="shared" si="3"/>
        <v>1.7012460281320172E-2</v>
      </c>
      <c r="Q17" s="35">
        <v>72.407904911041257</v>
      </c>
      <c r="R17" t="s">
        <v>122</v>
      </c>
      <c r="S17" s="35">
        <v>22.7</v>
      </c>
      <c r="T17" s="35">
        <v>1.9</v>
      </c>
      <c r="U17" s="38">
        <v>54</v>
      </c>
      <c r="V17" s="36">
        <f>(Q17-'100'!U17)/'100'!U17</f>
        <v>-0.99330021698718107</v>
      </c>
    </row>
    <row r="18" spans="1:22" ht="18.75" customHeight="1" x14ac:dyDescent="0.35">
      <c r="A18" t="s">
        <v>37</v>
      </c>
      <c r="B18" s="29">
        <v>806.41381265149107</v>
      </c>
      <c r="C18" s="29">
        <v>771.41381265149107</v>
      </c>
      <c r="D18" s="29">
        <v>771.41381265149107</v>
      </c>
      <c r="E18" s="29">
        <v>771.41381265149107</v>
      </c>
      <c r="F18" s="29">
        <v>771.41381265149107</v>
      </c>
      <c r="G18" s="29">
        <v>771.41381265149107</v>
      </c>
      <c r="H18" s="29">
        <v>771.41381265149107</v>
      </c>
      <c r="I18" s="29">
        <v>811.41381265149107</v>
      </c>
      <c r="J18" s="29">
        <v>771.41381265149107</v>
      </c>
      <c r="K18" s="29">
        <v>771.41381265149107</v>
      </c>
      <c r="L18" s="30">
        <v>771.4</v>
      </c>
      <c r="M18" s="31">
        <f t="shared" si="0"/>
        <v>771.41381265149107</v>
      </c>
      <c r="N18" s="32">
        <f t="shared" si="1"/>
        <v>1.7905952153349331E-5</v>
      </c>
      <c r="O18" s="33">
        <f t="shared" si="2"/>
        <v>778.91381265149096</v>
      </c>
      <c r="P18" s="34">
        <f t="shared" si="3"/>
        <v>9.7404882700168269E-3</v>
      </c>
      <c r="Q18" s="35">
        <v>117.7642604589462</v>
      </c>
      <c r="R18" t="s">
        <v>123</v>
      </c>
      <c r="S18" s="35">
        <v>28.8</v>
      </c>
      <c r="T18" s="35">
        <v>0.5</v>
      </c>
      <c r="U18" s="35">
        <v>373.5</v>
      </c>
      <c r="V18" s="36">
        <f>(Q18-'100'!U18)/'100'!U18</f>
        <v>-0.98909993886903502</v>
      </c>
    </row>
    <row r="19" spans="1:22" ht="18.75" customHeight="1" x14ac:dyDescent="0.35">
      <c r="A19" t="s">
        <v>39</v>
      </c>
      <c r="B19" s="29">
        <v>828.97045350115218</v>
      </c>
      <c r="C19" s="29">
        <v>827.41381265149107</v>
      </c>
      <c r="D19" s="29">
        <v>833.97045350115218</v>
      </c>
      <c r="E19" s="29">
        <v>827.41381265149107</v>
      </c>
      <c r="F19" s="29">
        <v>847.41381265149107</v>
      </c>
      <c r="G19" s="29">
        <v>847.41381265149107</v>
      </c>
      <c r="H19" s="29">
        <v>847.41381265149107</v>
      </c>
      <c r="I19" s="29">
        <v>847.41381265149107</v>
      </c>
      <c r="J19" s="29">
        <v>882.41381265149107</v>
      </c>
      <c r="K19" s="29">
        <v>847.41381265149107</v>
      </c>
      <c r="L19" s="30">
        <v>827.4</v>
      </c>
      <c r="M19" s="31">
        <f t="shared" si="0"/>
        <v>827.41381265149107</v>
      </c>
      <c r="N19" s="32">
        <f t="shared" si="1"/>
        <v>1.6694043378164945E-5</v>
      </c>
      <c r="O19" s="33">
        <f t="shared" si="2"/>
        <v>843.72514082142311</v>
      </c>
      <c r="P19" s="34">
        <f t="shared" si="3"/>
        <v>1.9730651222411331E-2</v>
      </c>
      <c r="Q19" s="35">
        <v>142.04717087745669</v>
      </c>
      <c r="R19" t="s">
        <v>124</v>
      </c>
      <c r="S19" s="38">
        <v>25</v>
      </c>
      <c r="T19" s="35">
        <v>1.9</v>
      </c>
      <c r="U19" s="35">
        <v>991.5</v>
      </c>
      <c r="V19" s="36">
        <f>(Q19-'100'!U19)/'100'!U19</f>
        <v>-0.98684833660064097</v>
      </c>
    </row>
    <row r="20" spans="1:22" ht="18.75" customHeight="1" x14ac:dyDescent="0.35">
      <c r="A20" t="s">
        <v>41</v>
      </c>
      <c r="B20" s="29">
        <v>413.62277660168382</v>
      </c>
      <c r="C20" s="29">
        <v>418.38826948140331</v>
      </c>
      <c r="D20" s="29">
        <v>418.38826948140331</v>
      </c>
      <c r="E20" s="29">
        <v>420.60089226269503</v>
      </c>
      <c r="F20" s="29">
        <v>423.74360854073058</v>
      </c>
      <c r="G20" s="29">
        <v>413.62277660168382</v>
      </c>
      <c r="H20" s="29">
        <v>413.62277660168382</v>
      </c>
      <c r="I20" s="29">
        <v>413.62277660168382</v>
      </c>
      <c r="J20" s="29">
        <v>413.62277660168382</v>
      </c>
      <c r="K20" s="29">
        <v>419.09894760005812</v>
      </c>
      <c r="L20" s="30">
        <v>413.6</v>
      </c>
      <c r="M20" s="31">
        <f t="shared" si="0"/>
        <v>413.62277660168382</v>
      </c>
      <c r="N20" s="32">
        <f t="shared" si="1"/>
        <v>5.5069153007257733E-5</v>
      </c>
      <c r="O20" s="33">
        <f t="shared" si="2"/>
        <v>416.83338703747086</v>
      </c>
      <c r="P20" s="34">
        <f t="shared" si="3"/>
        <v>7.8176669184497911E-3</v>
      </c>
      <c r="Q20" s="35">
        <v>100.17799141407011</v>
      </c>
      <c r="R20" t="s">
        <v>125</v>
      </c>
      <c r="S20" s="35">
        <v>27.8</v>
      </c>
      <c r="T20" s="35">
        <v>1.6</v>
      </c>
      <c r="U20" s="35">
        <v>5458.4</v>
      </c>
      <c r="V20" s="36">
        <f>(Q20-'100'!U20)/'100'!U20</f>
        <v>-0.99074012188250959</v>
      </c>
    </row>
    <row r="21" spans="1:22" ht="15" customHeight="1" x14ac:dyDescent="0.35">
      <c r="A21" t="s">
        <v>45</v>
      </c>
      <c r="B21" s="29">
        <v>470.63382268477079</v>
      </c>
      <c r="C21" s="29">
        <v>474.7865728658644</v>
      </c>
      <c r="D21" s="29">
        <v>474.7865728658644</v>
      </c>
      <c r="E21" s="29">
        <v>461.54101966249692</v>
      </c>
      <c r="F21" s="29">
        <v>475.63382268477079</v>
      </c>
      <c r="G21" s="29">
        <v>420.02187392207588</v>
      </c>
      <c r="H21" s="29">
        <v>474</v>
      </c>
      <c r="I21" s="29">
        <v>428.77573506602238</v>
      </c>
      <c r="J21" s="29">
        <v>420.02187392207588</v>
      </c>
      <c r="K21" s="29">
        <v>474</v>
      </c>
      <c r="L21" s="30">
        <v>420</v>
      </c>
      <c r="M21" s="31">
        <f t="shared" si="0"/>
        <v>420.02187392207588</v>
      </c>
      <c r="N21" s="32">
        <f t="shared" si="1"/>
        <v>5.2080766847341564E-5</v>
      </c>
      <c r="O21" s="33">
        <f t="shared" si="2"/>
        <v>457.42012936739411</v>
      </c>
      <c r="P21" s="34">
        <f t="shared" si="3"/>
        <v>8.9095546112843121E-2</v>
      </c>
      <c r="Q21" s="35">
        <v>97.513407778739932</v>
      </c>
      <c r="R21" t="s">
        <v>126</v>
      </c>
      <c r="S21" s="35">
        <v>24.2</v>
      </c>
      <c r="T21" s="35">
        <v>1.4</v>
      </c>
      <c r="U21" s="35">
        <v>2617.1999999999998</v>
      </c>
      <c r="V21" s="36">
        <f>(Q21-'100'!U21)/'100'!U21</f>
        <v>-0.99098642068875165</v>
      </c>
    </row>
    <row r="22" spans="1:22" ht="18.75" customHeight="1" x14ac:dyDescent="0.35">
      <c r="A22" t="s">
        <v>43</v>
      </c>
      <c r="B22" s="29">
        <v>455.3016516106934</v>
      </c>
      <c r="C22" s="29">
        <v>520.7865728658644</v>
      </c>
      <c r="D22" s="29">
        <v>455.3016516106934</v>
      </c>
      <c r="E22" s="29">
        <v>525.7865728658644</v>
      </c>
      <c r="F22" s="29">
        <v>528.54101966249686</v>
      </c>
      <c r="G22" s="29">
        <v>525.7865728658644</v>
      </c>
      <c r="H22" s="29">
        <v>479.91333881369093</v>
      </c>
      <c r="I22" s="29">
        <v>460.3016516106934</v>
      </c>
      <c r="J22" s="29">
        <v>497.96702626232491</v>
      </c>
      <c r="K22" s="29">
        <v>528.54101966249686</v>
      </c>
      <c r="L22" s="30">
        <v>455.3</v>
      </c>
      <c r="M22" s="31">
        <f t="shared" si="0"/>
        <v>455.3016516106934</v>
      </c>
      <c r="N22" s="32">
        <f t="shared" si="1"/>
        <v>3.6275218391969556E-6</v>
      </c>
      <c r="O22" s="33">
        <f t="shared" si="2"/>
        <v>497.82270778306827</v>
      </c>
      <c r="P22" s="34">
        <f t="shared" si="3"/>
        <v>9.3394921552972229E-2</v>
      </c>
      <c r="Q22" s="35">
        <v>100.91502022743229</v>
      </c>
      <c r="R22" t="s">
        <v>127</v>
      </c>
      <c r="S22" s="35">
        <v>28.1</v>
      </c>
      <c r="T22" s="35">
        <v>1.5</v>
      </c>
      <c r="U22" s="35">
        <v>2207.8000000000002</v>
      </c>
      <c r="V22" s="36">
        <f>(Q22-'100'!U22)/'100'!U22</f>
        <v>-0.99065835205759367</v>
      </c>
    </row>
    <row r="23" spans="1:22" ht="18.75" customHeight="1" x14ac:dyDescent="0.35">
      <c r="A23" t="s">
        <v>47</v>
      </c>
      <c r="B23" s="29">
        <v>575.7865728658644</v>
      </c>
      <c r="C23" s="29">
        <v>570.7865728658644</v>
      </c>
      <c r="D23" s="29">
        <v>510.3016516106934</v>
      </c>
      <c r="E23" s="29">
        <v>547.25369603013314</v>
      </c>
      <c r="F23" s="29">
        <v>510.3016516106934</v>
      </c>
      <c r="G23" s="29">
        <v>563.7865728658644</v>
      </c>
      <c r="H23" s="29">
        <v>510.3016516106934</v>
      </c>
      <c r="I23" s="29">
        <v>575.7865728658644</v>
      </c>
      <c r="J23" s="29">
        <v>510.3016516106934</v>
      </c>
      <c r="K23" s="29">
        <v>510.3016516106934</v>
      </c>
      <c r="L23" s="30">
        <v>504.1</v>
      </c>
      <c r="M23" s="31">
        <f t="shared" si="0"/>
        <v>510.3016516106934</v>
      </c>
      <c r="N23" s="37">
        <f t="shared" si="1"/>
        <v>1.2302423349917426E-2</v>
      </c>
      <c r="O23" s="33">
        <f t="shared" si="2"/>
        <v>538.49082455470591</v>
      </c>
      <c r="P23" s="34">
        <f t="shared" si="3"/>
        <v>6.8222226849247933E-2</v>
      </c>
      <c r="Q23" s="35">
        <v>100.69255130290981</v>
      </c>
      <c r="R23" t="s">
        <v>128</v>
      </c>
      <c r="S23" s="35">
        <v>22.8</v>
      </c>
      <c r="T23" s="35">
        <v>1.3</v>
      </c>
      <c r="U23" s="35">
        <v>10800.2</v>
      </c>
      <c r="V23" s="36">
        <f>(Q23-'100'!U23)/'100'!U23</f>
        <v>-0.99067937728609035</v>
      </c>
    </row>
    <row r="24" spans="1:22" ht="18.75" customHeight="1" x14ac:dyDescent="0.35">
      <c r="A24" t="s">
        <v>49</v>
      </c>
      <c r="B24" s="29">
        <v>587.54101966249686</v>
      </c>
      <c r="C24" s="29">
        <v>592.54101966249686</v>
      </c>
      <c r="D24" s="29">
        <v>592.54101966249686</v>
      </c>
      <c r="E24" s="29">
        <v>566.3016516106934</v>
      </c>
      <c r="F24" s="29">
        <v>592.54101966249686</v>
      </c>
      <c r="G24" s="29">
        <v>566.3016516106934</v>
      </c>
      <c r="H24" s="29">
        <v>566.3016516106934</v>
      </c>
      <c r="I24" s="29">
        <v>592.54101966249686</v>
      </c>
      <c r="J24" s="29">
        <v>566.3016516106934</v>
      </c>
      <c r="K24" s="29">
        <v>566.3016516106934</v>
      </c>
      <c r="L24" s="30">
        <v>558.29999999999995</v>
      </c>
      <c r="M24" s="31">
        <f t="shared" si="0"/>
        <v>566.3016516106934</v>
      </c>
      <c r="N24" s="32">
        <f t="shared" si="1"/>
        <v>1.4332171969717793E-2</v>
      </c>
      <c r="O24" s="33">
        <f t="shared" si="2"/>
        <v>578.92133563659524</v>
      </c>
      <c r="P24" s="34">
        <f t="shared" si="3"/>
        <v>3.6935940599310928E-2</v>
      </c>
      <c r="Q24" s="35">
        <v>71.853709602355963</v>
      </c>
      <c r="R24" t="s">
        <v>129</v>
      </c>
      <c r="S24" s="35">
        <v>21.9</v>
      </c>
      <c r="T24" s="35">
        <v>1.8</v>
      </c>
      <c r="U24" s="35">
        <v>10800.2</v>
      </c>
      <c r="V24" s="36">
        <f>(Q24-'100'!U24)/'100'!U24</f>
        <v>-0.99334724833783716</v>
      </c>
    </row>
    <row r="25" spans="1:22" ht="15" customHeight="1" x14ac:dyDescent="0.35">
      <c r="A25" t="s">
        <v>51</v>
      </c>
      <c r="B25" s="29">
        <v>621.3016516106934</v>
      </c>
      <c r="C25" s="29">
        <v>613.3016516106934</v>
      </c>
      <c r="D25" s="29">
        <v>621.3016516106934</v>
      </c>
      <c r="E25" s="29">
        <v>613.3016516106934</v>
      </c>
      <c r="F25" s="29">
        <v>621.3016516106934</v>
      </c>
      <c r="G25" s="29">
        <v>613.3016516106934</v>
      </c>
      <c r="H25" s="29">
        <v>613.3016516106934</v>
      </c>
      <c r="I25" s="29">
        <v>613.3016516106934</v>
      </c>
      <c r="J25" s="29">
        <v>621.3016516106934</v>
      </c>
      <c r="K25" s="29">
        <v>686.54101966249686</v>
      </c>
      <c r="L25" s="30">
        <v>613.29999999999995</v>
      </c>
      <c r="M25" s="31">
        <f t="shared" si="0"/>
        <v>613.3016516106934</v>
      </c>
      <c r="N25" s="32">
        <f t="shared" si="1"/>
        <v>2.6929898800639451E-6</v>
      </c>
      <c r="O25" s="33">
        <f t="shared" si="2"/>
        <v>623.82558841587388</v>
      </c>
      <c r="P25" s="34">
        <f t="shared" si="3"/>
        <v>1.7162218189913463E-2</v>
      </c>
      <c r="Q25" s="35">
        <v>57.40239853858948</v>
      </c>
      <c r="R25" t="s">
        <v>130</v>
      </c>
      <c r="S25" s="35">
        <v>18.2</v>
      </c>
      <c r="T25" s="35">
        <v>1.3</v>
      </c>
      <c r="U25" s="35">
        <v>10800.2</v>
      </c>
      <c r="V25" s="36">
        <f>(Q25-'100'!U25)/'100'!U25</f>
        <v>-0.99468624233623482</v>
      </c>
    </row>
    <row r="26" spans="1:22" ht="18.75" customHeight="1" x14ac:dyDescent="0.35"/>
    <row r="27" spans="1:22" ht="18.75" customHeight="1" x14ac:dyDescent="0.35">
      <c r="G27" s="40" t="s">
        <v>77</v>
      </c>
      <c r="I27" s="40" t="s">
        <v>78</v>
      </c>
    </row>
    <row r="28" spans="1:22" ht="18.75" customHeight="1" x14ac:dyDescent="0.35">
      <c r="B28" s="24" t="s">
        <v>79</v>
      </c>
      <c r="C28" s="29">
        <f>AVERAGE(M2:M7)</f>
        <v>330.53764288247629</v>
      </c>
      <c r="E28" s="29">
        <f>AVERAGE(O2:O7)</f>
        <v>332.68433175951594</v>
      </c>
      <c r="G28" s="29">
        <v>330</v>
      </c>
      <c r="I28" s="29">
        <v>336.9</v>
      </c>
    </row>
    <row r="29" spans="1:22" ht="18.75" customHeight="1" x14ac:dyDescent="0.35">
      <c r="B29" s="24" t="s">
        <v>80</v>
      </c>
      <c r="C29" s="29">
        <f>AVERAGE(M8:M13)</f>
        <v>532.78300714268732</v>
      </c>
      <c r="E29" s="29">
        <f>AVERAGE(O8:O13)</f>
        <v>534.55275158756604</v>
      </c>
      <c r="G29" s="29">
        <v>532.4</v>
      </c>
      <c r="I29" s="29">
        <v>534.79999999999995</v>
      </c>
    </row>
    <row r="30" spans="1:22" ht="18.75" customHeight="1" x14ac:dyDescent="0.35">
      <c r="B30" s="24" t="s">
        <v>81</v>
      </c>
      <c r="C30" s="29">
        <f>AVERAGE(M14:M19)</f>
        <v>698.80593174891055</v>
      </c>
      <c r="E30" s="29">
        <f>AVERAGE(O14:O19)</f>
        <v>709.90102795697055</v>
      </c>
      <c r="G30" s="29">
        <v>697.9</v>
      </c>
      <c r="I30" s="29">
        <v>704.6</v>
      </c>
    </row>
    <row r="31" spans="1:22" ht="18.75" customHeight="1" x14ac:dyDescent="0.35">
      <c r="B31" s="24" t="s">
        <v>82</v>
      </c>
      <c r="C31" s="29">
        <f>AVERAGE(M20:M25)</f>
        <v>496.47520949442224</v>
      </c>
      <c r="E31" s="29">
        <f>AVERAGE(O20:O25)</f>
        <v>518.88566213251806</v>
      </c>
      <c r="G31" s="29">
        <v>494.1</v>
      </c>
      <c r="I31" s="29">
        <v>503.4</v>
      </c>
    </row>
    <row r="32" spans="1:22" ht="18.75" customHeight="1" x14ac:dyDescent="0.35">
      <c r="C32" s="29">
        <f>AVERAGE(C28:C31)</f>
        <v>514.65044781712413</v>
      </c>
      <c r="E32" s="29">
        <f>AVERAGE(E28:E31)</f>
        <v>524.00594335914263</v>
      </c>
      <c r="G32" s="29">
        <v>513.6</v>
      </c>
      <c r="I32" s="29">
        <v>519.9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V25"/>
  <sheetViews>
    <sheetView workbookViewId="0"/>
  </sheetViews>
  <sheetFormatPr defaultRowHeight="14.5" x14ac:dyDescent="0.35"/>
  <cols>
    <col min="1" max="1" width="17.54296875" bestFit="1" customWidth="1"/>
    <col min="2" max="11" width="13.5429687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19" width="13.54296875" style="43" bestFit="1" customWidth="1"/>
    <col min="20" max="21" width="13.54296875" style="23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8.75" customHeight="1" x14ac:dyDescent="0.35">
      <c r="A2" t="s">
        <v>7</v>
      </c>
      <c r="B2" s="29">
        <v>266</v>
      </c>
      <c r="C2" s="29">
        <v>264.13274595042162</v>
      </c>
      <c r="D2" s="29">
        <v>262</v>
      </c>
      <c r="E2" s="29">
        <v>262</v>
      </c>
      <c r="F2" s="29">
        <v>262</v>
      </c>
      <c r="G2" s="29">
        <v>266</v>
      </c>
      <c r="H2" s="29">
        <v>264.13274595042162</v>
      </c>
      <c r="I2" s="29">
        <v>264.13274595042162</v>
      </c>
      <c r="J2" s="29">
        <v>262</v>
      </c>
      <c r="K2" s="29">
        <v>264.13274595042162</v>
      </c>
      <c r="L2" s="30">
        <v>262</v>
      </c>
      <c r="M2" s="31">
        <f t="shared" ref="M2:M25" si="0">MIN(B2:K2)</f>
        <v>262</v>
      </c>
      <c r="N2" s="32">
        <f t="shared" ref="N2:N25" si="1">(M2-L2) / L2</f>
        <v>0</v>
      </c>
      <c r="O2" s="33">
        <f t="shared" ref="O2:O25" si="2">AVERAGE(B2:K2)</f>
        <v>263.65309838016867</v>
      </c>
      <c r="P2" s="34">
        <f t="shared" ref="P2:P25" si="3">(O2-L2)/L2</f>
        <v>6.3095358021705026E-3</v>
      </c>
      <c r="Q2" s="35">
        <v>124.0203531980515</v>
      </c>
      <c r="R2" t="s">
        <v>131</v>
      </c>
      <c r="S2" s="35">
        <v>35.4</v>
      </c>
      <c r="T2" s="35">
        <v>1.1000000000000001</v>
      </c>
      <c r="U2" s="35">
        <v>10.199999999999999</v>
      </c>
      <c r="V2" s="36">
        <f t="shared" ref="V2:V25" si="4">(Q2-U2)/U2</f>
        <v>11.158858156671716</v>
      </c>
    </row>
    <row r="3" spans="1:22" ht="18.75" customHeight="1" x14ac:dyDescent="0.35">
      <c r="A3" t="s">
        <v>11</v>
      </c>
      <c r="B3" s="29">
        <v>275.13274595042162</v>
      </c>
      <c r="C3" s="29">
        <v>278</v>
      </c>
      <c r="D3" s="29">
        <v>279.68154169226938</v>
      </c>
      <c r="E3" s="29">
        <v>275.13274595042162</v>
      </c>
      <c r="F3" s="29">
        <v>281.61552812808827</v>
      </c>
      <c r="G3" s="29">
        <v>282.07886552931961</v>
      </c>
      <c r="H3" s="29">
        <v>279.68154169226938</v>
      </c>
      <c r="I3" s="29">
        <v>275.13274595042162</v>
      </c>
      <c r="J3" s="29">
        <v>279.68154169226938</v>
      </c>
      <c r="K3" s="29">
        <v>280.13274595042162</v>
      </c>
      <c r="L3" s="30">
        <v>275.10000000000002</v>
      </c>
      <c r="M3" s="31">
        <f t="shared" si="0"/>
        <v>275.13274595042162</v>
      </c>
      <c r="N3" s="32">
        <f t="shared" si="1"/>
        <v>1.1903289866084857E-4</v>
      </c>
      <c r="O3" s="33">
        <f t="shared" si="2"/>
        <v>278.62700025359027</v>
      </c>
      <c r="P3" s="34">
        <f t="shared" si="3"/>
        <v>1.282079336092419E-2</v>
      </c>
      <c r="Q3" s="35">
        <v>130.58041634559629</v>
      </c>
      <c r="R3" t="s">
        <v>132</v>
      </c>
      <c r="S3" s="35">
        <v>19.7</v>
      </c>
      <c r="T3" s="35">
        <v>1.6</v>
      </c>
      <c r="U3" s="35">
        <v>19.8</v>
      </c>
      <c r="V3" s="36">
        <f t="shared" si="4"/>
        <v>5.5949705225048634</v>
      </c>
    </row>
    <row r="4" spans="1:22" ht="18.75" customHeight="1" x14ac:dyDescent="0.35">
      <c r="A4" t="s">
        <v>9</v>
      </c>
      <c r="B4" s="29">
        <v>297.99411087041682</v>
      </c>
      <c r="C4" s="29">
        <v>298.07886552931961</v>
      </c>
      <c r="D4" s="29">
        <v>296.05551275463989</v>
      </c>
      <c r="E4" s="29">
        <v>298.07886552931961</v>
      </c>
      <c r="F4" s="29">
        <v>300</v>
      </c>
      <c r="G4" s="29">
        <v>296.05551275463989</v>
      </c>
      <c r="H4" s="29">
        <v>296.05551275463989</v>
      </c>
      <c r="I4" s="29">
        <v>296.05551275463989</v>
      </c>
      <c r="J4" s="29">
        <v>298.07886552931961</v>
      </c>
      <c r="K4" s="29">
        <v>298.07886552931961</v>
      </c>
      <c r="L4" s="30">
        <v>296.10000000000002</v>
      </c>
      <c r="M4" s="31">
        <f t="shared" si="0"/>
        <v>296.05551275463989</v>
      </c>
      <c r="N4" s="32">
        <f t="shared" si="1"/>
        <v>-1.502439897336393E-4</v>
      </c>
      <c r="O4" s="33">
        <f t="shared" si="2"/>
        <v>297.4531624006255</v>
      </c>
      <c r="P4" s="34">
        <f t="shared" si="3"/>
        <v>4.5699506944460611E-3</v>
      </c>
      <c r="Q4" s="35">
        <v>133.6413889408112</v>
      </c>
      <c r="R4" t="s">
        <v>133</v>
      </c>
      <c r="S4" s="35">
        <v>19.7</v>
      </c>
      <c r="T4" s="35">
        <v>1.7</v>
      </c>
      <c r="U4" s="35">
        <v>214.7</v>
      </c>
      <c r="V4" s="36">
        <f t="shared" si="4"/>
        <v>-0.37754360064829434</v>
      </c>
    </row>
    <row r="5" spans="1:22" ht="18.75" customHeight="1" x14ac:dyDescent="0.35">
      <c r="A5" t="s">
        <v>12</v>
      </c>
      <c r="B5" s="29">
        <v>340.05551275463989</v>
      </c>
      <c r="C5" s="29">
        <v>340.05551275463989</v>
      </c>
      <c r="D5" s="29">
        <v>340.05551275463989</v>
      </c>
      <c r="E5" s="29">
        <v>342.07886552931961</v>
      </c>
      <c r="F5" s="29">
        <v>340.05551275463989</v>
      </c>
      <c r="G5" s="29">
        <v>340.05551275463989</v>
      </c>
      <c r="H5" s="29">
        <v>340.05551275463989</v>
      </c>
      <c r="I5" s="29">
        <v>340.05551275463989</v>
      </c>
      <c r="J5" s="29">
        <v>340.05551275463989</v>
      </c>
      <c r="K5" s="29">
        <v>340.05551275463989</v>
      </c>
      <c r="L5" s="30">
        <v>339.6</v>
      </c>
      <c r="M5" s="31">
        <f t="shared" si="0"/>
        <v>340.05551275463989</v>
      </c>
      <c r="N5" s="37">
        <f t="shared" si="1"/>
        <v>1.3413214212010288E-3</v>
      </c>
      <c r="O5" s="33">
        <f t="shared" si="2"/>
        <v>340.25784803210792</v>
      </c>
      <c r="P5" s="34">
        <f t="shared" si="3"/>
        <v>1.9371261251704733E-3</v>
      </c>
      <c r="Q5" s="35">
        <v>124.2929543972015</v>
      </c>
      <c r="R5" t="s">
        <v>134</v>
      </c>
      <c r="S5" s="35">
        <v>17.399999999999999</v>
      </c>
      <c r="T5" s="35">
        <v>0.5</v>
      </c>
      <c r="U5" s="35">
        <v>5334.7</v>
      </c>
      <c r="V5" s="36">
        <f t="shared" si="4"/>
        <v>-0.97670104140866376</v>
      </c>
    </row>
    <row r="6" spans="1:22" ht="18.75" customHeight="1" x14ac:dyDescent="0.35">
      <c r="A6" t="s">
        <v>14</v>
      </c>
      <c r="B6" s="29">
        <v>529</v>
      </c>
      <c r="C6" s="29">
        <v>510.17861677156128</v>
      </c>
      <c r="D6" s="29">
        <v>525</v>
      </c>
      <c r="E6" s="29">
        <v>375.76305461424022</v>
      </c>
      <c r="F6" s="29">
        <v>384.05551275463989</v>
      </c>
      <c r="G6" s="29">
        <v>375.76305461424022</v>
      </c>
      <c r="H6" s="29">
        <v>384.05551275463989</v>
      </c>
      <c r="I6" s="29">
        <v>384.05551275463989</v>
      </c>
      <c r="J6" s="29">
        <v>375.76305461424022</v>
      </c>
      <c r="K6" s="29">
        <v>384.05551275463989</v>
      </c>
      <c r="L6" s="30">
        <v>372.6</v>
      </c>
      <c r="M6" s="31">
        <f t="shared" si="0"/>
        <v>375.76305461424022</v>
      </c>
      <c r="N6" s="32">
        <f t="shared" si="1"/>
        <v>8.4891428186800733E-3</v>
      </c>
      <c r="O6" s="33">
        <f t="shared" si="2"/>
        <v>422.76898316328408</v>
      </c>
      <c r="P6" s="34">
        <f t="shared" si="3"/>
        <v>0.13464568750210426</v>
      </c>
      <c r="Q6" s="35">
        <v>128.9635903120041</v>
      </c>
      <c r="R6" t="s">
        <v>135</v>
      </c>
      <c r="S6" s="35">
        <v>9.5</v>
      </c>
      <c r="T6" s="35">
        <v>0.6</v>
      </c>
      <c r="U6" s="35">
        <v>10800.3</v>
      </c>
      <c r="V6" s="36">
        <f t="shared" si="4"/>
        <v>-0.98805925851022625</v>
      </c>
    </row>
    <row r="7" spans="1:22" ht="18.75" customHeight="1" x14ac:dyDescent="0.35">
      <c r="A7" t="s">
        <v>16</v>
      </c>
      <c r="B7" s="29">
        <v>421.35733730830879</v>
      </c>
      <c r="C7" s="29">
        <v>410.76305461424022</v>
      </c>
      <c r="D7" s="29">
        <v>410.07886552931961</v>
      </c>
      <c r="E7" s="29">
        <v>419</v>
      </c>
      <c r="F7" s="29">
        <v>410.07886552931961</v>
      </c>
      <c r="G7" s="29">
        <v>410.07886552931961</v>
      </c>
      <c r="H7" s="29">
        <v>410.07886552931961</v>
      </c>
      <c r="I7" s="29">
        <v>410.07886552931961</v>
      </c>
      <c r="J7" s="29">
        <v>410.07886552931961</v>
      </c>
      <c r="K7" s="29">
        <v>428.05551275463989</v>
      </c>
      <c r="L7" s="30">
        <v>410.1</v>
      </c>
      <c r="M7" s="31">
        <f t="shared" si="0"/>
        <v>410.07886552931961</v>
      </c>
      <c r="N7" s="32">
        <f t="shared" si="1"/>
        <v>-5.1534919971734729E-5</v>
      </c>
      <c r="O7" s="33">
        <f t="shared" si="2"/>
        <v>413.96490978531057</v>
      </c>
      <c r="P7" s="34">
        <f t="shared" si="3"/>
        <v>9.4243106201183716E-3</v>
      </c>
      <c r="Q7" s="35">
        <v>127.4124831438065</v>
      </c>
      <c r="R7" t="s">
        <v>136</v>
      </c>
      <c r="S7" s="35">
        <v>20.7</v>
      </c>
      <c r="T7" s="38">
        <v>2</v>
      </c>
      <c r="U7" s="35">
        <v>10800.2</v>
      </c>
      <c r="V7" s="36">
        <f t="shared" si="4"/>
        <v>-0.98820276632434534</v>
      </c>
    </row>
    <row r="8" spans="1:22" ht="18.75" customHeight="1" x14ac:dyDescent="0.35">
      <c r="A8" t="s">
        <v>18</v>
      </c>
      <c r="B8" s="29">
        <v>438.13274595042162</v>
      </c>
      <c r="C8" s="29">
        <v>443</v>
      </c>
      <c r="D8" s="29">
        <v>447.29822128134703</v>
      </c>
      <c r="E8" s="29">
        <v>447.29822128134703</v>
      </c>
      <c r="F8" s="29">
        <v>438</v>
      </c>
      <c r="G8" s="29">
        <v>447.29822128134703</v>
      </c>
      <c r="H8" s="29">
        <v>438</v>
      </c>
      <c r="I8" s="29">
        <v>447.29822128134703</v>
      </c>
      <c r="J8" s="29">
        <v>438</v>
      </c>
      <c r="K8" s="29">
        <v>447.29822128134703</v>
      </c>
      <c r="L8" s="30">
        <v>438</v>
      </c>
      <c r="M8" s="31">
        <f t="shared" si="0"/>
        <v>438</v>
      </c>
      <c r="N8" s="32">
        <f t="shared" si="1"/>
        <v>0</v>
      </c>
      <c r="O8" s="33">
        <f t="shared" si="2"/>
        <v>443.16238523571565</v>
      </c>
      <c r="P8" s="34">
        <f t="shared" si="3"/>
        <v>1.1786267661451248E-2</v>
      </c>
      <c r="Q8" s="35">
        <v>135.1426078081131</v>
      </c>
      <c r="R8" t="s">
        <v>137</v>
      </c>
      <c r="S8" s="35">
        <v>15.5</v>
      </c>
      <c r="T8" s="35">
        <v>0.5</v>
      </c>
      <c r="U8" s="35">
        <v>9.6</v>
      </c>
      <c r="V8" s="36">
        <f t="shared" si="4"/>
        <v>13.077354980011782</v>
      </c>
    </row>
    <row r="9" spans="1:22" ht="18.75" customHeight="1" x14ac:dyDescent="0.35">
      <c r="A9" t="s">
        <v>22</v>
      </c>
      <c r="B9" s="29">
        <v>460.36894658959562</v>
      </c>
      <c r="C9" s="29">
        <v>461.13274595042162</v>
      </c>
      <c r="D9" s="29">
        <v>459.90724809414741</v>
      </c>
      <c r="E9" s="29">
        <v>459.90724809414741</v>
      </c>
      <c r="F9" s="29">
        <v>462.61249694973139</v>
      </c>
      <c r="G9" s="29">
        <v>459.90724809414741</v>
      </c>
      <c r="H9" s="29">
        <v>459.90724809414741</v>
      </c>
      <c r="I9" s="29">
        <v>459.90724809414741</v>
      </c>
      <c r="J9" s="29">
        <v>460.36894658959562</v>
      </c>
      <c r="K9" s="29">
        <v>470.61249694973139</v>
      </c>
      <c r="L9" s="30">
        <v>459.9</v>
      </c>
      <c r="M9" s="31">
        <f t="shared" si="0"/>
        <v>459.90724809414741</v>
      </c>
      <c r="N9" s="32">
        <f t="shared" si="1"/>
        <v>1.576015252756734E-5</v>
      </c>
      <c r="O9" s="33">
        <f t="shared" si="2"/>
        <v>461.46318734998124</v>
      </c>
      <c r="P9" s="34">
        <f t="shared" si="3"/>
        <v>3.3989722765411239E-3</v>
      </c>
      <c r="Q9" s="35">
        <v>150.32616565227511</v>
      </c>
      <c r="R9" t="s">
        <v>138</v>
      </c>
      <c r="S9" s="35">
        <v>24.8</v>
      </c>
      <c r="T9" s="35">
        <v>0.9</v>
      </c>
      <c r="U9" s="35">
        <v>14.6</v>
      </c>
      <c r="V9" s="36">
        <f t="shared" si="4"/>
        <v>9.296312715909254</v>
      </c>
    </row>
    <row r="10" spans="1:22" ht="18.75" customHeight="1" x14ac:dyDescent="0.35">
      <c r="A10" t="s">
        <v>20</v>
      </c>
      <c r="B10" s="29">
        <v>492.90724809414741</v>
      </c>
      <c r="C10" s="29">
        <v>499.13274595042162</v>
      </c>
      <c r="D10" s="29">
        <v>492.90724809414741</v>
      </c>
      <c r="E10" s="29">
        <v>488.90724809414741</v>
      </c>
      <c r="F10" s="29">
        <v>499.13274595042162</v>
      </c>
      <c r="G10" s="29">
        <v>488.90724809414741</v>
      </c>
      <c r="H10" s="29">
        <v>492.90724809414741</v>
      </c>
      <c r="I10" s="29">
        <v>488.90724809414741</v>
      </c>
      <c r="J10" s="29">
        <v>499.13274595042162</v>
      </c>
      <c r="K10" s="29">
        <v>491.5197450438788</v>
      </c>
      <c r="L10" s="30">
        <v>488.9</v>
      </c>
      <c r="M10" s="31">
        <f t="shared" si="0"/>
        <v>488.90724809414741</v>
      </c>
      <c r="N10" s="32">
        <f t="shared" si="1"/>
        <v>1.4825310180871793E-5</v>
      </c>
      <c r="O10" s="33">
        <f t="shared" si="2"/>
        <v>493.43614714600278</v>
      </c>
      <c r="P10" s="34">
        <f t="shared" si="3"/>
        <v>9.278271928825535E-3</v>
      </c>
      <c r="Q10" s="35">
        <v>148.19508061408999</v>
      </c>
      <c r="R10" t="s">
        <v>139</v>
      </c>
      <c r="S10" s="35">
        <v>29.3</v>
      </c>
      <c r="T10" s="35">
        <v>1.2</v>
      </c>
      <c r="U10" s="35">
        <v>19.5</v>
      </c>
      <c r="V10" s="36">
        <f t="shared" si="4"/>
        <v>6.5997477237994868</v>
      </c>
    </row>
    <row r="11" spans="1:22" ht="18.75" customHeight="1" x14ac:dyDescent="0.35">
      <c r="A11" t="s">
        <v>24</v>
      </c>
      <c r="B11" s="29">
        <v>535.90724809414746</v>
      </c>
      <c r="C11" s="29">
        <v>535.90724809414746</v>
      </c>
      <c r="D11" s="29">
        <v>558.0788655293195</v>
      </c>
      <c r="E11" s="29">
        <v>539.90724809414746</v>
      </c>
      <c r="F11" s="29">
        <v>539.90724809414746</v>
      </c>
      <c r="G11" s="29">
        <v>535.90724809414746</v>
      </c>
      <c r="H11" s="29">
        <v>535.90724809414746</v>
      </c>
      <c r="I11" s="29">
        <v>535.90724809414746</v>
      </c>
      <c r="J11" s="29">
        <v>535.90724809414746</v>
      </c>
      <c r="K11" s="29">
        <v>535.90724809414746</v>
      </c>
      <c r="L11" s="30">
        <v>533.6</v>
      </c>
      <c r="M11" s="31">
        <f t="shared" si="0"/>
        <v>535.90724809414746</v>
      </c>
      <c r="N11" s="37">
        <f t="shared" si="1"/>
        <v>4.3239282124202388E-3</v>
      </c>
      <c r="O11" s="33">
        <f t="shared" si="2"/>
        <v>538.92440983766483</v>
      </c>
      <c r="P11" s="34">
        <f t="shared" si="3"/>
        <v>9.978279305968521E-3</v>
      </c>
      <c r="Q11" s="35">
        <v>143.0881019830704</v>
      </c>
      <c r="R11" t="s">
        <v>140</v>
      </c>
      <c r="S11" s="35">
        <v>24.5</v>
      </c>
      <c r="T11" s="35">
        <v>2.1</v>
      </c>
      <c r="U11" s="35">
        <v>174.4</v>
      </c>
      <c r="V11" s="36">
        <f t="shared" si="4"/>
        <v>-0.17954069963835781</v>
      </c>
    </row>
    <row r="12" spans="1:22" ht="18.75" customHeight="1" x14ac:dyDescent="0.35">
      <c r="A12" t="s">
        <v>26</v>
      </c>
      <c r="B12" s="29">
        <v>596.3238075793812</v>
      </c>
      <c r="C12" s="29">
        <v>596.3238075793812</v>
      </c>
      <c r="D12" s="29">
        <v>604.3238075793812</v>
      </c>
      <c r="E12" s="29">
        <v>596.3238075793812</v>
      </c>
      <c r="F12" s="29">
        <v>604.3238075793812</v>
      </c>
      <c r="G12" s="29">
        <v>596.3238075793812</v>
      </c>
      <c r="H12" s="29">
        <v>596.3238075793812</v>
      </c>
      <c r="I12" s="29">
        <v>596.3238075793812</v>
      </c>
      <c r="J12" s="29">
        <v>604.3238075793812</v>
      </c>
      <c r="K12" s="29">
        <v>596.3238075793812</v>
      </c>
      <c r="L12" s="30">
        <v>596.29999999999995</v>
      </c>
      <c r="M12" s="31">
        <f t="shared" si="0"/>
        <v>596.3238075793812</v>
      </c>
      <c r="N12" s="32">
        <f t="shared" si="1"/>
        <v>3.9925506257322388E-5</v>
      </c>
      <c r="O12" s="33">
        <f t="shared" si="2"/>
        <v>598.72380757938129</v>
      </c>
      <c r="P12" s="34">
        <f t="shared" si="3"/>
        <v>4.0647452278741109E-3</v>
      </c>
      <c r="Q12" s="35">
        <v>146.4605469465256</v>
      </c>
      <c r="R12" t="s">
        <v>141</v>
      </c>
      <c r="S12" s="38">
        <v>31</v>
      </c>
      <c r="T12" s="35">
        <v>2.4</v>
      </c>
      <c r="U12" s="35">
        <v>2536.8000000000002</v>
      </c>
      <c r="V12" s="36">
        <f t="shared" si="4"/>
        <v>-0.94226563113113948</v>
      </c>
    </row>
    <row r="13" spans="1:22" ht="18.75" customHeight="1" x14ac:dyDescent="0.35">
      <c r="A13" t="s">
        <v>28</v>
      </c>
      <c r="B13" s="29">
        <v>668.3238075793812</v>
      </c>
      <c r="C13" s="29">
        <v>668.3238075793812</v>
      </c>
      <c r="D13" s="29">
        <v>668.3238075793812</v>
      </c>
      <c r="E13" s="29">
        <v>668.3238075793812</v>
      </c>
      <c r="F13" s="29">
        <v>668.3238075793812</v>
      </c>
      <c r="G13" s="29">
        <v>668.3238075793812</v>
      </c>
      <c r="H13" s="29">
        <v>668.3238075793812</v>
      </c>
      <c r="I13" s="29">
        <v>668.3238075793812</v>
      </c>
      <c r="J13" s="29">
        <v>668.3238075793812</v>
      </c>
      <c r="K13" s="29">
        <v>668.3238075793812</v>
      </c>
      <c r="L13" s="30">
        <v>658.9</v>
      </c>
      <c r="M13" s="31">
        <f t="shared" si="0"/>
        <v>668.3238075793812</v>
      </c>
      <c r="N13" s="39">
        <f t="shared" si="1"/>
        <v>1.4302333554987431E-2</v>
      </c>
      <c r="O13" s="33">
        <f t="shared" si="2"/>
        <v>668.32380757938131</v>
      </c>
      <c r="P13" s="34">
        <f t="shared" si="3"/>
        <v>1.4302333554987605E-2</v>
      </c>
      <c r="Q13" s="35">
        <v>126.2192425489426</v>
      </c>
      <c r="R13" t="s">
        <v>142</v>
      </c>
      <c r="S13" s="35">
        <v>28.5</v>
      </c>
      <c r="T13" s="35">
        <v>0.2</v>
      </c>
      <c r="U13" s="35">
        <v>10800.3</v>
      </c>
      <c r="V13" s="36">
        <f t="shared" si="4"/>
        <v>-0.98831335772627216</v>
      </c>
    </row>
    <row r="14" spans="1:22" ht="18.75" customHeight="1" x14ac:dyDescent="0.35">
      <c r="A14" t="s">
        <v>30</v>
      </c>
      <c r="B14" s="29">
        <v>603</v>
      </c>
      <c r="C14" s="29">
        <v>598</v>
      </c>
      <c r="D14" s="29">
        <v>616.49509756796397</v>
      </c>
      <c r="E14" s="29">
        <v>611.01562118716424</v>
      </c>
      <c r="F14" s="29">
        <v>611.01562118716424</v>
      </c>
      <c r="G14" s="29">
        <v>614.49509756796397</v>
      </c>
      <c r="H14" s="29">
        <v>598</v>
      </c>
      <c r="I14" s="29">
        <v>616.49509756796397</v>
      </c>
      <c r="J14" s="29">
        <v>606</v>
      </c>
      <c r="K14" s="29">
        <v>598</v>
      </c>
      <c r="L14" s="30">
        <v>594</v>
      </c>
      <c r="M14" s="31">
        <f t="shared" si="0"/>
        <v>598</v>
      </c>
      <c r="N14" s="32">
        <f t="shared" si="1"/>
        <v>6.7340067340067337E-3</v>
      </c>
      <c r="O14" s="33">
        <f t="shared" si="2"/>
        <v>607.25165350782208</v>
      </c>
      <c r="P14" s="34">
        <f t="shared" si="3"/>
        <v>2.230918098959947E-2</v>
      </c>
      <c r="Q14" s="35">
        <v>137.84102799892429</v>
      </c>
      <c r="R14" t="s">
        <v>143</v>
      </c>
      <c r="S14" s="35">
        <v>24.1</v>
      </c>
      <c r="T14" s="35">
        <v>0.4</v>
      </c>
      <c r="U14" s="35">
        <v>1.4</v>
      </c>
      <c r="V14" s="36">
        <f t="shared" si="4"/>
        <v>97.457877142088776</v>
      </c>
    </row>
    <row r="15" spans="1:22" ht="18.75" customHeight="1" x14ac:dyDescent="0.35">
      <c r="A15" t="s">
        <v>34</v>
      </c>
      <c r="B15" s="29">
        <v>642.01562118716424</v>
      </c>
      <c r="C15" s="29">
        <v>642.01562118716424</v>
      </c>
      <c r="D15" s="29">
        <v>655.21320343559637</v>
      </c>
      <c r="E15" s="29">
        <v>655.21320343559637</v>
      </c>
      <c r="F15" s="29">
        <v>631</v>
      </c>
      <c r="G15" s="29">
        <v>642.01562118716424</v>
      </c>
      <c r="H15" s="29">
        <v>642.01562118716424</v>
      </c>
      <c r="I15" s="29">
        <v>631</v>
      </c>
      <c r="J15" s="29">
        <v>627</v>
      </c>
      <c r="K15" s="29">
        <v>626</v>
      </c>
      <c r="L15" s="30">
        <v>624.4</v>
      </c>
      <c r="M15" s="31">
        <f t="shared" si="0"/>
        <v>626</v>
      </c>
      <c r="N15" s="32">
        <f t="shared" si="1"/>
        <v>2.5624599615631373E-3</v>
      </c>
      <c r="O15" s="33">
        <f t="shared" si="2"/>
        <v>639.34888916198497</v>
      </c>
      <c r="P15" s="34">
        <f t="shared" si="3"/>
        <v>2.3941206217144448E-2</v>
      </c>
      <c r="Q15" s="35">
        <v>151.03690652847291</v>
      </c>
      <c r="R15" t="s">
        <v>144</v>
      </c>
      <c r="S15" s="35">
        <v>30.7</v>
      </c>
      <c r="T15" s="38">
        <v>1</v>
      </c>
      <c r="U15" s="35">
        <v>6.3</v>
      </c>
      <c r="V15" s="36">
        <f t="shared" si="4"/>
        <v>22.974112147376651</v>
      </c>
    </row>
    <row r="16" spans="1:22" ht="18.75" customHeight="1" x14ac:dyDescent="0.35">
      <c r="A16" t="s">
        <v>32</v>
      </c>
      <c r="B16" s="29">
        <v>656</v>
      </c>
      <c r="C16" s="29">
        <v>656</v>
      </c>
      <c r="D16" s="29">
        <v>688.24880949681335</v>
      </c>
      <c r="E16" s="29">
        <v>688.24880949681335</v>
      </c>
      <c r="F16" s="29">
        <v>656</v>
      </c>
      <c r="G16" s="29">
        <v>706.23154621172785</v>
      </c>
      <c r="H16" s="29">
        <v>656.41381265149107</v>
      </c>
      <c r="I16" s="29">
        <v>656</v>
      </c>
      <c r="J16" s="29">
        <v>656</v>
      </c>
      <c r="K16" s="29">
        <v>688.24880949681335</v>
      </c>
      <c r="L16" s="30">
        <v>656</v>
      </c>
      <c r="M16" s="31">
        <f t="shared" si="0"/>
        <v>656</v>
      </c>
      <c r="N16" s="32">
        <f t="shared" si="1"/>
        <v>0</v>
      </c>
      <c r="O16" s="33">
        <f t="shared" si="2"/>
        <v>670.73917873536584</v>
      </c>
      <c r="P16" s="34">
        <f t="shared" si="3"/>
        <v>2.2468260267325974E-2</v>
      </c>
      <c r="Q16" s="35">
        <v>105.9387813329697</v>
      </c>
      <c r="R16" t="s">
        <v>145</v>
      </c>
      <c r="S16" s="35">
        <v>29.8</v>
      </c>
      <c r="T16" s="38">
        <v>2</v>
      </c>
      <c r="U16" s="35">
        <v>13.4</v>
      </c>
      <c r="V16" s="36">
        <f t="shared" si="4"/>
        <v>6.9058792039529617</v>
      </c>
    </row>
    <row r="17" spans="1:22" ht="18.75" customHeight="1" x14ac:dyDescent="0.35">
      <c r="A17" t="s">
        <v>35</v>
      </c>
      <c r="B17" s="29">
        <v>700.18033988749903</v>
      </c>
      <c r="C17" s="29">
        <v>700.18033988749903</v>
      </c>
      <c r="D17" s="29">
        <v>700.18033988749903</v>
      </c>
      <c r="E17" s="29">
        <v>700.18033988749903</v>
      </c>
      <c r="F17" s="29">
        <v>700.18033988749903</v>
      </c>
      <c r="G17" s="29">
        <v>700.18033988749903</v>
      </c>
      <c r="H17" s="29">
        <v>700.18033988749903</v>
      </c>
      <c r="I17" s="29">
        <v>700.18033988749903</v>
      </c>
      <c r="J17" s="29">
        <v>700.18033988749903</v>
      </c>
      <c r="K17" s="29">
        <v>753.01562118716424</v>
      </c>
      <c r="L17" s="30">
        <v>700.2</v>
      </c>
      <c r="M17" s="31">
        <f t="shared" si="0"/>
        <v>700.18033988749903</v>
      </c>
      <c r="N17" s="32">
        <f t="shared" si="1"/>
        <v>-2.8077852757804535E-5</v>
      </c>
      <c r="O17" s="33">
        <f t="shared" si="2"/>
        <v>705.46386801746553</v>
      </c>
      <c r="P17" s="34">
        <f t="shared" si="3"/>
        <v>7.5176635496507901E-3</v>
      </c>
      <c r="Q17" s="35">
        <v>150.84501380920409</v>
      </c>
      <c r="R17" t="s">
        <v>146</v>
      </c>
      <c r="S17" s="35">
        <v>33.200000000000003</v>
      </c>
      <c r="T17" s="35">
        <v>0.8</v>
      </c>
      <c r="U17" s="35">
        <v>49.2</v>
      </c>
      <c r="V17" s="36">
        <f t="shared" si="4"/>
        <v>2.0659555652277253</v>
      </c>
    </row>
    <row r="18" spans="1:22" ht="18.75" customHeight="1" x14ac:dyDescent="0.35">
      <c r="A18" t="s">
        <v>37</v>
      </c>
      <c r="B18" s="29">
        <v>771.41381265149107</v>
      </c>
      <c r="C18" s="29">
        <v>771.41381265149107</v>
      </c>
      <c r="D18" s="29">
        <v>771.41381265149107</v>
      </c>
      <c r="E18" s="29">
        <v>771.41381265149107</v>
      </c>
      <c r="F18" s="29">
        <v>771.41381265149107</v>
      </c>
      <c r="G18" s="29">
        <v>771.41381265149107</v>
      </c>
      <c r="H18" s="29">
        <v>806.41381265149107</v>
      </c>
      <c r="I18" s="29">
        <v>771.41381265149107</v>
      </c>
      <c r="J18" s="29">
        <v>806.41381265149107</v>
      </c>
      <c r="K18" s="29">
        <v>771.41381265149107</v>
      </c>
      <c r="L18" s="30">
        <v>771.4</v>
      </c>
      <c r="M18" s="31">
        <f t="shared" si="0"/>
        <v>771.41381265149107</v>
      </c>
      <c r="N18" s="32">
        <f t="shared" si="1"/>
        <v>1.7905952153349331E-5</v>
      </c>
      <c r="O18" s="33">
        <f t="shared" si="2"/>
        <v>778.41381265149096</v>
      </c>
      <c r="P18" s="34">
        <f t="shared" si="3"/>
        <v>9.0923161154925856E-3</v>
      </c>
      <c r="Q18" s="35">
        <v>154.00807960033421</v>
      </c>
      <c r="R18" t="s">
        <v>147</v>
      </c>
      <c r="S18" s="35">
        <v>28.4</v>
      </c>
      <c r="T18" s="35">
        <v>1.7</v>
      </c>
      <c r="U18" s="35">
        <v>397.4</v>
      </c>
      <c r="V18" s="36">
        <f t="shared" si="4"/>
        <v>-0.61246079617429738</v>
      </c>
    </row>
    <row r="19" spans="1:22" ht="18.75" customHeight="1" x14ac:dyDescent="0.35">
      <c r="A19" t="s">
        <v>39</v>
      </c>
      <c r="B19" s="29">
        <v>827.41381265149107</v>
      </c>
      <c r="C19" s="29">
        <v>867.41381265149107</v>
      </c>
      <c r="D19" s="29">
        <v>847.41381265149107</v>
      </c>
      <c r="E19" s="29">
        <v>827.41381265149107</v>
      </c>
      <c r="F19" s="29">
        <v>827.41381265149107</v>
      </c>
      <c r="G19" s="29">
        <v>836.24880949681335</v>
      </c>
      <c r="H19" s="29">
        <v>864.41381265149107</v>
      </c>
      <c r="I19" s="29">
        <v>847.41381265149107</v>
      </c>
      <c r="J19" s="29">
        <v>827.41381265149107</v>
      </c>
      <c r="K19" s="29">
        <v>840.97045350115218</v>
      </c>
      <c r="L19" s="30">
        <v>827.4</v>
      </c>
      <c r="M19" s="31">
        <f t="shared" si="0"/>
        <v>827.41381265149107</v>
      </c>
      <c r="N19" s="32">
        <f t="shared" si="1"/>
        <v>1.6694043378164945E-5</v>
      </c>
      <c r="O19" s="33">
        <f t="shared" si="2"/>
        <v>841.35297642098919</v>
      </c>
      <c r="P19" s="34">
        <f t="shared" si="3"/>
        <v>1.6863640827881578E-2</v>
      </c>
      <c r="Q19" s="35">
        <v>156.019381070137</v>
      </c>
      <c r="R19" t="s">
        <v>148</v>
      </c>
      <c r="S19" s="35">
        <v>27.2</v>
      </c>
      <c r="T19" s="35">
        <v>1.9</v>
      </c>
      <c r="U19" s="35">
        <v>815.5</v>
      </c>
      <c r="V19" s="36">
        <f t="shared" si="4"/>
        <v>-0.80868254927021832</v>
      </c>
    </row>
    <row r="20" spans="1:22" ht="18.75" customHeight="1" x14ac:dyDescent="0.35">
      <c r="A20" t="s">
        <v>41</v>
      </c>
      <c r="B20" s="29">
        <v>408.62277660168382</v>
      </c>
      <c r="C20" s="29">
        <v>409.52610922848038</v>
      </c>
      <c r="D20" s="29">
        <v>408.62277660168382</v>
      </c>
      <c r="E20" s="29">
        <v>394</v>
      </c>
      <c r="F20" s="29">
        <v>408.62277660168382</v>
      </c>
      <c r="G20" s="29">
        <v>406</v>
      </c>
      <c r="H20" s="29">
        <v>406</v>
      </c>
      <c r="I20" s="29">
        <v>408.62277660168382</v>
      </c>
      <c r="J20" s="29">
        <v>408.62277660168382</v>
      </c>
      <c r="K20" s="29">
        <v>406</v>
      </c>
      <c r="L20" s="30">
        <v>394</v>
      </c>
      <c r="M20" s="31">
        <f t="shared" si="0"/>
        <v>394</v>
      </c>
      <c r="N20" s="32">
        <f t="shared" si="1"/>
        <v>0</v>
      </c>
      <c r="O20" s="33">
        <f t="shared" si="2"/>
        <v>406.46399922368994</v>
      </c>
      <c r="P20" s="34">
        <f t="shared" si="3"/>
        <v>3.1634515796167356E-2</v>
      </c>
      <c r="Q20" s="35">
        <v>104.2688856363297</v>
      </c>
      <c r="R20" t="s">
        <v>149</v>
      </c>
      <c r="S20" s="38">
        <v>27</v>
      </c>
      <c r="T20" s="35">
        <v>1.3</v>
      </c>
      <c r="U20" s="35">
        <v>1115.3</v>
      </c>
      <c r="V20" s="36">
        <f t="shared" si="4"/>
        <v>-0.90651045849876288</v>
      </c>
    </row>
    <row r="21" spans="1:22" ht="18.75" customHeight="1" x14ac:dyDescent="0.35">
      <c r="A21" t="s">
        <v>45</v>
      </c>
      <c r="B21" s="29">
        <v>436.96702626232491</v>
      </c>
      <c r="C21" s="29">
        <v>456.54101966249692</v>
      </c>
      <c r="D21" s="29">
        <v>456.54101966249692</v>
      </c>
      <c r="E21" s="29">
        <v>456.54101966249692</v>
      </c>
      <c r="F21" s="29">
        <v>456.54101966249692</v>
      </c>
      <c r="G21" s="29">
        <v>456.54101966249692</v>
      </c>
      <c r="H21" s="29">
        <v>456.54101966249692</v>
      </c>
      <c r="I21" s="29">
        <v>456.54101966249692</v>
      </c>
      <c r="J21" s="29">
        <v>456.54101966249692</v>
      </c>
      <c r="K21" s="29">
        <v>456.54101966249692</v>
      </c>
      <c r="L21" s="30">
        <v>411.4</v>
      </c>
      <c r="M21" s="31">
        <f t="shared" si="0"/>
        <v>436.96702626232491</v>
      </c>
      <c r="N21" s="37">
        <f t="shared" si="1"/>
        <v>6.2146393442695506E-2</v>
      </c>
      <c r="O21" s="33">
        <f t="shared" si="2"/>
        <v>454.58362032247976</v>
      </c>
      <c r="P21" s="34">
        <f t="shared" si="3"/>
        <v>0.10496747769197809</v>
      </c>
      <c r="Q21" s="35">
        <v>71.541067504882818</v>
      </c>
      <c r="R21" t="s">
        <v>150</v>
      </c>
      <c r="S21" s="35">
        <v>29.7</v>
      </c>
      <c r="T21" s="35">
        <v>1.6</v>
      </c>
      <c r="U21" s="35">
        <v>1295.8</v>
      </c>
      <c r="V21" s="36">
        <f t="shared" si="4"/>
        <v>-0.94479003896829539</v>
      </c>
    </row>
    <row r="22" spans="1:22" ht="18.75" customHeight="1" x14ac:dyDescent="0.35">
      <c r="A22" t="s">
        <v>43</v>
      </c>
      <c r="B22" s="29">
        <v>520.7865728658644</v>
      </c>
      <c r="C22" s="29">
        <v>455.3016516106934</v>
      </c>
      <c r="D22" s="29">
        <v>520.7865728658644</v>
      </c>
      <c r="E22" s="29">
        <v>455.3016516106934</v>
      </c>
      <c r="F22" s="29">
        <v>455.3016516106934</v>
      </c>
      <c r="G22" s="29">
        <v>455.3016516106934</v>
      </c>
      <c r="H22" s="29">
        <v>455.3016516106934</v>
      </c>
      <c r="I22" s="29">
        <v>455.3016516106934</v>
      </c>
      <c r="J22" s="29">
        <v>455.3016516106934</v>
      </c>
      <c r="K22" s="29">
        <v>455.3016516106934</v>
      </c>
      <c r="L22" s="30">
        <v>455.3</v>
      </c>
      <c r="M22" s="31">
        <f t="shared" si="0"/>
        <v>455.3016516106934</v>
      </c>
      <c r="N22" s="32">
        <f t="shared" si="1"/>
        <v>3.6275218391969556E-6</v>
      </c>
      <c r="O22" s="33">
        <f t="shared" si="2"/>
        <v>468.39863586172771</v>
      </c>
      <c r="P22" s="34">
        <f t="shared" si="3"/>
        <v>2.8769241954157039E-2</v>
      </c>
      <c r="Q22" s="35">
        <v>65.837493896484375</v>
      </c>
      <c r="R22" t="s">
        <v>151</v>
      </c>
      <c r="S22" s="35">
        <v>25.5</v>
      </c>
      <c r="T22" s="35">
        <v>1.9</v>
      </c>
      <c r="U22" s="38">
        <v>1986</v>
      </c>
      <c r="V22" s="36">
        <f t="shared" si="4"/>
        <v>-0.96684919743379438</v>
      </c>
    </row>
    <row r="23" spans="1:22" ht="18.75" customHeight="1" x14ac:dyDescent="0.35">
      <c r="A23" t="s">
        <v>47</v>
      </c>
      <c r="B23" s="29">
        <v>558.7865728658644</v>
      </c>
      <c r="C23" s="29">
        <v>510.3016516106934</v>
      </c>
      <c r="D23" s="29">
        <v>510.3016516106934</v>
      </c>
      <c r="E23" s="29">
        <v>510.3016516106934</v>
      </c>
      <c r="F23" s="29">
        <v>558.7865728658644</v>
      </c>
      <c r="G23" s="29">
        <v>510.3016516106934</v>
      </c>
      <c r="H23" s="29">
        <v>510.3016516106934</v>
      </c>
      <c r="I23" s="29">
        <v>558.7865728658644</v>
      </c>
      <c r="J23" s="29">
        <v>510.3016516106934</v>
      </c>
      <c r="K23" s="29">
        <v>558.7865728658644</v>
      </c>
      <c r="L23" s="30">
        <v>504.1</v>
      </c>
      <c r="M23" s="31">
        <f t="shared" si="0"/>
        <v>510.3016516106934</v>
      </c>
      <c r="N23" s="37">
        <f t="shared" si="1"/>
        <v>1.2302423349917426E-2</v>
      </c>
      <c r="O23" s="33">
        <f t="shared" si="2"/>
        <v>529.69562011276184</v>
      </c>
      <c r="P23" s="34">
        <f t="shared" si="3"/>
        <v>5.0774886159019678E-2</v>
      </c>
      <c r="Q23" s="35">
        <v>59.771055197715761</v>
      </c>
      <c r="R23" t="s">
        <v>152</v>
      </c>
      <c r="S23" s="35">
        <v>31.2</v>
      </c>
      <c r="T23" s="35">
        <v>0.9</v>
      </c>
      <c r="U23" s="35">
        <v>10800.3</v>
      </c>
      <c r="V23" s="36">
        <f t="shared" si="4"/>
        <v>-0.99446579676511615</v>
      </c>
    </row>
    <row r="24" spans="1:22" ht="18.75" customHeight="1" x14ac:dyDescent="0.35">
      <c r="A24" t="s">
        <v>49</v>
      </c>
      <c r="B24" s="29">
        <v>558.3016516106934</v>
      </c>
      <c r="C24" s="29">
        <v>566.3016516106934</v>
      </c>
      <c r="D24" s="29">
        <v>566.3016516106934</v>
      </c>
      <c r="E24" s="29">
        <v>566.3016516106934</v>
      </c>
      <c r="F24" s="29">
        <v>558.3016516106934</v>
      </c>
      <c r="G24" s="29">
        <v>566.3016516106934</v>
      </c>
      <c r="H24" s="29">
        <v>558.3016516106934</v>
      </c>
      <c r="I24" s="29">
        <v>619.54101966249686</v>
      </c>
      <c r="J24" s="29">
        <v>558.3016516106934</v>
      </c>
      <c r="K24" s="29">
        <v>619.54101966249686</v>
      </c>
      <c r="L24" s="30">
        <v>558.29999999999995</v>
      </c>
      <c r="M24" s="31">
        <f t="shared" si="0"/>
        <v>558.3016516106934</v>
      </c>
      <c r="N24" s="32">
        <f t="shared" si="1"/>
        <v>2.9582853187232984E-6</v>
      </c>
      <c r="O24" s="33">
        <f t="shared" si="2"/>
        <v>573.74952522105423</v>
      </c>
      <c r="P24" s="34">
        <f t="shared" si="3"/>
        <v>2.7672443526874931E-2</v>
      </c>
      <c r="Q24" s="35">
        <v>59.914775013923652</v>
      </c>
      <c r="R24" t="s">
        <v>153</v>
      </c>
      <c r="S24" s="38">
        <v>27</v>
      </c>
      <c r="T24" s="38">
        <v>2</v>
      </c>
      <c r="U24" s="35">
        <v>10800.2</v>
      </c>
      <c r="V24" s="36">
        <f t="shared" si="4"/>
        <v>-0.9944524383794815</v>
      </c>
    </row>
    <row r="25" spans="1:22" ht="18.75" customHeight="1" x14ac:dyDescent="0.35">
      <c r="A25" t="s">
        <v>51</v>
      </c>
      <c r="B25" s="29">
        <v>613.3016516106934</v>
      </c>
      <c r="C25" s="29">
        <v>613.3016516106934</v>
      </c>
      <c r="D25" s="29">
        <v>613.3016516106934</v>
      </c>
      <c r="E25" s="29">
        <v>621.3016516106934</v>
      </c>
      <c r="F25" s="29">
        <v>613.3016516106934</v>
      </c>
      <c r="G25" s="29">
        <v>613.3016516106934</v>
      </c>
      <c r="H25" s="29">
        <v>613.3016516106934</v>
      </c>
      <c r="I25" s="29">
        <v>621.3016516106934</v>
      </c>
      <c r="J25" s="29">
        <v>613.3016516106934</v>
      </c>
      <c r="K25" s="29">
        <v>613.3016516106934</v>
      </c>
      <c r="L25" s="30">
        <v>613.29999999999995</v>
      </c>
      <c r="M25" s="31">
        <f t="shared" si="0"/>
        <v>613.3016516106934</v>
      </c>
      <c r="N25" s="32">
        <f t="shared" si="1"/>
        <v>2.6929898800639451E-6</v>
      </c>
      <c r="O25" s="33">
        <f t="shared" si="2"/>
        <v>614.90165161069353</v>
      </c>
      <c r="P25" s="34">
        <f t="shared" si="3"/>
        <v>2.6115304266975049E-3</v>
      </c>
      <c r="Q25" s="35">
        <v>60.071897983551032</v>
      </c>
      <c r="R25" t="s">
        <v>154</v>
      </c>
      <c r="S25" s="38">
        <v>22</v>
      </c>
      <c r="T25" s="35">
        <v>1.7</v>
      </c>
      <c r="U25" s="35">
        <v>10800.2</v>
      </c>
      <c r="V25" s="36">
        <f t="shared" si="4"/>
        <v>-0.99443789022577811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V27"/>
  <sheetViews>
    <sheetView workbookViewId="0"/>
  </sheetViews>
  <sheetFormatPr defaultRowHeight="14.5" x14ac:dyDescent="0.35"/>
  <cols>
    <col min="1" max="1" width="17.1796875" style="23" bestFit="1" customWidth="1"/>
    <col min="2" max="12" width="13.54296875" style="24" bestFit="1" customWidth="1"/>
    <col min="13" max="16" width="13.54296875" bestFit="1" customWidth="1"/>
    <col min="17" max="17" width="13.54296875" style="28" bestFit="1" customWidth="1"/>
    <col min="18" max="18" width="13.54296875" bestFit="1" customWidth="1"/>
    <col min="19" max="21" width="13.54296875" style="28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8" t="s">
        <v>5</v>
      </c>
      <c r="V1" t="s">
        <v>6</v>
      </c>
    </row>
    <row r="2" spans="1:22" ht="18.75" customHeight="1" x14ac:dyDescent="0.35">
      <c r="A2" s="23" t="s">
        <v>7</v>
      </c>
      <c r="B2" s="29">
        <v>694.27836801380317</v>
      </c>
      <c r="C2" s="29">
        <v>334</v>
      </c>
      <c r="D2" s="29">
        <v>334</v>
      </c>
      <c r="E2" s="29">
        <v>353</v>
      </c>
      <c r="F2" s="29">
        <v>338</v>
      </c>
      <c r="G2" s="29">
        <v>334</v>
      </c>
      <c r="H2" s="29">
        <v>339</v>
      </c>
      <c r="I2" s="29">
        <v>345</v>
      </c>
      <c r="J2" s="29">
        <v>360</v>
      </c>
      <c r="K2" s="29">
        <v>334</v>
      </c>
      <c r="L2" s="30">
        <v>334</v>
      </c>
      <c r="M2" s="31">
        <f t="shared" ref="M2:M25" si="0">MIN(B2:K2)</f>
        <v>334</v>
      </c>
      <c r="N2" s="32">
        <f t="shared" ref="N2:N25" si="1">(M2-L2) / L2</f>
        <v>0</v>
      </c>
      <c r="O2" s="33">
        <f t="shared" ref="O2:O25" si="2">AVERAGE(B2:K2)</f>
        <v>376.52783680138032</v>
      </c>
      <c r="P2" s="34">
        <f t="shared" ref="P2:P25" si="3">(O2-L2)/L2</f>
        <v>0.12732885269874347</v>
      </c>
      <c r="Q2" s="35">
        <v>825.3511917591095</v>
      </c>
      <c r="R2" t="s">
        <v>155</v>
      </c>
      <c r="S2" s="38">
        <v>1</v>
      </c>
      <c r="T2" s="38">
        <v>2</v>
      </c>
      <c r="U2" s="35">
        <v>10807.4</v>
      </c>
      <c r="V2" s="36">
        <f t="shared" ref="V2:V25" si="4">(Q2-U2)/U2</f>
        <v>-0.9236309203176426</v>
      </c>
    </row>
    <row r="3" spans="1:22" ht="18.75" customHeight="1" x14ac:dyDescent="0.35">
      <c r="A3" s="23" t="s">
        <v>11</v>
      </c>
      <c r="B3" s="29">
        <v>383</v>
      </c>
      <c r="C3" s="29">
        <v>378</v>
      </c>
      <c r="D3" s="29">
        <v>403</v>
      </c>
      <c r="E3" s="29">
        <v>383</v>
      </c>
      <c r="F3" s="29">
        <v>392</v>
      </c>
      <c r="G3" s="29">
        <v>379</v>
      </c>
      <c r="H3" s="29">
        <v>387</v>
      </c>
      <c r="I3" s="29">
        <v>384</v>
      </c>
      <c r="J3" s="29">
        <v>385.45403774521299</v>
      </c>
      <c r="K3" s="29">
        <v>384</v>
      </c>
      <c r="L3" s="30">
        <v>371.4</v>
      </c>
      <c r="M3" s="31">
        <f t="shared" si="0"/>
        <v>378</v>
      </c>
      <c r="N3" s="32">
        <f t="shared" si="1"/>
        <v>1.7770597738287625E-2</v>
      </c>
      <c r="O3" s="33">
        <f t="shared" si="2"/>
        <v>385.84540377452129</v>
      </c>
      <c r="P3" s="34">
        <f t="shared" si="3"/>
        <v>3.889446358244833E-2</v>
      </c>
      <c r="Q3" s="35">
        <v>198.11227650642391</v>
      </c>
      <c r="R3" t="s">
        <v>156</v>
      </c>
      <c r="S3" s="35">
        <v>30.3</v>
      </c>
      <c r="T3" s="35">
        <v>1.4</v>
      </c>
      <c r="U3" s="35">
        <v>10800.5</v>
      </c>
      <c r="V3" s="36">
        <f t="shared" si="4"/>
        <v>-0.98165711990126159</v>
      </c>
    </row>
    <row r="4" spans="1:22" ht="18.75" customHeight="1" x14ac:dyDescent="0.35">
      <c r="A4" s="23" t="s">
        <v>9</v>
      </c>
      <c r="B4" s="29">
        <v>420</v>
      </c>
      <c r="C4" s="29">
        <v>422.16112427806092</v>
      </c>
      <c r="D4" s="29">
        <v>431.80128589788592</v>
      </c>
      <c r="E4" s="29">
        <v>423.40140285293518</v>
      </c>
      <c r="F4" s="29">
        <v>415.61552812808827</v>
      </c>
      <c r="G4" s="29">
        <v>422</v>
      </c>
      <c r="H4" s="29">
        <v>429</v>
      </c>
      <c r="I4" s="29">
        <v>436.01567698921428</v>
      </c>
      <c r="J4" s="29">
        <v>437</v>
      </c>
      <c r="K4" s="29">
        <v>429</v>
      </c>
      <c r="L4" s="30">
        <v>411.2</v>
      </c>
      <c r="M4" s="31">
        <f t="shared" si="0"/>
        <v>415.61552812808827</v>
      </c>
      <c r="N4" s="32">
        <f t="shared" si="1"/>
        <v>1.0738152062471506E-2</v>
      </c>
      <c r="O4" s="33">
        <f t="shared" si="2"/>
        <v>426.59950181461846</v>
      </c>
      <c r="P4" s="34">
        <f t="shared" si="3"/>
        <v>3.7450150327379562E-2</v>
      </c>
      <c r="Q4" s="35">
        <v>238.79450597763059</v>
      </c>
      <c r="R4" t="s">
        <v>157</v>
      </c>
      <c r="S4" s="35">
        <v>24.4</v>
      </c>
      <c r="T4" s="35">
        <v>1.7</v>
      </c>
      <c r="U4" s="35">
        <v>10800.5</v>
      </c>
      <c r="V4" s="36">
        <f t="shared" si="4"/>
        <v>-0.97789042118627556</v>
      </c>
    </row>
    <row r="5" spans="1:22" ht="18.75" customHeight="1" x14ac:dyDescent="0.35">
      <c r="A5" s="23" t="s">
        <v>12</v>
      </c>
      <c r="B5" s="29">
        <v>477.79944773173179</v>
      </c>
      <c r="C5" s="29">
        <v>451.13274595042162</v>
      </c>
      <c r="D5" s="29">
        <v>464.1775851857098</v>
      </c>
      <c r="E5" s="29">
        <v>470.62529317031209</v>
      </c>
      <c r="F5" s="29">
        <v>467</v>
      </c>
      <c r="G5" s="29">
        <v>481</v>
      </c>
      <c r="H5" s="29">
        <v>464.1775851857098</v>
      </c>
      <c r="I5" s="29">
        <v>476</v>
      </c>
      <c r="J5" s="29">
        <v>473.63073504392798</v>
      </c>
      <c r="K5" s="29">
        <v>463.11077027627482</v>
      </c>
      <c r="L5" s="30">
        <v>448.1</v>
      </c>
      <c r="M5" s="31">
        <f t="shared" si="0"/>
        <v>451.13274595042162</v>
      </c>
      <c r="N5" s="37">
        <f t="shared" si="1"/>
        <v>6.7680114939111793E-3</v>
      </c>
      <c r="O5" s="33">
        <f t="shared" si="2"/>
        <v>468.86541625440879</v>
      </c>
      <c r="P5" s="34">
        <f t="shared" si="3"/>
        <v>4.634103158761161E-2</v>
      </c>
      <c r="Q5" s="35">
        <v>243.7045548439026</v>
      </c>
      <c r="R5" t="s">
        <v>158</v>
      </c>
      <c r="S5" s="35">
        <v>33.799999999999997</v>
      </c>
      <c r="T5" s="35">
        <v>1.8</v>
      </c>
      <c r="U5" s="35">
        <v>10810.3</v>
      </c>
      <c r="V5" s="36">
        <f t="shared" si="4"/>
        <v>-0.97745626348538872</v>
      </c>
    </row>
    <row r="6" spans="1:22" ht="18.75" customHeight="1" x14ac:dyDescent="0.35">
      <c r="A6" s="23" t="s">
        <v>14</v>
      </c>
      <c r="B6" s="29">
        <v>521.75765298066335</v>
      </c>
      <c r="C6" s="29">
        <v>509.1775851857098</v>
      </c>
      <c r="D6" s="29">
        <v>491.09975124224178</v>
      </c>
      <c r="E6" s="29">
        <v>517.85831846051019</v>
      </c>
      <c r="F6" s="29">
        <v>510.91209328486673</v>
      </c>
      <c r="G6" s="29">
        <v>506.09975124224178</v>
      </c>
      <c r="H6" s="29">
        <v>509.1775851857098</v>
      </c>
      <c r="I6" s="29">
        <v>527.09975124224184</v>
      </c>
      <c r="J6" s="29">
        <v>523.64175407796108</v>
      </c>
      <c r="K6" s="29">
        <v>494.87489146391641</v>
      </c>
      <c r="L6" s="30">
        <v>490.2</v>
      </c>
      <c r="M6" s="31">
        <f t="shared" si="0"/>
        <v>491.09975124224178</v>
      </c>
      <c r="N6" s="32">
        <f t="shared" si="1"/>
        <v>1.8354778503504514E-3</v>
      </c>
      <c r="O6" s="33">
        <f t="shared" si="2"/>
        <v>511.16991343660629</v>
      </c>
      <c r="P6" s="34">
        <f t="shared" si="3"/>
        <v>4.2778281184427384E-2</v>
      </c>
      <c r="Q6" s="35">
        <v>275.236771440506</v>
      </c>
      <c r="R6" t="s">
        <v>159</v>
      </c>
      <c r="S6" s="35">
        <v>31.1</v>
      </c>
      <c r="T6" s="38">
        <v>2</v>
      </c>
      <c r="U6" s="35">
        <v>10807.5</v>
      </c>
      <c r="V6" s="36">
        <f t="shared" si="4"/>
        <v>-0.97453279931154235</v>
      </c>
    </row>
    <row r="7" spans="1:22" ht="18.75" customHeight="1" x14ac:dyDescent="0.35">
      <c r="A7" s="23" t="s">
        <v>16</v>
      </c>
      <c r="B7" s="29">
        <v>542.50115409517696</v>
      </c>
      <c r="C7" s="29">
        <v>564.36524314308485</v>
      </c>
      <c r="D7" s="29">
        <v>562.89005521680065</v>
      </c>
      <c r="E7" s="29">
        <v>520.88470913081824</v>
      </c>
      <c r="F7" s="29">
        <v>549.50115409517696</v>
      </c>
      <c r="G7" s="29">
        <v>547.11077027627482</v>
      </c>
      <c r="H7" s="29">
        <v>536.09975124224184</v>
      </c>
      <c r="I7" s="29">
        <v>558.91209328486661</v>
      </c>
      <c r="J7" s="29">
        <v>539.09975124224184</v>
      </c>
      <c r="K7" s="29">
        <v>556.02738415404838</v>
      </c>
      <c r="L7" s="30">
        <v>520.5</v>
      </c>
      <c r="M7" s="31">
        <f t="shared" si="0"/>
        <v>520.88470913081824</v>
      </c>
      <c r="N7" s="32">
        <f t="shared" si="1"/>
        <v>7.3911456449229028E-4</v>
      </c>
      <c r="O7" s="33">
        <f t="shared" si="2"/>
        <v>547.7392065880731</v>
      </c>
      <c r="P7" s="34">
        <f t="shared" si="3"/>
        <v>5.2332769621658219E-2</v>
      </c>
      <c r="Q7" s="35">
        <v>261.60764360427862</v>
      </c>
      <c r="R7" t="s">
        <v>160</v>
      </c>
      <c r="S7" s="38">
        <v>22</v>
      </c>
      <c r="T7" s="35">
        <v>2.2999999999999998</v>
      </c>
      <c r="U7" s="38">
        <v>10801</v>
      </c>
      <c r="V7" s="36">
        <f t="shared" si="4"/>
        <v>-0.97577931269287299</v>
      </c>
    </row>
    <row r="8" spans="1:22" ht="18.75" customHeight="1" x14ac:dyDescent="0.35">
      <c r="A8" s="23" t="s">
        <v>18</v>
      </c>
      <c r="B8" s="29">
        <v>499</v>
      </c>
      <c r="C8" s="29">
        <v>535.79464974011216</v>
      </c>
      <c r="D8" s="29">
        <v>527</v>
      </c>
      <c r="E8" s="29">
        <v>520</v>
      </c>
      <c r="F8" s="29">
        <v>496.65552217265719</v>
      </c>
      <c r="G8" s="29">
        <v>535</v>
      </c>
      <c r="H8" s="29">
        <v>535</v>
      </c>
      <c r="I8" s="29">
        <v>500.98571136907179</v>
      </c>
      <c r="J8" s="29">
        <v>542</v>
      </c>
      <c r="K8" s="29">
        <v>535</v>
      </c>
      <c r="L8" s="30">
        <v>494.2</v>
      </c>
      <c r="M8" s="31">
        <f t="shared" si="0"/>
        <v>496.65552217265719</v>
      </c>
      <c r="N8" s="32">
        <f t="shared" si="1"/>
        <v>4.968681045441516E-3</v>
      </c>
      <c r="O8" s="33">
        <f t="shared" si="2"/>
        <v>522.64358832818402</v>
      </c>
      <c r="P8" s="34">
        <f t="shared" si="3"/>
        <v>5.7554812481149402E-2</v>
      </c>
      <c r="Q8" s="35">
        <v>258.18930656909941</v>
      </c>
      <c r="R8" t="s">
        <v>161</v>
      </c>
      <c r="S8" s="35">
        <v>30.2</v>
      </c>
      <c r="T8" s="35">
        <v>1.7</v>
      </c>
      <c r="U8" s="35">
        <v>694.3</v>
      </c>
      <c r="V8" s="36">
        <f t="shared" si="4"/>
        <v>-0.62813004959081176</v>
      </c>
    </row>
    <row r="9" spans="1:22" ht="18.75" customHeight="1" x14ac:dyDescent="0.35">
      <c r="A9" s="23" t="s">
        <v>22</v>
      </c>
      <c r="B9" s="29">
        <v>561</v>
      </c>
      <c r="C9" s="29">
        <v>560</v>
      </c>
      <c r="D9" s="29">
        <v>559.52277622223573</v>
      </c>
      <c r="E9" s="29">
        <v>560.3174259623479</v>
      </c>
      <c r="F9" s="29">
        <v>545.37840265595025</v>
      </c>
      <c r="G9" s="29">
        <v>538.52277622223573</v>
      </c>
      <c r="H9" s="29">
        <v>564.75163055099483</v>
      </c>
      <c r="I9" s="29">
        <v>561</v>
      </c>
      <c r="J9" s="29">
        <v>561</v>
      </c>
      <c r="K9" s="29">
        <v>525.79464974011216</v>
      </c>
      <c r="L9" s="30">
        <v>514.20000000000005</v>
      </c>
      <c r="M9" s="31">
        <f t="shared" si="0"/>
        <v>525.79464974011216</v>
      </c>
      <c r="N9" s="32">
        <f t="shared" si="1"/>
        <v>2.2548910424177591E-2</v>
      </c>
      <c r="O9" s="33">
        <f t="shared" si="2"/>
        <v>553.72876613538756</v>
      </c>
      <c r="P9" s="34">
        <f t="shared" si="3"/>
        <v>7.687430209137984E-2</v>
      </c>
      <c r="Q9" s="35">
        <v>279.59178922176358</v>
      </c>
      <c r="R9" t="s">
        <v>162</v>
      </c>
      <c r="S9" s="35">
        <v>32.9</v>
      </c>
      <c r="T9" s="35">
        <v>1.7</v>
      </c>
      <c r="U9" s="35">
        <v>9285.7999999999993</v>
      </c>
      <c r="V9" s="36">
        <f t="shared" si="4"/>
        <v>-0.9698903929417213</v>
      </c>
    </row>
    <row r="10" spans="1:22" ht="18.75" customHeight="1" x14ac:dyDescent="0.35">
      <c r="A10" s="23" t="s">
        <v>20</v>
      </c>
      <c r="B10" s="29">
        <v>555.70189783425963</v>
      </c>
      <c r="C10" s="29">
        <v>633.98571136907185</v>
      </c>
      <c r="D10" s="29">
        <v>577.90622148576085</v>
      </c>
      <c r="E10" s="29">
        <v>562.14001819519376</v>
      </c>
      <c r="F10" s="29">
        <v>587.70189783425963</v>
      </c>
      <c r="G10" s="29">
        <v>590.74524290015302</v>
      </c>
      <c r="H10" s="29">
        <v>550.79464974011216</v>
      </c>
      <c r="I10" s="29">
        <v>592.70189783425963</v>
      </c>
      <c r="J10" s="29">
        <v>564.50169254001707</v>
      </c>
      <c r="K10" s="29">
        <v>641.67754161536811</v>
      </c>
      <c r="L10" s="30">
        <v>550.5</v>
      </c>
      <c r="M10" s="31">
        <f t="shared" si="0"/>
        <v>550.79464974011216</v>
      </c>
      <c r="N10" s="32">
        <f t="shared" si="1"/>
        <v>5.3524021818739922E-4</v>
      </c>
      <c r="O10" s="33">
        <f t="shared" si="2"/>
        <v>585.78567713484551</v>
      </c>
      <c r="P10" s="34">
        <f t="shared" si="3"/>
        <v>6.4097506148674863E-2</v>
      </c>
      <c r="Q10" s="35">
        <v>268.88152313232422</v>
      </c>
      <c r="R10" t="s">
        <v>163</v>
      </c>
      <c r="S10" s="35">
        <v>29.1</v>
      </c>
      <c r="T10" s="35">
        <v>2.1</v>
      </c>
      <c r="U10" s="35">
        <v>10812.5</v>
      </c>
      <c r="V10" s="36">
        <f t="shared" si="4"/>
        <v>-0.97513234468140353</v>
      </c>
    </row>
    <row r="11" spans="1:22" ht="18.75" customHeight="1" x14ac:dyDescent="0.35">
      <c r="A11" s="23" t="s">
        <v>24</v>
      </c>
      <c r="B11" s="29">
        <v>627.90724809414746</v>
      </c>
      <c r="C11" s="29">
        <v>584.74189187882848</v>
      </c>
      <c r="D11" s="29">
        <v>622.25371247638077</v>
      </c>
      <c r="E11" s="29">
        <v>619.90724809414746</v>
      </c>
      <c r="F11" s="29">
        <v>631.21603458822642</v>
      </c>
      <c r="G11" s="29">
        <v>627.10887775206629</v>
      </c>
      <c r="H11" s="29">
        <v>620.74189187882848</v>
      </c>
      <c r="I11" s="29">
        <v>605.64761515876239</v>
      </c>
      <c r="J11" s="29">
        <v>592.88564176035356</v>
      </c>
      <c r="K11" s="29">
        <v>611.28962302885088</v>
      </c>
      <c r="L11" s="30">
        <v>577.29999999999995</v>
      </c>
      <c r="M11" s="31">
        <f t="shared" si="0"/>
        <v>584.74189187882848</v>
      </c>
      <c r="N11" s="37">
        <f t="shared" si="1"/>
        <v>1.2890857229912574E-2</v>
      </c>
      <c r="O11" s="33">
        <f t="shared" si="2"/>
        <v>614.36997847105908</v>
      </c>
      <c r="P11" s="34">
        <f t="shared" si="3"/>
        <v>6.4212677067485069E-2</v>
      </c>
      <c r="Q11" s="35">
        <v>267.82799317836759</v>
      </c>
      <c r="R11" t="s">
        <v>164</v>
      </c>
      <c r="S11" s="35">
        <v>36.5</v>
      </c>
      <c r="T11" s="35">
        <v>2.6</v>
      </c>
      <c r="U11" s="35">
        <v>10801.8</v>
      </c>
      <c r="V11" s="36">
        <f t="shared" si="4"/>
        <v>-0.97520524420204346</v>
      </c>
    </row>
    <row r="12" spans="1:22" ht="18.75" customHeight="1" x14ac:dyDescent="0.35">
      <c r="A12" s="23" t="s">
        <v>26</v>
      </c>
      <c r="B12" s="29">
        <v>668.90724809414746</v>
      </c>
      <c r="C12" s="29">
        <v>668.90724809414746</v>
      </c>
      <c r="D12" s="29">
        <v>662.06569945820979</v>
      </c>
      <c r="E12" s="29">
        <v>668.90724809414746</v>
      </c>
      <c r="F12" s="29">
        <v>663.26800110730892</v>
      </c>
      <c r="G12" s="29">
        <v>669.74189187882848</v>
      </c>
      <c r="H12" s="29">
        <v>668.90724809414746</v>
      </c>
      <c r="I12" s="29">
        <v>668.90724809414746</v>
      </c>
      <c r="J12" s="29">
        <v>659.20174595729827</v>
      </c>
      <c r="K12" s="29">
        <v>668.90724809414746</v>
      </c>
      <c r="L12" s="30">
        <v>643.29999999999995</v>
      </c>
      <c r="M12" s="31">
        <f t="shared" si="0"/>
        <v>659.20174595729827</v>
      </c>
      <c r="N12" s="32">
        <f t="shared" si="1"/>
        <v>2.4719020608267243E-2</v>
      </c>
      <c r="O12" s="33">
        <f t="shared" si="2"/>
        <v>666.77208269665311</v>
      </c>
      <c r="P12" s="34">
        <f t="shared" si="3"/>
        <v>3.6486993155064762E-2</v>
      </c>
      <c r="Q12" s="35">
        <v>225.62088739871979</v>
      </c>
      <c r="R12" t="s">
        <v>165</v>
      </c>
      <c r="S12" s="35">
        <v>33.5</v>
      </c>
      <c r="T12" s="35">
        <v>1.4</v>
      </c>
      <c r="U12" s="35">
        <v>10800.7</v>
      </c>
      <c r="V12" s="36">
        <f t="shared" si="4"/>
        <v>-0.97911053103977341</v>
      </c>
    </row>
    <row r="13" spans="1:22" ht="18.75" customHeight="1" x14ac:dyDescent="0.35">
      <c r="A13" s="23" t="s">
        <v>28</v>
      </c>
      <c r="B13" s="29">
        <v>720.66190378969054</v>
      </c>
      <c r="C13" s="29">
        <v>712.24308976169334</v>
      </c>
      <c r="D13" s="29">
        <v>737.66190378969054</v>
      </c>
      <c r="E13" s="29">
        <v>725.90724809414746</v>
      </c>
      <c r="F13" s="29">
        <v>717.90724809414746</v>
      </c>
      <c r="G13" s="29">
        <v>717.90724809414746</v>
      </c>
      <c r="H13" s="29">
        <v>716.76153610105155</v>
      </c>
      <c r="I13" s="29">
        <v>705.90724809414746</v>
      </c>
      <c r="J13" s="29">
        <v>730.29822128134697</v>
      </c>
      <c r="K13" s="29">
        <v>717.90724809414746</v>
      </c>
      <c r="L13" s="30">
        <v>719.1</v>
      </c>
      <c r="M13" s="31">
        <f t="shared" si="0"/>
        <v>705.90724809414746</v>
      </c>
      <c r="N13" s="39">
        <f t="shared" si="1"/>
        <v>-1.8346199285012597E-2</v>
      </c>
      <c r="O13" s="33">
        <f t="shared" si="2"/>
        <v>720.31628951942116</v>
      </c>
      <c r="P13" s="34">
        <f t="shared" si="3"/>
        <v>1.691405255765733E-3</v>
      </c>
      <c r="Q13" s="35">
        <v>153.24489209651949</v>
      </c>
      <c r="R13" t="s">
        <v>166</v>
      </c>
      <c r="S13" s="35">
        <v>22.5</v>
      </c>
      <c r="T13" s="35">
        <v>2.4</v>
      </c>
      <c r="U13" s="35">
        <v>10803.5</v>
      </c>
      <c r="V13" s="36">
        <f t="shared" si="4"/>
        <v>-0.98581525504729761</v>
      </c>
    </row>
    <row r="14" spans="1:22" ht="18.75" customHeight="1" x14ac:dyDescent="0.35">
      <c r="A14" s="23" t="s">
        <v>30</v>
      </c>
      <c r="B14" s="29">
        <v>774</v>
      </c>
      <c r="C14" s="29">
        <v>743.00796519048117</v>
      </c>
      <c r="D14" s="29">
        <v>743.96852694888787</v>
      </c>
      <c r="E14" s="29">
        <v>743.5941525389901</v>
      </c>
      <c r="F14" s="29">
        <v>725</v>
      </c>
      <c r="G14" s="29">
        <v>772</v>
      </c>
      <c r="H14" s="29">
        <v>726.5941525389901</v>
      </c>
      <c r="I14" s="29">
        <v>727</v>
      </c>
      <c r="J14" s="29">
        <v>730</v>
      </c>
      <c r="K14" s="29">
        <v>731.00796519048117</v>
      </c>
      <c r="L14" s="30">
        <v>717.7</v>
      </c>
      <c r="M14" s="31">
        <f t="shared" si="0"/>
        <v>725</v>
      </c>
      <c r="N14" s="32">
        <f t="shared" si="1"/>
        <v>1.0171380799777002E-2</v>
      </c>
      <c r="O14" s="33">
        <f t="shared" si="2"/>
        <v>741.61727624078299</v>
      </c>
      <c r="P14" s="34">
        <f t="shared" si="3"/>
        <v>3.3324893744995039E-2</v>
      </c>
      <c r="Q14" s="35">
        <v>129.4715922355652</v>
      </c>
      <c r="R14" t="s">
        <v>167</v>
      </c>
      <c r="S14" s="35">
        <v>31.9</v>
      </c>
      <c r="T14" s="35">
        <v>2.1</v>
      </c>
      <c r="U14" s="35">
        <v>161.30000000000001</v>
      </c>
      <c r="V14" s="36">
        <f t="shared" si="4"/>
        <v>-0.19732428868217491</v>
      </c>
    </row>
    <row r="15" spans="1:22" ht="18.75" customHeight="1" x14ac:dyDescent="0.35">
      <c r="A15" s="23" t="s">
        <v>34</v>
      </c>
      <c r="B15" s="29">
        <v>791.44505502581956</v>
      </c>
      <c r="C15" s="29">
        <v>771.46201293240983</v>
      </c>
      <c r="D15" s="29">
        <v>773.82269270740767</v>
      </c>
      <c r="E15" s="29">
        <v>761.82269270740767</v>
      </c>
      <c r="F15" s="29">
        <v>761.95483231398805</v>
      </c>
      <c r="G15" s="29">
        <v>773.82269270740767</v>
      </c>
      <c r="H15" s="29">
        <v>787.59222598672568</v>
      </c>
      <c r="I15" s="29">
        <v>771.46201293240983</v>
      </c>
      <c r="J15" s="29">
        <v>791.60977372615434</v>
      </c>
      <c r="K15" s="29">
        <v>765.01562118716424</v>
      </c>
      <c r="L15" s="30">
        <v>750.4</v>
      </c>
      <c r="M15" s="31">
        <f t="shared" si="0"/>
        <v>761.82269270740767</v>
      </c>
      <c r="N15" s="32">
        <f t="shared" si="1"/>
        <v>1.5222138469359931E-2</v>
      </c>
      <c r="O15" s="33">
        <f t="shared" si="2"/>
        <v>775.00096122268951</v>
      </c>
      <c r="P15" s="34">
        <f t="shared" si="3"/>
        <v>3.278379693855215E-2</v>
      </c>
      <c r="Q15" s="35">
        <v>173.15745217800139</v>
      </c>
      <c r="R15" t="s">
        <v>168</v>
      </c>
      <c r="S15" s="35">
        <v>35.700000000000003</v>
      </c>
      <c r="T15" s="35">
        <v>1.1000000000000001</v>
      </c>
      <c r="U15" s="38">
        <v>917</v>
      </c>
      <c r="V15" s="36">
        <f t="shared" si="4"/>
        <v>-0.81116962685059824</v>
      </c>
    </row>
    <row r="16" spans="1:22" ht="18.75" customHeight="1" x14ac:dyDescent="0.35">
      <c r="A16" s="23" t="s">
        <v>32</v>
      </c>
      <c r="B16" s="29">
        <v>820.44505502581956</v>
      </c>
      <c r="C16" s="29">
        <v>821.39935964618746</v>
      </c>
      <c r="D16" s="29">
        <v>793.00796519048117</v>
      </c>
      <c r="E16" s="29">
        <v>833.21320343559637</v>
      </c>
      <c r="F16" s="29">
        <v>815.01562118716424</v>
      </c>
      <c r="G16" s="29">
        <v>820.15475947422647</v>
      </c>
      <c r="H16" s="29">
        <v>834.60977372615434</v>
      </c>
      <c r="I16" s="29">
        <v>803.66098005038316</v>
      </c>
      <c r="J16" s="29">
        <v>821.39935964618746</v>
      </c>
      <c r="K16" s="29">
        <v>824.51891066051007</v>
      </c>
      <c r="L16" s="30">
        <v>772</v>
      </c>
      <c r="M16" s="31">
        <f t="shared" si="0"/>
        <v>793.00796519048117</v>
      </c>
      <c r="N16" s="32">
        <f t="shared" si="1"/>
        <v>2.7212390143110329E-2</v>
      </c>
      <c r="O16" s="33">
        <f t="shared" si="2"/>
        <v>818.74249880427112</v>
      </c>
      <c r="P16" s="34">
        <f t="shared" si="3"/>
        <v>6.0547278243874514E-2</v>
      </c>
      <c r="Q16" s="35">
        <v>259.94232494831078</v>
      </c>
      <c r="R16" t="s">
        <v>169</v>
      </c>
      <c r="S16" s="35">
        <v>34.4</v>
      </c>
      <c r="T16" s="38">
        <v>1</v>
      </c>
      <c r="U16" s="35">
        <v>1103.8</v>
      </c>
      <c r="V16" s="36">
        <f t="shared" si="4"/>
        <v>-0.76450233289698244</v>
      </c>
    </row>
    <row r="17" spans="1:22" ht="18.75" customHeight="1" x14ac:dyDescent="0.35">
      <c r="A17" s="23" t="s">
        <v>35</v>
      </c>
      <c r="B17" s="29">
        <v>905</v>
      </c>
      <c r="C17" s="29">
        <v>885.01562118716424</v>
      </c>
      <c r="D17" s="29">
        <v>892.18033988749903</v>
      </c>
      <c r="E17" s="29">
        <v>885.01562118716424</v>
      </c>
      <c r="F17" s="29">
        <v>892.18033988749903</v>
      </c>
      <c r="G17" s="29">
        <v>892.18033988749903</v>
      </c>
      <c r="H17" s="29">
        <v>876.97045350115218</v>
      </c>
      <c r="I17" s="29">
        <v>832.02358637764542</v>
      </c>
      <c r="J17" s="29">
        <v>829.02358637764542</v>
      </c>
      <c r="K17" s="29">
        <v>887.8557773429618</v>
      </c>
      <c r="L17" s="30">
        <v>862.4</v>
      </c>
      <c r="M17" s="31">
        <f t="shared" si="0"/>
        <v>829.02358637764542</v>
      </c>
      <c r="N17" s="32">
        <f t="shared" si="1"/>
        <v>-3.8701778319056773E-2</v>
      </c>
      <c r="O17" s="33">
        <f t="shared" si="2"/>
        <v>877.74456656362304</v>
      </c>
      <c r="P17" s="34">
        <f t="shared" si="3"/>
        <v>1.7792864753737318E-2</v>
      </c>
      <c r="Q17" s="35">
        <v>240.7173928260803</v>
      </c>
      <c r="R17" t="s">
        <v>170</v>
      </c>
      <c r="S17" s="35">
        <v>36.799999999999997</v>
      </c>
      <c r="T17" s="35">
        <v>2.4</v>
      </c>
      <c r="U17" s="35">
        <v>10811.3</v>
      </c>
      <c r="V17" s="36">
        <f t="shared" si="4"/>
        <v>-0.97773464867073523</v>
      </c>
    </row>
    <row r="18" spans="1:22" ht="18.75" customHeight="1" x14ac:dyDescent="0.35">
      <c r="A18" s="23" t="s">
        <v>37</v>
      </c>
      <c r="B18" s="29">
        <v>930.41381265149107</v>
      </c>
      <c r="C18" s="29">
        <v>908.42943383865531</v>
      </c>
      <c r="D18" s="29">
        <v>905.41381265149107</v>
      </c>
      <c r="E18" s="29">
        <v>957</v>
      </c>
      <c r="F18" s="29">
        <v>930.41381265149107</v>
      </c>
      <c r="G18" s="29">
        <v>907.00796519048106</v>
      </c>
      <c r="H18" s="29">
        <v>930.41381265149107</v>
      </c>
      <c r="I18" s="29">
        <v>930.41381265149107</v>
      </c>
      <c r="J18" s="29">
        <v>980.18033988749903</v>
      </c>
      <c r="K18" s="29">
        <v>988.01562118716424</v>
      </c>
      <c r="L18" s="30">
        <v>900.4</v>
      </c>
      <c r="M18" s="31">
        <f t="shared" si="0"/>
        <v>905.41381265149107</v>
      </c>
      <c r="N18" s="32">
        <f t="shared" si="1"/>
        <v>5.5684280891726938E-3</v>
      </c>
      <c r="O18" s="33">
        <f t="shared" si="2"/>
        <v>936.77024233612542</v>
      </c>
      <c r="P18" s="34">
        <f t="shared" si="3"/>
        <v>4.0393427738922086E-2</v>
      </c>
      <c r="Q18" s="35">
        <v>277.86313073635102</v>
      </c>
      <c r="R18" t="s">
        <v>171</v>
      </c>
      <c r="S18" s="35">
        <v>22.7</v>
      </c>
      <c r="T18" s="35">
        <v>1.3</v>
      </c>
      <c r="U18" s="35">
        <v>10803.9</v>
      </c>
      <c r="V18" s="36">
        <f t="shared" si="4"/>
        <v>-0.97428121967656589</v>
      </c>
    </row>
    <row r="19" spans="1:22" ht="18.75" customHeight="1" x14ac:dyDescent="0.35">
      <c r="A19" s="23" t="s">
        <v>39</v>
      </c>
      <c r="B19" s="29">
        <v>978</v>
      </c>
      <c r="C19" s="29">
        <v>973.41381265149107</v>
      </c>
      <c r="D19" s="29">
        <v>984.59415253898999</v>
      </c>
      <c r="E19" s="29">
        <v>1024</v>
      </c>
      <c r="F19" s="29">
        <v>985.41381265149107</v>
      </c>
      <c r="G19" s="29">
        <v>1024</v>
      </c>
      <c r="H19" s="29">
        <v>1020.0079651904809</v>
      </c>
      <c r="I19" s="29">
        <v>1024</v>
      </c>
      <c r="J19" s="29">
        <v>992.00796519048106</v>
      </c>
      <c r="K19" s="29">
        <v>975.01562118716424</v>
      </c>
      <c r="L19" s="30">
        <v>985.4</v>
      </c>
      <c r="M19" s="31">
        <f t="shared" si="0"/>
        <v>973.41381265149107</v>
      </c>
      <c r="N19" s="32">
        <f t="shared" si="1"/>
        <v>-1.2163778514825356E-2</v>
      </c>
      <c r="O19" s="33">
        <f t="shared" si="2"/>
        <v>998.04533294100986</v>
      </c>
      <c r="P19" s="34">
        <f t="shared" si="3"/>
        <v>1.2832690218195539E-2</v>
      </c>
      <c r="Q19" s="35">
        <v>280.87981829643252</v>
      </c>
      <c r="R19" t="s">
        <v>172</v>
      </c>
      <c r="S19" s="35">
        <v>21.7</v>
      </c>
      <c r="T19" s="35">
        <v>1.6</v>
      </c>
      <c r="U19" s="35">
        <v>10804.7</v>
      </c>
      <c r="V19" s="36">
        <f t="shared" si="4"/>
        <v>-0.97400392252478707</v>
      </c>
    </row>
    <row r="20" spans="1:22" ht="18.75" customHeight="1" x14ac:dyDescent="0.35">
      <c r="A20" s="23" t="s">
        <v>41</v>
      </c>
      <c r="B20" s="29">
        <v>627</v>
      </c>
      <c r="C20" s="29">
        <v>624</v>
      </c>
      <c r="D20" s="29">
        <v>624</v>
      </c>
      <c r="E20" s="29">
        <v>624</v>
      </c>
      <c r="F20" s="29">
        <v>621</v>
      </c>
      <c r="G20" s="29">
        <v>672</v>
      </c>
      <c r="H20" s="29">
        <v>617</v>
      </c>
      <c r="I20" s="29">
        <v>629</v>
      </c>
      <c r="J20" s="29">
        <v>624</v>
      </c>
      <c r="K20" s="29">
        <v>672</v>
      </c>
      <c r="L20" s="30">
        <v>624</v>
      </c>
      <c r="M20" s="31">
        <f t="shared" si="0"/>
        <v>617</v>
      </c>
      <c r="N20" s="32">
        <f t="shared" si="1"/>
        <v>-1.1217948717948718E-2</v>
      </c>
      <c r="O20" s="33">
        <f t="shared" si="2"/>
        <v>633.4</v>
      </c>
      <c r="P20" s="34">
        <f t="shared" si="3"/>
        <v>1.5064102564102528E-2</v>
      </c>
      <c r="Q20" s="35">
        <v>142.84004046916959</v>
      </c>
      <c r="R20" t="s">
        <v>173</v>
      </c>
      <c r="S20" s="35">
        <v>19.8</v>
      </c>
      <c r="T20" s="35">
        <v>1.3</v>
      </c>
      <c r="U20" s="35">
        <v>10819.2</v>
      </c>
      <c r="V20" s="36">
        <f t="shared" si="4"/>
        <v>-0.98679754136450304</v>
      </c>
    </row>
    <row r="21" spans="1:22" ht="18.75" customHeight="1" x14ac:dyDescent="0.35">
      <c r="A21" s="23" t="s">
        <v>45</v>
      </c>
      <c r="B21" s="29">
        <v>752</v>
      </c>
      <c r="C21" s="29">
        <v>756</v>
      </c>
      <c r="D21" s="29">
        <v>752</v>
      </c>
      <c r="E21" s="29">
        <v>704.85367404067813</v>
      </c>
      <c r="F21" s="29">
        <v>736.09109920709591</v>
      </c>
      <c r="G21" s="29">
        <v>699.17484234726771</v>
      </c>
      <c r="H21" s="29">
        <v>752</v>
      </c>
      <c r="I21" s="29">
        <v>745.25169778115162</v>
      </c>
      <c r="J21" s="29">
        <v>752</v>
      </c>
      <c r="K21" s="29">
        <v>752</v>
      </c>
      <c r="L21" s="30">
        <v>686</v>
      </c>
      <c r="M21" s="31">
        <f t="shared" si="0"/>
        <v>699.17484234726771</v>
      </c>
      <c r="N21" s="37">
        <f t="shared" si="1"/>
        <v>1.9205309544122032E-2</v>
      </c>
      <c r="O21" s="33">
        <f t="shared" si="2"/>
        <v>740.13713133761939</v>
      </c>
      <c r="P21" s="34">
        <f t="shared" si="3"/>
        <v>7.8917101075246923E-2</v>
      </c>
      <c r="Q21" s="35">
        <v>132.13959040641791</v>
      </c>
      <c r="R21" t="s">
        <v>174</v>
      </c>
      <c r="S21" s="35">
        <v>27.6</v>
      </c>
      <c r="T21" s="35">
        <v>1.6</v>
      </c>
      <c r="U21" s="35">
        <v>10814.6</v>
      </c>
      <c r="V21" s="36">
        <f t="shared" si="4"/>
        <v>-0.98778137051704018</v>
      </c>
    </row>
    <row r="22" spans="1:22" ht="18.75" customHeight="1" x14ac:dyDescent="0.35">
      <c r="A22" s="23" t="s">
        <v>43</v>
      </c>
      <c r="B22" s="29">
        <v>850.0671288909773</v>
      </c>
      <c r="C22" s="29">
        <v>776.33187621118702</v>
      </c>
      <c r="D22" s="29">
        <v>831</v>
      </c>
      <c r="E22" s="29">
        <v>832</v>
      </c>
      <c r="F22" s="29">
        <v>843.38826948140331</v>
      </c>
      <c r="G22" s="29">
        <v>843.38826948140331</v>
      </c>
      <c r="H22" s="29">
        <v>848.38826948140331</v>
      </c>
      <c r="I22" s="29">
        <v>832</v>
      </c>
      <c r="J22" s="29">
        <v>757</v>
      </c>
      <c r="K22" s="29">
        <v>837.8963587218243</v>
      </c>
      <c r="L22" s="30">
        <v>739.8</v>
      </c>
      <c r="M22" s="31">
        <f t="shared" si="0"/>
        <v>757</v>
      </c>
      <c r="N22" s="32">
        <f t="shared" si="1"/>
        <v>2.3249526899161998E-2</v>
      </c>
      <c r="O22" s="33">
        <f t="shared" si="2"/>
        <v>825.14601722681982</v>
      </c>
      <c r="P22" s="34">
        <f t="shared" si="3"/>
        <v>0.11536363507274922</v>
      </c>
      <c r="Q22" s="35">
        <v>179.4505109786987</v>
      </c>
      <c r="R22" t="s">
        <v>175</v>
      </c>
      <c r="S22" s="38">
        <v>24</v>
      </c>
      <c r="T22" s="38">
        <v>1</v>
      </c>
      <c r="U22" s="35">
        <v>10810.4</v>
      </c>
      <c r="V22" s="36">
        <f t="shared" si="4"/>
        <v>-0.98340019694195413</v>
      </c>
    </row>
    <row r="23" spans="1:22" ht="18.75" customHeight="1" x14ac:dyDescent="0.35">
      <c r="A23" s="23" t="s">
        <v>47</v>
      </c>
      <c r="B23" s="29">
        <v>925</v>
      </c>
      <c r="C23" s="29">
        <v>812.96702626232491</v>
      </c>
      <c r="D23" s="29">
        <v>789</v>
      </c>
      <c r="E23" s="29">
        <v>911.09894760005807</v>
      </c>
      <c r="F23" s="29">
        <v>815.91333881369087</v>
      </c>
      <c r="G23" s="29">
        <v>928</v>
      </c>
      <c r="H23" s="29">
        <v>812.96702626232491</v>
      </c>
      <c r="I23" s="29">
        <v>787.15703386391942</v>
      </c>
      <c r="J23" s="29">
        <v>923</v>
      </c>
      <c r="K23" s="29">
        <v>895.25169778115162</v>
      </c>
      <c r="L23" s="30">
        <v>797.2</v>
      </c>
      <c r="M23" s="31">
        <f t="shared" si="0"/>
        <v>787.15703386391942</v>
      </c>
      <c r="N23" s="37">
        <f t="shared" si="1"/>
        <v>-1.2597799969995762E-2</v>
      </c>
      <c r="O23" s="33">
        <f t="shared" si="2"/>
        <v>860.03550705834698</v>
      </c>
      <c r="P23" s="34">
        <f t="shared" si="3"/>
        <v>7.8820254714434185E-2</v>
      </c>
      <c r="Q23" s="35">
        <v>193.43627185821529</v>
      </c>
      <c r="R23" t="s">
        <v>176</v>
      </c>
      <c r="S23" s="35">
        <v>22.9</v>
      </c>
      <c r="T23" s="35">
        <v>1.6</v>
      </c>
      <c r="U23" s="35">
        <v>10806.9</v>
      </c>
      <c r="V23" s="36">
        <f t="shared" si="4"/>
        <v>-0.98210066977040444</v>
      </c>
    </row>
    <row r="24" spans="1:22" ht="18.75" customHeight="1" x14ac:dyDescent="0.35">
      <c r="A24" s="23" t="s">
        <v>49</v>
      </c>
      <c r="B24" s="29">
        <v>888.91333881369087</v>
      </c>
      <c r="C24" s="29">
        <v>874.71586200976458</v>
      </c>
      <c r="D24" s="29">
        <v>1007.355339059327</v>
      </c>
      <c r="E24" s="29">
        <v>879.3663851424144</v>
      </c>
      <c r="F24" s="29">
        <v>862</v>
      </c>
      <c r="G24" s="29">
        <v>850</v>
      </c>
      <c r="H24" s="29">
        <v>895.95864228071423</v>
      </c>
      <c r="I24" s="29">
        <v>890.95864228071423</v>
      </c>
      <c r="J24" s="29">
        <v>844.27122643575171</v>
      </c>
      <c r="K24" s="29">
        <v>883.33187621118702</v>
      </c>
      <c r="L24" s="30">
        <v>844.2</v>
      </c>
      <c r="M24" s="31">
        <f t="shared" si="0"/>
        <v>844.27122643575171</v>
      </c>
      <c r="N24" s="32">
        <f t="shared" si="1"/>
        <v>8.4371518303327119E-5</v>
      </c>
      <c r="O24" s="33">
        <f t="shared" si="2"/>
        <v>887.68713122335646</v>
      </c>
      <c r="P24" s="34">
        <f t="shared" si="3"/>
        <v>5.1512830162706011E-2</v>
      </c>
      <c r="Q24" s="35">
        <v>96.467518401145938</v>
      </c>
      <c r="R24" t="s">
        <v>177</v>
      </c>
      <c r="S24" s="35">
        <v>33.299999999999997</v>
      </c>
      <c r="T24" s="35">
        <v>2.1</v>
      </c>
      <c r="U24" s="35">
        <v>10800.5</v>
      </c>
      <c r="V24" s="36">
        <f t="shared" si="4"/>
        <v>-0.99106823587786241</v>
      </c>
    </row>
    <row r="25" spans="1:22" ht="18.75" customHeight="1" x14ac:dyDescent="0.35">
      <c r="A25" s="23" t="s">
        <v>51</v>
      </c>
      <c r="B25" s="29">
        <v>941.63410507057768</v>
      </c>
      <c r="C25" s="29">
        <v>969.95864228071423</v>
      </c>
      <c r="D25" s="29">
        <v>925.39332806648645</v>
      </c>
      <c r="E25" s="29">
        <v>911.65913082050179</v>
      </c>
      <c r="F25" s="29">
        <v>962.66293558253074</v>
      </c>
      <c r="G25" s="29">
        <v>953.91333881369087</v>
      </c>
      <c r="H25" s="29">
        <v>993.05709628591626</v>
      </c>
      <c r="I25" s="29">
        <v>952.0863230078196</v>
      </c>
      <c r="J25" s="29">
        <v>971.38712496229414</v>
      </c>
      <c r="K25" s="29">
        <v>940.98638542981644</v>
      </c>
      <c r="L25" s="30">
        <v>917.1</v>
      </c>
      <c r="M25" s="31">
        <f t="shared" si="0"/>
        <v>911.65913082050179</v>
      </c>
      <c r="N25" s="32">
        <f t="shared" si="1"/>
        <v>-5.9326891064204945E-3</v>
      </c>
      <c r="O25" s="33">
        <f t="shared" si="2"/>
        <v>952.27384103203474</v>
      </c>
      <c r="P25" s="34">
        <f t="shared" si="3"/>
        <v>3.8353332277870147E-2</v>
      </c>
      <c r="Q25" s="35">
        <v>131.8730091094971</v>
      </c>
      <c r="R25" t="s">
        <v>178</v>
      </c>
      <c r="S25" s="35">
        <v>25.3</v>
      </c>
      <c r="T25" s="35">
        <v>2.7</v>
      </c>
      <c r="U25" s="35">
        <v>10803.9</v>
      </c>
      <c r="V25" s="36">
        <f t="shared" si="4"/>
        <v>-0.9877939439360327</v>
      </c>
    </row>
    <row r="26" spans="1:22" ht="18.75" customHeight="1" x14ac:dyDescent="0.35"/>
    <row r="27" spans="1:22" ht="18.75" customHeight="1" x14ac:dyDescent="0.35">
      <c r="A27" s="35">
        <v>124.5286426544189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V25"/>
  <sheetViews>
    <sheetView workbookViewId="0"/>
  </sheetViews>
  <sheetFormatPr defaultRowHeight="14.5" x14ac:dyDescent="0.35"/>
  <cols>
    <col min="1" max="1" width="13.1796875" bestFit="1" customWidth="1"/>
    <col min="2" max="11" width="9.45312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21" width="13.54296875" style="23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8.75" customHeight="1" x14ac:dyDescent="0.35">
      <c r="A2" t="s">
        <v>7</v>
      </c>
      <c r="B2" s="29">
        <v>333</v>
      </c>
      <c r="C2" s="29">
        <v>328</v>
      </c>
      <c r="D2" s="29">
        <v>332</v>
      </c>
      <c r="E2" s="29">
        <v>329</v>
      </c>
      <c r="F2" s="29">
        <v>326.09975124224178</v>
      </c>
      <c r="G2" s="29">
        <v>353</v>
      </c>
      <c r="H2" s="29">
        <v>324</v>
      </c>
      <c r="I2" s="29">
        <v>333</v>
      </c>
      <c r="J2" s="29">
        <v>334</v>
      </c>
      <c r="K2" s="29">
        <v>322</v>
      </c>
      <c r="L2" s="30">
        <v>317</v>
      </c>
      <c r="M2" s="31">
        <f t="shared" ref="M2:M25" si="0">MIN(B2:K2)</f>
        <v>322</v>
      </c>
      <c r="N2" s="32">
        <f t="shared" ref="N2:N25" si="1">(M2-L2) / L2</f>
        <v>1.5772870662460567E-2</v>
      </c>
      <c r="O2" s="33">
        <f t="shared" ref="O2:O25" si="2">AVERAGE(B2:K2)</f>
        <v>331.40997512422416</v>
      </c>
      <c r="P2" s="34">
        <f t="shared" ref="P2:P25" si="3">(O2-L2)/L2</f>
        <v>4.5457334776732368E-2</v>
      </c>
      <c r="Q2" s="35">
        <v>231.1877645969391</v>
      </c>
      <c r="R2" t="s">
        <v>179</v>
      </c>
      <c r="S2" s="38">
        <v>25</v>
      </c>
      <c r="T2" s="35">
        <v>2.2000000000000002</v>
      </c>
      <c r="U2" s="35">
        <v>5262.2</v>
      </c>
      <c r="V2" s="36">
        <f t="shared" ref="V2:V25" si="4">(Q2-U2)/U2</f>
        <v>-0.9560663287984229</v>
      </c>
    </row>
    <row r="3" spans="1:22" ht="18.75" customHeight="1" x14ac:dyDescent="0.35">
      <c r="A3" t="s">
        <v>11</v>
      </c>
      <c r="B3" s="29">
        <v>352.09975124224178</v>
      </c>
      <c r="C3" s="29">
        <v>353.62586047072222</v>
      </c>
      <c r="D3" s="29">
        <v>358.62586047072222</v>
      </c>
      <c r="E3" s="29">
        <v>360</v>
      </c>
      <c r="F3" s="29">
        <v>369.63687950475531</v>
      </c>
      <c r="G3" s="29">
        <v>354.11077027627482</v>
      </c>
      <c r="H3" s="29">
        <v>368.658855178902</v>
      </c>
      <c r="I3" s="29">
        <v>352.09975124224178</v>
      </c>
      <c r="J3" s="29">
        <v>387</v>
      </c>
      <c r="K3" s="29">
        <v>369</v>
      </c>
      <c r="L3" s="30">
        <v>346.4</v>
      </c>
      <c r="M3" s="31">
        <f t="shared" si="0"/>
        <v>352.09975124224178</v>
      </c>
      <c r="N3" s="32">
        <f t="shared" si="1"/>
        <v>1.6454247235109132E-2</v>
      </c>
      <c r="O3" s="33">
        <f t="shared" si="2"/>
        <v>362.485772838586</v>
      </c>
      <c r="P3" s="34">
        <f t="shared" si="3"/>
        <v>4.6436988564047418E-2</v>
      </c>
      <c r="Q3" s="35">
        <v>267.93330111503599</v>
      </c>
      <c r="R3" t="s">
        <v>180</v>
      </c>
      <c r="S3" s="35">
        <v>29.6</v>
      </c>
      <c r="T3" s="35">
        <v>1.8</v>
      </c>
      <c r="U3" s="35">
        <v>10803.6</v>
      </c>
      <c r="V3" s="36">
        <f t="shared" si="4"/>
        <v>-0.97519962779860092</v>
      </c>
    </row>
    <row r="4" spans="1:22" ht="18.75" customHeight="1" x14ac:dyDescent="0.35">
      <c r="A4" t="s">
        <v>9</v>
      </c>
      <c r="B4" s="29">
        <v>396.09975124224178</v>
      </c>
      <c r="C4" s="29">
        <v>396.09975124224178</v>
      </c>
      <c r="D4" s="29">
        <v>396.09975124224178</v>
      </c>
      <c r="E4" s="29">
        <v>396.54385991464619</v>
      </c>
      <c r="F4" s="29">
        <v>394.36524314308491</v>
      </c>
      <c r="G4" s="29">
        <v>389</v>
      </c>
      <c r="H4" s="29">
        <v>389</v>
      </c>
      <c r="I4" s="29">
        <v>394.36524314308491</v>
      </c>
      <c r="J4" s="29">
        <v>396.09975124224178</v>
      </c>
      <c r="K4" s="29">
        <v>396.09975124224178</v>
      </c>
      <c r="L4" s="30">
        <v>389.3</v>
      </c>
      <c r="M4" s="31">
        <f t="shared" si="0"/>
        <v>389</v>
      </c>
      <c r="N4" s="32">
        <f t="shared" si="1"/>
        <v>-7.7061392242489435E-4</v>
      </c>
      <c r="O4" s="33">
        <f t="shared" si="2"/>
        <v>394.37731024120251</v>
      </c>
      <c r="P4" s="34">
        <f t="shared" si="3"/>
        <v>1.3042153201136646E-2</v>
      </c>
      <c r="Q4" s="35">
        <v>277.62601487636567</v>
      </c>
      <c r="R4" t="s">
        <v>181</v>
      </c>
      <c r="S4" s="35">
        <v>25.5</v>
      </c>
      <c r="T4" s="35">
        <v>1.1000000000000001</v>
      </c>
      <c r="U4" s="35">
        <v>10808.7</v>
      </c>
      <c r="V4" s="36">
        <f t="shared" si="4"/>
        <v>-0.97431457854539727</v>
      </c>
    </row>
    <row r="5" spans="1:22" ht="18.75" customHeight="1" x14ac:dyDescent="0.35">
      <c r="A5" t="s">
        <v>12</v>
      </c>
      <c r="B5" s="29">
        <v>440</v>
      </c>
      <c r="C5" s="29">
        <v>440</v>
      </c>
      <c r="D5" s="29">
        <v>439.36524314308491</v>
      </c>
      <c r="E5" s="29">
        <v>431</v>
      </c>
      <c r="F5" s="29">
        <v>441.09975124224178</v>
      </c>
      <c r="G5" s="29">
        <v>440</v>
      </c>
      <c r="H5" s="29">
        <v>438.69055273231697</v>
      </c>
      <c r="I5" s="29">
        <v>440</v>
      </c>
      <c r="J5" s="29">
        <v>439.36524314308491</v>
      </c>
      <c r="K5" s="29">
        <v>419.68154169226938</v>
      </c>
      <c r="L5" s="30">
        <v>419.8</v>
      </c>
      <c r="M5" s="31">
        <f t="shared" si="0"/>
        <v>419.68154169226938</v>
      </c>
      <c r="N5" s="37">
        <f t="shared" si="1"/>
        <v>-2.8217796029212543E-4</v>
      </c>
      <c r="O5" s="33">
        <f t="shared" si="2"/>
        <v>436.92023319529983</v>
      </c>
      <c r="P5" s="34">
        <f t="shared" si="3"/>
        <v>4.078187993163368E-2</v>
      </c>
      <c r="Q5" s="35">
        <v>273.40894491672509</v>
      </c>
      <c r="R5" t="s">
        <v>182</v>
      </c>
      <c r="S5" s="38">
        <v>25</v>
      </c>
      <c r="T5" s="35">
        <v>0.6</v>
      </c>
      <c r="U5" s="35">
        <v>10802.7</v>
      </c>
      <c r="V5" s="36">
        <f t="shared" si="4"/>
        <v>-0.97469068428108474</v>
      </c>
    </row>
    <row r="6" spans="1:22" ht="18.75" customHeight="1" x14ac:dyDescent="0.35">
      <c r="A6" t="s">
        <v>14</v>
      </c>
      <c r="B6" s="29">
        <v>486.37626217711801</v>
      </c>
      <c r="C6" s="29">
        <v>466.88470913081829</v>
      </c>
      <c r="D6" s="29">
        <v>467</v>
      </c>
      <c r="E6" s="29">
        <v>484.36524314308491</v>
      </c>
      <c r="F6" s="29">
        <v>486.09975124224178</v>
      </c>
      <c r="G6" s="29">
        <v>455</v>
      </c>
      <c r="H6" s="29">
        <v>487.76664599602009</v>
      </c>
      <c r="I6" s="29">
        <v>486.37626217711801</v>
      </c>
      <c r="J6" s="29">
        <v>488.11077027627482</v>
      </c>
      <c r="K6" s="29">
        <v>474</v>
      </c>
      <c r="L6" s="30">
        <v>453.9</v>
      </c>
      <c r="M6" s="31">
        <f t="shared" si="0"/>
        <v>455</v>
      </c>
      <c r="N6" s="32">
        <f t="shared" si="1"/>
        <v>2.4234412866270608E-3</v>
      </c>
      <c r="O6" s="33">
        <f t="shared" si="2"/>
        <v>478.19796441426763</v>
      </c>
      <c r="P6" s="34">
        <f t="shared" si="3"/>
        <v>5.35315364932092E-2</v>
      </c>
      <c r="Q6" s="35">
        <v>282.05786888599403</v>
      </c>
      <c r="R6" t="s">
        <v>183</v>
      </c>
      <c r="S6" s="35">
        <v>20.7</v>
      </c>
      <c r="T6" s="35">
        <v>2.1</v>
      </c>
      <c r="U6" s="35">
        <v>10805.9</v>
      </c>
      <c r="V6" s="36">
        <f t="shared" si="4"/>
        <v>-0.97389779019924361</v>
      </c>
    </row>
    <row r="7" spans="1:22" ht="18.75" customHeight="1" x14ac:dyDescent="0.35">
      <c r="A7" t="s">
        <v>16</v>
      </c>
      <c r="B7" s="29">
        <v>534.09975124224184</v>
      </c>
      <c r="C7" s="29">
        <v>507.07886552931961</v>
      </c>
      <c r="D7" s="29">
        <v>534.09975124224184</v>
      </c>
      <c r="E7" s="29">
        <v>512.0788655293195</v>
      </c>
      <c r="F7" s="29">
        <v>534.09975124224184</v>
      </c>
      <c r="G7" s="29">
        <v>533</v>
      </c>
      <c r="H7" s="29">
        <v>486.88470913081829</v>
      </c>
      <c r="I7" s="29">
        <v>503.07886552931961</v>
      </c>
      <c r="J7" s="29">
        <v>534.09975124224184</v>
      </c>
      <c r="K7" s="29">
        <v>534.09975124224184</v>
      </c>
      <c r="L7" s="30">
        <v>486.9</v>
      </c>
      <c r="M7" s="31">
        <f t="shared" si="0"/>
        <v>486.88470913081829</v>
      </c>
      <c r="N7" s="32">
        <f t="shared" si="1"/>
        <v>-3.1404537239029203E-5</v>
      </c>
      <c r="O7" s="33">
        <f t="shared" si="2"/>
        <v>521.26200619299857</v>
      </c>
      <c r="P7" s="34">
        <f t="shared" si="3"/>
        <v>7.0573025658243152E-2</v>
      </c>
      <c r="Q7" s="35">
        <v>285.82345752716071</v>
      </c>
      <c r="R7" t="s">
        <v>184</v>
      </c>
      <c r="S7" s="38">
        <v>21</v>
      </c>
      <c r="T7" s="35">
        <v>1.5</v>
      </c>
      <c r="U7" s="35">
        <v>10820.1</v>
      </c>
      <c r="V7" s="36">
        <f t="shared" si="4"/>
        <v>-0.97358402810259059</v>
      </c>
    </row>
    <row r="8" spans="1:22" ht="18.75" customHeight="1" x14ac:dyDescent="0.35">
      <c r="A8" t="s">
        <v>18</v>
      </c>
      <c r="B8" s="29">
        <v>467.87798885057452</v>
      </c>
      <c r="C8" s="29">
        <v>487.13274595042162</v>
      </c>
      <c r="D8" s="29">
        <v>470.52277622223568</v>
      </c>
      <c r="E8" s="29">
        <v>470.52277622223568</v>
      </c>
      <c r="F8" s="29">
        <v>498.29822128134703</v>
      </c>
      <c r="G8" s="29">
        <v>470.52277622223568</v>
      </c>
      <c r="H8" s="29">
        <v>486.52277622223568</v>
      </c>
      <c r="I8" s="29">
        <v>483.13274595042162</v>
      </c>
      <c r="J8" s="29">
        <v>469.13274595042162</v>
      </c>
      <c r="K8" s="29">
        <v>507.40714668984361</v>
      </c>
      <c r="L8" s="30">
        <v>467.9</v>
      </c>
      <c r="M8" s="31">
        <f t="shared" si="0"/>
        <v>467.87798885057452</v>
      </c>
      <c r="N8" s="32">
        <f t="shared" si="1"/>
        <v>-4.7042422366857148E-5</v>
      </c>
      <c r="O8" s="33">
        <f t="shared" si="2"/>
        <v>481.10726995619734</v>
      </c>
      <c r="P8" s="34">
        <f t="shared" si="3"/>
        <v>2.8226693644362824E-2</v>
      </c>
      <c r="Q8" s="35">
        <v>286.86472146511079</v>
      </c>
      <c r="R8" t="s">
        <v>185</v>
      </c>
      <c r="S8" s="35">
        <v>34.299999999999997</v>
      </c>
      <c r="T8" s="35">
        <v>1.4</v>
      </c>
      <c r="U8" s="35">
        <v>354.6</v>
      </c>
      <c r="V8" s="36">
        <f t="shared" si="4"/>
        <v>-0.19101883399573952</v>
      </c>
    </row>
    <row r="9" spans="1:22" ht="18.75" customHeight="1" x14ac:dyDescent="0.35">
      <c r="A9" t="s">
        <v>22</v>
      </c>
      <c r="B9" s="29">
        <v>491.90724809414741</v>
      </c>
      <c r="C9" s="29">
        <v>526.36894658959568</v>
      </c>
      <c r="D9" s="29">
        <v>491.90724809414741</v>
      </c>
      <c r="E9" s="29">
        <v>516.90724809414746</v>
      </c>
      <c r="F9" s="29">
        <v>508.13830435032401</v>
      </c>
      <c r="G9" s="29">
        <v>503.90724809414741</v>
      </c>
      <c r="H9" s="29">
        <v>515.84052202755106</v>
      </c>
      <c r="I9" s="29">
        <v>513.13274595042162</v>
      </c>
      <c r="J9" s="29">
        <v>520.06888370749721</v>
      </c>
      <c r="K9" s="29">
        <v>492.70189783425963</v>
      </c>
      <c r="L9" s="30">
        <v>490.4</v>
      </c>
      <c r="M9" s="31">
        <f t="shared" si="0"/>
        <v>491.90724809414741</v>
      </c>
      <c r="N9" s="32">
        <f t="shared" si="1"/>
        <v>3.0735075329270558E-3</v>
      </c>
      <c r="O9" s="33">
        <f t="shared" si="2"/>
        <v>508.08802928362394</v>
      </c>
      <c r="P9" s="34">
        <f t="shared" si="3"/>
        <v>3.6068575211304979E-2</v>
      </c>
      <c r="Q9" s="35">
        <v>255.93503324985511</v>
      </c>
      <c r="R9" t="s">
        <v>186</v>
      </c>
      <c r="S9" s="35">
        <v>23.4</v>
      </c>
      <c r="T9" s="35">
        <v>1.3</v>
      </c>
      <c r="U9" s="35">
        <v>477.7</v>
      </c>
      <c r="V9" s="36">
        <f t="shared" si="4"/>
        <v>-0.46423480584078897</v>
      </c>
    </row>
    <row r="10" spans="1:22" ht="18.75" customHeight="1" x14ac:dyDescent="0.35">
      <c r="A10" t="s">
        <v>20</v>
      </c>
      <c r="B10" s="29">
        <v>524.6344384904387</v>
      </c>
      <c r="C10" s="29">
        <v>556.90724809414746</v>
      </c>
      <c r="D10" s="29">
        <v>524.90724809414746</v>
      </c>
      <c r="E10" s="29">
        <v>531.90724809414746</v>
      </c>
      <c r="F10" s="29">
        <v>555.3238075793812</v>
      </c>
      <c r="G10" s="29">
        <v>550.70312791340234</v>
      </c>
      <c r="H10" s="29">
        <v>540.90724809414746</v>
      </c>
      <c r="I10" s="29">
        <v>552.90724809414746</v>
      </c>
      <c r="J10" s="29">
        <v>524.94724213871632</v>
      </c>
      <c r="K10" s="29">
        <v>540.90724809414746</v>
      </c>
      <c r="L10" s="30">
        <v>522.70000000000005</v>
      </c>
      <c r="M10" s="31">
        <f t="shared" si="0"/>
        <v>524.6344384904387</v>
      </c>
      <c r="N10" s="32">
        <f t="shared" si="1"/>
        <v>3.7008580264753232E-3</v>
      </c>
      <c r="O10" s="33">
        <f t="shared" si="2"/>
        <v>540.4052104686823</v>
      </c>
      <c r="P10" s="34">
        <f t="shared" si="3"/>
        <v>3.3872604684680029E-2</v>
      </c>
      <c r="Q10" s="35">
        <v>250.67371914386749</v>
      </c>
      <c r="R10" t="s">
        <v>187</v>
      </c>
      <c r="S10" s="35">
        <v>30.5</v>
      </c>
      <c r="T10" s="35">
        <v>1.6</v>
      </c>
      <c r="U10" s="38">
        <v>689</v>
      </c>
      <c r="V10" s="36">
        <f t="shared" si="4"/>
        <v>-0.63617747584344342</v>
      </c>
    </row>
    <row r="11" spans="1:22" ht="18.75" customHeight="1" x14ac:dyDescent="0.35">
      <c r="A11" t="s">
        <v>24</v>
      </c>
      <c r="B11" s="29">
        <v>567.8929594632192</v>
      </c>
      <c r="C11" s="29">
        <v>604.90724809414746</v>
      </c>
      <c r="D11" s="29">
        <v>572.3238075793812</v>
      </c>
      <c r="E11" s="29">
        <v>592.64688270438842</v>
      </c>
      <c r="F11" s="29">
        <v>567.3238075793812</v>
      </c>
      <c r="G11" s="29">
        <v>588.64688270438842</v>
      </c>
      <c r="H11" s="29">
        <v>567.3238075793812</v>
      </c>
      <c r="I11" s="29">
        <v>581.66190378969054</v>
      </c>
      <c r="J11" s="29">
        <v>592.64688270438842</v>
      </c>
      <c r="K11" s="29">
        <v>568.90724809414746</v>
      </c>
      <c r="L11" s="30">
        <v>556.9</v>
      </c>
      <c r="M11" s="31">
        <f t="shared" si="0"/>
        <v>567.3238075793812</v>
      </c>
      <c r="N11" s="37">
        <f t="shared" si="1"/>
        <v>1.8717557154572129E-2</v>
      </c>
      <c r="O11" s="33">
        <f t="shared" si="2"/>
        <v>580.42814302925137</v>
      </c>
      <c r="P11" s="34">
        <f t="shared" si="3"/>
        <v>4.224841628524223E-2</v>
      </c>
      <c r="Q11" s="35">
        <v>236.3658572912216</v>
      </c>
      <c r="R11" t="s">
        <v>188</v>
      </c>
      <c r="S11" s="35">
        <v>23.1</v>
      </c>
      <c r="T11" s="35">
        <v>1.8</v>
      </c>
      <c r="U11" s="35">
        <v>6367.6</v>
      </c>
      <c r="V11" s="36">
        <f t="shared" si="4"/>
        <v>-0.96287991436471798</v>
      </c>
    </row>
    <row r="12" spans="1:22" ht="18.75" customHeight="1" x14ac:dyDescent="0.35">
      <c r="A12" t="s">
        <v>26</v>
      </c>
      <c r="B12" s="29">
        <v>633.3238075793812</v>
      </c>
      <c r="C12" s="29">
        <v>646.90724809414746</v>
      </c>
      <c r="D12" s="29">
        <v>641.90724809414746</v>
      </c>
      <c r="E12" s="29">
        <v>642.69055273231697</v>
      </c>
      <c r="F12" s="29">
        <v>670.3016516106934</v>
      </c>
      <c r="G12" s="29">
        <v>652.0788655293195</v>
      </c>
      <c r="H12" s="29">
        <v>633.3238075793812</v>
      </c>
      <c r="I12" s="29">
        <v>633.3238075793812</v>
      </c>
      <c r="J12" s="29">
        <v>641.90724809414746</v>
      </c>
      <c r="K12" s="29">
        <v>644.3238075793812</v>
      </c>
      <c r="L12" s="30">
        <v>633.29999999999995</v>
      </c>
      <c r="M12" s="31">
        <f t="shared" si="0"/>
        <v>633.3238075793812</v>
      </c>
      <c r="N12" s="32">
        <f t="shared" si="1"/>
        <v>3.7592893385822421E-5</v>
      </c>
      <c r="O12" s="33">
        <f t="shared" si="2"/>
        <v>644.00880444722975</v>
      </c>
      <c r="P12" s="34">
        <f t="shared" si="3"/>
        <v>1.6909528576077366E-2</v>
      </c>
      <c r="Q12" s="35">
        <v>150.02608928680419</v>
      </c>
      <c r="R12" t="s">
        <v>189</v>
      </c>
      <c r="S12" s="38">
        <v>25</v>
      </c>
      <c r="T12" s="35">
        <v>1.6</v>
      </c>
      <c r="U12" s="35">
        <v>10800.5</v>
      </c>
      <c r="V12" s="36">
        <f t="shared" si="4"/>
        <v>-0.98610933852258653</v>
      </c>
    </row>
    <row r="13" spans="1:22" ht="18.75" customHeight="1" x14ac:dyDescent="0.35">
      <c r="A13" t="s">
        <v>28</v>
      </c>
      <c r="B13" s="29">
        <v>720.3238075793812</v>
      </c>
      <c r="C13" s="29">
        <v>690.90724809414746</v>
      </c>
      <c r="D13" s="29">
        <v>690.90724809414746</v>
      </c>
      <c r="E13" s="29">
        <v>695.90724809414746</v>
      </c>
      <c r="F13" s="29">
        <v>723.0788655293195</v>
      </c>
      <c r="G13" s="29">
        <v>719.0788655293195</v>
      </c>
      <c r="H13" s="29">
        <v>690.90724809414746</v>
      </c>
      <c r="I13" s="29">
        <v>720.3238075793812</v>
      </c>
      <c r="J13" s="29">
        <v>711.3238075793812</v>
      </c>
      <c r="K13" s="29">
        <v>714.0788655293195</v>
      </c>
      <c r="L13" s="30">
        <v>690.9</v>
      </c>
      <c r="M13" s="31">
        <f t="shared" si="0"/>
        <v>690.90724809414746</v>
      </c>
      <c r="N13" s="39">
        <f t="shared" si="1"/>
        <v>1.0490800618736522E-5</v>
      </c>
      <c r="O13" s="33">
        <f t="shared" si="2"/>
        <v>707.68370117026939</v>
      </c>
      <c r="P13" s="34">
        <f t="shared" si="3"/>
        <v>2.4292518700635996E-2</v>
      </c>
      <c r="Q13" s="35">
        <v>144.77285296916961</v>
      </c>
      <c r="R13" t="s">
        <v>190</v>
      </c>
      <c r="S13" s="35">
        <v>24.1</v>
      </c>
      <c r="T13" s="35">
        <v>0.9</v>
      </c>
      <c r="U13" s="35">
        <v>10800.4</v>
      </c>
      <c r="V13" s="36">
        <f t="shared" si="4"/>
        <v>-0.98659560266571888</v>
      </c>
    </row>
    <row r="14" spans="1:22" ht="18.75" customHeight="1" x14ac:dyDescent="0.35">
      <c r="A14" t="s">
        <v>30</v>
      </c>
      <c r="B14" s="29">
        <v>709.41381265149107</v>
      </c>
      <c r="C14" s="29">
        <v>709.41381265149107</v>
      </c>
      <c r="D14" s="29">
        <v>709.41381265149107</v>
      </c>
      <c r="E14" s="29">
        <v>709.41381265149107</v>
      </c>
      <c r="F14" s="29">
        <v>705</v>
      </c>
      <c r="G14" s="29">
        <v>697.6752163680062</v>
      </c>
      <c r="H14" s="29">
        <v>709.41381265149107</v>
      </c>
      <c r="I14" s="29">
        <v>713</v>
      </c>
      <c r="J14" s="29">
        <v>692.69355914413768</v>
      </c>
      <c r="K14" s="29">
        <v>709.41381265149107</v>
      </c>
      <c r="L14" s="30">
        <v>692.7</v>
      </c>
      <c r="M14" s="31">
        <f t="shared" si="0"/>
        <v>692.69355914413768</v>
      </c>
      <c r="N14" s="32">
        <f t="shared" si="1"/>
        <v>-9.2981894938146738E-6</v>
      </c>
      <c r="O14" s="33">
        <f t="shared" si="2"/>
        <v>706.48516514210894</v>
      </c>
      <c r="P14" s="34">
        <f t="shared" si="3"/>
        <v>1.9900628182631577E-2</v>
      </c>
      <c r="Q14" s="35">
        <v>158.42361953258509</v>
      </c>
      <c r="R14" t="s">
        <v>191</v>
      </c>
      <c r="S14" s="35">
        <v>20.399999999999999</v>
      </c>
      <c r="T14" s="35">
        <v>2.1</v>
      </c>
      <c r="U14" s="35">
        <v>38.1</v>
      </c>
      <c r="V14" s="36">
        <f t="shared" si="4"/>
        <v>3.1581002501990838</v>
      </c>
    </row>
    <row r="15" spans="1:22" ht="18.75" customHeight="1" x14ac:dyDescent="0.35">
      <c r="A15" t="s">
        <v>34</v>
      </c>
      <c r="B15" s="29">
        <v>733</v>
      </c>
      <c r="C15" s="29">
        <v>742.6752163680062</v>
      </c>
      <c r="D15" s="29">
        <v>745</v>
      </c>
      <c r="E15" s="29">
        <v>747.21320343559637</v>
      </c>
      <c r="F15" s="29">
        <v>747.21320343559637</v>
      </c>
      <c r="G15" s="29">
        <v>753.21320343559637</v>
      </c>
      <c r="H15" s="29">
        <v>733</v>
      </c>
      <c r="I15" s="29">
        <v>733</v>
      </c>
      <c r="J15" s="29">
        <v>733</v>
      </c>
      <c r="K15" s="29">
        <v>747.21320343559637</v>
      </c>
      <c r="L15" s="30">
        <v>730.4</v>
      </c>
      <c r="M15" s="31">
        <f t="shared" si="0"/>
        <v>733</v>
      </c>
      <c r="N15" s="32">
        <f t="shared" si="1"/>
        <v>3.5596933187294947E-3</v>
      </c>
      <c r="O15" s="33">
        <f t="shared" si="2"/>
        <v>741.45280301103924</v>
      </c>
      <c r="P15" s="34">
        <f t="shared" si="3"/>
        <v>1.5132534242934365E-2</v>
      </c>
      <c r="Q15" s="35">
        <v>263.16004741191858</v>
      </c>
      <c r="R15" t="s">
        <v>192</v>
      </c>
      <c r="S15" s="35">
        <v>27.8</v>
      </c>
      <c r="T15" s="35">
        <v>1.8</v>
      </c>
      <c r="U15" s="35">
        <v>214.1</v>
      </c>
      <c r="V15" s="36">
        <f t="shared" si="4"/>
        <v>0.22914548067220267</v>
      </c>
    </row>
    <row r="16" spans="1:22" ht="18.75" customHeight="1" x14ac:dyDescent="0.35">
      <c r="A16" t="s">
        <v>32</v>
      </c>
      <c r="B16" s="29">
        <v>800.44505502581956</v>
      </c>
      <c r="C16" s="29">
        <v>810.01562118716424</v>
      </c>
      <c r="D16" s="29">
        <v>801.49509756796397</v>
      </c>
      <c r="E16" s="29">
        <v>765.01562118716424</v>
      </c>
      <c r="F16" s="29">
        <v>806.49509756796397</v>
      </c>
      <c r="G16" s="29">
        <v>752</v>
      </c>
      <c r="H16" s="29">
        <v>795.01562118716424</v>
      </c>
      <c r="I16" s="29">
        <v>752</v>
      </c>
      <c r="J16" s="29">
        <v>799.52633994229245</v>
      </c>
      <c r="K16" s="29">
        <v>770.01562118716424</v>
      </c>
      <c r="L16" s="30">
        <v>752</v>
      </c>
      <c r="M16" s="31">
        <f t="shared" si="0"/>
        <v>752</v>
      </c>
      <c r="N16" s="32">
        <f t="shared" si="1"/>
        <v>0</v>
      </c>
      <c r="O16" s="33">
        <f t="shared" si="2"/>
        <v>785.20240748526965</v>
      </c>
      <c r="P16" s="34">
        <f t="shared" si="3"/>
        <v>4.4152137613390485E-2</v>
      </c>
      <c r="Q16" s="35">
        <v>247.45405967235561</v>
      </c>
      <c r="R16" t="s">
        <v>193</v>
      </c>
      <c r="S16" s="35">
        <v>27.4</v>
      </c>
      <c r="T16" s="35">
        <v>1.3</v>
      </c>
      <c r="U16" s="35">
        <v>843.5</v>
      </c>
      <c r="V16" s="36">
        <f t="shared" si="4"/>
        <v>-0.70663419125980365</v>
      </c>
    </row>
    <row r="17" spans="1:22" ht="18.75" customHeight="1" x14ac:dyDescent="0.35">
      <c r="A17" t="s">
        <v>35</v>
      </c>
      <c r="B17" s="29">
        <v>810.42943383865531</v>
      </c>
      <c r="C17" s="29">
        <v>875.01562118716424</v>
      </c>
      <c r="D17" s="29">
        <v>813.15475947422647</v>
      </c>
      <c r="E17" s="29">
        <v>810.42943383865531</v>
      </c>
      <c r="F17" s="29">
        <v>810.42943383865531</v>
      </c>
      <c r="G17" s="29">
        <v>810.42943383865531</v>
      </c>
      <c r="H17" s="29">
        <v>810.42943383865531</v>
      </c>
      <c r="I17" s="29">
        <v>853</v>
      </c>
      <c r="J17" s="29">
        <v>850.42943383865531</v>
      </c>
      <c r="K17" s="29">
        <v>839.18033988749892</v>
      </c>
      <c r="L17" s="30">
        <v>857.4</v>
      </c>
      <c r="M17" s="31">
        <f t="shared" si="0"/>
        <v>810.42943383865531</v>
      </c>
      <c r="N17" s="32">
        <f t="shared" si="1"/>
        <v>-5.4782559087175955E-2</v>
      </c>
      <c r="O17" s="33">
        <f t="shared" si="2"/>
        <v>828.29273235808216</v>
      </c>
      <c r="P17" s="34">
        <f t="shared" si="3"/>
        <v>-3.3948294427242613E-2</v>
      </c>
      <c r="Q17" s="35">
        <v>306.5092656135559</v>
      </c>
      <c r="R17" t="s">
        <v>194</v>
      </c>
      <c r="S17" s="35">
        <v>20.8</v>
      </c>
      <c r="T17" s="35">
        <v>1.4</v>
      </c>
      <c r="U17" s="35">
        <v>10807.5</v>
      </c>
      <c r="V17" s="36">
        <f t="shared" si="4"/>
        <v>-0.9716392074380239</v>
      </c>
    </row>
    <row r="18" spans="1:22" ht="18.75" customHeight="1" x14ac:dyDescent="0.35">
      <c r="A18" t="s">
        <v>37</v>
      </c>
      <c r="B18" s="29">
        <v>942</v>
      </c>
      <c r="C18" s="29">
        <v>895.41381265149107</v>
      </c>
      <c r="D18" s="29">
        <v>935.24880949681335</v>
      </c>
      <c r="E18" s="29">
        <v>915.41381265149107</v>
      </c>
      <c r="F18" s="29">
        <v>895.41381265149107</v>
      </c>
      <c r="G18" s="29">
        <v>895.41381265149107</v>
      </c>
      <c r="H18" s="29">
        <v>895.41381265149107</v>
      </c>
      <c r="I18" s="29">
        <v>895.41381265149107</v>
      </c>
      <c r="J18" s="29">
        <v>895.41381265149107</v>
      </c>
      <c r="K18" s="29">
        <v>895.41381265149107</v>
      </c>
      <c r="L18" s="30">
        <v>895.4</v>
      </c>
      <c r="M18" s="31">
        <f t="shared" si="0"/>
        <v>895.41381265149107</v>
      </c>
      <c r="N18" s="32">
        <f t="shared" si="1"/>
        <v>1.5426235750607188E-5</v>
      </c>
      <c r="O18" s="33">
        <f t="shared" si="2"/>
        <v>906.05593107087407</v>
      </c>
      <c r="P18" s="34">
        <f t="shared" si="3"/>
        <v>1.1900749464902938E-2</v>
      </c>
      <c r="Q18" s="35">
        <v>290.75018148422242</v>
      </c>
      <c r="R18" t="s">
        <v>195</v>
      </c>
      <c r="S18" s="35">
        <v>26.8</v>
      </c>
      <c r="T18" s="35">
        <v>1.4</v>
      </c>
      <c r="U18" s="38">
        <v>10804</v>
      </c>
      <c r="V18" s="36">
        <f t="shared" si="4"/>
        <v>-0.9730886540647703</v>
      </c>
    </row>
    <row r="19" spans="1:22" ht="18.75" customHeight="1" x14ac:dyDescent="0.35">
      <c r="A19" t="s">
        <v>39</v>
      </c>
      <c r="B19" s="29">
        <v>960.41381265149107</v>
      </c>
      <c r="C19" s="29">
        <v>1030.248809496813</v>
      </c>
      <c r="D19" s="29">
        <v>958</v>
      </c>
      <c r="E19" s="29">
        <v>980.41381265149107</v>
      </c>
      <c r="F19" s="29">
        <v>980.41381265149107</v>
      </c>
      <c r="G19" s="29">
        <v>1030.248809496813</v>
      </c>
      <c r="H19" s="29">
        <v>1030.248809496813</v>
      </c>
      <c r="I19" s="29">
        <v>980.41381265149107</v>
      </c>
      <c r="J19" s="29">
        <v>966.01562118716424</v>
      </c>
      <c r="K19" s="29">
        <v>966.01562118716424</v>
      </c>
      <c r="L19" s="30">
        <v>960.4</v>
      </c>
      <c r="M19" s="31">
        <f t="shared" si="0"/>
        <v>958</v>
      </c>
      <c r="N19" s="32">
        <f t="shared" si="1"/>
        <v>-2.4989587671803179E-3</v>
      </c>
      <c r="O19" s="33">
        <f t="shared" si="2"/>
        <v>988.24329214707302</v>
      </c>
      <c r="P19" s="34">
        <f t="shared" si="3"/>
        <v>2.8991349590871556E-2</v>
      </c>
      <c r="Q19" s="35">
        <v>228.06655547618871</v>
      </c>
      <c r="R19" t="s">
        <v>196</v>
      </c>
      <c r="S19" s="35">
        <v>23.8</v>
      </c>
      <c r="T19" s="35">
        <v>1.6</v>
      </c>
      <c r="U19" s="35">
        <v>10800.7</v>
      </c>
      <c r="V19" s="36">
        <f t="shared" si="4"/>
        <v>-0.97888409496827156</v>
      </c>
    </row>
    <row r="20" spans="1:22" ht="18.75" customHeight="1" x14ac:dyDescent="0.35">
      <c r="A20" t="s">
        <v>41</v>
      </c>
      <c r="B20" s="29">
        <v>659.15703386391942</v>
      </c>
      <c r="C20" s="29">
        <v>659.15703386391942</v>
      </c>
      <c r="D20" s="29">
        <v>648.35533905932743</v>
      </c>
      <c r="E20" s="29">
        <v>590</v>
      </c>
      <c r="F20" s="29">
        <v>598.78953010237251</v>
      </c>
      <c r="G20" s="29">
        <v>672</v>
      </c>
      <c r="H20" s="29">
        <v>590</v>
      </c>
      <c r="I20" s="29">
        <v>584</v>
      </c>
      <c r="J20" s="29">
        <v>647</v>
      </c>
      <c r="K20" s="29">
        <v>643</v>
      </c>
      <c r="L20" s="30">
        <v>605.70000000000005</v>
      </c>
      <c r="M20" s="31">
        <f t="shared" si="0"/>
        <v>584</v>
      </c>
      <c r="N20" s="32">
        <f t="shared" si="1"/>
        <v>-3.5826316658411829E-2</v>
      </c>
      <c r="O20" s="33">
        <f t="shared" si="2"/>
        <v>629.14589368895383</v>
      </c>
      <c r="P20" s="34">
        <f t="shared" si="3"/>
        <v>3.8708756296770327E-2</v>
      </c>
      <c r="Q20" s="35">
        <v>210.43271470069891</v>
      </c>
      <c r="R20" t="s">
        <v>197</v>
      </c>
      <c r="S20" s="35">
        <v>22.6</v>
      </c>
      <c r="T20" s="35">
        <v>1.9</v>
      </c>
      <c r="U20" s="35">
        <v>10818.5</v>
      </c>
      <c r="V20" s="36">
        <f t="shared" si="4"/>
        <v>-0.98054880855010407</v>
      </c>
    </row>
    <row r="21" spans="1:22" ht="18.75" customHeight="1" x14ac:dyDescent="0.35">
      <c r="A21" t="s">
        <v>45</v>
      </c>
      <c r="B21" s="29">
        <v>608.10749521219213</v>
      </c>
      <c r="C21" s="29">
        <v>638.71918241518961</v>
      </c>
      <c r="D21" s="29">
        <v>635.857091981032</v>
      </c>
      <c r="E21" s="29">
        <v>659.52610922848044</v>
      </c>
      <c r="F21" s="29">
        <v>608.10749521219213</v>
      </c>
      <c r="G21" s="29">
        <v>608.10749521219213</v>
      </c>
      <c r="H21" s="29">
        <v>638.71918241518961</v>
      </c>
      <c r="I21" s="29">
        <v>729.47030880639704</v>
      </c>
      <c r="J21" s="29">
        <v>628.10749521219213</v>
      </c>
      <c r="K21" s="29">
        <v>608.10749521219213</v>
      </c>
      <c r="L21" s="30">
        <v>628.9</v>
      </c>
      <c r="M21" s="31">
        <f t="shared" si="0"/>
        <v>608.10749521219213</v>
      </c>
      <c r="N21" s="37">
        <f t="shared" si="1"/>
        <v>-3.306170263604364E-2</v>
      </c>
      <c r="O21" s="33">
        <f t="shared" si="2"/>
        <v>636.282935090725</v>
      </c>
      <c r="P21" s="34">
        <f t="shared" si="3"/>
        <v>1.1739442026912112E-2</v>
      </c>
      <c r="Q21" s="35">
        <v>236.11854579448701</v>
      </c>
      <c r="R21" t="s">
        <v>198</v>
      </c>
      <c r="S21" s="35">
        <v>17.3</v>
      </c>
      <c r="T21" s="35">
        <v>1.7</v>
      </c>
      <c r="U21" s="35">
        <v>10818.5</v>
      </c>
      <c r="V21" s="36">
        <f t="shared" si="4"/>
        <v>-0.97817455785973229</v>
      </c>
    </row>
    <row r="22" spans="1:22" ht="18.75" customHeight="1" x14ac:dyDescent="0.35">
      <c r="A22" t="s">
        <v>43</v>
      </c>
      <c r="B22" s="29">
        <v>696.89188135719007</v>
      </c>
      <c r="C22" s="29">
        <v>686.3016516106934</v>
      </c>
      <c r="D22" s="29">
        <v>670.05709628591626</v>
      </c>
      <c r="E22" s="29">
        <v>706.3016516106934</v>
      </c>
      <c r="F22" s="29">
        <v>713.15703386391942</v>
      </c>
      <c r="G22" s="29">
        <v>719.3016516106934</v>
      </c>
      <c r="H22" s="29">
        <v>693.91333881369087</v>
      </c>
      <c r="I22" s="29">
        <v>713.3016516106934</v>
      </c>
      <c r="J22" s="29">
        <v>704.17742799230609</v>
      </c>
      <c r="K22" s="29">
        <v>707.17742799230609</v>
      </c>
      <c r="L22" s="30">
        <v>682.9</v>
      </c>
      <c r="M22" s="31">
        <f t="shared" si="0"/>
        <v>670.05709628591626</v>
      </c>
      <c r="N22" s="32">
        <f t="shared" si="1"/>
        <v>-1.8806419262093598E-2</v>
      </c>
      <c r="O22" s="33">
        <f t="shared" si="2"/>
        <v>701.05808127481032</v>
      </c>
      <c r="P22" s="34">
        <f t="shared" si="3"/>
        <v>2.6589663603470995E-2</v>
      </c>
      <c r="Q22" s="35">
        <v>161.33662295341489</v>
      </c>
      <c r="R22" t="s">
        <v>199</v>
      </c>
      <c r="S22" s="35">
        <v>23.9</v>
      </c>
      <c r="T22" s="35">
        <v>1.7</v>
      </c>
      <c r="U22" s="35">
        <v>10802.7</v>
      </c>
      <c r="V22" s="36">
        <f t="shared" si="4"/>
        <v>-0.98506515751123191</v>
      </c>
    </row>
    <row r="23" spans="1:22" ht="18.75" customHeight="1" x14ac:dyDescent="0.35">
      <c r="A23" t="s">
        <v>47</v>
      </c>
      <c r="B23" s="29">
        <v>575.7865728658644</v>
      </c>
      <c r="C23" s="29">
        <v>570.7865728658644</v>
      </c>
      <c r="D23" s="29">
        <v>510.3016516106934</v>
      </c>
      <c r="E23" s="29">
        <v>547.25369603013314</v>
      </c>
      <c r="F23" s="29">
        <v>510.3016516106934</v>
      </c>
      <c r="G23" s="29">
        <v>563.7865728658644</v>
      </c>
      <c r="H23" s="29">
        <v>510.3016516106934</v>
      </c>
      <c r="I23" s="29">
        <v>575.7865728658644</v>
      </c>
      <c r="J23" s="29">
        <v>510.3016516106934</v>
      </c>
      <c r="K23" s="29">
        <v>510.3016516106934</v>
      </c>
      <c r="L23" s="30">
        <v>504.1</v>
      </c>
      <c r="M23" s="31">
        <f t="shared" si="0"/>
        <v>510.3016516106934</v>
      </c>
      <c r="N23" s="37">
        <f t="shared" si="1"/>
        <v>1.2302423349917426E-2</v>
      </c>
      <c r="O23" s="33">
        <f t="shared" si="2"/>
        <v>538.49082455470591</v>
      </c>
      <c r="P23" s="34">
        <f t="shared" si="3"/>
        <v>6.8222226849247933E-2</v>
      </c>
      <c r="Q23" s="35">
        <v>100.69255130290981</v>
      </c>
      <c r="R23" t="s">
        <v>128</v>
      </c>
      <c r="S23" s="35">
        <v>22.8</v>
      </c>
      <c r="T23" s="35">
        <v>1.3</v>
      </c>
      <c r="U23" s="35">
        <v>10803.2</v>
      </c>
      <c r="V23" s="36">
        <f t="shared" si="4"/>
        <v>-0.99067937728609035</v>
      </c>
    </row>
    <row r="24" spans="1:22" ht="18.75" customHeight="1" x14ac:dyDescent="0.35">
      <c r="A24" t="s">
        <v>49</v>
      </c>
      <c r="B24" s="29">
        <v>587.54101966249686</v>
      </c>
      <c r="C24" s="29">
        <v>592.54101966249686</v>
      </c>
      <c r="D24" s="29">
        <v>592.54101966249686</v>
      </c>
      <c r="E24" s="29">
        <v>566.3016516106934</v>
      </c>
      <c r="F24" s="29">
        <v>592.54101966249686</v>
      </c>
      <c r="G24" s="29">
        <v>566.3016516106934</v>
      </c>
      <c r="H24" s="29">
        <v>566.3016516106934</v>
      </c>
      <c r="I24" s="29">
        <v>592.54101966249686</v>
      </c>
      <c r="J24" s="29">
        <v>566.3016516106934</v>
      </c>
      <c r="K24" s="29">
        <v>566.3016516106934</v>
      </c>
      <c r="L24" s="30">
        <v>558.29999999999995</v>
      </c>
      <c r="M24" s="31">
        <f t="shared" si="0"/>
        <v>566.3016516106934</v>
      </c>
      <c r="N24" s="32">
        <f t="shared" si="1"/>
        <v>1.4332171969717793E-2</v>
      </c>
      <c r="O24" s="33">
        <f t="shared" si="2"/>
        <v>578.92133563659524</v>
      </c>
      <c r="P24" s="34">
        <f t="shared" si="3"/>
        <v>3.6935940599310928E-2</v>
      </c>
      <c r="Q24" s="35">
        <v>71.853709602355963</v>
      </c>
      <c r="R24" t="s">
        <v>129</v>
      </c>
      <c r="S24" s="35">
        <v>21.9</v>
      </c>
      <c r="T24" s="35">
        <v>1.8</v>
      </c>
      <c r="U24" s="35">
        <v>10800.6</v>
      </c>
      <c r="V24" s="36">
        <f t="shared" si="4"/>
        <v>-0.99334724833783716</v>
      </c>
    </row>
    <row r="25" spans="1:22" ht="18.75" customHeight="1" x14ac:dyDescent="0.35">
      <c r="A25" t="s">
        <v>51</v>
      </c>
      <c r="B25" s="29">
        <v>621.3016516106934</v>
      </c>
      <c r="C25" s="29">
        <v>613.3016516106934</v>
      </c>
      <c r="D25" s="29">
        <v>621.3016516106934</v>
      </c>
      <c r="E25" s="29">
        <v>613.3016516106934</v>
      </c>
      <c r="F25" s="29">
        <v>621.3016516106934</v>
      </c>
      <c r="G25" s="29">
        <v>613.3016516106934</v>
      </c>
      <c r="H25" s="29">
        <v>613.3016516106934</v>
      </c>
      <c r="I25" s="29">
        <v>613.3016516106934</v>
      </c>
      <c r="J25" s="29">
        <v>621.3016516106934</v>
      </c>
      <c r="K25" s="29">
        <v>686.54101966249686</v>
      </c>
      <c r="L25" s="30">
        <v>613.29999999999995</v>
      </c>
      <c r="M25" s="31">
        <f t="shared" si="0"/>
        <v>613.3016516106934</v>
      </c>
      <c r="N25" s="32">
        <f t="shared" si="1"/>
        <v>2.6929898800639451E-6</v>
      </c>
      <c r="O25" s="33">
        <f t="shared" si="2"/>
        <v>623.82558841587388</v>
      </c>
      <c r="P25" s="34">
        <f t="shared" si="3"/>
        <v>1.7162218189913463E-2</v>
      </c>
      <c r="Q25" s="35">
        <v>57.40239853858948</v>
      </c>
      <c r="R25" t="s">
        <v>130</v>
      </c>
      <c r="S25" s="35">
        <v>18.2</v>
      </c>
      <c r="T25" s="35">
        <v>1.3</v>
      </c>
      <c r="U25" s="35">
        <v>10802.6</v>
      </c>
      <c r="V25" s="36">
        <f t="shared" si="4"/>
        <v>-0.99468624233623482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27"/>
  <sheetViews>
    <sheetView workbookViewId="0"/>
  </sheetViews>
  <sheetFormatPr defaultRowHeight="14.5" x14ac:dyDescent="0.35"/>
  <cols>
    <col min="1" max="1" width="16.81640625" style="23" bestFit="1" customWidth="1"/>
    <col min="2" max="4" width="9.453125" style="24" bestFit="1" customWidth="1"/>
    <col min="5" max="5" width="10.453125" style="24" bestFit="1" customWidth="1"/>
    <col min="6" max="7" width="9.453125" style="24" bestFit="1" customWidth="1"/>
    <col min="8" max="8" width="10.453125" style="24" bestFit="1" customWidth="1"/>
    <col min="9" max="9" width="9.453125" style="24" bestFit="1" customWidth="1"/>
    <col min="10" max="11" width="10.453125" style="24" bestFit="1" customWidth="1"/>
    <col min="12" max="12" width="13.54296875" style="24" bestFit="1" customWidth="1"/>
    <col min="13" max="16" width="13.54296875" bestFit="1" customWidth="1"/>
    <col min="17" max="17" width="13.54296875" style="28" bestFit="1" customWidth="1"/>
    <col min="18" max="18" width="13.54296875" bestFit="1" customWidth="1"/>
    <col min="19" max="21" width="13.54296875" style="28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8" t="s">
        <v>5</v>
      </c>
      <c r="V1" t="s">
        <v>6</v>
      </c>
    </row>
    <row r="2" spans="1:22" ht="18.75" customHeight="1" x14ac:dyDescent="0.35">
      <c r="A2" s="23" t="s">
        <v>7</v>
      </c>
      <c r="B2" s="29">
        <v>307</v>
      </c>
      <c r="C2" s="29">
        <v>307</v>
      </c>
      <c r="D2" s="29">
        <v>307</v>
      </c>
      <c r="E2" s="29">
        <v>307</v>
      </c>
      <c r="F2" s="29">
        <v>307</v>
      </c>
      <c r="G2" s="29">
        <v>307</v>
      </c>
      <c r="H2" s="29">
        <v>318.09975124224178</v>
      </c>
      <c r="I2" s="29">
        <v>307</v>
      </c>
      <c r="J2" s="29">
        <v>307</v>
      </c>
      <c r="K2" s="29">
        <v>318.09975124224178</v>
      </c>
      <c r="L2" s="30">
        <v>307</v>
      </c>
      <c r="M2" s="31">
        <f t="shared" ref="M2:M25" si="0">MIN(B2:K2)</f>
        <v>307</v>
      </c>
      <c r="N2" s="32">
        <f t="shared" ref="N2:N25" si="1">(M2-L2) / L2</f>
        <v>0</v>
      </c>
      <c r="O2" s="33">
        <f t="shared" ref="O2:O25" si="2">AVERAGE(B2:K2)</f>
        <v>309.21995024844836</v>
      </c>
      <c r="P2" s="34">
        <f t="shared" ref="P2:P25" si="3">(O2-L2)/L2</f>
        <v>7.23110830113471E-3</v>
      </c>
      <c r="Q2" s="35">
        <v>265.76338500976561</v>
      </c>
      <c r="R2" t="s">
        <v>200</v>
      </c>
      <c r="S2" s="35">
        <v>24.1</v>
      </c>
      <c r="T2" s="35">
        <v>1.1000000000000001</v>
      </c>
      <c r="U2" s="35">
        <v>907.3</v>
      </c>
      <c r="V2" s="36">
        <f t="shared" ref="V2:V25" si="4">(Q2-U2)/U2</f>
        <v>-0.70708323045325061</v>
      </c>
    </row>
    <row r="3" spans="1:22" ht="18.75" customHeight="1" x14ac:dyDescent="0.35">
      <c r="A3" s="23" t="s">
        <v>11</v>
      </c>
      <c r="B3" s="29">
        <v>351</v>
      </c>
      <c r="C3" s="29">
        <v>338.20765092074993</v>
      </c>
      <c r="D3" s="29">
        <v>342.76305461424022</v>
      </c>
      <c r="E3" s="29">
        <v>340</v>
      </c>
      <c r="F3" s="29">
        <v>347.09975124224178</v>
      </c>
      <c r="G3" s="29">
        <v>351</v>
      </c>
      <c r="H3" s="29">
        <v>338.20765092074993</v>
      </c>
      <c r="I3" s="29">
        <v>340</v>
      </c>
      <c r="J3" s="29">
        <v>336.51452289403733</v>
      </c>
      <c r="K3" s="29">
        <v>338.20765092074993</v>
      </c>
      <c r="L3" s="30">
        <v>336.1</v>
      </c>
      <c r="M3" s="31">
        <f t="shared" si="0"/>
        <v>336.51452289403733</v>
      </c>
      <c r="N3" s="32">
        <f t="shared" si="1"/>
        <v>1.2333320262936757E-3</v>
      </c>
      <c r="O3" s="33">
        <f t="shared" si="2"/>
        <v>342.30002815127693</v>
      </c>
      <c r="P3" s="34">
        <f t="shared" si="3"/>
        <v>1.8446974564941713E-2</v>
      </c>
      <c r="Q3" s="35">
        <v>312.54035265445708</v>
      </c>
      <c r="R3" t="s">
        <v>201</v>
      </c>
      <c r="S3" s="35">
        <v>20.399999999999999</v>
      </c>
      <c r="T3" s="35">
        <v>0.8</v>
      </c>
      <c r="U3" s="35">
        <v>7895.2</v>
      </c>
      <c r="V3" s="36">
        <f t="shared" si="4"/>
        <v>-0.96041387771627607</v>
      </c>
    </row>
    <row r="4" spans="1:22" ht="18.75" customHeight="1" x14ac:dyDescent="0.35">
      <c r="A4" s="23" t="s">
        <v>9</v>
      </c>
      <c r="B4" s="29">
        <v>389</v>
      </c>
      <c r="C4" s="29">
        <v>391.09975124224178</v>
      </c>
      <c r="D4" s="29">
        <v>389</v>
      </c>
      <c r="E4" s="29">
        <v>387.07886552931961</v>
      </c>
      <c r="F4" s="29">
        <v>389</v>
      </c>
      <c r="G4" s="29">
        <v>389</v>
      </c>
      <c r="H4" s="29">
        <v>389</v>
      </c>
      <c r="I4" s="29">
        <v>389</v>
      </c>
      <c r="J4" s="29">
        <v>389</v>
      </c>
      <c r="K4" s="29">
        <v>389</v>
      </c>
      <c r="L4" s="30">
        <v>384.3</v>
      </c>
      <c r="M4" s="31">
        <f t="shared" si="0"/>
        <v>387.07886552931961</v>
      </c>
      <c r="N4" s="32">
        <f t="shared" si="1"/>
        <v>7.2309797796502803E-3</v>
      </c>
      <c r="O4" s="33">
        <f t="shared" si="2"/>
        <v>389.01786167715613</v>
      </c>
      <c r="P4" s="34">
        <f t="shared" si="3"/>
        <v>1.2276507096424987E-2</v>
      </c>
      <c r="Q4" s="35">
        <v>345.87194061279303</v>
      </c>
      <c r="R4" t="s">
        <v>202</v>
      </c>
      <c r="S4" s="35">
        <v>11.4</v>
      </c>
      <c r="T4" s="35">
        <v>0.2</v>
      </c>
      <c r="U4" s="35">
        <v>10800.4</v>
      </c>
      <c r="V4" s="36">
        <f t="shared" si="4"/>
        <v>-0.96797600638746784</v>
      </c>
    </row>
    <row r="5" spans="1:22" ht="18.75" customHeight="1" x14ac:dyDescent="0.35">
      <c r="A5" s="23" t="s">
        <v>12</v>
      </c>
      <c r="B5" s="29">
        <v>413.11077027627482</v>
      </c>
      <c r="C5" s="29">
        <v>436.09975124224178</v>
      </c>
      <c r="D5" s="29">
        <v>412.07886552931961</v>
      </c>
      <c r="E5" s="29">
        <v>434.36524314308491</v>
      </c>
      <c r="F5" s="29">
        <v>434.36524314308491</v>
      </c>
      <c r="G5" s="29">
        <v>434.36524314308491</v>
      </c>
      <c r="H5" s="29">
        <v>436.09975124224178</v>
      </c>
      <c r="I5" s="29">
        <v>434.36524314308491</v>
      </c>
      <c r="J5" s="29">
        <v>434.36524314308491</v>
      </c>
      <c r="K5" s="29">
        <v>436.09975124224178</v>
      </c>
      <c r="L5" s="30">
        <v>409.3</v>
      </c>
      <c r="M5" s="31">
        <f t="shared" si="0"/>
        <v>412.07886552931961</v>
      </c>
      <c r="N5" s="37">
        <f t="shared" si="1"/>
        <v>6.7893123120439849E-3</v>
      </c>
      <c r="O5" s="33">
        <f t="shared" si="2"/>
        <v>430.53151052477443</v>
      </c>
      <c r="P5" s="34">
        <f t="shared" si="3"/>
        <v>5.1872735218114883E-2</v>
      </c>
      <c r="Q5" s="35">
        <v>311.98446798324579</v>
      </c>
      <c r="R5" t="s">
        <v>203</v>
      </c>
      <c r="S5" s="35">
        <v>28.8</v>
      </c>
      <c r="T5" s="35">
        <v>1.3</v>
      </c>
      <c r="U5" s="35">
        <v>10806.1</v>
      </c>
      <c r="V5" s="36">
        <f t="shared" si="4"/>
        <v>-0.97112885611059996</v>
      </c>
    </row>
    <row r="6" spans="1:22" ht="18.75" customHeight="1" x14ac:dyDescent="0.35">
      <c r="A6" s="23" t="s">
        <v>14</v>
      </c>
      <c r="B6" s="29">
        <v>484.36524314308491</v>
      </c>
      <c r="C6" s="29">
        <v>484.36524314308491</v>
      </c>
      <c r="D6" s="29">
        <v>484.36524314308491</v>
      </c>
      <c r="E6" s="29">
        <v>484.36524314308491</v>
      </c>
      <c r="F6" s="29">
        <v>484.36524314308491</v>
      </c>
      <c r="G6" s="29">
        <v>484.36524314308491</v>
      </c>
      <c r="H6" s="29">
        <v>484.36524314308491</v>
      </c>
      <c r="I6" s="29">
        <v>454.07886552931961</v>
      </c>
      <c r="J6" s="29">
        <v>484.36524314308491</v>
      </c>
      <c r="K6" s="29">
        <v>455</v>
      </c>
      <c r="L6" s="30">
        <v>455</v>
      </c>
      <c r="M6" s="31">
        <f t="shared" si="0"/>
        <v>454.07886552931961</v>
      </c>
      <c r="N6" s="32">
        <f t="shared" si="1"/>
        <v>-2.0244713641327156E-3</v>
      </c>
      <c r="O6" s="33">
        <f t="shared" si="2"/>
        <v>478.40008106739987</v>
      </c>
      <c r="P6" s="34">
        <f t="shared" si="3"/>
        <v>5.1428749598681024E-2</v>
      </c>
      <c r="Q6" s="35">
        <v>326.69025347232821</v>
      </c>
      <c r="R6" t="s">
        <v>204</v>
      </c>
      <c r="S6" s="35">
        <v>22.1</v>
      </c>
      <c r="T6" s="35">
        <v>1.7</v>
      </c>
      <c r="U6" s="35">
        <v>10806.3</v>
      </c>
      <c r="V6" s="36">
        <f t="shared" si="4"/>
        <v>-0.9697685374760715</v>
      </c>
    </row>
    <row r="7" spans="1:22" ht="18.75" customHeight="1" x14ac:dyDescent="0.35">
      <c r="A7" s="23" t="s">
        <v>16</v>
      </c>
      <c r="B7" s="29">
        <v>486.88470913081829</v>
      </c>
      <c r="C7" s="29">
        <v>534.09975124224184</v>
      </c>
      <c r="D7" s="29">
        <v>496.3016516106934</v>
      </c>
      <c r="E7" s="29">
        <v>498.88470913081829</v>
      </c>
      <c r="F7" s="29">
        <v>486.88470913081829</v>
      </c>
      <c r="G7" s="29">
        <v>486.88470913081829</v>
      </c>
      <c r="H7" s="29">
        <v>534.09975124224184</v>
      </c>
      <c r="I7" s="29">
        <v>510</v>
      </c>
      <c r="J7" s="29">
        <v>534.09975124224184</v>
      </c>
      <c r="K7" s="29">
        <v>527.69055273231697</v>
      </c>
      <c r="L7" s="30">
        <v>486.9</v>
      </c>
      <c r="M7" s="31">
        <f t="shared" si="0"/>
        <v>486.88470913081829</v>
      </c>
      <c r="N7" s="32">
        <f t="shared" si="1"/>
        <v>-3.1404537239029203E-5</v>
      </c>
      <c r="O7" s="33">
        <f t="shared" si="2"/>
        <v>509.58302945930092</v>
      </c>
      <c r="P7" s="34">
        <f t="shared" si="3"/>
        <v>4.658662858759692E-2</v>
      </c>
      <c r="Q7" s="35">
        <v>320.50650720596309</v>
      </c>
      <c r="R7" t="s">
        <v>205</v>
      </c>
      <c r="S7" s="35">
        <v>29.9</v>
      </c>
      <c r="T7" s="35">
        <v>1.8</v>
      </c>
      <c r="U7" s="38">
        <v>10810</v>
      </c>
      <c r="V7" s="36">
        <f t="shared" si="4"/>
        <v>-0.9703509244027787</v>
      </c>
    </row>
    <row r="8" spans="1:22" ht="18.75" customHeight="1" x14ac:dyDescent="0.35">
      <c r="A8" s="23" t="s">
        <v>18</v>
      </c>
      <c r="B8" s="29">
        <v>467.13274595042162</v>
      </c>
      <c r="C8" s="29">
        <v>473.13274595042162</v>
      </c>
      <c r="D8" s="29">
        <v>460.61249694973139</v>
      </c>
      <c r="E8" s="29">
        <v>460.52277622223568</v>
      </c>
      <c r="F8" s="29">
        <v>467.13274595042162</v>
      </c>
      <c r="G8" s="29">
        <v>460.61249694973139</v>
      </c>
      <c r="H8" s="29">
        <v>460.52277622223568</v>
      </c>
      <c r="I8" s="29">
        <v>467.13274595042162</v>
      </c>
      <c r="J8" s="29">
        <v>460.61249694973139</v>
      </c>
      <c r="K8" s="29">
        <v>467.13274595042162</v>
      </c>
      <c r="L8" s="30">
        <v>457.9</v>
      </c>
      <c r="M8" s="31">
        <f t="shared" si="0"/>
        <v>460.52277622223568</v>
      </c>
      <c r="N8" s="32">
        <f t="shared" si="1"/>
        <v>5.7278362573393755E-3</v>
      </c>
      <c r="O8" s="33">
        <f t="shared" si="2"/>
        <v>464.45467730457739</v>
      </c>
      <c r="P8" s="34">
        <f t="shared" si="3"/>
        <v>1.4314647968065976E-2</v>
      </c>
      <c r="Q8" s="35">
        <v>283.93193454742431</v>
      </c>
      <c r="R8" t="s">
        <v>206</v>
      </c>
      <c r="S8" s="35">
        <v>27.6</v>
      </c>
      <c r="T8" s="35">
        <v>1.1000000000000001</v>
      </c>
      <c r="U8" s="35">
        <v>61.4</v>
      </c>
      <c r="V8" s="36">
        <f t="shared" si="4"/>
        <v>3.6242986082642394</v>
      </c>
    </row>
    <row r="9" spans="1:22" ht="18.75" customHeight="1" x14ac:dyDescent="0.35">
      <c r="A9" s="23" t="s">
        <v>22</v>
      </c>
      <c r="B9" s="29">
        <v>481.90724809414741</v>
      </c>
      <c r="C9" s="29">
        <v>487.61249694973139</v>
      </c>
      <c r="D9" s="29">
        <v>485.36894658959562</v>
      </c>
      <c r="E9" s="29">
        <v>485.36894658959562</v>
      </c>
      <c r="F9" s="29">
        <v>482.13830435032401</v>
      </c>
      <c r="G9" s="29">
        <v>482.13830435032401</v>
      </c>
      <c r="H9" s="29">
        <v>496.61249694973139</v>
      </c>
      <c r="I9" s="29">
        <v>508.36894658959562</v>
      </c>
      <c r="J9" s="29">
        <v>496.61249694973139</v>
      </c>
      <c r="K9" s="29">
        <v>498.13274595042162</v>
      </c>
      <c r="L9" s="30">
        <v>480.4</v>
      </c>
      <c r="M9" s="31">
        <f t="shared" si="0"/>
        <v>481.90724809414741</v>
      </c>
      <c r="N9" s="32">
        <f t="shared" si="1"/>
        <v>3.1374856247864871E-3</v>
      </c>
      <c r="O9" s="33">
        <f t="shared" si="2"/>
        <v>490.42609333631981</v>
      </c>
      <c r="P9" s="34">
        <f t="shared" si="3"/>
        <v>2.0870302531889744E-2</v>
      </c>
      <c r="Q9" s="35">
        <v>318.91809394359592</v>
      </c>
      <c r="R9" t="s">
        <v>207</v>
      </c>
      <c r="S9" s="35">
        <v>17.7</v>
      </c>
      <c r="T9" s="35">
        <v>1.5</v>
      </c>
      <c r="U9" s="35">
        <v>201.3</v>
      </c>
      <c r="V9" s="36">
        <f t="shared" si="4"/>
        <v>0.58429256802581175</v>
      </c>
    </row>
    <row r="10" spans="1:22" ht="18.75" customHeight="1" x14ac:dyDescent="0.35">
      <c r="A10" s="23" t="s">
        <v>20</v>
      </c>
      <c r="B10" s="29">
        <v>550.90724809414746</v>
      </c>
      <c r="C10" s="29">
        <v>547.90724809414746</v>
      </c>
      <c r="D10" s="29">
        <v>519.90724809414746</v>
      </c>
      <c r="E10" s="29">
        <v>547.90724809414746</v>
      </c>
      <c r="F10" s="29">
        <v>514.90724809414746</v>
      </c>
      <c r="G10" s="29">
        <v>550.90724809414746</v>
      </c>
      <c r="H10" s="29">
        <v>515</v>
      </c>
      <c r="I10" s="29">
        <v>547.90724809414746</v>
      </c>
      <c r="J10" s="29">
        <v>526.90724809414746</v>
      </c>
      <c r="K10" s="29">
        <v>514.90724809414746</v>
      </c>
      <c r="L10" s="30">
        <v>514.9</v>
      </c>
      <c r="M10" s="31">
        <f t="shared" si="0"/>
        <v>514.90724809414746</v>
      </c>
      <c r="N10" s="32">
        <f t="shared" si="1"/>
        <v>1.4076702558720261E-5</v>
      </c>
      <c r="O10" s="33">
        <f t="shared" si="2"/>
        <v>533.71652328473283</v>
      </c>
      <c r="P10" s="34">
        <f t="shared" si="3"/>
        <v>3.6544034345956211E-2</v>
      </c>
      <c r="Q10" s="35">
        <v>208.9017087459564</v>
      </c>
      <c r="R10" t="s">
        <v>208</v>
      </c>
      <c r="S10" s="35">
        <v>15.5</v>
      </c>
      <c r="T10" s="35">
        <v>0.5</v>
      </c>
      <c r="U10" s="35">
        <v>242.6</v>
      </c>
      <c r="V10" s="36">
        <f t="shared" si="4"/>
        <v>-0.13890474548245504</v>
      </c>
    </row>
    <row r="11" spans="1:22" ht="18.75" customHeight="1" x14ac:dyDescent="0.35">
      <c r="A11" s="23" t="s">
        <v>24</v>
      </c>
      <c r="B11" s="29">
        <v>556.90724809414746</v>
      </c>
      <c r="C11" s="29">
        <v>556.90724809414746</v>
      </c>
      <c r="D11" s="29">
        <v>602.0788655293195</v>
      </c>
      <c r="E11" s="29">
        <v>556.90724809414746</v>
      </c>
      <c r="F11" s="29">
        <v>567.3238075793812</v>
      </c>
      <c r="G11" s="29">
        <v>562.63809734187157</v>
      </c>
      <c r="H11" s="29">
        <v>567.3238075793812</v>
      </c>
      <c r="I11" s="29">
        <v>584.90724809414746</v>
      </c>
      <c r="J11" s="29">
        <v>567.3238075793812</v>
      </c>
      <c r="K11" s="29">
        <v>598.0788655293195</v>
      </c>
      <c r="L11" s="30">
        <v>556.9</v>
      </c>
      <c r="M11" s="31">
        <f t="shared" si="0"/>
        <v>556.90724809414746</v>
      </c>
      <c r="N11" s="37">
        <f t="shared" si="1"/>
        <v>1.301507298884012E-5</v>
      </c>
      <c r="O11" s="33">
        <f t="shared" si="2"/>
        <v>572.03962435152448</v>
      </c>
      <c r="P11" s="34">
        <f t="shared" si="3"/>
        <v>2.7185534838435093E-2</v>
      </c>
      <c r="Q11" s="35">
        <v>181.2573094129562</v>
      </c>
      <c r="R11" t="s">
        <v>209</v>
      </c>
      <c r="S11" s="35">
        <v>17.8</v>
      </c>
      <c r="T11" s="35">
        <v>1.6</v>
      </c>
      <c r="U11" s="35">
        <v>10801.4</v>
      </c>
      <c r="V11" s="36">
        <f t="shared" si="4"/>
        <v>-0.98321909109810246</v>
      </c>
    </row>
    <row r="12" spans="1:22" ht="18.75" customHeight="1" x14ac:dyDescent="0.35">
      <c r="A12" s="23" t="s">
        <v>26</v>
      </c>
      <c r="B12" s="29">
        <v>641.90724809414746</v>
      </c>
      <c r="C12" s="29">
        <v>648.7919572249657</v>
      </c>
      <c r="D12" s="29">
        <v>646.69055273231697</v>
      </c>
      <c r="E12" s="29">
        <v>676.0788655293195</v>
      </c>
      <c r="F12" s="29">
        <v>676.0788655293195</v>
      </c>
      <c r="G12" s="29">
        <v>676.0788655293195</v>
      </c>
      <c r="H12" s="29">
        <v>676.0788655293195</v>
      </c>
      <c r="I12" s="29">
        <v>633.3238075793812</v>
      </c>
      <c r="J12" s="29">
        <v>633.3238075793812</v>
      </c>
      <c r="K12" s="29">
        <v>654.64688270438842</v>
      </c>
      <c r="L12" s="30">
        <v>633.29999999999995</v>
      </c>
      <c r="M12" s="31">
        <f t="shared" si="0"/>
        <v>633.3238075793812</v>
      </c>
      <c r="N12" s="32">
        <f t="shared" si="1"/>
        <v>3.7592893385822421E-5</v>
      </c>
      <c r="O12" s="33">
        <f t="shared" si="2"/>
        <v>656.29997180318583</v>
      </c>
      <c r="P12" s="34">
        <f t="shared" si="3"/>
        <v>3.6317656407999166E-2</v>
      </c>
      <c r="Q12" s="35">
        <v>181.63471438884741</v>
      </c>
      <c r="R12" t="s">
        <v>210</v>
      </c>
      <c r="S12" s="35">
        <v>25.1</v>
      </c>
      <c r="T12" s="35">
        <v>1.6</v>
      </c>
      <c r="U12" s="35">
        <v>10800.5</v>
      </c>
      <c r="V12" s="36">
        <f t="shared" si="4"/>
        <v>-0.98318274946633522</v>
      </c>
    </row>
    <row r="13" spans="1:22" ht="18.75" customHeight="1" x14ac:dyDescent="0.35">
      <c r="A13" s="23" t="s">
        <v>28</v>
      </c>
      <c r="B13" s="29">
        <v>720.3238075793812</v>
      </c>
      <c r="C13" s="29">
        <v>716.28776523416036</v>
      </c>
      <c r="D13" s="29">
        <v>704.66190378969054</v>
      </c>
      <c r="E13" s="29">
        <v>714.0788655293195</v>
      </c>
      <c r="F13" s="29">
        <v>714.0788655293195</v>
      </c>
      <c r="G13" s="29">
        <v>704.66190378969054</v>
      </c>
      <c r="H13" s="29">
        <v>720.3238075793812</v>
      </c>
      <c r="I13" s="29">
        <v>711.3238075793812</v>
      </c>
      <c r="J13" s="29">
        <v>716.28776523416036</v>
      </c>
      <c r="K13" s="29">
        <v>704.66190378969054</v>
      </c>
      <c r="L13" s="30">
        <v>690.9</v>
      </c>
      <c r="M13" s="31">
        <f t="shared" si="0"/>
        <v>704.66190378969054</v>
      </c>
      <c r="N13" s="39">
        <f t="shared" si="1"/>
        <v>1.9918807048329084E-2</v>
      </c>
      <c r="O13" s="33">
        <f t="shared" si="2"/>
        <v>712.66903956341753</v>
      </c>
      <c r="P13" s="34">
        <f t="shared" si="3"/>
        <v>3.1508235002775442E-2</v>
      </c>
      <c r="Q13" s="35">
        <v>273.39204273223879</v>
      </c>
      <c r="R13" t="s">
        <v>211</v>
      </c>
      <c r="S13" s="35">
        <v>21.7</v>
      </c>
      <c r="T13" s="35">
        <v>1.4</v>
      </c>
      <c r="U13" s="35">
        <v>10802.5</v>
      </c>
      <c r="V13" s="36">
        <f t="shared" si="4"/>
        <v>-0.97469178035341453</v>
      </c>
    </row>
    <row r="14" spans="1:22" ht="18.75" customHeight="1" x14ac:dyDescent="0.35">
      <c r="A14" s="23" t="s">
        <v>30</v>
      </c>
      <c r="B14" s="29">
        <v>715</v>
      </c>
      <c r="C14" s="29">
        <v>693.18033988749892</v>
      </c>
      <c r="D14" s="29">
        <v>696.24880949681335</v>
      </c>
      <c r="E14" s="29">
        <v>693.18033988749892</v>
      </c>
      <c r="F14" s="29">
        <v>693.18033988749892</v>
      </c>
      <c r="G14" s="29">
        <v>700.24880949681335</v>
      </c>
      <c r="H14" s="29">
        <v>693.18033988749892</v>
      </c>
      <c r="I14" s="29">
        <v>715</v>
      </c>
      <c r="J14" s="29">
        <v>698.21320343559637</v>
      </c>
      <c r="K14" s="29">
        <v>687.6752163680062</v>
      </c>
      <c r="L14" s="30">
        <v>682.7</v>
      </c>
      <c r="M14" s="31">
        <f t="shared" si="0"/>
        <v>687.6752163680062</v>
      </c>
      <c r="N14" s="32">
        <f t="shared" si="1"/>
        <v>7.2875587637412599E-3</v>
      </c>
      <c r="O14" s="33">
        <f t="shared" si="2"/>
        <v>698.51073983472247</v>
      </c>
      <c r="P14" s="34">
        <f t="shared" si="3"/>
        <v>2.3159132612747071E-2</v>
      </c>
      <c r="Q14" s="35">
        <v>270.24445710182192</v>
      </c>
      <c r="R14" t="s">
        <v>212</v>
      </c>
      <c r="S14" s="35">
        <v>35.799999999999997</v>
      </c>
      <c r="T14" s="35">
        <v>2.5</v>
      </c>
      <c r="U14" s="35">
        <v>15.5</v>
      </c>
      <c r="V14" s="36">
        <f t="shared" si="4"/>
        <v>16.435126264633674</v>
      </c>
    </row>
    <row r="15" spans="1:22" ht="18.75" customHeight="1" x14ac:dyDescent="0.35">
      <c r="A15" s="23" t="s">
        <v>34</v>
      </c>
      <c r="B15" s="29">
        <v>735</v>
      </c>
      <c r="C15" s="29">
        <v>723</v>
      </c>
      <c r="D15" s="29">
        <v>723</v>
      </c>
      <c r="E15" s="29">
        <v>723</v>
      </c>
      <c r="F15" s="29">
        <v>723</v>
      </c>
      <c r="G15" s="29">
        <v>723</v>
      </c>
      <c r="H15" s="29">
        <v>732.15475947422647</v>
      </c>
      <c r="I15" s="29">
        <v>732.15475947422647</v>
      </c>
      <c r="J15" s="29">
        <v>723</v>
      </c>
      <c r="K15" s="29">
        <v>723</v>
      </c>
      <c r="L15" s="30">
        <v>723</v>
      </c>
      <c r="M15" s="31">
        <f t="shared" si="0"/>
        <v>723</v>
      </c>
      <c r="N15" s="32">
        <f t="shared" si="1"/>
        <v>0</v>
      </c>
      <c r="O15" s="33">
        <f t="shared" si="2"/>
        <v>726.0309518948452</v>
      </c>
      <c r="P15" s="34">
        <f t="shared" si="3"/>
        <v>4.1921879596752455E-3</v>
      </c>
      <c r="Q15" s="35">
        <v>331.96040096282962</v>
      </c>
      <c r="R15" t="s">
        <v>213</v>
      </c>
      <c r="S15" s="35">
        <v>23.6</v>
      </c>
      <c r="T15" s="35">
        <v>0.8</v>
      </c>
      <c r="U15" s="35">
        <v>121.2</v>
      </c>
      <c r="V15" s="36">
        <f t="shared" si="4"/>
        <v>1.7389472026636108</v>
      </c>
    </row>
    <row r="16" spans="1:22" ht="18.75" customHeight="1" x14ac:dyDescent="0.35">
      <c r="A16" s="23" t="s">
        <v>32</v>
      </c>
      <c r="B16" s="29">
        <v>796.11746551381998</v>
      </c>
      <c r="C16" s="29">
        <v>783.18033988749903</v>
      </c>
      <c r="D16" s="29">
        <v>760.01562118716424</v>
      </c>
      <c r="E16" s="29">
        <v>747</v>
      </c>
      <c r="F16" s="29">
        <v>766.41381265149107</v>
      </c>
      <c r="G16" s="29">
        <v>760.01562118716424</v>
      </c>
      <c r="H16" s="29">
        <v>747</v>
      </c>
      <c r="I16" s="29">
        <v>760.01562118716424</v>
      </c>
      <c r="J16" s="29">
        <v>795.01562118716424</v>
      </c>
      <c r="K16" s="29">
        <v>766.41381265149107</v>
      </c>
      <c r="L16" s="30">
        <v>747</v>
      </c>
      <c r="M16" s="31">
        <f t="shared" si="0"/>
        <v>747</v>
      </c>
      <c r="N16" s="32">
        <f t="shared" si="1"/>
        <v>0</v>
      </c>
      <c r="O16" s="33">
        <f t="shared" si="2"/>
        <v>768.11879154529584</v>
      </c>
      <c r="P16" s="34">
        <f t="shared" si="3"/>
        <v>2.8271474625563366E-2</v>
      </c>
      <c r="Q16" s="35">
        <v>339.88006982803353</v>
      </c>
      <c r="R16" t="s">
        <v>214</v>
      </c>
      <c r="S16" s="35">
        <v>28.4</v>
      </c>
      <c r="T16" s="35">
        <v>1.5</v>
      </c>
      <c r="U16" s="35">
        <v>351.3</v>
      </c>
      <c r="V16" s="36">
        <f t="shared" si="4"/>
        <v>-3.2507629296801836E-2</v>
      </c>
    </row>
    <row r="17" spans="1:22" ht="18.75" customHeight="1" x14ac:dyDescent="0.35">
      <c r="A17" s="23" t="s">
        <v>35</v>
      </c>
      <c r="B17" s="29">
        <v>810.42943383865531</v>
      </c>
      <c r="C17" s="29">
        <v>810.42943383865531</v>
      </c>
      <c r="D17" s="29">
        <v>864.41381265149107</v>
      </c>
      <c r="E17" s="29">
        <v>810.42943383865531</v>
      </c>
      <c r="F17" s="29">
        <v>810.42943383865531</v>
      </c>
      <c r="G17" s="29">
        <v>813.15475947422647</v>
      </c>
      <c r="H17" s="29">
        <v>810.42943383865531</v>
      </c>
      <c r="I17" s="29">
        <v>810.42943383865531</v>
      </c>
      <c r="J17" s="29">
        <v>810.42943383865531</v>
      </c>
      <c r="K17" s="29">
        <v>881.18033988749903</v>
      </c>
      <c r="L17" s="30">
        <v>810.4</v>
      </c>
      <c r="M17" s="31">
        <f t="shared" si="0"/>
        <v>810.42943383865531</v>
      </c>
      <c r="N17" s="32">
        <f t="shared" si="1"/>
        <v>3.6320136544097153E-5</v>
      </c>
      <c r="O17" s="33">
        <f t="shared" si="2"/>
        <v>823.17549488838051</v>
      </c>
      <c r="P17" s="34">
        <f t="shared" si="3"/>
        <v>1.5764431007379735E-2</v>
      </c>
      <c r="Q17" s="35">
        <v>296.17287187576301</v>
      </c>
      <c r="R17" t="s">
        <v>215</v>
      </c>
      <c r="S17" s="35">
        <v>24.7</v>
      </c>
      <c r="T17" s="35">
        <v>2.2999999999999998</v>
      </c>
      <c r="U17" s="35">
        <v>10803.9</v>
      </c>
      <c r="V17" s="36">
        <f t="shared" si="4"/>
        <v>-0.97258648526219582</v>
      </c>
    </row>
    <row r="18" spans="1:22" ht="18.75" customHeight="1" x14ac:dyDescent="0.35">
      <c r="A18" s="23" t="s">
        <v>37</v>
      </c>
      <c r="B18" s="29">
        <v>975.24880949681335</v>
      </c>
      <c r="C18" s="29">
        <v>895.41381265149107</v>
      </c>
      <c r="D18" s="29">
        <v>895.41381265149107</v>
      </c>
      <c r="E18" s="29">
        <v>895.41381265149107</v>
      </c>
      <c r="F18" s="29">
        <v>910.41381265149107</v>
      </c>
      <c r="G18" s="29">
        <v>895.41381265149107</v>
      </c>
      <c r="H18" s="29">
        <v>895.41381265149107</v>
      </c>
      <c r="I18" s="29">
        <v>975.24880949681335</v>
      </c>
      <c r="J18" s="29">
        <v>895.41381265149107</v>
      </c>
      <c r="K18" s="29">
        <v>895.41381265149107</v>
      </c>
      <c r="L18" s="30">
        <v>895.4</v>
      </c>
      <c r="M18" s="31">
        <f t="shared" si="0"/>
        <v>895.41381265149107</v>
      </c>
      <c r="N18" s="32">
        <f t="shared" si="1"/>
        <v>1.5426235750607188E-5</v>
      </c>
      <c r="O18" s="33">
        <f t="shared" si="2"/>
        <v>912.88081202055548</v>
      </c>
      <c r="P18" s="34">
        <f t="shared" si="3"/>
        <v>1.9522908220410435E-2</v>
      </c>
      <c r="Q18" s="35">
        <v>355.92423872947688</v>
      </c>
      <c r="R18" t="s">
        <v>216</v>
      </c>
      <c r="S18" s="35">
        <v>29.7</v>
      </c>
      <c r="T18" s="35">
        <v>1.5</v>
      </c>
      <c r="U18" s="35">
        <v>10802.9</v>
      </c>
      <c r="V18" s="36">
        <f t="shared" si="4"/>
        <v>-0.96705289887627621</v>
      </c>
    </row>
    <row r="19" spans="1:22" ht="18.75" customHeight="1" x14ac:dyDescent="0.35">
      <c r="A19" s="23" t="s">
        <v>39</v>
      </c>
      <c r="B19" s="29">
        <v>977</v>
      </c>
      <c r="C19" s="29">
        <v>966.01562118716424</v>
      </c>
      <c r="D19" s="29">
        <v>980.41381265149107</v>
      </c>
      <c r="E19" s="29">
        <v>1030.248809496813</v>
      </c>
      <c r="F19" s="29">
        <v>980.41381265149107</v>
      </c>
      <c r="G19" s="29">
        <v>980.41381265149107</v>
      </c>
      <c r="H19" s="29">
        <v>1017.213203435596</v>
      </c>
      <c r="I19" s="29">
        <v>980.41381265149107</v>
      </c>
      <c r="J19" s="29">
        <v>1034</v>
      </c>
      <c r="K19" s="29">
        <v>1014</v>
      </c>
      <c r="L19" s="30">
        <v>980.4</v>
      </c>
      <c r="M19" s="31">
        <f t="shared" si="0"/>
        <v>966.01562118716424</v>
      </c>
      <c r="N19" s="32">
        <f t="shared" si="1"/>
        <v>-1.4671949013500342E-2</v>
      </c>
      <c r="O19" s="33">
        <f t="shared" si="2"/>
        <v>996.01328847255377</v>
      </c>
      <c r="P19" s="34">
        <f t="shared" si="3"/>
        <v>1.5925426838590159E-2</v>
      </c>
      <c r="Q19" s="35">
        <v>272.09240014553069</v>
      </c>
      <c r="R19" t="s">
        <v>217</v>
      </c>
      <c r="S19" s="35">
        <v>29.4</v>
      </c>
      <c r="T19" s="35">
        <v>1.7</v>
      </c>
      <c r="U19" s="35">
        <v>10800.3</v>
      </c>
      <c r="V19" s="36">
        <f t="shared" si="4"/>
        <v>-0.97480695905247716</v>
      </c>
    </row>
    <row r="20" spans="1:22" ht="18.75" customHeight="1" x14ac:dyDescent="0.35">
      <c r="A20" s="23" t="s">
        <v>41</v>
      </c>
      <c r="B20" s="29">
        <v>567.10749521219213</v>
      </c>
      <c r="C20" s="29">
        <v>570.91333881369087</v>
      </c>
      <c r="D20" s="29">
        <v>576.3016516106934</v>
      </c>
      <c r="E20" s="29">
        <v>576.3016516106934</v>
      </c>
      <c r="F20" s="29">
        <v>567.10749521219213</v>
      </c>
      <c r="G20" s="29">
        <v>567.10749521219213</v>
      </c>
      <c r="H20" s="29">
        <v>567.10749521219213</v>
      </c>
      <c r="I20" s="29">
        <v>576.3016516106934</v>
      </c>
      <c r="J20" s="29">
        <v>567.10749521219213</v>
      </c>
      <c r="K20" s="29">
        <v>576.3016516106934</v>
      </c>
      <c r="L20" s="30">
        <v>568.9</v>
      </c>
      <c r="M20" s="31">
        <f t="shared" si="0"/>
        <v>567.10749521219213</v>
      </c>
      <c r="N20" s="32">
        <f t="shared" si="1"/>
        <v>-3.1508257827524049E-3</v>
      </c>
      <c r="O20" s="33">
        <f t="shared" si="2"/>
        <v>571.16574213174249</v>
      </c>
      <c r="P20" s="34">
        <f t="shared" si="3"/>
        <v>3.9826720543900745E-3</v>
      </c>
      <c r="Q20" s="35">
        <v>160.9865004301071</v>
      </c>
      <c r="R20" t="s">
        <v>218</v>
      </c>
      <c r="S20" s="35">
        <v>21.7</v>
      </c>
      <c r="T20" s="35">
        <v>1.1000000000000001</v>
      </c>
      <c r="U20" s="35">
        <v>10816.2</v>
      </c>
      <c r="V20" s="36">
        <f t="shared" si="4"/>
        <v>-0.98511616830031745</v>
      </c>
    </row>
    <row r="21" spans="1:22" ht="18.75" customHeight="1" x14ac:dyDescent="0.35">
      <c r="A21" s="23" t="s">
        <v>45</v>
      </c>
      <c r="B21" s="29">
        <v>602.3016516106934</v>
      </c>
      <c r="C21" s="29">
        <v>602.3016516106934</v>
      </c>
      <c r="D21" s="29">
        <v>602.3016516106934</v>
      </c>
      <c r="E21" s="29">
        <v>633.3016516106934</v>
      </c>
      <c r="F21" s="29">
        <v>602.3016516106934</v>
      </c>
      <c r="G21" s="29">
        <v>602.3016516106934</v>
      </c>
      <c r="H21" s="29">
        <v>602.3016516106934</v>
      </c>
      <c r="I21" s="29">
        <v>602.3016516106934</v>
      </c>
      <c r="J21" s="29">
        <v>602.3016516106934</v>
      </c>
      <c r="K21" s="29">
        <v>602.3016516106934</v>
      </c>
      <c r="L21" s="30">
        <v>604.1</v>
      </c>
      <c r="M21" s="31">
        <f t="shared" si="0"/>
        <v>602.3016516106934</v>
      </c>
      <c r="N21" s="37">
        <f t="shared" si="1"/>
        <v>-2.9769051304529464E-3</v>
      </c>
      <c r="O21" s="33">
        <f t="shared" si="2"/>
        <v>605.40165161069353</v>
      </c>
      <c r="P21" s="34">
        <f t="shared" si="3"/>
        <v>2.1546955979035117E-3</v>
      </c>
      <c r="Q21" s="35">
        <v>145.7211891412735</v>
      </c>
      <c r="R21" t="s">
        <v>219</v>
      </c>
      <c r="S21" s="35">
        <v>24.2</v>
      </c>
      <c r="T21" s="35">
        <v>0.2</v>
      </c>
      <c r="U21" s="38">
        <v>10806</v>
      </c>
      <c r="V21" s="36">
        <f t="shared" si="4"/>
        <v>-0.98651478908557533</v>
      </c>
    </row>
    <row r="22" spans="1:22" ht="18.75" customHeight="1" x14ac:dyDescent="0.35">
      <c r="A22" s="23" t="s">
        <v>43</v>
      </c>
      <c r="B22" s="29">
        <v>681.3016516106934</v>
      </c>
      <c r="C22" s="29">
        <v>681.3016516106934</v>
      </c>
      <c r="D22" s="29">
        <v>679.76192649818802</v>
      </c>
      <c r="E22" s="29">
        <v>680.10749521219213</v>
      </c>
      <c r="F22" s="29">
        <v>681.3016516106934</v>
      </c>
      <c r="G22" s="29">
        <v>681.3016516106934</v>
      </c>
      <c r="H22" s="29">
        <v>681.3016516106934</v>
      </c>
      <c r="I22" s="29">
        <v>681.3016516106934</v>
      </c>
      <c r="J22" s="29">
        <v>681.3016516106934</v>
      </c>
      <c r="K22" s="29">
        <v>679.76192649818802</v>
      </c>
      <c r="L22" s="30">
        <v>681.3</v>
      </c>
      <c r="M22" s="31">
        <f t="shared" si="0"/>
        <v>679.76192649818802</v>
      </c>
      <c r="N22" s="32">
        <f t="shared" si="1"/>
        <v>-2.2575568792190469E-3</v>
      </c>
      <c r="O22" s="33">
        <f t="shared" si="2"/>
        <v>680.87429094834226</v>
      </c>
      <c r="P22" s="34">
        <f t="shared" si="3"/>
        <v>-6.248481603664919E-4</v>
      </c>
      <c r="Q22" s="35">
        <v>184.80291962623599</v>
      </c>
      <c r="R22" t="s">
        <v>220</v>
      </c>
      <c r="S22" s="38">
        <v>24</v>
      </c>
      <c r="T22" s="35">
        <v>0.4</v>
      </c>
      <c r="U22" s="35">
        <v>10803.1</v>
      </c>
      <c r="V22" s="36">
        <f t="shared" si="4"/>
        <v>-0.98289352874394975</v>
      </c>
    </row>
    <row r="23" spans="1:22" ht="18.75" customHeight="1" x14ac:dyDescent="0.35">
      <c r="A23" s="23" t="s">
        <v>47</v>
      </c>
      <c r="B23" s="29">
        <v>740.3016516106934</v>
      </c>
      <c r="C23" s="29">
        <v>740.3016516106934</v>
      </c>
      <c r="D23" s="29">
        <v>740.3016516106934</v>
      </c>
      <c r="E23" s="29">
        <v>740.3016516106934</v>
      </c>
      <c r="F23" s="29">
        <v>740.3016516106934</v>
      </c>
      <c r="G23" s="29">
        <v>740.3016516106934</v>
      </c>
      <c r="H23" s="29">
        <v>740.3016516106934</v>
      </c>
      <c r="I23" s="29">
        <v>740.3016516106934</v>
      </c>
      <c r="J23" s="29">
        <v>740.3016516106934</v>
      </c>
      <c r="K23" s="29">
        <v>740.3016516106934</v>
      </c>
      <c r="L23" s="30">
        <v>742.1</v>
      </c>
      <c r="M23" s="31">
        <f t="shared" si="0"/>
        <v>740.3016516106934</v>
      </c>
      <c r="N23" s="37">
        <f t="shared" si="1"/>
        <v>-2.4233235268920966E-3</v>
      </c>
      <c r="O23" s="33">
        <f t="shared" si="2"/>
        <v>740.30165161069351</v>
      </c>
      <c r="P23" s="34">
        <f t="shared" si="3"/>
        <v>-2.4233235268919435E-3</v>
      </c>
      <c r="Q23" s="35">
        <v>192.33122379779809</v>
      </c>
      <c r="R23" t="s">
        <v>221</v>
      </c>
      <c r="S23" s="35">
        <v>22.2</v>
      </c>
      <c r="T23" s="35">
        <v>0.4</v>
      </c>
      <c r="U23" s="35">
        <v>10804.1</v>
      </c>
      <c r="V23" s="36">
        <f t="shared" si="4"/>
        <v>-0.98219831140050551</v>
      </c>
    </row>
    <row r="24" spans="1:22" ht="18.75" customHeight="1" x14ac:dyDescent="0.35">
      <c r="A24" s="23" t="s">
        <v>49</v>
      </c>
      <c r="B24" s="29">
        <v>791.54101966249686</v>
      </c>
      <c r="C24" s="29">
        <v>818.3016516106934</v>
      </c>
      <c r="D24" s="29">
        <v>818.3016516106934</v>
      </c>
      <c r="E24" s="29">
        <v>811.05709628591626</v>
      </c>
      <c r="F24" s="29">
        <v>791.54101966249686</v>
      </c>
      <c r="G24" s="29">
        <v>818.3016516106934</v>
      </c>
      <c r="H24" s="29">
        <v>818.3016516106934</v>
      </c>
      <c r="I24" s="29">
        <v>795.03635421881791</v>
      </c>
      <c r="J24" s="29">
        <v>818.3016516106934</v>
      </c>
      <c r="K24" s="29">
        <v>803.54101966249686</v>
      </c>
      <c r="L24" s="30">
        <v>818.3</v>
      </c>
      <c r="M24" s="31">
        <f t="shared" si="0"/>
        <v>791.54101966249686</v>
      </c>
      <c r="N24" s="32">
        <f t="shared" si="1"/>
        <v>-3.2700696978495772E-2</v>
      </c>
      <c r="O24" s="33">
        <f t="shared" si="2"/>
        <v>808.42247675456929</v>
      </c>
      <c r="P24" s="34">
        <f t="shared" si="3"/>
        <v>-1.2070784853269787E-2</v>
      </c>
      <c r="Q24" s="35">
        <v>133.2768466949463</v>
      </c>
      <c r="R24" t="s">
        <v>222</v>
      </c>
      <c r="S24" s="35">
        <v>23.4</v>
      </c>
      <c r="T24" s="35">
        <v>1.2</v>
      </c>
      <c r="U24" s="35">
        <v>10803.1</v>
      </c>
      <c r="V24" s="36">
        <f t="shared" si="4"/>
        <v>-0.98766309238135852</v>
      </c>
    </row>
    <row r="25" spans="1:22" ht="18.75" customHeight="1" x14ac:dyDescent="0.35">
      <c r="A25" s="23" t="s">
        <v>51</v>
      </c>
      <c r="B25" s="29">
        <v>897.3016516106934</v>
      </c>
      <c r="C25" s="29">
        <v>880.47030880639704</v>
      </c>
      <c r="D25" s="29">
        <v>880.47030880639704</v>
      </c>
      <c r="E25" s="29">
        <v>897.3016516106934</v>
      </c>
      <c r="F25" s="29">
        <v>906.29376540877695</v>
      </c>
      <c r="G25" s="29">
        <v>897.3016516106934</v>
      </c>
      <c r="H25" s="29">
        <v>878.62277660168377</v>
      </c>
      <c r="I25" s="29">
        <v>880.47030880639704</v>
      </c>
      <c r="J25" s="29">
        <v>880.47030880639704</v>
      </c>
      <c r="K25" s="29">
        <v>897.3016516106934</v>
      </c>
      <c r="L25" s="30">
        <v>854.5</v>
      </c>
      <c r="M25" s="31">
        <f t="shared" si="0"/>
        <v>878.62277660168377</v>
      </c>
      <c r="N25" s="32">
        <f t="shared" si="1"/>
        <v>2.8230282740414007E-2</v>
      </c>
      <c r="O25" s="33">
        <f t="shared" si="2"/>
        <v>889.60043836788225</v>
      </c>
      <c r="P25" s="34">
        <f t="shared" si="3"/>
        <v>4.1077166024437971E-2</v>
      </c>
      <c r="Q25" s="35">
        <v>120.7714811325073</v>
      </c>
      <c r="R25" t="s">
        <v>223</v>
      </c>
      <c r="S25" s="35">
        <v>19.3</v>
      </c>
      <c r="T25" s="35">
        <v>0.8</v>
      </c>
      <c r="U25" s="35">
        <v>10800.5</v>
      </c>
      <c r="V25" s="36">
        <f t="shared" si="4"/>
        <v>-0.98881797313712261</v>
      </c>
    </row>
    <row r="26" spans="1:22" ht="18.75" customHeight="1" x14ac:dyDescent="0.35"/>
    <row r="27" spans="1:22" ht="18.75" customHeight="1" x14ac:dyDescent="0.35">
      <c r="A27" s="35">
        <v>122.10234618186951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P35"/>
  <sheetViews>
    <sheetView workbookViewId="0"/>
  </sheetViews>
  <sheetFormatPr defaultRowHeight="14.5" x14ac:dyDescent="0.35"/>
  <cols>
    <col min="1" max="1" width="16.453125" bestFit="1" customWidth="1"/>
    <col min="2" max="3" width="13.54296875" bestFit="1" customWidth="1"/>
    <col min="4" max="5" width="10.453125" bestFit="1" customWidth="1"/>
    <col min="6" max="8" width="13.54296875" bestFit="1" customWidth="1"/>
    <col min="9" max="10" width="10.453125" bestFit="1" customWidth="1"/>
    <col min="11" max="14" width="13.54296875" bestFit="1" customWidth="1"/>
    <col min="15" max="15" width="10.1796875" bestFit="1" customWidth="1"/>
    <col min="16" max="18" width="13.54296875" bestFit="1" customWidth="1"/>
    <col min="19" max="19" width="9.81640625" bestFit="1" customWidth="1"/>
    <col min="20" max="20" width="10.7265625" bestFit="1" customWidth="1"/>
    <col min="21" max="23" width="13.54296875" bestFit="1" customWidth="1"/>
    <col min="24" max="25" width="9.81640625" bestFit="1" customWidth="1"/>
    <col min="26" max="28" width="13.54296875" bestFit="1" customWidth="1"/>
    <col min="29" max="30" width="9.81640625" bestFit="1" customWidth="1"/>
    <col min="31" max="33" width="13.54296875" bestFit="1" customWidth="1"/>
    <col min="34" max="35" width="9.81640625" bestFit="1" customWidth="1"/>
    <col min="36" max="39" width="13.54296875" bestFit="1" customWidth="1"/>
    <col min="40" max="40" width="10" bestFit="1" customWidth="1"/>
    <col min="41" max="42" width="13.54296875" bestFit="1" customWidth="1"/>
  </cols>
  <sheetData>
    <row r="1" spans="1:42" ht="18.75" customHeight="1" x14ac:dyDescent="0.35">
      <c r="B1" s="51" t="s">
        <v>224</v>
      </c>
      <c r="C1" s="52"/>
      <c r="D1" s="52"/>
      <c r="E1" s="53"/>
      <c r="G1" s="51" t="s">
        <v>225</v>
      </c>
      <c r="H1" s="52"/>
      <c r="I1" s="52"/>
      <c r="J1" s="53"/>
      <c r="L1" s="51" t="s">
        <v>226</v>
      </c>
      <c r="M1" s="52"/>
      <c r="N1" s="52"/>
      <c r="O1" s="53"/>
      <c r="Q1" s="51" t="s">
        <v>227</v>
      </c>
      <c r="R1" s="52"/>
      <c r="S1" s="52"/>
      <c r="T1" s="53"/>
      <c r="V1" s="51" t="s">
        <v>228</v>
      </c>
      <c r="W1" s="52"/>
      <c r="X1" s="52"/>
      <c r="Y1" s="53"/>
      <c r="AA1" s="51" t="s">
        <v>229</v>
      </c>
      <c r="AB1" s="52"/>
      <c r="AC1" s="52"/>
      <c r="AD1" s="53"/>
      <c r="AF1" s="51" t="s">
        <v>230</v>
      </c>
      <c r="AG1" s="52"/>
      <c r="AH1" s="52"/>
      <c r="AI1" s="53"/>
      <c r="AK1" s="54" t="s">
        <v>231</v>
      </c>
      <c r="AL1" s="55"/>
      <c r="AM1" s="55"/>
      <c r="AN1" s="56"/>
    </row>
    <row r="2" spans="1:42" ht="18.75" customHeight="1" x14ac:dyDescent="0.35">
      <c r="B2" s="1" t="s">
        <v>4</v>
      </c>
      <c r="C2" s="1" t="s">
        <v>2</v>
      </c>
      <c r="D2" s="2" t="s">
        <v>232</v>
      </c>
      <c r="E2" s="3" t="s">
        <v>233</v>
      </c>
      <c r="G2" s="1" t="s">
        <v>4</v>
      </c>
      <c r="H2" s="1" t="s">
        <v>2</v>
      </c>
      <c r="I2" s="2" t="s">
        <v>232</v>
      </c>
      <c r="J2" s="3" t="s">
        <v>233</v>
      </c>
      <c r="L2" s="1" t="s">
        <v>4</v>
      </c>
      <c r="M2" s="1" t="s">
        <v>2</v>
      </c>
      <c r="N2" s="2" t="s">
        <v>232</v>
      </c>
      <c r="O2" s="3" t="s">
        <v>233</v>
      </c>
      <c r="Q2" s="1" t="s">
        <v>4</v>
      </c>
      <c r="R2" s="1" t="s">
        <v>2</v>
      </c>
      <c r="S2" s="2" t="s">
        <v>232</v>
      </c>
      <c r="T2" s="3" t="s">
        <v>233</v>
      </c>
      <c r="V2" s="1" t="s">
        <v>4</v>
      </c>
      <c r="W2" s="1" t="s">
        <v>2</v>
      </c>
      <c r="X2" s="2" t="s">
        <v>232</v>
      </c>
      <c r="Y2" s="3" t="s">
        <v>233</v>
      </c>
      <c r="AA2" s="1" t="s">
        <v>4</v>
      </c>
      <c r="AB2" s="1" t="s">
        <v>2</v>
      </c>
      <c r="AC2" s="2" t="s">
        <v>232</v>
      </c>
      <c r="AD2" s="3" t="s">
        <v>233</v>
      </c>
      <c r="AF2" s="1" t="s">
        <v>4</v>
      </c>
      <c r="AG2" s="1" t="s">
        <v>2</v>
      </c>
      <c r="AH2" s="2" t="s">
        <v>232</v>
      </c>
      <c r="AI2" s="3" t="s">
        <v>233</v>
      </c>
      <c r="AK2" s="1" t="s">
        <v>4</v>
      </c>
      <c r="AL2" s="1" t="s">
        <v>2</v>
      </c>
      <c r="AM2" s="2" t="s">
        <v>232</v>
      </c>
      <c r="AN2" s="3" t="s">
        <v>233</v>
      </c>
    </row>
    <row r="3" spans="1:42" ht="18.75" customHeight="1" x14ac:dyDescent="0.35">
      <c r="A3" s="4" t="s">
        <v>7</v>
      </c>
      <c r="B3" s="5">
        <f>'10'!P2</f>
        <v>-3.4722222222222224E-2</v>
      </c>
      <c r="C3" s="6">
        <f>'10'!N2</f>
        <v>-3.4722222222222224E-2</v>
      </c>
      <c r="D3" s="7">
        <f>'10'!Q2</f>
        <v>29.931551694869999</v>
      </c>
      <c r="E3" s="8">
        <f>'10'!U2</f>
        <v>4.5</v>
      </c>
      <c r="F3" s="9"/>
      <c r="G3" s="5">
        <f>'15'!P2</f>
        <v>0.95683453237410077</v>
      </c>
      <c r="H3" s="6">
        <f>'15'!N2</f>
        <v>0.95683453237410077</v>
      </c>
      <c r="I3" s="7">
        <f>'15'!Q2</f>
        <v>91.126640129089353</v>
      </c>
      <c r="J3" s="8">
        <f>'15'!U2</f>
        <v>1.5</v>
      </c>
      <c r="K3" s="10"/>
      <c r="L3" s="5">
        <f>'20'!P2</f>
        <v>0.11501934576151948</v>
      </c>
      <c r="M3" s="6">
        <f>'20'!N2</f>
        <v>0.11501934576151948</v>
      </c>
      <c r="N3" s="7">
        <f>'20'!Q2</f>
        <v>172.59754171371461</v>
      </c>
      <c r="O3" s="8">
        <f>'20'!U2</f>
        <v>73.3</v>
      </c>
      <c r="P3" s="9"/>
      <c r="Q3" s="5">
        <f>'25'!P2</f>
        <v>8.6127883699810871E-3</v>
      </c>
      <c r="R3" s="6">
        <f>'25'!N2</f>
        <v>0</v>
      </c>
      <c r="S3" s="7">
        <f>'25'!Q2</f>
        <v>106.5669304847717</v>
      </c>
      <c r="T3" s="8">
        <f>'25'!U2</f>
        <v>64.400000000000006</v>
      </c>
      <c r="U3" s="9"/>
      <c r="V3" s="5">
        <f>'30'!P2</f>
        <v>6.3095358021705026E-3</v>
      </c>
      <c r="W3" s="6">
        <f>'30'!N2</f>
        <v>0</v>
      </c>
      <c r="X3" s="7">
        <f>'30'!Q2</f>
        <v>124.0203531980515</v>
      </c>
      <c r="Y3" s="8">
        <f>'30'!U2</f>
        <v>10.199999999999999</v>
      </c>
      <c r="Z3" s="9"/>
      <c r="AA3" s="5">
        <f>'50'!P2</f>
        <v>0.12732885269874347</v>
      </c>
      <c r="AB3" s="6">
        <f>'50'!N2</f>
        <v>0</v>
      </c>
      <c r="AC3" s="7">
        <f>'50'!Q2</f>
        <v>825.3511917591095</v>
      </c>
      <c r="AD3" s="8">
        <f>'50'!U2</f>
        <v>10807.4</v>
      </c>
      <c r="AE3" s="9"/>
      <c r="AF3" s="5">
        <f>'100'!P2</f>
        <v>4.5457334776732368E-2</v>
      </c>
      <c r="AG3" s="6">
        <f>'100'!N2</f>
        <v>1.5772870662460567E-2</v>
      </c>
      <c r="AH3" s="7">
        <f>'100'!Q2</f>
        <v>231.1877645969391</v>
      </c>
      <c r="AI3" s="8">
        <f>'100'!U2</f>
        <v>5262.2</v>
      </c>
      <c r="AJ3" s="9"/>
      <c r="AK3" s="5">
        <f>'20A8'!P2</f>
        <v>7.23110830113471E-3</v>
      </c>
      <c r="AL3" s="6">
        <f>'20A8'!N2</f>
        <v>0</v>
      </c>
      <c r="AM3" s="7">
        <f>'20A8'!Q2</f>
        <v>265.76338500976561</v>
      </c>
      <c r="AN3" s="8">
        <f>'20A8'!U2</f>
        <v>907.3</v>
      </c>
    </row>
    <row r="4" spans="1:42" ht="18.75" customHeight="1" x14ac:dyDescent="0.35">
      <c r="A4" s="4" t="s">
        <v>11</v>
      </c>
      <c r="B4" s="5">
        <f>'10'!P3</f>
        <v>1.1078938301928312E-2</v>
      </c>
      <c r="C4" s="6">
        <f>'10'!N3</f>
        <v>1.1078938301928312E-2</v>
      </c>
      <c r="D4" s="7">
        <f>'10'!Q3</f>
        <v>32.751645231246947</v>
      </c>
      <c r="E4" s="8">
        <f>'10'!U3</f>
        <v>23.2</v>
      </c>
      <c r="F4" s="9"/>
      <c r="G4" s="5">
        <f>'15'!P3</f>
        <v>1.0678845762502773</v>
      </c>
      <c r="H4" s="6">
        <f>'15'!N3</f>
        <v>1.0335175226202471</v>
      </c>
      <c r="I4" s="7">
        <f>'15'!Q3</f>
        <v>79.883110857009882</v>
      </c>
      <c r="J4" s="8">
        <f>'15'!U3</f>
        <v>8.9</v>
      </c>
      <c r="K4" s="10"/>
      <c r="L4" s="5">
        <f>'20'!P3</f>
        <v>0.26298701298701299</v>
      </c>
      <c r="M4" s="6">
        <f>'20'!N3</f>
        <v>0.26298701298701299</v>
      </c>
      <c r="N4" s="7">
        <f>'20'!Q3</f>
        <v>166.73788909912111</v>
      </c>
      <c r="O4" s="8">
        <f>'20'!U3</f>
        <v>1905.9</v>
      </c>
      <c r="P4" s="9"/>
      <c r="Q4" s="5">
        <f>'25'!P3</f>
        <v>3.5037186111757171E-3</v>
      </c>
      <c r="R4" s="6">
        <f>'25'!N3</f>
        <v>-6.4834238604185194E-5</v>
      </c>
      <c r="S4" s="7">
        <f>'25'!Q3</f>
        <v>115.9428859710693</v>
      </c>
      <c r="T4" s="8">
        <f>'25'!U3</f>
        <v>220.9</v>
      </c>
      <c r="U4" s="9"/>
      <c r="V4" s="5">
        <f>'30'!P3</f>
        <v>1.282079336092419E-2</v>
      </c>
      <c r="W4" s="6">
        <f>'30'!N3</f>
        <v>1.1903289866084857E-4</v>
      </c>
      <c r="X4" s="7">
        <f>'30'!Q3</f>
        <v>130.58041634559629</v>
      </c>
      <c r="Y4" s="8">
        <f>'30'!U3</f>
        <v>19.8</v>
      </c>
      <c r="Z4" s="9"/>
      <c r="AA4" s="5">
        <f>'50'!P3</f>
        <v>3.889446358244833E-2</v>
      </c>
      <c r="AB4" s="6">
        <f>'50'!N3</f>
        <v>1.7770597738287625E-2</v>
      </c>
      <c r="AC4" s="7">
        <f>'50'!Q3</f>
        <v>198.11227650642391</v>
      </c>
      <c r="AD4" s="8">
        <f>'50'!U3</f>
        <v>10800.5</v>
      </c>
      <c r="AE4" s="9"/>
      <c r="AF4" s="5">
        <f>'100'!P3</f>
        <v>4.6436988564047418E-2</v>
      </c>
      <c r="AG4" s="6">
        <f>'100'!N3</f>
        <v>1.6454247235109132E-2</v>
      </c>
      <c r="AH4" s="7">
        <f>'100'!Q3</f>
        <v>267.93330111503599</v>
      </c>
      <c r="AI4" s="8">
        <f>'100'!U3</f>
        <v>10803.6</v>
      </c>
      <c r="AJ4" s="9"/>
      <c r="AK4" s="5">
        <f>'20A8'!P3</f>
        <v>1.8446974564941713E-2</v>
      </c>
      <c r="AL4" s="6">
        <f>'20A8'!N3</f>
        <v>1.2333320262936757E-3</v>
      </c>
      <c r="AM4" s="7">
        <f>'20A8'!Q3</f>
        <v>312.54035265445708</v>
      </c>
      <c r="AN4" s="8">
        <f>'20A8'!U3</f>
        <v>7895.2</v>
      </c>
    </row>
    <row r="5" spans="1:42" ht="18.75" customHeight="1" x14ac:dyDescent="0.35">
      <c r="A5" s="4" t="s">
        <v>9</v>
      </c>
      <c r="B5" s="5">
        <f>'10'!P4</f>
        <v>-0.15161839863713794</v>
      </c>
      <c r="C5" s="6">
        <f>'10'!N4</f>
        <v>-0.15388983532084041</v>
      </c>
      <c r="D5" s="7">
        <f>'10'!Q4</f>
        <v>29.41586971282959</v>
      </c>
      <c r="E5" s="8">
        <f>'10'!U4</f>
        <v>383</v>
      </c>
      <c r="F5" s="9"/>
      <c r="G5" s="5">
        <f>'15'!P4</f>
        <v>0.82067490983769342</v>
      </c>
      <c r="H5" s="6">
        <f>'15'!N4</f>
        <v>0.81530676786843781</v>
      </c>
      <c r="I5" s="7">
        <f>'15'!Q4</f>
        <v>82.325395727157598</v>
      </c>
      <c r="J5" s="8">
        <f>'15'!U4</f>
        <v>19.8</v>
      </c>
      <c r="K5" s="10"/>
      <c r="L5" s="5">
        <f>'20'!P4</f>
        <v>5.6162681805685732E-2</v>
      </c>
      <c r="M5" s="6">
        <f>'20'!N4</f>
        <v>5.1051051051051052E-2</v>
      </c>
      <c r="N5" s="7">
        <f>'20'!Q4</f>
        <v>157.42825379371641</v>
      </c>
      <c r="O5" s="8">
        <f>'20'!U4</f>
        <v>10800.2</v>
      </c>
      <c r="P5" s="9"/>
      <c r="Q5" s="5">
        <f>'25'!P4</f>
        <v>2.9685864595799761E-3</v>
      </c>
      <c r="R5" s="6">
        <f>'25'!N4</f>
        <v>-1.4774907127243638E-4</v>
      </c>
      <c r="S5" s="7">
        <f>'25'!Q4</f>
        <v>110.5041610002518</v>
      </c>
      <c r="T5" s="8">
        <f>'25'!U4</f>
        <v>452.1</v>
      </c>
      <c r="U5" s="9"/>
      <c r="V5" s="5">
        <f>'30'!P4</f>
        <v>4.5699506944460611E-3</v>
      </c>
      <c r="W5" s="6">
        <f>'30'!N4</f>
        <v>-1.502439897336393E-4</v>
      </c>
      <c r="X5" s="7">
        <f>'30'!Q4</f>
        <v>133.6413889408112</v>
      </c>
      <c r="Y5" s="8">
        <f>'30'!U4</f>
        <v>214.7</v>
      </c>
      <c r="Z5" s="9"/>
      <c r="AA5" s="5">
        <f>'50'!P4</f>
        <v>3.7450150327379562E-2</v>
      </c>
      <c r="AB5" s="6">
        <f>'50'!N4</f>
        <v>1.0738152062471506E-2</v>
      </c>
      <c r="AC5" s="7">
        <f>'50'!Q4</f>
        <v>238.79450597763059</v>
      </c>
      <c r="AD5" s="8">
        <f>'50'!U4</f>
        <v>10800.5</v>
      </c>
      <c r="AE5" s="9"/>
      <c r="AF5" s="5">
        <f>'100'!P4</f>
        <v>1.3042153201136646E-2</v>
      </c>
      <c r="AG5" s="6">
        <f>'100'!N4</f>
        <v>-7.7061392242489435E-4</v>
      </c>
      <c r="AH5" s="7">
        <f>'100'!Q4</f>
        <v>277.62601487636567</v>
      </c>
      <c r="AI5" s="8">
        <f>'100'!U4</f>
        <v>10808.7</v>
      </c>
      <c r="AJ5" s="9"/>
      <c r="AK5" s="5">
        <f>'20A8'!P4</f>
        <v>1.2276507096424987E-2</v>
      </c>
      <c r="AL5" s="6">
        <f>'20A8'!N4</f>
        <v>7.2309797796502803E-3</v>
      </c>
      <c r="AM5" s="7">
        <f>'20A8'!Q4</f>
        <v>345.87194061279303</v>
      </c>
      <c r="AN5" s="8">
        <f>'20A8'!U4</f>
        <v>10800.4</v>
      </c>
    </row>
    <row r="6" spans="1:42" ht="18.75" customHeight="1" x14ac:dyDescent="0.35">
      <c r="A6" s="4" t="s">
        <v>12</v>
      </c>
      <c r="B6" s="5">
        <f>'10'!P5</f>
        <v>-4.7665450707904203E-4</v>
      </c>
      <c r="C6" s="6">
        <f>'10'!N5</f>
        <v>-4.7665450707904203E-4</v>
      </c>
      <c r="D6" s="7">
        <f>'10'!Q5</f>
        <v>25.071034002304081</v>
      </c>
      <c r="E6" s="8">
        <f>'10'!U5</f>
        <v>133.6</v>
      </c>
      <c r="F6" s="9"/>
      <c r="G6" s="5">
        <f>'15'!P5</f>
        <v>1.2345858344289948</v>
      </c>
      <c r="H6" s="6">
        <f>'15'!N5</f>
        <v>1.2234300877350148</v>
      </c>
      <c r="I6" s="7">
        <f>'15'!Q5</f>
        <v>69.375485229492185</v>
      </c>
      <c r="J6" s="8">
        <f>'15'!U5</f>
        <v>16.5</v>
      </c>
      <c r="K6" s="10"/>
      <c r="L6" s="5">
        <f>'20'!P5</f>
        <v>0.30294870599525558</v>
      </c>
      <c r="M6" s="6">
        <f>'20'!N5</f>
        <v>0.29298096050014216</v>
      </c>
      <c r="N6" s="7">
        <f>'20'!Q5</f>
        <v>164.5243661403656</v>
      </c>
      <c r="O6" s="8">
        <f>'20'!U5</f>
        <v>10800.2</v>
      </c>
      <c r="P6" s="9"/>
      <c r="Q6" s="5">
        <f>'25'!P5</f>
        <v>1.4039385490341498E-2</v>
      </c>
      <c r="R6" s="6">
        <f>'25'!N5</f>
        <v>9.3140595236754862E-3</v>
      </c>
      <c r="S6" s="7">
        <f>'25'!Q5</f>
        <v>112.1328010320663</v>
      </c>
      <c r="T6" s="8">
        <f>'25'!U5</f>
        <v>9181.5</v>
      </c>
      <c r="U6" s="9"/>
      <c r="V6" s="5">
        <f>'30'!P5</f>
        <v>1.9371261251704733E-3</v>
      </c>
      <c r="W6" s="6">
        <f>'30'!N5</f>
        <v>1.3413214212010288E-3</v>
      </c>
      <c r="X6" s="7">
        <f>'30'!Q5</f>
        <v>124.2929543972015</v>
      </c>
      <c r="Y6" s="8">
        <f>'30'!U5</f>
        <v>5334.7</v>
      </c>
      <c r="Z6" s="9"/>
      <c r="AA6" s="5">
        <f>'50'!P5</f>
        <v>4.634103158761161E-2</v>
      </c>
      <c r="AB6" s="6">
        <f>'50'!N5</f>
        <v>6.7680114939111793E-3</v>
      </c>
      <c r="AC6" s="7">
        <f>'50'!Q5</f>
        <v>243.7045548439026</v>
      </c>
      <c r="AD6" s="8">
        <f>'50'!U5</f>
        <v>10810.3</v>
      </c>
      <c r="AE6" s="9"/>
      <c r="AF6" s="5">
        <f>'100'!P5</f>
        <v>4.078187993163368E-2</v>
      </c>
      <c r="AG6" s="6">
        <f>'100'!N5</f>
        <v>-2.8217796029212543E-4</v>
      </c>
      <c r="AH6" s="7">
        <f>'100'!Q5</f>
        <v>273.40894491672509</v>
      </c>
      <c r="AI6" s="8">
        <f>'100'!U5</f>
        <v>10802.7</v>
      </c>
      <c r="AJ6" s="9"/>
      <c r="AK6" s="5">
        <f>'20A8'!P5</f>
        <v>5.1872735218114883E-2</v>
      </c>
      <c r="AL6" s="6">
        <f>'20A8'!N5</f>
        <v>6.7893123120439849E-3</v>
      </c>
      <c r="AM6" s="7">
        <f>'20A8'!Q5</f>
        <v>311.98446798324579</v>
      </c>
      <c r="AN6" s="8">
        <f>'20A8'!U5</f>
        <v>10806.1</v>
      </c>
    </row>
    <row r="7" spans="1:42" ht="18.75" customHeight="1" x14ac:dyDescent="0.35">
      <c r="A7" s="4" t="s">
        <v>14</v>
      </c>
      <c r="B7" s="5">
        <f>'10'!P6</f>
        <v>-0.17062104386466528</v>
      </c>
      <c r="C7" s="6">
        <f>'10'!N6</f>
        <v>-0.17991539544857102</v>
      </c>
      <c r="D7" s="7">
        <f>'10'!Q6</f>
        <v>24.583243608474731</v>
      </c>
      <c r="E7" s="8">
        <f>'10'!U6</f>
        <v>315.39999999999998</v>
      </c>
      <c r="F7" s="9"/>
      <c r="G7" s="5">
        <f>'15'!P6</f>
        <v>0.82864682112383692</v>
      </c>
      <c r="H7" s="6">
        <f>'15'!N6</f>
        <v>0.8153227295798422</v>
      </c>
      <c r="I7" s="7">
        <f>'15'!Q6</f>
        <v>66.040758180618283</v>
      </c>
      <c r="J7" s="8">
        <f>'15'!U6</f>
        <v>10.7</v>
      </c>
      <c r="K7" s="10"/>
      <c r="L7" s="5">
        <f>'20'!P6</f>
        <v>0.1479144250908036</v>
      </c>
      <c r="M7" s="6">
        <f>'20'!N6</f>
        <v>0.1335334635390879</v>
      </c>
      <c r="N7" s="7">
        <f>'20'!Q6</f>
        <v>168.26212191581729</v>
      </c>
      <c r="O7" s="8">
        <f>'20'!U6</f>
        <v>10800.3</v>
      </c>
      <c r="P7" s="9"/>
      <c r="Q7" s="5">
        <f>'25'!P6</f>
        <v>1.8854860995812614E-2</v>
      </c>
      <c r="R7" s="6">
        <f>'25'!N6</f>
        <v>1.2582583035011178E-4</v>
      </c>
      <c r="S7" s="7">
        <f>'25'!Q6</f>
        <v>123.67571201324461</v>
      </c>
      <c r="T7" s="8">
        <f>'25'!U6</f>
        <v>7515.5</v>
      </c>
      <c r="U7" s="9"/>
      <c r="V7" s="5">
        <f>'30'!P6</f>
        <v>0.13464568750210426</v>
      </c>
      <c r="W7" s="6">
        <f>'30'!N6</f>
        <v>8.4891428186800733E-3</v>
      </c>
      <c r="X7" s="7">
        <f>'30'!Q6</f>
        <v>128.9635903120041</v>
      </c>
      <c r="Y7" s="8">
        <f>'30'!U6</f>
        <v>10800.3</v>
      </c>
      <c r="Z7" s="9"/>
      <c r="AA7" s="5">
        <f>'50'!P6</f>
        <v>4.2778281184427384E-2</v>
      </c>
      <c r="AB7" s="6">
        <f>'50'!N6</f>
        <v>1.8354778503504514E-3</v>
      </c>
      <c r="AC7" s="7">
        <f>'50'!Q6</f>
        <v>275.236771440506</v>
      </c>
      <c r="AD7" s="8">
        <f>'50'!U6</f>
        <v>10807.5</v>
      </c>
      <c r="AE7" s="9"/>
      <c r="AF7" s="5">
        <f>'100'!P6</f>
        <v>5.35315364932092E-2</v>
      </c>
      <c r="AG7" s="6">
        <f>'100'!N6</f>
        <v>2.4234412866270608E-3</v>
      </c>
      <c r="AH7" s="7">
        <f>'100'!Q6</f>
        <v>282.05786888599403</v>
      </c>
      <c r="AI7" s="8">
        <f>'100'!U6</f>
        <v>10805.9</v>
      </c>
      <c r="AJ7" s="9"/>
      <c r="AK7" s="5">
        <f>'20A8'!P6</f>
        <v>5.1428749598681024E-2</v>
      </c>
      <c r="AL7" s="6">
        <f>'20A8'!N6</f>
        <v>-2.0244713641327156E-3</v>
      </c>
      <c r="AM7" s="7">
        <f>'20A8'!Q6</f>
        <v>326.69025347232821</v>
      </c>
      <c r="AN7" s="8">
        <f>'20A8'!U6</f>
        <v>10806.3</v>
      </c>
    </row>
    <row r="8" spans="1:42" ht="18.75" customHeight="1" x14ac:dyDescent="0.35">
      <c r="A8" s="11" t="s">
        <v>16</v>
      </c>
      <c r="B8" s="5">
        <f>'10'!P7</f>
        <v>-6.3677494312500957E-2</v>
      </c>
      <c r="C8" s="6">
        <f>'10'!N7</f>
        <v>-6.3677494312500957E-2</v>
      </c>
      <c r="D8" s="7">
        <f>'10'!Q7</f>
        <v>26.594464826583859</v>
      </c>
      <c r="E8" s="8">
        <f>'10'!U7</f>
        <v>341.3</v>
      </c>
      <c r="F8" s="9"/>
      <c r="G8" s="5">
        <f>'15'!P7</f>
        <v>0.9556347716769138</v>
      </c>
      <c r="H8" s="6">
        <f>'15'!N7</f>
        <v>0.95182706106292059</v>
      </c>
      <c r="I8" s="7">
        <f>'15'!Q7</f>
        <v>74.61981563568115</v>
      </c>
      <c r="J8" s="8">
        <f>'15'!U7</f>
        <v>31.9</v>
      </c>
      <c r="K8" s="10"/>
      <c r="L8" s="5">
        <f>'20'!P7</f>
        <v>0.21247352582411372</v>
      </c>
      <c r="M8" s="6">
        <f>'20'!N7</f>
        <v>0.19404211684988784</v>
      </c>
      <c r="N8" s="7">
        <f>'20'!Q7</f>
        <v>156.65416698455809</v>
      </c>
      <c r="O8" s="8">
        <f>'20'!U7</f>
        <v>10800.3</v>
      </c>
      <c r="P8" s="9"/>
      <c r="Q8" s="5">
        <f>'25'!P7</f>
        <v>-5.1534919971734729E-5</v>
      </c>
      <c r="R8" s="6">
        <f>'25'!N7</f>
        <v>-5.1534919971734729E-5</v>
      </c>
      <c r="S8" s="7">
        <f>'25'!Q7</f>
        <v>126.694921541214</v>
      </c>
      <c r="T8" s="8">
        <f>'25'!U7</f>
        <v>10800.2</v>
      </c>
      <c r="U8" s="9"/>
      <c r="V8" s="5">
        <f>'30'!P7</f>
        <v>9.4243106201183716E-3</v>
      </c>
      <c r="W8" s="6">
        <f>'30'!N7</f>
        <v>-5.1534919971734729E-5</v>
      </c>
      <c r="X8" s="7">
        <f>'30'!Q7</f>
        <v>127.4124831438065</v>
      </c>
      <c r="Y8" s="8">
        <f>'30'!U7</f>
        <v>10800.2</v>
      </c>
      <c r="Z8" s="9"/>
      <c r="AA8" s="5">
        <f>'50'!P7</f>
        <v>5.2332769621658219E-2</v>
      </c>
      <c r="AB8" s="6">
        <f>'50'!N7</f>
        <v>7.3911456449229028E-4</v>
      </c>
      <c r="AC8" s="7">
        <f>'50'!Q7</f>
        <v>261.60764360427862</v>
      </c>
      <c r="AD8" s="8">
        <f>'50'!U7</f>
        <v>10801</v>
      </c>
      <c r="AE8" s="9"/>
      <c r="AF8" s="5">
        <f>'100'!P7</f>
        <v>7.0573025658243152E-2</v>
      </c>
      <c r="AG8" s="6">
        <f>'100'!N7</f>
        <v>-3.1404537239029203E-5</v>
      </c>
      <c r="AH8" s="7">
        <f>'100'!Q7</f>
        <v>285.82345752716071</v>
      </c>
      <c r="AI8" s="8">
        <f>'100'!U7</f>
        <v>10820.1</v>
      </c>
      <c r="AJ8" s="9"/>
      <c r="AK8" s="5">
        <f>'20A8'!P7</f>
        <v>4.658662858759692E-2</v>
      </c>
      <c r="AL8" s="6">
        <f>'20A8'!N7</f>
        <v>-3.1404537239029203E-5</v>
      </c>
      <c r="AM8" s="7">
        <f>'20A8'!Q7</f>
        <v>320.50650720596309</v>
      </c>
      <c r="AN8" s="8">
        <f>'20A8'!U7</f>
        <v>10810</v>
      </c>
    </row>
    <row r="9" spans="1:42" ht="18.75" customHeight="1" x14ac:dyDescent="0.35">
      <c r="B9" s="12">
        <f>AVERAGE(B3:B8)</f>
        <v>-6.8339479206946191E-2</v>
      </c>
      <c r="C9" s="12">
        <f>AVERAGE(C3:C8)</f>
        <v>-7.0267110584880901E-2</v>
      </c>
      <c r="F9" s="9"/>
      <c r="G9" s="12">
        <f>AVERAGE(G3:G8)</f>
        <v>0.97737690761530283</v>
      </c>
      <c r="H9" s="12">
        <f>AVERAGE(H3:H8)</f>
        <v>0.9660397835400939</v>
      </c>
      <c r="K9" s="10"/>
      <c r="L9" s="12">
        <f>AVERAGE(L3:L8)</f>
        <v>0.18291761624406519</v>
      </c>
      <c r="M9" s="12">
        <f>AVERAGE(M3:M8)</f>
        <v>0.1749356584481169</v>
      </c>
      <c r="P9" s="9"/>
      <c r="Q9" s="12">
        <f>AVERAGE(Q3:Q8)</f>
        <v>7.9879675011531922E-3</v>
      </c>
      <c r="R9" s="12">
        <f>AVERAGE(R3:R8)</f>
        <v>1.5292945206962069E-3</v>
      </c>
      <c r="U9" s="9"/>
      <c r="V9" s="12">
        <f>AVERAGE(V3:V8)</f>
        <v>2.8284567350822309E-2</v>
      </c>
      <c r="W9" s="12">
        <f>AVERAGE(W3:W8)</f>
        <v>1.6246197048060962E-3</v>
      </c>
      <c r="Y9" s="13"/>
      <c r="Z9" s="14"/>
      <c r="AA9" s="12">
        <f>AVERAGE(AA3:AA8)</f>
        <v>5.7520924833711434E-2</v>
      </c>
      <c r="AB9" s="12">
        <f>AVERAGE(AB3:AB8)</f>
        <v>6.3085589515855097E-3</v>
      </c>
      <c r="AE9" s="9"/>
      <c r="AF9" s="12">
        <f>AVERAGE(AF3:AF8)</f>
        <v>4.4970486437500408E-2</v>
      </c>
      <c r="AG9" s="12">
        <f>AVERAGE(AG3:AG8)</f>
        <v>5.594393794040118E-3</v>
      </c>
      <c r="AJ9" s="9"/>
      <c r="AK9" s="12">
        <f>AVERAGE(AK3:AK8)</f>
        <v>3.1307117227815706E-2</v>
      </c>
      <c r="AL9" s="12">
        <f>AVERAGE(AL3:AL8)</f>
        <v>2.199624702769366E-3</v>
      </c>
      <c r="AN9" s="15"/>
    </row>
    <row r="10" spans="1:42" ht="18.75" customHeight="1" x14ac:dyDescent="0.35">
      <c r="B10" s="9"/>
      <c r="C10" s="9"/>
      <c r="F10" s="9"/>
      <c r="G10" s="9"/>
      <c r="H10" s="9"/>
      <c r="K10" s="10"/>
      <c r="L10" s="9"/>
      <c r="M10" s="9"/>
      <c r="P10" s="9"/>
      <c r="Q10" s="9"/>
      <c r="R10" s="9"/>
      <c r="U10" s="9"/>
      <c r="V10" s="9"/>
      <c r="W10" s="9"/>
      <c r="X10" s="16"/>
      <c r="Y10" s="16"/>
      <c r="Z10" s="9"/>
      <c r="AA10" s="9"/>
      <c r="AB10" s="9"/>
      <c r="AE10" s="9"/>
      <c r="AF10" s="9"/>
      <c r="AG10" s="9"/>
      <c r="AJ10" s="9"/>
      <c r="AK10" s="9"/>
      <c r="AL10" s="9"/>
      <c r="AN10" s="15"/>
    </row>
    <row r="11" spans="1:42" ht="18.75" customHeight="1" x14ac:dyDescent="0.35">
      <c r="A11" s="17" t="s">
        <v>18</v>
      </c>
      <c r="B11" s="5">
        <f>'10'!P8</f>
        <v>-2.7100271002710029E-2</v>
      </c>
      <c r="C11" s="6">
        <f>'10'!N8</f>
        <v>-2.7100271002710029E-2</v>
      </c>
      <c r="D11" s="7">
        <f>'10'!Q8</f>
        <v>32.612405347824087</v>
      </c>
      <c r="E11" s="8">
        <f>'10'!U8</f>
        <v>1.4</v>
      </c>
      <c r="F11" s="9"/>
      <c r="G11" s="5">
        <f>'15'!P8</f>
        <v>0.24581377643479596</v>
      </c>
      <c r="H11" s="6">
        <f>'15'!N8</f>
        <v>0.24441571838482734</v>
      </c>
      <c r="I11" s="7">
        <f>'15'!Q8</f>
        <v>103.505402469635</v>
      </c>
      <c r="J11" s="8">
        <f>'15'!U8</f>
        <v>0.9</v>
      </c>
      <c r="K11" s="10"/>
      <c r="L11" s="5">
        <f>'20'!P8</f>
        <v>4.5342685684776077E-2</v>
      </c>
      <c r="M11" s="6">
        <f>'20'!N8</f>
        <v>1.9342023639595914E-2</v>
      </c>
      <c r="N11" s="7">
        <f>'20'!Q8</f>
        <v>215.43945446014399</v>
      </c>
      <c r="O11" s="8">
        <f>'20'!U8</f>
        <v>41</v>
      </c>
      <c r="P11" s="9"/>
      <c r="Q11" s="5">
        <f>'25'!P8</f>
        <v>1.2415699375639419E-2</v>
      </c>
      <c r="R11" s="6">
        <f>'25'!N8</f>
        <v>1.0128251657270579E-4</v>
      </c>
      <c r="S11" s="7">
        <f>'25'!Q8</f>
        <v>123.492271900177</v>
      </c>
      <c r="T11" s="8">
        <f>'25'!U8</f>
        <v>28.7</v>
      </c>
      <c r="U11" s="9"/>
      <c r="V11" s="5">
        <f>'30'!P8</f>
        <v>1.1786267661451248E-2</v>
      </c>
      <c r="W11" s="6">
        <f>'30'!N8</f>
        <v>0</v>
      </c>
      <c r="X11" s="7">
        <f>'30'!Q8</f>
        <v>135.1426078081131</v>
      </c>
      <c r="Y11" s="8">
        <f>'30'!U8</f>
        <v>9.6</v>
      </c>
      <c r="Z11" s="9"/>
      <c r="AA11" s="5">
        <f>'50'!P8</f>
        <v>5.7554812481149402E-2</v>
      </c>
      <c r="AB11" s="6">
        <f>'50'!N8</f>
        <v>4.968681045441516E-3</v>
      </c>
      <c r="AC11" s="7">
        <f>'50'!Q8</f>
        <v>258.18930656909941</v>
      </c>
      <c r="AD11" s="8">
        <f>'50'!U8</f>
        <v>694.3</v>
      </c>
      <c r="AE11" s="9"/>
      <c r="AF11" s="5">
        <f>'100'!P8</f>
        <v>2.8226693644362824E-2</v>
      </c>
      <c r="AG11" s="6">
        <f>'100'!N8</f>
        <v>-4.7042422366857148E-5</v>
      </c>
      <c r="AH11" s="7">
        <f>'100'!Q8</f>
        <v>286.86472146511079</v>
      </c>
      <c r="AI11" s="8">
        <f>'100'!U8</f>
        <v>354.6</v>
      </c>
      <c r="AJ11" s="9"/>
      <c r="AK11" s="5">
        <f>'20A8'!P8</f>
        <v>1.4314647968065976E-2</v>
      </c>
      <c r="AL11" s="6">
        <f>'20A8'!N8</f>
        <v>5.7278362573393755E-3</v>
      </c>
      <c r="AM11" s="7">
        <f>'20A8'!Q8</f>
        <v>283.93193454742431</v>
      </c>
      <c r="AN11" s="8">
        <f>'20A8'!U8</f>
        <v>61.4</v>
      </c>
    </row>
    <row r="12" spans="1:42" ht="18.75" customHeight="1" x14ac:dyDescent="0.35">
      <c r="A12" s="17" t="s">
        <v>22</v>
      </c>
      <c r="B12" s="5">
        <f>'10'!P9</f>
        <v>2.7951365285034318E-2</v>
      </c>
      <c r="C12" s="6">
        <f>'10'!N9</f>
        <v>2.5917711057663651E-2</v>
      </c>
      <c r="D12" s="7">
        <f>'10'!Q9</f>
        <v>29.580139732360841</v>
      </c>
      <c r="E12" s="8">
        <f>'10'!U9</f>
        <v>1.2</v>
      </c>
      <c r="F12" s="9"/>
      <c r="G12" s="5">
        <f>'15'!P9</f>
        <v>0.31758684509592211</v>
      </c>
      <c r="H12" s="6">
        <f>'15'!N9</f>
        <v>0.31183864035630121</v>
      </c>
      <c r="I12" s="7">
        <f>'15'!Q9</f>
        <v>90.411740207672125</v>
      </c>
      <c r="J12" s="8">
        <f>'15'!U9</f>
        <v>0.7</v>
      </c>
      <c r="K12" s="10"/>
      <c r="L12" s="5">
        <f>'20'!P9</f>
        <v>9.146793815574554E-2</v>
      </c>
      <c r="M12" s="6">
        <f>'20'!N9</f>
        <v>7.9502257905085541E-2</v>
      </c>
      <c r="N12" s="7">
        <f>'20'!Q9</f>
        <v>204.06890954971311</v>
      </c>
      <c r="O12" s="8">
        <f>'20'!U9</f>
        <v>77.900000000000006</v>
      </c>
      <c r="P12" s="9"/>
      <c r="Q12" s="5">
        <f>'25'!P9</f>
        <v>2.1835145651222464E-3</v>
      </c>
      <c r="R12" s="6">
        <f>'25'!N9</f>
        <v>1.5590652070183305E-5</v>
      </c>
      <c r="S12" s="7">
        <f>'25'!Q9</f>
        <v>131.61825835704801</v>
      </c>
      <c r="T12" s="8">
        <f>'25'!U9</f>
        <v>30</v>
      </c>
      <c r="U12" s="9"/>
      <c r="V12" s="5">
        <f>'30'!P9</f>
        <v>3.3989722765411239E-3</v>
      </c>
      <c r="W12" s="6">
        <f>'30'!N9</f>
        <v>1.576015252756734E-5</v>
      </c>
      <c r="X12" s="7">
        <f>'30'!Q9</f>
        <v>150.32616565227511</v>
      </c>
      <c r="Y12" s="8">
        <f>'30'!U9</f>
        <v>14.6</v>
      </c>
      <c r="Z12" s="9"/>
      <c r="AA12" s="5">
        <f>'50'!P9</f>
        <v>7.687430209137984E-2</v>
      </c>
      <c r="AB12" s="6">
        <f>'50'!N9</f>
        <v>2.2548910424177591E-2</v>
      </c>
      <c r="AC12" s="7">
        <f>'50'!Q9</f>
        <v>279.59178922176358</v>
      </c>
      <c r="AD12" s="8">
        <f>'50'!U9</f>
        <v>9285.7999999999993</v>
      </c>
      <c r="AE12" s="9"/>
      <c r="AF12" s="5">
        <f>'100'!P9</f>
        <v>3.6068575211304979E-2</v>
      </c>
      <c r="AG12" s="6">
        <f>'100'!N9</f>
        <v>3.0735075329270558E-3</v>
      </c>
      <c r="AH12" s="7">
        <f>'100'!Q9</f>
        <v>255.93503324985511</v>
      </c>
      <c r="AI12" s="8">
        <f>'100'!U9</f>
        <v>477.7</v>
      </c>
      <c r="AJ12" s="9"/>
      <c r="AK12" s="5">
        <f>'20A8'!P9</f>
        <v>2.0870302531889744E-2</v>
      </c>
      <c r="AL12" s="6">
        <f>'20A8'!N9</f>
        <v>3.1374856247864871E-3</v>
      </c>
      <c r="AM12" s="7">
        <f>'20A8'!Q9</f>
        <v>318.91809394359592</v>
      </c>
      <c r="AN12" s="8">
        <f>'20A8'!U9</f>
        <v>201.3</v>
      </c>
      <c r="AP12" s="18"/>
    </row>
    <row r="13" spans="1:42" ht="18.75" customHeight="1" x14ac:dyDescent="0.35">
      <c r="A13" s="17" t="s">
        <v>20</v>
      </c>
      <c r="B13" s="5">
        <f>'10'!P10</f>
        <v>-7.4882613704580644E-2</v>
      </c>
      <c r="C13" s="6">
        <f>'10'!N10</f>
        <v>-7.4882613704580644E-2</v>
      </c>
      <c r="D13" s="7">
        <f>'10'!Q10</f>
        <v>37.819046306610097</v>
      </c>
      <c r="E13" s="8">
        <f>'10'!U10</f>
        <v>2</v>
      </c>
      <c r="F13" s="9"/>
      <c r="G13" s="5">
        <f>'15'!P10</f>
        <v>0.17262331121573696</v>
      </c>
      <c r="H13" s="6">
        <f>'15'!N10</f>
        <v>0.17075610197468491</v>
      </c>
      <c r="I13" s="7">
        <f>'15'!Q10</f>
        <v>98.414310216903687</v>
      </c>
      <c r="J13" s="8">
        <f>'15'!U10</f>
        <v>1</v>
      </c>
      <c r="K13" s="10"/>
      <c r="L13" s="5">
        <f>'20'!P10</f>
        <v>-1.628376110669516E-2</v>
      </c>
      <c r="M13" s="6">
        <f>'20'!N10</f>
        <v>-3.8792374315773426E-2</v>
      </c>
      <c r="N13" s="7">
        <f>'20'!Q10</f>
        <v>217.98007130622861</v>
      </c>
      <c r="O13" s="8">
        <f>'20'!U10</f>
        <v>122.5</v>
      </c>
      <c r="P13" s="9"/>
      <c r="Q13" s="5">
        <f>'25'!P10</f>
        <v>2.0581560735628075E-3</v>
      </c>
      <c r="R13" s="6">
        <f>'25'!N10</f>
        <v>1.467522605269937E-5</v>
      </c>
      <c r="S13" s="7">
        <f>'25'!Q10</f>
        <v>118.93317759037021</v>
      </c>
      <c r="T13" s="8">
        <f>'25'!U10</f>
        <v>31.2</v>
      </c>
      <c r="U13" s="9"/>
      <c r="V13" s="5">
        <f>'30'!P10</f>
        <v>9.278271928825535E-3</v>
      </c>
      <c r="W13" s="6">
        <f>'30'!N10</f>
        <v>1.4825310180871793E-5</v>
      </c>
      <c r="X13" s="7">
        <f>'30'!Q10</f>
        <v>148.19508061408999</v>
      </c>
      <c r="Y13" s="8">
        <f>'30'!U10</f>
        <v>19.5</v>
      </c>
      <c r="Z13" s="9"/>
      <c r="AA13" s="5">
        <f>'50'!P10</f>
        <v>6.4097506148674863E-2</v>
      </c>
      <c r="AB13" s="6">
        <f>'50'!N10</f>
        <v>5.3524021818739922E-4</v>
      </c>
      <c r="AC13" s="7">
        <f>'50'!Q10</f>
        <v>268.88152313232422</v>
      </c>
      <c r="AD13" s="8">
        <f>'50'!U10</f>
        <v>10812.5</v>
      </c>
      <c r="AE13" s="9"/>
      <c r="AF13" s="5">
        <f>'100'!P10</f>
        <v>3.3872604684680029E-2</v>
      </c>
      <c r="AG13" s="6">
        <f>'100'!N10</f>
        <v>3.7008580264753232E-3</v>
      </c>
      <c r="AH13" s="7">
        <f>'100'!Q10</f>
        <v>250.67371914386749</v>
      </c>
      <c r="AI13" s="8">
        <f>'100'!U10</f>
        <v>689</v>
      </c>
      <c r="AJ13" s="9"/>
      <c r="AK13" s="5">
        <f>'20A8'!P10</f>
        <v>3.6544034345956211E-2</v>
      </c>
      <c r="AL13" s="6">
        <f>'20A8'!N10</f>
        <v>1.4076702558720261E-5</v>
      </c>
      <c r="AM13" s="7">
        <f>'20A8'!Q10</f>
        <v>208.9017087459564</v>
      </c>
      <c r="AN13" s="8">
        <f>'20A8'!U10</f>
        <v>242.6</v>
      </c>
    </row>
    <row r="14" spans="1:42" ht="18.75" customHeight="1" x14ac:dyDescent="0.35">
      <c r="A14" s="17" t="s">
        <v>24</v>
      </c>
      <c r="B14" s="5">
        <f>'10'!P11</f>
        <v>9.7339011147248272E-2</v>
      </c>
      <c r="C14" s="6">
        <f>'10'!N11</f>
        <v>9.7339011147248272E-2</v>
      </c>
      <c r="D14" s="7">
        <f>'10'!Q11</f>
        <v>30.3308078289032</v>
      </c>
      <c r="E14" s="8">
        <f>'10'!U11</f>
        <v>2.2000000000000002</v>
      </c>
      <c r="F14" s="9"/>
      <c r="G14" s="5">
        <f>'15'!P11</f>
        <v>0.42724084200658574</v>
      </c>
      <c r="H14" s="6">
        <f>'15'!N11</f>
        <v>0.41208573899924505</v>
      </c>
      <c r="I14" s="7">
        <f>'15'!Q11</f>
        <v>100.5296584606171</v>
      </c>
      <c r="J14" s="8">
        <f>'15'!U11</f>
        <v>5</v>
      </c>
      <c r="K14" s="10"/>
      <c r="L14" s="5">
        <f>'20'!P11</f>
        <v>0.18411509225229056</v>
      </c>
      <c r="M14" s="6">
        <f>'20'!N11</f>
        <v>0.17932619528595906</v>
      </c>
      <c r="N14" s="7">
        <f>'20'!Q11</f>
        <v>197.6493414878845</v>
      </c>
      <c r="O14" s="8">
        <f>'20'!U11</f>
        <v>318.5</v>
      </c>
      <c r="P14" s="9"/>
      <c r="Q14" s="5">
        <f>'25'!P11</f>
        <v>5.8231785872331736E-3</v>
      </c>
      <c r="R14" s="6">
        <f>'25'!N11</f>
        <v>4.3239282124202388E-3</v>
      </c>
      <c r="S14" s="7">
        <f>'25'!Q11</f>
        <v>135.3426148891449</v>
      </c>
      <c r="T14" s="8">
        <f>'25'!U11</f>
        <v>182.2</v>
      </c>
      <c r="U14" s="9"/>
      <c r="V14" s="5">
        <f>'30'!P11</f>
        <v>9.978279305968521E-3</v>
      </c>
      <c r="W14" s="6">
        <f>'30'!N11</f>
        <v>4.3239282124202388E-3</v>
      </c>
      <c r="X14" s="7">
        <f>'30'!Q11</f>
        <v>143.0881019830704</v>
      </c>
      <c r="Y14" s="8">
        <f>'30'!U11</f>
        <v>174.4</v>
      </c>
      <c r="Z14" s="9"/>
      <c r="AA14" s="5">
        <f>'50'!P11</f>
        <v>6.4212677067485069E-2</v>
      </c>
      <c r="AB14" s="6">
        <f>'50'!N11</f>
        <v>1.2890857229912574E-2</v>
      </c>
      <c r="AC14" s="7">
        <f>'50'!Q11</f>
        <v>267.82799317836759</v>
      </c>
      <c r="AD14" s="8">
        <f>'50'!U11</f>
        <v>10801.8</v>
      </c>
      <c r="AE14" s="9"/>
      <c r="AF14" s="5">
        <f>'100'!P11</f>
        <v>4.224841628524223E-2</v>
      </c>
      <c r="AG14" s="6">
        <f>'100'!N11</f>
        <v>1.8717557154572129E-2</v>
      </c>
      <c r="AH14" s="7">
        <f>'100'!Q11</f>
        <v>236.3658572912216</v>
      </c>
      <c r="AI14" s="8">
        <f>'100'!U11</f>
        <v>6367.6</v>
      </c>
      <c r="AJ14" s="9"/>
      <c r="AK14" s="5">
        <f>'20A8'!P11</f>
        <v>2.7185534838435093E-2</v>
      </c>
      <c r="AL14" s="6">
        <f>'20A8'!N11</f>
        <v>1.301507298884012E-5</v>
      </c>
      <c r="AM14" s="7">
        <f>'20A8'!Q11</f>
        <v>181.2573094129562</v>
      </c>
      <c r="AN14" s="8">
        <f>'20A8'!U11</f>
        <v>10801.4</v>
      </c>
    </row>
    <row r="15" spans="1:42" ht="18.75" customHeight="1" x14ac:dyDescent="0.35">
      <c r="A15" s="17" t="s">
        <v>26</v>
      </c>
      <c r="B15" s="5">
        <f>'10'!P12</f>
        <v>-9.3531213609398547E-2</v>
      </c>
      <c r="C15" s="6">
        <f>'10'!N12</f>
        <v>-9.3531213609398547E-2</v>
      </c>
      <c r="D15" s="7">
        <f>'10'!Q12</f>
        <v>26.771520090103149</v>
      </c>
      <c r="E15" s="8">
        <f>'10'!U12</f>
        <v>5.0999999999999996</v>
      </c>
      <c r="F15" s="9"/>
      <c r="G15" s="5">
        <f>'15'!P12</f>
        <v>0.15026239127312188</v>
      </c>
      <c r="H15" s="6">
        <f>'15'!N12</f>
        <v>0.15026239127312188</v>
      </c>
      <c r="I15" s="7">
        <f>'15'!Q12</f>
        <v>102.6668058395386</v>
      </c>
      <c r="J15" s="8">
        <f>'15'!U12</f>
        <v>3.8</v>
      </c>
      <c r="K15" s="10"/>
      <c r="L15" s="5">
        <f>'20'!P12</f>
        <v>-9.1194381559573448E-3</v>
      </c>
      <c r="M15" s="6">
        <f>'20'!N12</f>
        <v>-4.8593312796610368E-2</v>
      </c>
      <c r="N15" s="7">
        <f>'20'!Q12</f>
        <v>189.14690799713131</v>
      </c>
      <c r="O15" s="8">
        <f>'20'!U12</f>
        <v>2227.3000000000002</v>
      </c>
      <c r="P15" s="9"/>
      <c r="Q15" s="5">
        <f>'25'!P12</f>
        <v>3.9925506257513045E-5</v>
      </c>
      <c r="R15" s="6">
        <f>'25'!N12</f>
        <v>3.9925506257322388E-5</v>
      </c>
      <c r="S15" s="7">
        <f>'25'!Q12</f>
        <v>134.96931221485141</v>
      </c>
      <c r="T15" s="8">
        <f>'25'!U12</f>
        <v>2312.4</v>
      </c>
      <c r="U15" s="9"/>
      <c r="V15" s="5">
        <f>'30'!P12</f>
        <v>4.0647452278741109E-3</v>
      </c>
      <c r="W15" s="6">
        <f>'30'!N12</f>
        <v>3.9925506257322388E-5</v>
      </c>
      <c r="X15" s="7">
        <f>'30'!Q12</f>
        <v>146.4605469465256</v>
      </c>
      <c r="Y15" s="8">
        <f>'30'!U12</f>
        <v>2536.8000000000002</v>
      </c>
      <c r="Z15" s="9"/>
      <c r="AA15" s="5">
        <f>'50'!P12</f>
        <v>3.6486993155064762E-2</v>
      </c>
      <c r="AB15" s="6">
        <f>'50'!N12</f>
        <v>2.4719020608267243E-2</v>
      </c>
      <c r="AC15" s="7">
        <f>'50'!Q12</f>
        <v>225.62088739871979</v>
      </c>
      <c r="AD15" s="8">
        <f>'50'!U12</f>
        <v>10800.7</v>
      </c>
      <c r="AE15" s="9"/>
      <c r="AF15" s="5">
        <f>'100'!P12</f>
        <v>1.6909528576077366E-2</v>
      </c>
      <c r="AG15" s="6">
        <f>'100'!N12</f>
        <v>3.7592893385822421E-5</v>
      </c>
      <c r="AH15" s="7">
        <f>'100'!Q12</f>
        <v>150.02608928680419</v>
      </c>
      <c r="AI15" s="8">
        <f>'100'!U12</f>
        <v>10800.5</v>
      </c>
      <c r="AJ15" s="9"/>
      <c r="AK15" s="5">
        <f>'20A8'!P12</f>
        <v>3.6317656407999166E-2</v>
      </c>
      <c r="AL15" s="6">
        <f>'20A8'!N12</f>
        <v>3.7592893385822421E-5</v>
      </c>
      <c r="AM15" s="7">
        <f>'20A8'!Q12</f>
        <v>181.63471438884741</v>
      </c>
      <c r="AN15" s="8">
        <f>'20A8'!U12</f>
        <v>10800.5</v>
      </c>
    </row>
    <row r="16" spans="1:42" ht="18.75" customHeight="1" x14ac:dyDescent="0.35">
      <c r="A16" s="4" t="s">
        <v>28</v>
      </c>
      <c r="B16" s="5">
        <f>'10'!P13</f>
        <v>9.4820717682874431E-4</v>
      </c>
      <c r="C16" s="6">
        <f>'10'!N13</f>
        <v>4.7115732003135751E-5</v>
      </c>
      <c r="D16" s="7">
        <f>'10'!Q13</f>
        <v>25.740487194061281</v>
      </c>
      <c r="E16" s="8">
        <f>'10'!U13</f>
        <v>8.9</v>
      </c>
      <c r="F16" s="9"/>
      <c r="G16" s="5">
        <f>'15'!P13</f>
        <v>0.31474870148883793</v>
      </c>
      <c r="H16" s="6">
        <f>'15'!N13</f>
        <v>0.30433181383201957</v>
      </c>
      <c r="I16" s="7">
        <f>'15'!Q13</f>
        <v>109.90826411247249</v>
      </c>
      <c r="J16" s="8">
        <f>'15'!U13</f>
        <v>6</v>
      </c>
      <c r="K16" s="10"/>
      <c r="L16" s="5">
        <f>'20'!P13</f>
        <v>7.6027649997429808E-2</v>
      </c>
      <c r="M16" s="6">
        <f>'20'!N13</f>
        <v>5.4327489142994144E-2</v>
      </c>
      <c r="N16" s="7">
        <f>'20'!Q13</f>
        <v>168.58572463989259</v>
      </c>
      <c r="O16" s="8">
        <f>'20'!U13</f>
        <v>10800.2</v>
      </c>
      <c r="P16" s="9"/>
      <c r="Q16" s="5">
        <f>'25'!P13</f>
        <v>3.5023853918829308E-3</v>
      </c>
      <c r="R16" s="6">
        <f>'25'!N13</f>
        <v>1.1000294653946065E-5</v>
      </c>
      <c r="S16" s="7">
        <f>'25'!Q13</f>
        <v>134.45199666023251</v>
      </c>
      <c r="T16" s="8">
        <f>'25'!U13</f>
        <v>10800.1</v>
      </c>
      <c r="U16" s="9"/>
      <c r="V16" s="5">
        <f>'30'!P13</f>
        <v>1.4302333554987605E-2</v>
      </c>
      <c r="W16" s="6">
        <f>'30'!N13</f>
        <v>1.4302333554987431E-2</v>
      </c>
      <c r="X16" s="7">
        <f>'30'!Q13</f>
        <v>126.2192425489426</v>
      </c>
      <c r="Y16" s="8">
        <f>'30'!U13</f>
        <v>10800.3</v>
      </c>
      <c r="Z16" s="9"/>
      <c r="AA16" s="5">
        <f>'50'!P13</f>
        <v>1.691405255765733E-3</v>
      </c>
      <c r="AB16" s="6">
        <f>'50'!N13</f>
        <v>-1.8346199285012597E-2</v>
      </c>
      <c r="AC16" s="7">
        <f>'50'!Q13</f>
        <v>153.24489209651949</v>
      </c>
      <c r="AD16" s="8">
        <f>'50'!U13</f>
        <v>10803.5</v>
      </c>
      <c r="AE16" s="9"/>
      <c r="AF16" s="5">
        <f>'100'!P13</f>
        <v>2.4292518700635996E-2</v>
      </c>
      <c r="AG16" s="6">
        <f>'100'!N13</f>
        <v>1.0490800618736522E-5</v>
      </c>
      <c r="AH16" s="7">
        <f>'100'!Q13</f>
        <v>144.77285296916961</v>
      </c>
      <c r="AI16" s="8">
        <f>'100'!U13</f>
        <v>10800.4</v>
      </c>
      <c r="AJ16" s="9"/>
      <c r="AK16" s="5">
        <f>'20A8'!P13</f>
        <v>3.1508235002775442E-2</v>
      </c>
      <c r="AL16" s="6">
        <f>'20A8'!N13</f>
        <v>1.9918807048329084E-2</v>
      </c>
      <c r="AM16" s="7">
        <f>'20A8'!Q13</f>
        <v>273.39204273223879</v>
      </c>
      <c r="AN16" s="8">
        <f>'20A8'!U13</f>
        <v>10802.5</v>
      </c>
    </row>
    <row r="17" spans="1:40" ht="18.75" customHeight="1" x14ac:dyDescent="0.35">
      <c r="B17" s="12">
        <f>AVERAGE(B11:B16)</f>
        <v>-1.1545919117929649E-2</v>
      </c>
      <c r="C17" s="12">
        <f>AVERAGE(C11:C16)</f>
        <v>-1.2035043396629025E-2</v>
      </c>
      <c r="F17" s="9"/>
      <c r="G17" s="12">
        <f>AVERAGE(G11:G16)</f>
        <v>0.27137931125250009</v>
      </c>
      <c r="H17" s="12">
        <f>AVERAGE(H11:H16)</f>
        <v>0.26561506747003333</v>
      </c>
      <c r="K17" s="10"/>
      <c r="L17" s="12">
        <f>AVERAGE(L11:L16)</f>
        <v>6.1925027804598243E-2</v>
      </c>
      <c r="M17" s="12">
        <f>AVERAGE(M11:M16)</f>
        <v>4.0852046476875147E-2</v>
      </c>
      <c r="P17" s="9"/>
      <c r="Q17" s="12">
        <f>AVERAGE(Q11:Q16)</f>
        <v>4.3371432499496815E-3</v>
      </c>
      <c r="R17" s="12">
        <f>AVERAGE(R11:R16)</f>
        <v>7.5106706800451587E-4</v>
      </c>
      <c r="U17" s="9"/>
      <c r="V17" s="12">
        <f>AVERAGE(V11:V16)</f>
        <v>8.801478325941357E-3</v>
      </c>
      <c r="W17" s="12">
        <f>AVERAGE(W11:W16)</f>
        <v>3.116128789395572E-3</v>
      </c>
      <c r="Z17" s="9"/>
      <c r="AA17" s="12">
        <f>AVERAGE(AA11:AA16)</f>
        <v>5.0152949366586604E-2</v>
      </c>
      <c r="AB17" s="12">
        <f>AVERAGE(AB11:AB16)</f>
        <v>7.8860850401622877E-3</v>
      </c>
      <c r="AE17" s="9"/>
      <c r="AF17" s="12">
        <f>AVERAGE(AF11:AF16)</f>
        <v>3.0269722850383905E-2</v>
      </c>
      <c r="AG17" s="12">
        <f>AVERAGE(AG11:AG16)</f>
        <v>4.2488273309353687E-3</v>
      </c>
      <c r="AJ17" s="9"/>
      <c r="AK17" s="12">
        <f>AVERAGE(AK11:AK16)</f>
        <v>2.7790068515853607E-2</v>
      </c>
      <c r="AL17" s="12">
        <f>AVERAGE(AL11:AL16)</f>
        <v>4.8081355998980555E-3</v>
      </c>
      <c r="AN17" s="15"/>
    </row>
    <row r="18" spans="1:40" ht="18.75" customHeight="1" x14ac:dyDescent="0.35">
      <c r="B18" s="9"/>
      <c r="C18" s="9"/>
      <c r="F18" s="9"/>
      <c r="G18" s="9"/>
      <c r="H18" s="9"/>
      <c r="K18" s="10"/>
      <c r="L18" s="9"/>
      <c r="M18" s="9"/>
      <c r="P18" s="9"/>
      <c r="Q18" s="9"/>
      <c r="R18" s="9"/>
      <c r="U18" s="9"/>
      <c r="V18" s="9"/>
      <c r="W18" s="9"/>
      <c r="Z18" s="9"/>
      <c r="AA18" s="9"/>
      <c r="AB18" s="9"/>
      <c r="AE18" s="9"/>
      <c r="AF18" s="9"/>
      <c r="AG18" s="9"/>
      <c r="AJ18" s="9"/>
      <c r="AK18" s="9"/>
      <c r="AL18" s="9"/>
      <c r="AN18" s="15"/>
    </row>
    <row r="19" spans="1:40" ht="18.75" customHeight="1" x14ac:dyDescent="0.35">
      <c r="A19" s="4" t="s">
        <v>30</v>
      </c>
      <c r="B19" s="5">
        <f>'10'!P14</f>
        <v>-2.2675736961451247E-2</v>
      </c>
      <c r="C19" s="6">
        <f>'10'!N14</f>
        <v>-2.2675736961451247E-2</v>
      </c>
      <c r="D19" s="7">
        <f>'10'!Q14</f>
        <v>31.89440650939941</v>
      </c>
      <c r="E19" s="8">
        <f>'10'!U14</f>
        <v>0.4</v>
      </c>
      <c r="F19" s="9"/>
      <c r="G19" s="5">
        <f>'15'!P14</f>
        <v>0.34223945954150364</v>
      </c>
      <c r="H19" s="6">
        <f>'15'!N14</f>
        <v>0.40139211136890951</v>
      </c>
      <c r="I19" s="7">
        <f>'15'!Q14</f>
        <v>118.66314387321469</v>
      </c>
      <c r="J19" s="8">
        <f>'15'!U14</f>
        <v>0.2</v>
      </c>
      <c r="K19" s="10"/>
      <c r="L19" s="5">
        <f>'20'!P14</f>
        <v>0.13885755990495152</v>
      </c>
      <c r="M19" s="6">
        <f>'20'!N14</f>
        <v>0.13542647110701889</v>
      </c>
      <c r="N19" s="7">
        <f>'20'!Q14</f>
        <v>182.5000273227692</v>
      </c>
      <c r="O19" s="8">
        <f>'20'!U14</f>
        <v>7.3</v>
      </c>
      <c r="P19" s="9"/>
      <c r="Q19" s="5">
        <f>'25'!P14</f>
        <v>2.3097580393569069E-2</v>
      </c>
      <c r="R19" s="6">
        <f>'25'!N14</f>
        <v>8.291873963515755E-3</v>
      </c>
      <c r="S19" s="7">
        <f>'25'!Q14</f>
        <v>142.72945747375491</v>
      </c>
      <c r="T19" s="8">
        <f>'25'!U14</f>
        <v>1.9</v>
      </c>
      <c r="U19" s="9"/>
      <c r="V19" s="5">
        <f>'30'!P14</f>
        <v>2.230918098959947E-2</v>
      </c>
      <c r="W19" s="6">
        <f>'30'!N14</f>
        <v>6.7340067340067337E-3</v>
      </c>
      <c r="X19" s="7">
        <f>'30'!Q14</f>
        <v>137.84102799892429</v>
      </c>
      <c r="Y19" s="8">
        <f>'30'!U14</f>
        <v>1.4</v>
      </c>
      <c r="Z19" s="9"/>
      <c r="AA19" s="5">
        <f>'50'!P14</f>
        <v>3.3324893744995039E-2</v>
      </c>
      <c r="AB19" s="6">
        <f>'50'!N14</f>
        <v>1.0171380799777002E-2</v>
      </c>
      <c r="AC19" s="7">
        <f>'50'!Q14</f>
        <v>129.4715922355652</v>
      </c>
      <c r="AD19" s="8">
        <f>'50'!U14</f>
        <v>161.30000000000001</v>
      </c>
      <c r="AE19" s="9"/>
      <c r="AF19" s="5">
        <f>'100'!P14</f>
        <v>1.9900628182631577E-2</v>
      </c>
      <c r="AG19" s="6">
        <f>'100'!N14</f>
        <v>-9.2981894938146738E-6</v>
      </c>
      <c r="AH19" s="7">
        <f>'100'!Q14</f>
        <v>158.42361953258509</v>
      </c>
      <c r="AI19" s="8">
        <f>'100'!U14</f>
        <v>38.1</v>
      </c>
      <c r="AJ19" s="9"/>
      <c r="AK19" s="5">
        <f>'20A8'!P14</f>
        <v>2.3159132612747071E-2</v>
      </c>
      <c r="AL19" s="6">
        <f>'20A8'!N14</f>
        <v>7.2875587637412599E-3</v>
      </c>
      <c r="AM19" s="7">
        <f>'20A8'!Q14</f>
        <v>270.24445710182192</v>
      </c>
      <c r="AN19" s="8">
        <f>'20A8'!U14</f>
        <v>15.5</v>
      </c>
    </row>
    <row r="20" spans="1:40" ht="18.75" customHeight="1" x14ac:dyDescent="0.35">
      <c r="A20" s="4" t="s">
        <v>34</v>
      </c>
      <c r="B20" s="5">
        <f>'10'!P15</f>
        <v>1.5217391304347827E-2</v>
      </c>
      <c r="C20" s="6">
        <f>'10'!N15</f>
        <v>1.5217391304347827E-2</v>
      </c>
      <c r="D20" s="7">
        <f>'10'!Q15</f>
        <v>28.978244829177861</v>
      </c>
      <c r="E20" s="8">
        <f>'10'!U15</f>
        <v>0.3</v>
      </c>
      <c r="F20" s="9"/>
      <c r="G20" s="5">
        <f>'15'!P15</f>
        <v>0.47229449873257989</v>
      </c>
      <c r="H20" s="6">
        <f>'15'!N15</f>
        <v>0.45777777777777778</v>
      </c>
      <c r="I20" s="7">
        <f>'15'!Q15</f>
        <v>103.2171617031097</v>
      </c>
      <c r="J20" s="8">
        <f>'15'!U15</f>
        <v>0.1</v>
      </c>
      <c r="K20" s="10"/>
      <c r="L20" s="5">
        <f>'20'!P15</f>
        <v>0.22297319335027424</v>
      </c>
      <c r="M20" s="6">
        <f>'20'!N15</f>
        <v>0.16697703289882065</v>
      </c>
      <c r="N20" s="7">
        <f>'20'!Q15</f>
        <v>160.77056274414059</v>
      </c>
      <c r="O20" s="8">
        <f>'20'!U15</f>
        <v>8.1999999999999993</v>
      </c>
      <c r="P20" s="9"/>
      <c r="Q20" s="5">
        <f>'25'!P15</f>
        <v>1.4397796734775641E-2</v>
      </c>
      <c r="R20" s="6">
        <f>'25'!N15</f>
        <v>2.194574434555716E-5</v>
      </c>
      <c r="S20" s="7">
        <f>'25'!Q15</f>
        <v>132.9053794384003</v>
      </c>
      <c r="T20" s="8">
        <f>'25'!U15</f>
        <v>8.8000000000000007</v>
      </c>
      <c r="U20" s="9"/>
      <c r="V20" s="5">
        <f>'30'!P15</f>
        <v>2.3941206217144448E-2</v>
      </c>
      <c r="W20" s="6">
        <f>'30'!N15</f>
        <v>2.5624599615631373E-3</v>
      </c>
      <c r="X20" s="7">
        <f>'30'!Q15</f>
        <v>151.03690652847291</v>
      </c>
      <c r="Y20" s="8">
        <f>'30'!U15</f>
        <v>6.3</v>
      </c>
      <c r="Z20" s="9"/>
      <c r="AA20" s="5">
        <f>'50'!P15</f>
        <v>3.278379693855215E-2</v>
      </c>
      <c r="AB20" s="6">
        <f>'50'!N15</f>
        <v>1.5222138469359931E-2</v>
      </c>
      <c r="AC20" s="7">
        <f>'50'!Q15</f>
        <v>173.15745217800139</v>
      </c>
      <c r="AD20" s="8">
        <f>'50'!U15</f>
        <v>917</v>
      </c>
      <c r="AE20" s="9"/>
      <c r="AF20" s="5">
        <f>'100'!P15</f>
        <v>1.5132534242934365E-2</v>
      </c>
      <c r="AG20" s="6">
        <f>'100'!N15</f>
        <v>3.5596933187294947E-3</v>
      </c>
      <c r="AH20" s="7">
        <f>'100'!Q15</f>
        <v>263.16004741191858</v>
      </c>
      <c r="AI20" s="8">
        <f>'100'!U15</f>
        <v>214.1</v>
      </c>
      <c r="AJ20" s="9"/>
      <c r="AK20" s="5">
        <f>'20A8'!P15</f>
        <v>4.1921879596752455E-3</v>
      </c>
      <c r="AL20" s="6">
        <f>'20A8'!N15</f>
        <v>0</v>
      </c>
      <c r="AM20" s="7">
        <f>'20A8'!Q15</f>
        <v>331.96040096282962</v>
      </c>
      <c r="AN20" s="8">
        <f>'20A8'!U15</f>
        <v>121.2</v>
      </c>
    </row>
    <row r="21" spans="1:40" ht="18.75" customHeight="1" x14ac:dyDescent="0.35">
      <c r="A21" s="4" t="s">
        <v>32</v>
      </c>
      <c r="B21" s="5">
        <f>'10'!P16</f>
        <v>-5.6603773584905662E-2</v>
      </c>
      <c r="C21" s="6">
        <f>'10'!N16</f>
        <v>-5.6603773584905662E-2</v>
      </c>
      <c r="D21" s="7">
        <f>'10'!Q16</f>
        <v>31.36978912353516</v>
      </c>
      <c r="E21" s="8">
        <f>'10'!U16</f>
        <v>0.7</v>
      </c>
      <c r="F21" s="9"/>
      <c r="G21" s="5">
        <f>'15'!P16</f>
        <v>0.37276822811627019</v>
      </c>
      <c r="H21" s="6">
        <f>'15'!N16</f>
        <v>0.34778118340790382</v>
      </c>
      <c r="I21" s="7">
        <f>'15'!Q16</f>
        <v>106.0318401813507</v>
      </c>
      <c r="J21" s="8">
        <f>'15'!U16</f>
        <v>0.3</v>
      </c>
      <c r="K21" s="10"/>
      <c r="L21" s="5">
        <f>'20'!P16</f>
        <v>0.11124907942886635</v>
      </c>
      <c r="M21" s="6">
        <f>'20'!N16</f>
        <v>9.7634022162324127E-2</v>
      </c>
      <c r="N21" s="7">
        <f>'20'!Q16</f>
        <v>183.07759222984311</v>
      </c>
      <c r="O21" s="8">
        <f>'20'!U16</f>
        <v>18</v>
      </c>
      <c r="P21" s="9"/>
      <c r="Q21" s="5">
        <f>'25'!P16</f>
        <v>2.0221456307528116E-2</v>
      </c>
      <c r="R21" s="6">
        <f>'25'!N16</f>
        <v>6.3081196873638863E-4</v>
      </c>
      <c r="S21" s="7">
        <f>'25'!Q16</f>
        <v>138.14566628932951</v>
      </c>
      <c r="T21" s="8">
        <f>'25'!U16</f>
        <v>11.5</v>
      </c>
      <c r="U21" s="9"/>
      <c r="V21" s="5">
        <f>'30'!P16</f>
        <v>2.2468260267325974E-2</v>
      </c>
      <c r="W21" s="6">
        <f>'30'!N16</f>
        <v>0</v>
      </c>
      <c r="X21" s="7">
        <f>'30'!Q16</f>
        <v>105.9387813329697</v>
      </c>
      <c r="Y21" s="8">
        <f>'30'!U16</f>
        <v>13.4</v>
      </c>
      <c r="Z21" s="9"/>
      <c r="AA21" s="5">
        <f>'50'!P16</f>
        <v>6.0547278243874514E-2</v>
      </c>
      <c r="AB21" s="6">
        <f>'50'!N16</f>
        <v>2.7212390143110329E-2</v>
      </c>
      <c r="AC21" s="7">
        <f>'50'!Q16</f>
        <v>259.94232494831078</v>
      </c>
      <c r="AD21" s="8">
        <f>'50'!U16</f>
        <v>1103.8</v>
      </c>
      <c r="AE21" s="9"/>
      <c r="AF21" s="5">
        <f>'100'!P16</f>
        <v>4.4152137613390485E-2</v>
      </c>
      <c r="AG21" s="6">
        <f>'100'!N16</f>
        <v>0</v>
      </c>
      <c r="AH21" s="7">
        <f>'100'!Q16</f>
        <v>247.45405967235561</v>
      </c>
      <c r="AI21" s="8">
        <f>'100'!U16</f>
        <v>843.5</v>
      </c>
      <c r="AJ21" s="9"/>
      <c r="AK21" s="5">
        <f>'20A8'!P16</f>
        <v>2.8271474625563366E-2</v>
      </c>
      <c r="AL21" s="6">
        <f>'20A8'!N16</f>
        <v>0</v>
      </c>
      <c r="AM21" s="7">
        <f>'20A8'!Q16</f>
        <v>339.88006982803353</v>
      </c>
      <c r="AN21" s="8">
        <f>'20A8'!U16</f>
        <v>351.3</v>
      </c>
    </row>
    <row r="22" spans="1:40" ht="18.75" customHeight="1" x14ac:dyDescent="0.35">
      <c r="A22" s="4" t="s">
        <v>35</v>
      </c>
      <c r="B22" s="5">
        <f>'10'!P17</f>
        <v>0.12767853911516672</v>
      </c>
      <c r="C22" s="6">
        <f>'10'!N17</f>
        <v>0.12767853911516672</v>
      </c>
      <c r="D22" s="7">
        <f>'10'!Q17</f>
        <v>31.232099485397342</v>
      </c>
      <c r="E22" s="8">
        <f>'10'!U17</f>
        <v>0.7</v>
      </c>
      <c r="F22" s="9"/>
      <c r="G22" s="5">
        <f>'15'!P17</f>
        <v>0.44459515477807315</v>
      </c>
      <c r="H22" s="6">
        <f>'15'!N17</f>
        <v>0.44459515477807315</v>
      </c>
      <c r="I22" s="7">
        <f>'15'!Q17</f>
        <v>115.43679866790769</v>
      </c>
      <c r="J22" s="8">
        <f>'15'!U17</f>
        <v>0.5</v>
      </c>
      <c r="K22" s="10"/>
      <c r="L22" s="5">
        <f>'20'!P17</f>
        <v>0.26399465365823138</v>
      </c>
      <c r="M22" s="6">
        <f>'20'!N17</f>
        <v>0.26399465365823138</v>
      </c>
      <c r="N22" s="7">
        <f>'20'!Q17</f>
        <v>185.45273432731631</v>
      </c>
      <c r="O22" s="8">
        <f>'20'!U17</f>
        <v>57.4</v>
      </c>
      <c r="P22" s="9"/>
      <c r="Q22" s="5">
        <f>'25'!P17</f>
        <v>1.7012460281320172E-2</v>
      </c>
      <c r="R22" s="6">
        <f>'25'!N17</f>
        <v>-2.8077852757804535E-5</v>
      </c>
      <c r="S22" s="7">
        <f>'25'!Q17</f>
        <v>72.407904911041257</v>
      </c>
      <c r="T22" s="8">
        <f>'25'!U17</f>
        <v>54</v>
      </c>
      <c r="U22" s="9"/>
      <c r="V22" s="5">
        <f>'30'!P17</f>
        <v>7.5176635496507901E-3</v>
      </c>
      <c r="W22" s="6">
        <f>'30'!N17</f>
        <v>-2.8077852757804535E-5</v>
      </c>
      <c r="X22" s="7">
        <f>'30'!Q17</f>
        <v>150.84501380920409</v>
      </c>
      <c r="Y22" s="8">
        <f>'30'!U17</f>
        <v>49.2</v>
      </c>
      <c r="Z22" s="9"/>
      <c r="AA22" s="5">
        <f>'50'!P17</f>
        <v>1.7792864753737318E-2</v>
      </c>
      <c r="AB22" s="6">
        <f>'50'!N17</f>
        <v>-3.8701778319056773E-2</v>
      </c>
      <c r="AC22" s="7">
        <f>'50'!Q17</f>
        <v>240.7173928260803</v>
      </c>
      <c r="AD22" s="8">
        <f>'50'!U17</f>
        <v>10811.3</v>
      </c>
      <c r="AE22" s="9"/>
      <c r="AF22" s="5">
        <f>'100'!P17</f>
        <v>-3.3948294427242613E-2</v>
      </c>
      <c r="AG22" s="6">
        <f>'100'!N17</f>
        <v>-5.4782559087175955E-2</v>
      </c>
      <c r="AH22" s="7">
        <f>'100'!Q17</f>
        <v>306.5092656135559</v>
      </c>
      <c r="AI22" s="8">
        <f>'100'!U17</f>
        <v>10807.5</v>
      </c>
      <c r="AJ22" s="9"/>
      <c r="AK22" s="5">
        <f>'20A8'!P17</f>
        <v>1.5764431007379735E-2</v>
      </c>
      <c r="AL22" s="6">
        <f>'20A8'!N17</f>
        <v>3.6320136544097153E-5</v>
      </c>
      <c r="AM22" s="7">
        <f>'20A8'!Q17</f>
        <v>296.17287187576301</v>
      </c>
      <c r="AN22" s="8">
        <f>'20A8'!U17</f>
        <v>10803.9</v>
      </c>
    </row>
    <row r="23" spans="1:40" ht="18.75" customHeight="1" x14ac:dyDescent="0.35">
      <c r="A23" s="4" t="s">
        <v>37</v>
      </c>
      <c r="B23" s="5">
        <f>'10'!P18</f>
        <v>-0.1132254712933175</v>
      </c>
      <c r="C23" s="6">
        <f>'10'!N18</f>
        <v>-0.1132254712933175</v>
      </c>
      <c r="D23" s="7">
        <f>'10'!Q18</f>
        <v>33.263216924667361</v>
      </c>
      <c r="E23" s="8">
        <f>'10'!U18</f>
        <v>4.3</v>
      </c>
      <c r="F23" s="9"/>
      <c r="G23" s="5">
        <f>'15'!P18</f>
        <v>0.16270398520009793</v>
      </c>
      <c r="H23" s="6">
        <f>'15'!N18</f>
        <v>0.16270398520009793</v>
      </c>
      <c r="I23" s="7">
        <f>'15'!Q18</f>
        <v>122.37017669677731</v>
      </c>
      <c r="J23" s="8">
        <f>'15'!U18</f>
        <v>2.1</v>
      </c>
      <c r="K23" s="10"/>
      <c r="L23" s="5">
        <f>'20'!P18</f>
        <v>8.2569002178756803E-2</v>
      </c>
      <c r="M23" s="6">
        <f>'20'!N18</f>
        <v>5.0595584442125148E-2</v>
      </c>
      <c r="N23" s="7">
        <f>'20'!Q18</f>
        <v>175.95656232833861</v>
      </c>
      <c r="O23" s="8">
        <f>'20'!U18</f>
        <v>320.60000000000002</v>
      </c>
      <c r="P23" s="9"/>
      <c r="Q23" s="5">
        <f>'25'!P18</f>
        <v>9.7404882700168269E-3</v>
      </c>
      <c r="R23" s="6">
        <f>'25'!N18</f>
        <v>1.7905952153349331E-5</v>
      </c>
      <c r="S23" s="7">
        <f>'25'!Q18</f>
        <v>117.7642604589462</v>
      </c>
      <c r="T23" s="8">
        <f>'25'!U18</f>
        <v>373.5</v>
      </c>
      <c r="U23" s="9"/>
      <c r="V23" s="5">
        <f>'30'!P18</f>
        <v>9.0923161154925856E-3</v>
      </c>
      <c r="W23" s="6">
        <f>'30'!N18</f>
        <v>1.7905952153349331E-5</v>
      </c>
      <c r="X23" s="7">
        <f>'30'!Q18</f>
        <v>154.00807960033421</v>
      </c>
      <c r="Y23" s="8">
        <f>'30'!U18</f>
        <v>397.4</v>
      </c>
      <c r="Z23" s="9"/>
      <c r="AA23" s="5">
        <f>'50'!P18</f>
        <v>4.0393427738922086E-2</v>
      </c>
      <c r="AB23" s="6">
        <f>'50'!N18</f>
        <v>5.5684280891726938E-3</v>
      </c>
      <c r="AC23" s="7">
        <f>'50'!Q18</f>
        <v>277.86313073635102</v>
      </c>
      <c r="AD23" s="8">
        <f>'50'!U18</f>
        <v>10803.9</v>
      </c>
      <c r="AE23" s="9"/>
      <c r="AF23" s="5">
        <f>'100'!P18</f>
        <v>1.1900749464902938E-2</v>
      </c>
      <c r="AG23" s="6">
        <f>'100'!N18</f>
        <v>1.5426235750607188E-5</v>
      </c>
      <c r="AH23" s="7">
        <f>'100'!Q18</f>
        <v>290.75018148422242</v>
      </c>
      <c r="AI23" s="8">
        <f>'100'!U18</f>
        <v>10804</v>
      </c>
      <c r="AJ23" s="9"/>
      <c r="AK23" s="5">
        <f>'20A8'!P18</f>
        <v>1.9522908220410435E-2</v>
      </c>
      <c r="AL23" s="6">
        <f>'20A8'!N18</f>
        <v>1.5426235750607188E-5</v>
      </c>
      <c r="AM23" s="7">
        <f>'20A8'!Q18</f>
        <v>355.92423872947688</v>
      </c>
      <c r="AN23" s="8">
        <f>'20A8'!U18</f>
        <v>10802.9</v>
      </c>
    </row>
    <row r="24" spans="1:40" ht="18.75" customHeight="1" x14ac:dyDescent="0.35">
      <c r="A24" s="4" t="s">
        <v>39</v>
      </c>
      <c r="B24" s="5">
        <f>'10'!P19</f>
        <v>-2.959968759562592E-5</v>
      </c>
      <c r="C24" s="6">
        <f>'10'!N19</f>
        <v>-2.959968759562592E-5</v>
      </c>
      <c r="D24" s="7">
        <f>'10'!Q19</f>
        <v>30.12214274406433</v>
      </c>
      <c r="E24" s="8">
        <f>'10'!U19</f>
        <v>7.8</v>
      </c>
      <c r="F24" s="9"/>
      <c r="G24" s="5">
        <f>'15'!P19</f>
        <v>0.27584133190528609</v>
      </c>
      <c r="H24" s="6">
        <f>'15'!N19</f>
        <v>0.27584133190528609</v>
      </c>
      <c r="I24" s="7">
        <f>'15'!Q19</f>
        <v>104.2934396266937</v>
      </c>
      <c r="J24" s="8">
        <f>'15'!U19</f>
        <v>6.2</v>
      </c>
      <c r="K24" s="10"/>
      <c r="L24" s="5">
        <f>'20'!P19</f>
        <v>0.18493330027978136</v>
      </c>
      <c r="M24" s="6">
        <f>'20'!N19</f>
        <v>0.18493330027978136</v>
      </c>
      <c r="N24" s="7">
        <f>'20'!Q19</f>
        <v>170.16250681877139</v>
      </c>
      <c r="O24" s="8">
        <f>'20'!U19</f>
        <v>1101.4000000000001</v>
      </c>
      <c r="P24" s="9"/>
      <c r="Q24" s="5">
        <f>'25'!P19</f>
        <v>1.9730651222411331E-2</v>
      </c>
      <c r="R24" s="6">
        <f>'25'!N19</f>
        <v>1.6694043378164945E-5</v>
      </c>
      <c r="S24" s="7">
        <f>'25'!Q19</f>
        <v>142.04717087745669</v>
      </c>
      <c r="T24" s="8">
        <f>'25'!U19</f>
        <v>991.5</v>
      </c>
      <c r="U24" s="9"/>
      <c r="V24" s="5">
        <f>'30'!P19</f>
        <v>1.6863640827881578E-2</v>
      </c>
      <c r="W24" s="6">
        <f>'30'!N19</f>
        <v>1.6694043378164945E-5</v>
      </c>
      <c r="X24" s="7">
        <f>'30'!Q19</f>
        <v>156.019381070137</v>
      </c>
      <c r="Y24" s="8">
        <f>'30'!U19</f>
        <v>815.5</v>
      </c>
      <c r="Z24" s="9"/>
      <c r="AA24" s="5">
        <f>'50'!P19</f>
        <v>1.2832690218195539E-2</v>
      </c>
      <c r="AB24" s="6">
        <f>'50'!N19</f>
        <v>-1.2163778514825356E-2</v>
      </c>
      <c r="AC24" s="7">
        <f>'50'!Q19</f>
        <v>280.87981829643252</v>
      </c>
      <c r="AD24" s="8">
        <f>'50'!U19</f>
        <v>10804.7</v>
      </c>
      <c r="AE24" s="9"/>
      <c r="AF24" s="5">
        <f>'100'!P19</f>
        <v>2.8991349590871556E-2</v>
      </c>
      <c r="AG24" s="6">
        <f>'100'!N19</f>
        <v>-2.4989587671803179E-3</v>
      </c>
      <c r="AH24" s="7">
        <f>'100'!Q19</f>
        <v>228.06655547618871</v>
      </c>
      <c r="AI24" s="8">
        <f>'100'!U19</f>
        <v>10800.7</v>
      </c>
      <c r="AJ24" s="9"/>
      <c r="AK24" s="5">
        <f>'20A8'!P19</f>
        <v>1.5925426838590159E-2</v>
      </c>
      <c r="AL24" s="6">
        <f>'20A8'!N19</f>
        <v>-1.4671949013500342E-2</v>
      </c>
      <c r="AM24" s="7">
        <f>'20A8'!Q19</f>
        <v>272.09240014553069</v>
      </c>
      <c r="AN24" s="8">
        <f>'20A8'!U19</f>
        <v>10800.3</v>
      </c>
    </row>
    <row r="25" spans="1:40" ht="18.75" customHeight="1" x14ac:dyDescent="0.35">
      <c r="B25" s="12">
        <f>AVERAGE(B19:B24)</f>
        <v>-8.2731085179592479E-3</v>
      </c>
      <c r="C25" s="12">
        <f>AVERAGE(C19:C24)</f>
        <v>-8.2731085179592479E-3</v>
      </c>
      <c r="F25" s="9"/>
      <c r="G25" s="12">
        <f>AVERAGE(G19:G24)</f>
        <v>0.34507377637896847</v>
      </c>
      <c r="H25" s="12">
        <f>AVERAGE(H19:H24)</f>
        <v>0.34834859073967467</v>
      </c>
      <c r="K25" s="10"/>
      <c r="L25" s="12">
        <f>AVERAGE(L19:L24)</f>
        <v>0.16742946480014362</v>
      </c>
      <c r="M25" s="12">
        <f>AVERAGE(M19:M24)</f>
        <v>0.1499268440913836</v>
      </c>
      <c r="P25" s="9"/>
      <c r="Q25" s="12">
        <f>AVERAGE(Q19:Q24)</f>
        <v>1.7366738868270188E-2</v>
      </c>
      <c r="R25" s="12">
        <f>AVERAGE(R19:R24)</f>
        <v>1.4918589698952349E-3</v>
      </c>
      <c r="U25" s="9"/>
      <c r="V25" s="12">
        <f>AVERAGE(V19:V24)</f>
        <v>1.7032044661182476E-2</v>
      </c>
      <c r="W25" s="12">
        <f>AVERAGE(W19:W24)</f>
        <v>1.5504981397239301E-3</v>
      </c>
      <c r="Z25" s="9"/>
      <c r="AA25" s="12">
        <f>AVERAGE(AA19:AA24)</f>
        <v>3.2945825273046105E-2</v>
      </c>
      <c r="AB25" s="12">
        <f>AVERAGE(AB19:AB24)</f>
        <v>1.2181301112563034E-3</v>
      </c>
      <c r="AE25" s="9"/>
      <c r="AF25" s="12">
        <f>AVERAGE(AF19:AF24)</f>
        <v>1.4354850777914719E-2</v>
      </c>
      <c r="AG25" s="12">
        <f>AVERAGE(AG19:AG24)</f>
        <v>-8.9526160815616637E-3</v>
      </c>
      <c r="AJ25" s="9"/>
      <c r="AK25" s="12">
        <f>AVERAGE(AK19:AK24)</f>
        <v>1.7805926877394334E-2</v>
      </c>
      <c r="AL25" s="12">
        <f>AVERAGE(AL19:AL24)</f>
        <v>-1.2221073129107295E-3</v>
      </c>
      <c r="AN25" s="15"/>
    </row>
    <row r="26" spans="1:40" ht="18.75" customHeight="1" x14ac:dyDescent="0.35">
      <c r="B26" s="9"/>
      <c r="C26" s="9"/>
      <c r="F26" s="9"/>
      <c r="G26" s="9"/>
      <c r="H26" s="9"/>
      <c r="K26" s="10"/>
      <c r="L26" s="9"/>
      <c r="M26" s="9"/>
      <c r="P26" s="9"/>
      <c r="Q26" s="9"/>
      <c r="R26" s="9"/>
      <c r="U26" s="9"/>
      <c r="V26" s="9"/>
      <c r="W26" s="9"/>
      <c r="Z26" s="9"/>
      <c r="AA26" s="9"/>
      <c r="AB26" s="9"/>
      <c r="AE26" s="9"/>
      <c r="AF26" s="9"/>
      <c r="AG26" s="9"/>
      <c r="AJ26" s="9"/>
      <c r="AK26" s="9"/>
      <c r="AL26" s="9"/>
      <c r="AN26" s="15"/>
    </row>
    <row r="27" spans="1:40" ht="18.75" customHeight="1" x14ac:dyDescent="0.35">
      <c r="A27" s="4" t="s">
        <v>41</v>
      </c>
      <c r="B27" s="5">
        <f>'10'!P20</f>
        <v>-4.8833281316145713E-2</v>
      </c>
      <c r="C27" s="6">
        <f>'10'!N20</f>
        <v>-4.8833281316145713E-2</v>
      </c>
      <c r="D27" s="7">
        <f>'10'!Q20</f>
        <v>29.225207185745241</v>
      </c>
      <c r="E27" s="8">
        <f>'10'!U20</f>
        <v>9.3000000000000007</v>
      </c>
      <c r="F27" s="9"/>
      <c r="G27" s="5">
        <f>'15'!P20</f>
        <v>0.16216968011126567</v>
      </c>
      <c r="H27" s="6">
        <f>'15'!N20</f>
        <v>0.15438108484005564</v>
      </c>
      <c r="I27" s="7">
        <f>'15'!Q20</f>
        <v>70.552318048477176</v>
      </c>
      <c r="J27" s="8">
        <f>'15'!U20</f>
        <v>6.9</v>
      </c>
      <c r="K27" s="10"/>
      <c r="L27" s="5">
        <f>'20'!P20</f>
        <v>0.35694444444444456</v>
      </c>
      <c r="M27" s="6">
        <f>'20'!N20</f>
        <v>0.35416666666666669</v>
      </c>
      <c r="N27" s="7">
        <f>'20'!Q20</f>
        <v>114.394658613205</v>
      </c>
      <c r="O27" s="8">
        <f>'20'!U20</f>
        <v>4829.3</v>
      </c>
      <c r="P27" s="9"/>
      <c r="Q27" s="5">
        <f>'25'!P20</f>
        <v>7.8176669184497911E-3</v>
      </c>
      <c r="R27" s="6">
        <f>'25'!N20</f>
        <v>5.5069153007257733E-5</v>
      </c>
      <c r="S27" s="7">
        <f>'25'!Q20</f>
        <v>100.17799141407011</v>
      </c>
      <c r="T27" s="8">
        <f>'25'!U20</f>
        <v>5458.4</v>
      </c>
      <c r="U27" s="9"/>
      <c r="V27" s="5">
        <f>'30'!P20</f>
        <v>3.1634515796167356E-2</v>
      </c>
      <c r="W27" s="6">
        <f>'30'!N20</f>
        <v>0</v>
      </c>
      <c r="X27" s="7">
        <f>'30'!Q20</f>
        <v>104.2688856363297</v>
      </c>
      <c r="Y27" s="8">
        <f>'30'!U20</f>
        <v>1115.3</v>
      </c>
      <c r="Z27" s="9"/>
      <c r="AA27" s="5">
        <f>'50'!P20</f>
        <v>1.5064102564102528E-2</v>
      </c>
      <c r="AB27" s="6">
        <f>'50'!N20</f>
        <v>-1.1217948717948718E-2</v>
      </c>
      <c r="AC27" s="7">
        <f>'50'!Q20</f>
        <v>142.84004046916959</v>
      </c>
      <c r="AD27" s="8">
        <f>'50'!U20</f>
        <v>10819.2</v>
      </c>
      <c r="AE27" s="9"/>
      <c r="AF27" s="5">
        <f>'100'!P20</f>
        <v>3.8708756296770327E-2</v>
      </c>
      <c r="AG27" s="6">
        <f>'100'!N20</f>
        <v>-3.5826316658411829E-2</v>
      </c>
      <c r="AH27" s="7">
        <f>'100'!Q20</f>
        <v>210.43271470069891</v>
      </c>
      <c r="AI27" s="8">
        <f>'100'!U20</f>
        <v>10818.5</v>
      </c>
      <c r="AJ27" s="9"/>
      <c r="AK27" s="5">
        <f>'20A8'!P20</f>
        <v>3.9826720543900745E-3</v>
      </c>
      <c r="AL27" s="6">
        <f>'20A8'!N20</f>
        <v>-3.1508257827524049E-3</v>
      </c>
      <c r="AM27" s="7">
        <f>'20A8'!Q20</f>
        <v>160.9865004301071</v>
      </c>
      <c r="AN27" s="8">
        <f>'20A8'!U20</f>
        <v>10816.2</v>
      </c>
    </row>
    <row r="28" spans="1:40" ht="18.75" customHeight="1" x14ac:dyDescent="0.35">
      <c r="A28" s="4" t="s">
        <v>45</v>
      </c>
      <c r="B28" s="5">
        <f>'10'!P21</f>
        <v>-1.1195491262584902E-2</v>
      </c>
      <c r="C28" s="6">
        <f>'10'!N21</f>
        <v>-1.1195491262584902E-2</v>
      </c>
      <c r="D28" s="7">
        <f>'10'!Q21</f>
        <v>24.555962514877319</v>
      </c>
      <c r="E28" s="8">
        <f>'10'!U21</f>
        <v>10.4</v>
      </c>
      <c r="F28" s="9"/>
      <c r="G28" s="5">
        <f>'15'!P21</f>
        <v>0.22689747133035146</v>
      </c>
      <c r="H28" s="6">
        <f>'15'!N21</f>
        <v>0.22689747133035132</v>
      </c>
      <c r="I28" s="7">
        <f>'15'!Q21</f>
        <v>74.260988712310791</v>
      </c>
      <c r="J28" s="8">
        <f>'15'!U21</f>
        <v>2.8</v>
      </c>
      <c r="K28" s="10"/>
      <c r="L28" s="5">
        <f>'20'!P21</f>
        <v>0.48638609338675287</v>
      </c>
      <c r="M28" s="6">
        <f>'20'!N21</f>
        <v>0.48137383690605395</v>
      </c>
      <c r="N28" s="7">
        <f>'20'!Q21</f>
        <v>118.6900665283203</v>
      </c>
      <c r="O28" s="8">
        <f>'20'!U21</f>
        <v>10805.8</v>
      </c>
      <c r="P28" s="9"/>
      <c r="Q28" s="5">
        <f>'25'!P21</f>
        <v>8.9095546112843121E-2</v>
      </c>
      <c r="R28" s="6">
        <f>'25'!N21</f>
        <v>5.2080766847341564E-5</v>
      </c>
      <c r="S28" s="7">
        <f>'25'!Q21</f>
        <v>97.513407778739932</v>
      </c>
      <c r="T28" s="8">
        <f>'25'!U21</f>
        <v>2617.1999999999998</v>
      </c>
      <c r="U28" s="9"/>
      <c r="V28" s="5">
        <f>'30'!P21</f>
        <v>0.10496747769197809</v>
      </c>
      <c r="W28" s="6">
        <f>'30'!N21</f>
        <v>6.2146393442695506E-2</v>
      </c>
      <c r="X28" s="7">
        <f>'30'!Q21</f>
        <v>71.541067504882818</v>
      </c>
      <c r="Y28" s="8">
        <f>'30'!U21</f>
        <v>1295.8</v>
      </c>
      <c r="Z28" s="9"/>
      <c r="AA28" s="5">
        <f>'50'!P21</f>
        <v>7.8917101075246923E-2</v>
      </c>
      <c r="AB28" s="6">
        <f>'50'!N21</f>
        <v>1.9205309544122032E-2</v>
      </c>
      <c r="AC28" s="7">
        <f>'50'!Q21</f>
        <v>132.13959040641791</v>
      </c>
      <c r="AD28" s="8">
        <f>'50'!U21</f>
        <v>10814.6</v>
      </c>
      <c r="AE28" s="9"/>
      <c r="AF28" s="5">
        <f>'100'!P21</f>
        <v>1.1739442026912112E-2</v>
      </c>
      <c r="AG28" s="6">
        <f>'100'!N21</f>
        <v>-3.306170263604364E-2</v>
      </c>
      <c r="AH28" s="7">
        <f>'100'!Q21</f>
        <v>236.11854579448701</v>
      </c>
      <c r="AI28" s="8">
        <f>'100'!U21</f>
        <v>10818.5</v>
      </c>
      <c r="AJ28" s="9"/>
      <c r="AK28" s="5">
        <f>'20A8'!P21</f>
        <v>2.1546955979035117E-3</v>
      </c>
      <c r="AL28" s="6">
        <f>'20A8'!N21</f>
        <v>-2.9769051304529464E-3</v>
      </c>
      <c r="AM28" s="7">
        <f>'20A8'!Q21</f>
        <v>145.7211891412735</v>
      </c>
      <c r="AN28" s="8">
        <f>'20A8'!U21</f>
        <v>10806</v>
      </c>
    </row>
    <row r="29" spans="1:40" ht="18.75" customHeight="1" x14ac:dyDescent="0.35">
      <c r="A29" s="4" t="s">
        <v>43</v>
      </c>
      <c r="B29" s="5">
        <f>'10'!P22</f>
        <v>-0.13312895301987374</v>
      </c>
      <c r="C29" s="6">
        <f>'10'!N22</f>
        <v>-0.13312895301987374</v>
      </c>
      <c r="D29" s="7">
        <f>'10'!Q22</f>
        <v>25.832310104370119</v>
      </c>
      <c r="E29" s="8">
        <f>'10'!U22</f>
        <v>34.200000000000003</v>
      </c>
      <c r="F29" s="9"/>
      <c r="G29" s="5">
        <f>'15'!P22</f>
        <v>7.5771145794343395E-2</v>
      </c>
      <c r="H29" s="6">
        <f>'15'!N22</f>
        <v>5.7190722179904029E-2</v>
      </c>
      <c r="I29" s="7">
        <f>'15'!Q22</f>
        <v>74.290025377273565</v>
      </c>
      <c r="J29" s="8">
        <f>'15'!U22</f>
        <v>4.3</v>
      </c>
      <c r="K29" s="10"/>
      <c r="L29" s="5">
        <f>'20'!P22</f>
        <v>0.23672764076416419</v>
      </c>
      <c r="M29" s="6">
        <f>'20'!N22</f>
        <v>0.23624211264930303</v>
      </c>
      <c r="N29" s="7">
        <f>'20'!Q22</f>
        <v>121.9722065925598</v>
      </c>
      <c r="O29" s="8">
        <f>'20'!U22</f>
        <v>10800.3</v>
      </c>
      <c r="P29" s="9"/>
      <c r="Q29" s="5">
        <f>'25'!P22</f>
        <v>9.3394921552972229E-2</v>
      </c>
      <c r="R29" s="6">
        <f>'25'!N22</f>
        <v>3.6275218391969556E-6</v>
      </c>
      <c r="S29" s="7">
        <f>'25'!Q22</f>
        <v>100.91502022743229</v>
      </c>
      <c r="T29" s="8">
        <f>'25'!U22</f>
        <v>2207.8000000000002</v>
      </c>
      <c r="U29" s="9"/>
      <c r="V29" s="5">
        <f>'30'!P22</f>
        <v>2.8769241954157039E-2</v>
      </c>
      <c r="W29" s="6">
        <f>'30'!N22</f>
        <v>3.6275218391969556E-6</v>
      </c>
      <c r="X29" s="7">
        <f>'30'!Q22</f>
        <v>65.837493896484375</v>
      </c>
      <c r="Y29" s="8">
        <f>'30'!U22</f>
        <v>1986</v>
      </c>
      <c r="Z29" s="9"/>
      <c r="AA29" s="5">
        <f>'50'!P22</f>
        <v>0.11536363507274922</v>
      </c>
      <c r="AB29" s="6">
        <f>'50'!N22</f>
        <v>2.3249526899161998E-2</v>
      </c>
      <c r="AC29" s="7">
        <f>'50'!Q22</f>
        <v>179.4505109786987</v>
      </c>
      <c r="AD29" s="8">
        <f>'50'!U22</f>
        <v>10810.4</v>
      </c>
      <c r="AE29" s="9"/>
      <c r="AF29" s="5">
        <f>'100'!P22</f>
        <v>2.6589663603470995E-2</v>
      </c>
      <c r="AG29" s="6">
        <f>'100'!N22</f>
        <v>-1.8806419262093598E-2</v>
      </c>
      <c r="AH29" s="7">
        <f>'100'!Q22</f>
        <v>161.33662295341489</v>
      </c>
      <c r="AI29" s="8">
        <f>'100'!U22</f>
        <v>10802.7</v>
      </c>
      <c r="AJ29" s="9"/>
      <c r="AK29" s="5">
        <f>'20A8'!P22</f>
        <v>-6.248481603664919E-4</v>
      </c>
      <c r="AL29" s="6">
        <f>'20A8'!N22</f>
        <v>-2.2575568792190469E-3</v>
      </c>
      <c r="AM29" s="7">
        <f>'20A8'!Q22</f>
        <v>184.80291962623599</v>
      </c>
      <c r="AN29" s="8">
        <f>'20A8'!U22</f>
        <v>10803.1</v>
      </c>
    </row>
    <row r="30" spans="1:40" ht="18.75" customHeight="1" x14ac:dyDescent="0.35">
      <c r="A30" s="4" t="s">
        <v>47</v>
      </c>
      <c r="B30" s="5">
        <f>'10'!P23</f>
        <v>6.9695959584197636E-2</v>
      </c>
      <c r="C30" s="6">
        <f>'10'!N23</f>
        <v>6.9695959584197512E-2</v>
      </c>
      <c r="D30" s="7">
        <f>'10'!Q23</f>
        <v>23.47984690666199</v>
      </c>
      <c r="E30" s="8">
        <f>'10'!U23</f>
        <v>55.9</v>
      </c>
      <c r="F30" s="9"/>
      <c r="G30" s="5">
        <f>'15'!P23</f>
        <v>0.22170365081357296</v>
      </c>
      <c r="H30" s="6">
        <f>'15'!N23</f>
        <v>0</v>
      </c>
      <c r="I30" s="7">
        <f>'15'!Q23</f>
        <v>72.490770530700686</v>
      </c>
      <c r="J30" s="8">
        <f>'15'!U23</f>
        <v>13.7</v>
      </c>
      <c r="K30" s="10"/>
      <c r="L30" s="5">
        <f>'20'!P23</f>
        <v>0.54646948536096063</v>
      </c>
      <c r="M30" s="6">
        <f>'20'!N23</f>
        <v>0.54367412112939706</v>
      </c>
      <c r="N30" s="7">
        <f>'20'!Q23</f>
        <v>115.4105709075928</v>
      </c>
      <c r="O30" s="8">
        <f>'20'!U23</f>
        <v>10800.2</v>
      </c>
      <c r="P30" s="9"/>
      <c r="Q30" s="5">
        <f>'25'!P23</f>
        <v>6.8222226849247933E-2</v>
      </c>
      <c r="R30" s="6">
        <f>'25'!N23</f>
        <v>1.2302423349917426E-2</v>
      </c>
      <c r="S30" s="7">
        <f>'25'!Q23</f>
        <v>100.69255130290981</v>
      </c>
      <c r="T30" s="8">
        <f>'25'!U23</f>
        <v>10800.2</v>
      </c>
      <c r="U30" s="9"/>
      <c r="V30" s="5">
        <f>'30'!P23</f>
        <v>5.0774886159019678E-2</v>
      </c>
      <c r="W30" s="6">
        <f>'30'!N23</f>
        <v>1.2302423349917426E-2</v>
      </c>
      <c r="X30" s="7">
        <f>'30'!Q23</f>
        <v>59.771055197715761</v>
      </c>
      <c r="Y30" s="8">
        <f>'30'!U23</f>
        <v>10800.3</v>
      </c>
      <c r="Z30" s="9"/>
      <c r="AA30" s="5">
        <f>'50'!P23</f>
        <v>7.8820254714434185E-2</v>
      </c>
      <c r="AB30" s="6">
        <f>'50'!N23</f>
        <v>-1.2597799969995762E-2</v>
      </c>
      <c r="AC30" s="7">
        <f>'50'!Q23</f>
        <v>193.43627185821529</v>
      </c>
      <c r="AD30" s="8">
        <f>'50'!U23</f>
        <v>10806.9</v>
      </c>
      <c r="AE30" s="9"/>
      <c r="AF30" s="5">
        <f>'100'!P23</f>
        <v>6.8222226849247933E-2</v>
      </c>
      <c r="AG30" s="6">
        <f>'100'!N23</f>
        <v>1.2302423349917426E-2</v>
      </c>
      <c r="AH30" s="7">
        <f>'100'!Q23</f>
        <v>100.69255130290981</v>
      </c>
      <c r="AI30" s="8">
        <f>'100'!U23</f>
        <v>10803.2</v>
      </c>
      <c r="AJ30" s="9"/>
      <c r="AK30" s="5">
        <f>'20A8'!P23</f>
        <v>-2.4233235268919435E-3</v>
      </c>
      <c r="AL30" s="6">
        <f>'20A8'!N23</f>
        <v>-2.4233235268920966E-3</v>
      </c>
      <c r="AM30" s="7">
        <f>'20A8'!Q23</f>
        <v>192.33122379779809</v>
      </c>
      <c r="AN30" s="8">
        <f>'20A8'!U23</f>
        <v>10804.1</v>
      </c>
    </row>
    <row r="31" spans="1:40" ht="18.75" customHeight="1" x14ac:dyDescent="0.35">
      <c r="A31" s="4" t="s">
        <v>49</v>
      </c>
      <c r="B31" s="5">
        <f>'10'!P24</f>
        <v>-0.10878332016199746</v>
      </c>
      <c r="C31" s="6">
        <f>'10'!N24</f>
        <v>-0.10878332016199757</v>
      </c>
      <c r="D31" s="7">
        <f>'10'!Q24</f>
        <v>21.471746349334719</v>
      </c>
      <c r="E31" s="8">
        <f>'10'!U24</f>
        <v>60.6</v>
      </c>
      <c r="F31" s="9"/>
      <c r="G31" s="5">
        <f>'15'!P24</f>
        <v>2.614448343191925E-2</v>
      </c>
      <c r="H31" s="6">
        <f>'15'!N24</f>
        <v>2.6144483431919135E-2</v>
      </c>
      <c r="I31" s="7">
        <f>'15'!Q24</f>
        <v>71.521250247955322</v>
      </c>
      <c r="J31" s="8">
        <f>'15'!U24</f>
        <v>30.7</v>
      </c>
      <c r="K31" s="10"/>
      <c r="L31" s="5">
        <f>'20'!P24</f>
        <v>0.32093746011633389</v>
      </c>
      <c r="M31" s="6">
        <f>'20'!N24</f>
        <v>0.30457141888796335</v>
      </c>
      <c r="N31" s="7">
        <f>'20'!Q24</f>
        <v>118.02421092987061</v>
      </c>
      <c r="O31" s="8">
        <f>'20'!U24</f>
        <v>10800.2</v>
      </c>
      <c r="P31" s="9"/>
      <c r="Q31" s="5">
        <f>'25'!P24</f>
        <v>3.6935940599310928E-2</v>
      </c>
      <c r="R31" s="6">
        <f>'25'!N24</f>
        <v>1.4332171969717793E-2</v>
      </c>
      <c r="S31" s="7">
        <f>'25'!Q24</f>
        <v>71.853709602355963</v>
      </c>
      <c r="T31" s="8">
        <f>'25'!U24</f>
        <v>10800.2</v>
      </c>
      <c r="U31" s="9"/>
      <c r="V31" s="5">
        <f>'30'!P24</f>
        <v>2.7672443526874931E-2</v>
      </c>
      <c r="W31" s="6">
        <f>'30'!N24</f>
        <v>2.9582853187232984E-6</v>
      </c>
      <c r="X31" s="7">
        <f>'30'!Q24</f>
        <v>59.914775013923652</v>
      </c>
      <c r="Y31" s="8">
        <f>'30'!U24</f>
        <v>10800.2</v>
      </c>
      <c r="Z31" s="9"/>
      <c r="AA31" s="5">
        <f>'50'!P24</f>
        <v>5.1512830162706011E-2</v>
      </c>
      <c r="AB31" s="6">
        <f>'50'!N24</f>
        <v>8.4371518303327119E-5</v>
      </c>
      <c r="AC31" s="7">
        <f>'50'!Q24</f>
        <v>96.467518401145938</v>
      </c>
      <c r="AD31" s="8">
        <f>'50'!U24</f>
        <v>10800.5</v>
      </c>
      <c r="AE31" s="9"/>
      <c r="AF31" s="5">
        <f>'100'!P24</f>
        <v>3.6935940599310928E-2</v>
      </c>
      <c r="AG31" s="6">
        <f>'100'!N24</f>
        <v>1.4332171969717793E-2</v>
      </c>
      <c r="AH31" s="7">
        <f>'100'!Q24</f>
        <v>71.853709602355963</v>
      </c>
      <c r="AI31" s="8">
        <f>'100'!U24</f>
        <v>10800.6</v>
      </c>
      <c r="AJ31" s="9"/>
      <c r="AK31" s="5">
        <f>'20A8'!P24</f>
        <v>-1.2070784853269787E-2</v>
      </c>
      <c r="AL31" s="6">
        <f>'20A8'!N24</f>
        <v>-3.2700696978495772E-2</v>
      </c>
      <c r="AM31" s="7">
        <f>'20A8'!Q24</f>
        <v>133.2768466949463</v>
      </c>
      <c r="AN31" s="8">
        <f>'20A8'!U24</f>
        <v>10803.1</v>
      </c>
    </row>
    <row r="32" spans="1:40" ht="18.75" customHeight="1" x14ac:dyDescent="0.35">
      <c r="A32" s="4" t="s">
        <v>51</v>
      </c>
      <c r="B32" s="5">
        <f>'10'!P25</f>
        <v>3.0232668743240297E-6</v>
      </c>
      <c r="C32" s="6">
        <f>'10'!N25</f>
        <v>3.0232668743240297E-6</v>
      </c>
      <c r="D32" s="7">
        <f>'10'!Q25</f>
        <v>19.6475094795227</v>
      </c>
      <c r="E32" s="8">
        <f>'10'!U25</f>
        <v>17.600000000000001</v>
      </c>
      <c r="F32" s="9"/>
      <c r="G32" s="5">
        <f>'15'!P25</f>
        <v>0.12264625958391626</v>
      </c>
      <c r="H32" s="6">
        <f>'15'!N25</f>
        <v>0.12264625958391626</v>
      </c>
      <c r="I32" s="7">
        <f>'15'!Q25</f>
        <v>74.820753574371338</v>
      </c>
      <c r="J32" s="8">
        <f>'15'!U25</f>
        <v>13.5</v>
      </c>
      <c r="K32" s="10"/>
      <c r="L32" s="5">
        <f>'20'!P25</f>
        <v>0.42610905098466872</v>
      </c>
      <c r="M32" s="6">
        <f>'20'!N25</f>
        <v>0.42498851797285186</v>
      </c>
      <c r="N32" s="7">
        <f>'20'!Q25</f>
        <v>100.3632039546967</v>
      </c>
      <c r="O32" s="8">
        <f>'20'!U25</f>
        <v>10800.2</v>
      </c>
      <c r="P32" s="9"/>
      <c r="Q32" s="5">
        <f>'25'!P25</f>
        <v>1.7162218189913463E-2</v>
      </c>
      <c r="R32" s="6">
        <f>'25'!N25</f>
        <v>2.6929898800639451E-6</v>
      </c>
      <c r="S32" s="7">
        <f>'25'!Q25</f>
        <v>57.40239853858948</v>
      </c>
      <c r="T32" s="8">
        <f>'25'!U25</f>
        <v>10800.2</v>
      </c>
      <c r="U32" s="9"/>
      <c r="V32" s="5">
        <f>'30'!P25</f>
        <v>2.6115304266975049E-3</v>
      </c>
      <c r="W32" s="6">
        <f>'30'!N25</f>
        <v>2.6929898800639451E-6</v>
      </c>
      <c r="X32" s="7">
        <f>'30'!Q25</f>
        <v>60.071897983551032</v>
      </c>
      <c r="Y32" s="8">
        <f>'30'!U25</f>
        <v>10800.2</v>
      </c>
      <c r="Z32" s="9"/>
      <c r="AA32" s="5">
        <f>'50'!P25</f>
        <v>3.8353332277870147E-2</v>
      </c>
      <c r="AB32" s="6">
        <f>'50'!N25</f>
        <v>-5.9326891064204945E-3</v>
      </c>
      <c r="AC32" s="7">
        <f>'50'!Q25</f>
        <v>131.8730091094971</v>
      </c>
      <c r="AD32" s="8">
        <f>'50'!U25</f>
        <v>10803.9</v>
      </c>
      <c r="AE32" s="9"/>
      <c r="AF32" s="5">
        <f>'100'!P25</f>
        <v>1.7162218189913463E-2</v>
      </c>
      <c r="AG32" s="6">
        <f>'100'!N25</f>
        <v>2.6929898800639451E-6</v>
      </c>
      <c r="AH32" s="7">
        <f>'100'!Q25</f>
        <v>57.40239853858948</v>
      </c>
      <c r="AI32" s="8">
        <f>'100'!U25</f>
        <v>10802.6</v>
      </c>
      <c r="AJ32" s="9"/>
      <c r="AK32" s="5">
        <f>'20A8'!P25</f>
        <v>4.1077166024437971E-2</v>
      </c>
      <c r="AL32" s="6">
        <f>'20A8'!N25</f>
        <v>2.8230282740414007E-2</v>
      </c>
      <c r="AM32" s="7">
        <f>'20A8'!Q25</f>
        <v>120.7714811325073</v>
      </c>
      <c r="AN32" s="8">
        <f>'20A8'!U25</f>
        <v>10800.5</v>
      </c>
    </row>
    <row r="33" spans="2:40" ht="18.75" customHeight="1" x14ac:dyDescent="0.35">
      <c r="B33" s="12">
        <f>AVERAGE(B27:B32)</f>
        <v>-3.8707010484921638E-2</v>
      </c>
      <c r="C33" s="12">
        <f>AVERAGE(C27:C32)</f>
        <v>-3.8707010484921679E-2</v>
      </c>
      <c r="D33" s="19"/>
      <c r="E33" s="12"/>
      <c r="F33" s="9"/>
      <c r="G33" s="12">
        <f>AVERAGE(G27:G32)</f>
        <v>0.1392221151775615</v>
      </c>
      <c r="H33" s="12">
        <f>AVERAGE(H27:H32)</f>
        <v>9.7876670227691073E-2</v>
      </c>
      <c r="I33" s="19"/>
      <c r="J33" s="12"/>
      <c r="K33" s="10"/>
      <c r="L33" s="12">
        <f>AVERAGE(L27:L32)</f>
        <v>0.39559569584288751</v>
      </c>
      <c r="M33" s="12">
        <f>AVERAGE(M27:M32)</f>
        <v>0.39083611236870602</v>
      </c>
      <c r="N33" s="19"/>
      <c r="O33" s="12"/>
      <c r="P33" s="9"/>
      <c r="Q33" s="12">
        <f>AVERAGE(Q27:Q32)</f>
        <v>5.2104753370456253E-2</v>
      </c>
      <c r="R33" s="12">
        <f>AVERAGE(R27:R32)</f>
        <v>4.4580109585348471E-3</v>
      </c>
      <c r="S33" s="19"/>
      <c r="T33" s="12"/>
      <c r="U33" s="9"/>
      <c r="V33" s="12">
        <f>AVERAGE(V27:V32)</f>
        <v>4.1071682592482429E-2</v>
      </c>
      <c r="W33" s="12">
        <f>AVERAGE(W27:W32)</f>
        <v>1.2409682598275152E-2</v>
      </c>
      <c r="X33" s="19"/>
      <c r="Y33" s="12"/>
      <c r="Z33" s="9"/>
      <c r="AA33" s="12">
        <f>AVERAGE(AA27:AA32)</f>
        <v>6.3005209311184834E-2</v>
      </c>
      <c r="AB33" s="12">
        <f>AVERAGE(AB27:AB32)</f>
        <v>2.1317950278703962E-3</v>
      </c>
      <c r="AC33" s="19"/>
      <c r="AD33" s="12"/>
      <c r="AE33" s="9"/>
      <c r="AF33" s="12">
        <f>AVERAGE(AF27:AF32)</f>
        <v>3.3226374594270962E-2</v>
      </c>
      <c r="AG33" s="12">
        <f>AVERAGE(AG27:AG32)</f>
        <v>-1.0176191707838964E-2</v>
      </c>
      <c r="AH33" s="19"/>
      <c r="AI33" s="12"/>
      <c r="AJ33" s="9"/>
      <c r="AK33" s="12">
        <f>AVERAGE(AK27:AK32)</f>
        <v>5.3492628560338892E-3</v>
      </c>
      <c r="AL33" s="12">
        <f>AVERAGE(AL27:AL32)</f>
        <v>-2.5465042595663773E-3</v>
      </c>
      <c r="AM33" s="12"/>
      <c r="AN33" s="20"/>
    </row>
    <row r="34" spans="2:40" ht="18.75" customHeight="1" x14ac:dyDescent="0.35">
      <c r="B34" s="9"/>
      <c r="C34" s="9"/>
      <c r="D34" s="9"/>
      <c r="E34" s="21"/>
      <c r="F34" s="9"/>
      <c r="G34" s="9"/>
      <c r="H34" s="9"/>
      <c r="I34" s="9"/>
      <c r="J34" s="21"/>
      <c r="K34" s="10"/>
      <c r="L34" s="9"/>
      <c r="M34" s="9"/>
      <c r="N34" s="9"/>
      <c r="O34" s="21"/>
      <c r="P34" s="9"/>
      <c r="Q34" s="9"/>
      <c r="R34" s="9"/>
      <c r="S34" s="9"/>
      <c r="T34" s="21"/>
      <c r="U34" s="9"/>
      <c r="V34" s="9"/>
      <c r="W34" s="9"/>
      <c r="X34" s="9"/>
      <c r="Y34" s="21"/>
      <c r="Z34" s="9"/>
      <c r="AA34" s="9"/>
      <c r="AB34" s="9"/>
      <c r="AC34" s="9"/>
      <c r="AD34" s="21"/>
      <c r="AE34" s="9"/>
      <c r="AF34" s="9"/>
      <c r="AG34" s="9"/>
      <c r="AH34" s="9"/>
      <c r="AI34" s="21"/>
      <c r="AJ34" s="9"/>
      <c r="AK34" s="9"/>
      <c r="AL34" s="9"/>
      <c r="AM34" s="9"/>
      <c r="AN34" s="9"/>
    </row>
    <row r="35" spans="2:40" ht="18.75" customHeight="1" x14ac:dyDescent="0.35">
      <c r="B35" s="9"/>
      <c r="C35" s="9"/>
      <c r="D35" s="9"/>
      <c r="E35" s="21"/>
      <c r="F35" s="9"/>
      <c r="G35" s="9"/>
      <c r="H35" s="9"/>
      <c r="I35" s="9"/>
      <c r="J35" s="21"/>
      <c r="K35" s="10"/>
      <c r="L35" s="10"/>
      <c r="M35" s="10"/>
      <c r="N35" s="10"/>
      <c r="O35" s="22"/>
      <c r="P35" s="10"/>
      <c r="Q35" s="10"/>
      <c r="R35" s="10"/>
      <c r="S35" s="10"/>
      <c r="T35" s="22"/>
      <c r="U35" s="10"/>
      <c r="V35" s="10"/>
      <c r="W35" s="10"/>
      <c r="X35" s="10"/>
      <c r="Y35" s="22"/>
      <c r="Z35" s="10"/>
      <c r="AA35" s="10"/>
      <c r="AB35" s="10"/>
      <c r="AC35" s="10"/>
      <c r="AD35" s="22"/>
      <c r="AE35" s="10"/>
      <c r="AF35" s="10"/>
      <c r="AG35" s="10"/>
      <c r="AH35" s="10"/>
      <c r="AI35" s="22"/>
      <c r="AJ35" s="10"/>
      <c r="AK35" s="10"/>
      <c r="AL35" s="10"/>
      <c r="AM35" s="10"/>
      <c r="AN35" s="10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</vt:lpstr>
      <vt:lpstr>15</vt:lpstr>
      <vt:lpstr>20</vt:lpstr>
      <vt:lpstr>25</vt:lpstr>
      <vt:lpstr>30</vt:lpstr>
      <vt:lpstr>50</vt:lpstr>
      <vt:lpstr>100</vt:lpstr>
      <vt:lpstr>20A8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Trọng Cường</cp:lastModifiedBy>
  <dcterms:created xsi:type="dcterms:W3CDTF">2024-04-04T17:05:44Z</dcterms:created>
  <dcterms:modified xsi:type="dcterms:W3CDTF">2024-04-12T03:18:26Z</dcterms:modified>
</cp:coreProperties>
</file>