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hidden" name="BAA test" sheetId="2" r:id="rId5"/>
  </sheets>
  <definedNames/>
  <calcPr/>
</workbook>
</file>

<file path=xl/sharedStrings.xml><?xml version="1.0" encoding="utf-8"?>
<sst xmlns="http://schemas.openxmlformats.org/spreadsheetml/2006/main" count="667" uniqueCount="70">
  <si>
    <t>v</t>
  </si>
  <si>
    <t>Edited</t>
  </si>
  <si>
    <t>sum</t>
  </si>
  <si>
    <t>Tag 'programming'</t>
  </si>
  <si>
    <t>Tag 'python'</t>
  </si>
  <si>
    <t>Tag 'blockchain'</t>
  </si>
  <si>
    <t>Tag 'business'</t>
  </si>
  <si>
    <t>Tag 'entrepreneurship'</t>
  </si>
  <si>
    <t>Previously published</t>
  </si>
  <si>
    <t>Top authors</t>
  </si>
  <si>
    <t>Support</t>
  </si>
  <si>
    <t>Published</t>
  </si>
  <si>
    <t>can we count what amount of stories that here we have each week?</t>
  </si>
  <si>
    <t>Rejected</t>
  </si>
  <si>
    <t>track time of turnaround for IDWTPTA. Like how much it take from being send to translator and article is actually published?</t>
  </si>
  <si>
    <t>IDWTPTA - want to track number of how long it takes for those pending articles to being published/sheduled. i dont think we should count it by one story. I think counting by 10 will be fine, because we're doing them in bulk</t>
  </si>
  <si>
    <t>31.08 - 6.09</t>
  </si>
  <si>
    <t>Tag 'amazon'</t>
  </si>
  <si>
    <t>Brands</t>
  </si>
  <si>
    <t>Security</t>
  </si>
  <si>
    <t>Tag 'ai'</t>
  </si>
  <si>
    <t>,</t>
  </si>
  <si>
    <t>07.09-13.09</t>
  </si>
  <si>
    <t>Top Authors</t>
  </si>
  <si>
    <t>14.09-20.09</t>
  </si>
  <si>
    <t>Old articles</t>
  </si>
  <si>
    <t>21.09-27.09</t>
  </si>
  <si>
    <t>Programming</t>
  </si>
  <si>
    <t>Python</t>
  </si>
  <si>
    <t>Blockchain</t>
  </si>
  <si>
    <t>Amazon</t>
  </si>
  <si>
    <t>Business</t>
  </si>
  <si>
    <t>Entrepreneurship</t>
  </si>
  <si>
    <t>Prev published</t>
  </si>
  <si>
    <t>AI</t>
  </si>
  <si>
    <t>28.09-4.10</t>
  </si>
  <si>
    <t>Ai</t>
  </si>
  <si>
    <t>05.10-11.10</t>
  </si>
  <si>
    <t>12.10-18.10</t>
  </si>
  <si>
    <t>19.10-25.10</t>
  </si>
  <si>
    <t>26.10-01.11</t>
  </si>
  <si>
    <t>02.11-08.11</t>
  </si>
  <si>
    <t>09.11-15.11</t>
  </si>
  <si>
    <t>16.11-22.11</t>
  </si>
  <si>
    <t>23.11-29.11</t>
  </si>
  <si>
    <t>30.11-06.12</t>
  </si>
  <si>
    <t>Repost</t>
  </si>
  <si>
    <t>Reposts</t>
  </si>
  <si>
    <t>Original articles</t>
  </si>
  <si>
    <t>7.12-13.12</t>
  </si>
  <si>
    <t>14.12-20.12</t>
  </si>
  <si>
    <t>21.12-27.12</t>
  </si>
  <si>
    <t>https://app.hackernoon.com/drafts/p5QTJvEsLGA0dIQDRqML</t>
  </si>
  <si>
    <t>ingamar@dorg.tech</t>
  </si>
  <si>
    <t>https://app.hackernoon.com/drafts/Gr92sSqJ7KdiwN2bLwQW</t>
  </si>
  <si>
    <t>mailto:mike@fractionconsulting.co</t>
  </si>
  <si>
    <t>https://app.hackernoon.com/drafts/grAnM0A5F0IeSnmUYZQe</t>
  </si>
  <si>
    <t>mailto:tony@devdojo.com</t>
  </si>
  <si>
    <t>https://app.hackernoon.com/drafts/WlfYbN8PXwEdXatttpsn</t>
  </si>
  <si>
    <t>mailto:ax@axsharma.com</t>
  </si>
  <si>
    <t>https://app.hackernoon.com/drafts/Li4MkCLAOmRey69INzVa</t>
  </si>
  <si>
    <t>mailto:shivambatra@ymail.com</t>
  </si>
  <si>
    <t>https://app.hackernoon.com/drafts/l74y87LtmiotrWH6EBj4</t>
  </si>
  <si>
    <t>https://app.hackernoon.com/drafts/PdTIBDZMij061dx2F7zd</t>
  </si>
  <si>
    <t>https://app.hackernoon.com/drafts/7l5a4FkoaohitTbXg5YQ</t>
  </si>
  <si>
    <t>https://app.hackernoon.com/drafts/SAbNVgCzSX2vMSWFdC43</t>
  </si>
  <si>
    <t>https://app.hackernoon.com/drafts/Cr6WetGeMJKFHSamaIJN</t>
  </si>
  <si>
    <t>https://app.hackernoon.com/drafts/UM7OB4bTHYVK4QWCItXK</t>
  </si>
  <si>
    <t>https://app.hackernoon.com/drafts/Pmn8O4jL575BFKCv40Y6</t>
  </si>
  <si>
    <t>mailto:vinita@techtello.com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</si>
</sst>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color rgb="FF000000"/>
      <name val="Arial"/>
    </font>
    <font>
      <b/>
      <color theme="1"/>
      <name val="Arial"/>
    </font>
    <font>
      <sz val="11.0"/>
      <color rgb="FF000000"/>
      <name val="Arial"/>
    </font>
    <font>
      <color rgb="FF666666"/>
      <name val="Arial"/>
    </font>
    <font>
      <sz val="11.0"/>
      <color rgb="FF666666"/>
      <name val="Inconsolata"/>
    </font>
    <font>
      <color rgb="FF999999"/>
      <name val="Arial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3" numFmtId="0" xfId="0" applyAlignment="1" applyFont="1">
      <alignment horizontal="center" readingOrder="0"/>
    </xf>
    <xf borderId="0" fillId="5" fontId="1" numFmtId="0" xfId="0" applyFill="1" applyFont="1"/>
    <xf borderId="0" fillId="6" fontId="1" numFmtId="0" xfId="0" applyFill="1" applyFont="1"/>
    <xf borderId="0" fillId="7" fontId="4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5" numFmtId="10" xfId="0" applyAlignment="1" applyFont="1" applyNumberFormat="1">
      <alignment horizontal="center" vertical="bottom"/>
    </xf>
    <xf borderId="0" fillId="0" fontId="1" numFmtId="10" xfId="0" applyAlignment="1" applyFont="1" applyNumberFormat="1">
      <alignment readingOrder="0"/>
    </xf>
    <xf borderId="0" fillId="0" fontId="5" numFmtId="49" xfId="0" applyAlignment="1" applyFont="1" applyNumberFormat="1">
      <alignment horizontal="center" vertical="bottom"/>
    </xf>
    <xf borderId="0" fillId="7" fontId="6" numFmtId="10" xfId="0" applyAlignment="1" applyFont="1" applyNumberFormat="1">
      <alignment horizontal="center"/>
    </xf>
    <xf borderId="0" fillId="8" fontId="1" numFmtId="0" xfId="0" applyFill="1" applyFont="1"/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Font="1"/>
    <xf borderId="0" fillId="9" fontId="1" numFmtId="0" xfId="0" applyFill="1" applyFont="1"/>
    <xf borderId="0" fillId="0" fontId="2" numFmtId="0" xfId="0" applyAlignment="1" applyFont="1">
      <alignment horizontal="center" readingOrder="0" vertical="bottom"/>
    </xf>
    <xf borderId="0" fillId="0" fontId="1" numFmtId="0" xfId="0" applyFont="1"/>
    <xf borderId="0" fillId="9" fontId="1" numFmtId="0" xfId="0" applyAlignment="1" applyFont="1">
      <alignment readingOrder="0"/>
    </xf>
    <xf borderId="0" fillId="9" fontId="1" numFmtId="0" xfId="0" applyAlignment="1" applyFont="1">
      <alignment horizontal="center" readingOrder="0"/>
    </xf>
    <xf borderId="0" fillId="9" fontId="6" numFmtId="10" xfId="0" applyAlignment="1" applyFont="1" applyNumberFormat="1">
      <alignment horizontal="center"/>
    </xf>
    <xf borderId="0" fillId="9" fontId="1" numFmtId="0" xfId="0" applyAlignment="1" applyFont="1">
      <alignment horizont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Report!$B$73:$N$73</c:f>
            </c:strRef>
          </c:cat>
          <c:val>
            <c:numRef>
              <c:f>Report!$B$74:$N$74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Report!$B$157:$N$157</c:f>
            </c:strRef>
          </c:cat>
          <c:val>
            <c:numRef>
              <c:f>Report!$B$158:$N$158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Report!$B$153:$N$153</c:f>
            </c:strRef>
          </c:cat>
          <c:val>
            <c:numRef>
              <c:f>Report!$B$154:$N$154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Report!$B$173:$N$173</c:f>
            </c:strRef>
          </c:cat>
          <c:val>
            <c:numRef>
              <c:f>Report!$B$174:$N$174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Report!$B$177:$N$177</c:f>
            </c:strRef>
          </c:cat>
          <c:val>
            <c:numRef>
              <c:f>Report!$B$178:$N$178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Report!$B$193:$N$193</c:f>
            </c:strRef>
          </c:cat>
          <c:val>
            <c:numRef>
              <c:f>Report!$B$194:$N$194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Report!$B$197:$N$197</c:f>
            </c:strRef>
          </c:cat>
          <c:val>
            <c:numRef>
              <c:f>Report!$B$198:$N$198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Report!$B$213:$N$213</c:f>
            </c:strRef>
          </c:cat>
          <c:val>
            <c:numRef>
              <c:f>Report!$B$214:$N$214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Report!$B$217:$N$217</c:f>
            </c:strRef>
          </c:cat>
          <c:val>
            <c:numRef>
              <c:f>Report!$B$218:$N$218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Report!$B$233:$N$233</c:f>
            </c:strRef>
          </c:cat>
          <c:val>
            <c:numRef>
              <c:f>Report!$B$234:$N$234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Report!$B$237:$N$237</c:f>
            </c:strRef>
          </c:cat>
          <c:val>
            <c:numRef>
              <c:f>Report!$B$238:$N$238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Report!$B$77:$N$77</c:f>
            </c:strRef>
          </c:cat>
          <c:val>
            <c:numRef>
              <c:f>Report!$B$78:$N$78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Report!$B$253:$N$253</c:f>
            </c:strRef>
          </c:cat>
          <c:val>
            <c:numRef>
              <c:f>Report!$B$254:$N$254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Report!$B$257:$N$257</c:f>
            </c:strRef>
          </c:cat>
          <c:val>
            <c:numRef>
              <c:f>Report!$B$258:$N$258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Report!$B$273:$N$273</c:f>
            </c:strRef>
          </c:cat>
          <c:val>
            <c:numRef>
              <c:f>Report!$B$274:$N$274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Report!$B$277:$N$277</c:f>
            </c:strRef>
          </c:cat>
          <c:val>
            <c:numRef>
              <c:f>Report!$B$278:$N$278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C343D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Report!$H$283:$I$283</c:f>
            </c:strRef>
          </c:cat>
          <c:val>
            <c:numRef>
              <c:f>Report!$H$284:$I$284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Report!$B$293:$N$293</c:f>
            </c:strRef>
          </c:cat>
          <c:val>
            <c:numRef>
              <c:f>Report!$B$294:$N$294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Report!$B$297:$N$297</c:f>
            </c:strRef>
          </c:cat>
          <c:val>
            <c:numRef>
              <c:f>Report!$B$298:$N$298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C343D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Report!$H$303:$I$303</c:f>
            </c:strRef>
          </c:cat>
          <c:val>
            <c:numRef>
              <c:f>Report!$H$304:$I$304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Report!$B$313:$N$313</c:f>
            </c:strRef>
          </c:cat>
          <c:val>
            <c:numRef>
              <c:f>Report!$B$314:$N$314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Report!$B$317:$N$317</c:f>
            </c:strRef>
          </c:cat>
          <c:val>
            <c:numRef>
              <c:f>Report!$B$318:$N$318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Report!$B$93:$N$93</c:f>
            </c:strRef>
          </c:cat>
          <c:val>
            <c:numRef>
              <c:f>Report!$B$94:$N$94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C343D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400"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Report!$H$322:$I$322</c:f>
            </c:strRef>
          </c:cat>
          <c:val>
            <c:numRef>
              <c:f>Report!$H$323:$I$323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0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Report!$B$331:$N$331</c:f>
            </c:strRef>
          </c:cat>
          <c:val>
            <c:numRef>
              <c:f>Report!$B$332:$N$332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Report!$B$97:$N$97</c:f>
            </c:strRef>
          </c:cat>
          <c:val>
            <c:numRef>
              <c:f>Report!$B$98:$N$98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Report!$B$113:$N$113</c:f>
            </c:strRef>
          </c:cat>
          <c:val>
            <c:numRef>
              <c:f>Report!$B$114:$N$114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Report!$B$117:$N$117</c:f>
            </c:strRef>
          </c:cat>
          <c:val>
            <c:numRef>
              <c:f>Report!$B$118:$N$118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Report!$B$133:$N$133</c:f>
            </c:strRef>
          </c:cat>
          <c:val>
            <c:numRef>
              <c:f>Report!$B$134:$N$134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C78D8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EFEFEF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Report!$B$117:$N$117</c:f>
            </c:strRef>
          </c:cat>
          <c:val>
            <c:numRef>
              <c:f>Report!$B$118:$N$118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dLbl>
              <c:idx val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2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8"/>
              <c:txPr>
                <a:bodyPr/>
                <a:lstStyle/>
                <a:p>
                  <a:pPr lvl="0">
                    <a:defRPr>
                      <a:solidFill>
                        <a:srgbClr val="D9D9D9"/>
                      </a:solidFill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Report!$B$153:$N$153</c:f>
            </c:strRef>
          </c:cat>
          <c:val>
            <c:numRef>
              <c:f>Report!$B$154:$N$154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1600">
              <a:solidFill>
                <a:srgbClr val="000000"/>
              </a:solidFill>
              <a:latin typeface="sans-serif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29" Type="http://schemas.openxmlformats.org/officeDocument/2006/relationships/chart" Target="../charts/chart29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161925</xdr:colOff>
      <xdr:row>69</xdr:row>
      <xdr:rowOff>57150</xdr:rowOff>
    </xdr:from>
    <xdr:ext cx="4143375" cy="25622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266700</xdr:colOff>
      <xdr:row>69</xdr:row>
      <xdr:rowOff>180975</xdr:rowOff>
    </xdr:from>
    <xdr:ext cx="5086350" cy="31432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161925</xdr:colOff>
      <xdr:row>89</xdr:row>
      <xdr:rowOff>171450</xdr:rowOff>
    </xdr:from>
    <xdr:ext cx="5553075" cy="34290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790575</xdr:colOff>
      <xdr:row>90</xdr:row>
      <xdr:rowOff>85725</xdr:rowOff>
    </xdr:from>
    <xdr:ext cx="5181600" cy="31908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352425</xdr:colOff>
      <xdr:row>110</xdr:row>
      <xdr:rowOff>142875</xdr:rowOff>
    </xdr:from>
    <xdr:ext cx="4495800" cy="2771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18</xdr:col>
      <xdr:colOff>95250</xdr:colOff>
      <xdr:row>110</xdr:row>
      <xdr:rowOff>85725</xdr:rowOff>
    </xdr:from>
    <xdr:ext cx="4857750" cy="29908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9525</xdr:colOff>
      <xdr:row>130</xdr:row>
      <xdr:rowOff>95250</xdr:rowOff>
    </xdr:from>
    <xdr:ext cx="3914775" cy="24288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781050</xdr:colOff>
      <xdr:row>130</xdr:row>
      <xdr:rowOff>95250</xdr:rowOff>
    </xdr:from>
    <xdr:ext cx="4257675" cy="2628900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9525</xdr:colOff>
      <xdr:row>149</xdr:row>
      <xdr:rowOff>152400</xdr:rowOff>
    </xdr:from>
    <xdr:ext cx="4029075" cy="248602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933450</xdr:colOff>
      <xdr:row>150</xdr:row>
      <xdr:rowOff>142875</xdr:rowOff>
    </xdr:from>
    <xdr:ext cx="4029075" cy="248602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14</xdr:col>
      <xdr:colOff>9525</xdr:colOff>
      <xdr:row>82</xdr:row>
      <xdr:rowOff>152400</xdr:rowOff>
    </xdr:from>
    <xdr:ext cx="4029075" cy="2486025"/>
    <xdr:graphicFrame>
      <xdr:nvGraphicFramePr>
        <xdr:cNvPr id="11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9525</xdr:colOff>
      <xdr:row>169</xdr:row>
      <xdr:rowOff>152400</xdr:rowOff>
    </xdr:from>
    <xdr:ext cx="3829050" cy="2428875"/>
    <xdr:graphicFrame>
      <xdr:nvGraphicFramePr>
        <xdr:cNvPr id="12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18</xdr:col>
      <xdr:colOff>95250</xdr:colOff>
      <xdr:row>169</xdr:row>
      <xdr:rowOff>152400</xdr:rowOff>
    </xdr:from>
    <xdr:ext cx="3952875" cy="2219325"/>
    <xdr:graphicFrame>
      <xdr:nvGraphicFramePr>
        <xdr:cNvPr id="13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14</xdr:col>
      <xdr:colOff>57150</xdr:colOff>
      <xdr:row>189</xdr:row>
      <xdr:rowOff>28575</xdr:rowOff>
    </xdr:from>
    <xdr:ext cx="4257675" cy="2743200"/>
    <xdr:graphicFrame>
      <xdr:nvGraphicFramePr>
        <xdr:cNvPr id="14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18</xdr:col>
      <xdr:colOff>523875</xdr:colOff>
      <xdr:row>188</xdr:row>
      <xdr:rowOff>152400</xdr:rowOff>
    </xdr:from>
    <xdr:ext cx="4905375" cy="2743200"/>
    <xdr:graphicFrame>
      <xdr:nvGraphicFramePr>
        <xdr:cNvPr id="15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14</xdr:col>
      <xdr:colOff>247650</xdr:colOff>
      <xdr:row>209</xdr:row>
      <xdr:rowOff>190500</xdr:rowOff>
    </xdr:from>
    <xdr:ext cx="4067175" cy="2628900"/>
    <xdr:graphicFrame>
      <xdr:nvGraphicFramePr>
        <xdr:cNvPr id="16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18</xdr:col>
      <xdr:colOff>609600</xdr:colOff>
      <xdr:row>209</xdr:row>
      <xdr:rowOff>190500</xdr:rowOff>
    </xdr:from>
    <xdr:ext cx="4657725" cy="2628900"/>
    <xdr:graphicFrame>
      <xdr:nvGraphicFramePr>
        <xdr:cNvPr id="17" name="Chart 1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14</xdr:col>
      <xdr:colOff>257175</xdr:colOff>
      <xdr:row>229</xdr:row>
      <xdr:rowOff>114300</xdr:rowOff>
    </xdr:from>
    <xdr:ext cx="4067175" cy="2628900"/>
    <xdr:graphicFrame>
      <xdr:nvGraphicFramePr>
        <xdr:cNvPr id="18" name="Chart 1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18</xdr:col>
      <xdr:colOff>533400</xdr:colOff>
      <xdr:row>229</xdr:row>
      <xdr:rowOff>114300</xdr:rowOff>
    </xdr:from>
    <xdr:ext cx="4657725" cy="2628900"/>
    <xdr:graphicFrame>
      <xdr:nvGraphicFramePr>
        <xdr:cNvPr id="19" name="Chart 1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14</xdr:col>
      <xdr:colOff>619125</xdr:colOff>
      <xdr:row>250</xdr:row>
      <xdr:rowOff>9525</xdr:rowOff>
    </xdr:from>
    <xdr:ext cx="3228975" cy="2095500"/>
    <xdr:graphicFrame>
      <xdr:nvGraphicFramePr>
        <xdr:cNvPr id="20" name="Chart 2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18</xdr:col>
      <xdr:colOff>361950</xdr:colOff>
      <xdr:row>250</xdr:row>
      <xdr:rowOff>9525</xdr:rowOff>
    </xdr:from>
    <xdr:ext cx="3829050" cy="2152650"/>
    <xdr:graphicFrame>
      <xdr:nvGraphicFramePr>
        <xdr:cNvPr id="21" name="Chart 2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15</xdr:col>
      <xdr:colOff>19050</xdr:colOff>
      <xdr:row>271</xdr:row>
      <xdr:rowOff>9525</xdr:rowOff>
    </xdr:from>
    <xdr:ext cx="3381375" cy="2152650"/>
    <xdr:graphicFrame>
      <xdr:nvGraphicFramePr>
        <xdr:cNvPr id="22" name="Chart 2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18</xdr:col>
      <xdr:colOff>923925</xdr:colOff>
      <xdr:row>271</xdr:row>
      <xdr:rowOff>104775</xdr:rowOff>
    </xdr:from>
    <xdr:ext cx="3476625" cy="1962150"/>
    <xdr:graphicFrame>
      <xdr:nvGraphicFramePr>
        <xdr:cNvPr id="23" name="Chart 2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11</xdr:col>
      <xdr:colOff>9525</xdr:colOff>
      <xdr:row>280</xdr:row>
      <xdr:rowOff>76200</xdr:rowOff>
    </xdr:from>
    <xdr:ext cx="2019300" cy="1143000"/>
    <xdr:graphicFrame>
      <xdr:nvGraphicFramePr>
        <xdr:cNvPr id="24" name="Chart 2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13</xdr:col>
      <xdr:colOff>923925</xdr:colOff>
      <xdr:row>289</xdr:row>
      <xdr:rowOff>200025</xdr:rowOff>
    </xdr:from>
    <xdr:ext cx="3571875" cy="2276475"/>
    <xdr:graphicFrame>
      <xdr:nvGraphicFramePr>
        <xdr:cNvPr id="25" name="Chart 2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18</xdr:col>
      <xdr:colOff>428625</xdr:colOff>
      <xdr:row>289</xdr:row>
      <xdr:rowOff>200025</xdr:rowOff>
    </xdr:from>
    <xdr:ext cx="3762375" cy="2152650"/>
    <xdr:graphicFrame>
      <xdr:nvGraphicFramePr>
        <xdr:cNvPr id="26" name="Chart 2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10</xdr:col>
      <xdr:colOff>219075</xdr:colOff>
      <xdr:row>299</xdr:row>
      <xdr:rowOff>171450</xdr:rowOff>
    </xdr:from>
    <xdr:ext cx="2809875" cy="1628775"/>
    <xdr:graphicFrame>
      <xdr:nvGraphicFramePr>
        <xdr:cNvPr id="27" name="Chart 2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13</xdr:col>
      <xdr:colOff>409575</xdr:colOff>
      <xdr:row>309</xdr:row>
      <xdr:rowOff>114300</xdr:rowOff>
    </xdr:from>
    <xdr:ext cx="3762375" cy="1962150"/>
    <xdr:graphicFrame>
      <xdr:nvGraphicFramePr>
        <xdr:cNvPr id="28" name="Chart 2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17</xdr:col>
      <xdr:colOff>666750</xdr:colOff>
      <xdr:row>309</xdr:row>
      <xdr:rowOff>114300</xdr:rowOff>
    </xdr:from>
    <xdr:ext cx="3048000" cy="1628775"/>
    <xdr:graphicFrame>
      <xdr:nvGraphicFramePr>
        <xdr:cNvPr id="29" name="Chart 2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10</xdr:col>
      <xdr:colOff>219075</xdr:colOff>
      <xdr:row>319</xdr:row>
      <xdr:rowOff>200025</xdr:rowOff>
    </xdr:from>
    <xdr:ext cx="1714500" cy="990600"/>
    <xdr:graphicFrame>
      <xdr:nvGraphicFramePr>
        <xdr:cNvPr id="30" name="Chart 3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13</xdr:col>
      <xdr:colOff>876300</xdr:colOff>
      <xdr:row>328</xdr:row>
      <xdr:rowOff>200025</xdr:rowOff>
    </xdr:from>
    <xdr:ext cx="6029325" cy="3143250"/>
    <xdr:graphicFrame>
      <xdr:nvGraphicFramePr>
        <xdr:cNvPr id="31" name="Chart 3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hackernoon.com/drafts/p5QTJvEsLGA0dIQDRqML" TargetMode="External"/><Relationship Id="rId2" Type="http://schemas.openxmlformats.org/officeDocument/2006/relationships/hyperlink" Target="https://app.hackernoon.com/drafts/Gr92sSqJ7KdiwN2bLwQW" TargetMode="External"/><Relationship Id="rId3" Type="http://schemas.openxmlformats.org/officeDocument/2006/relationships/hyperlink" Target="mailto:mike@fractionconsulting.co" TargetMode="External"/><Relationship Id="rId4" Type="http://schemas.openxmlformats.org/officeDocument/2006/relationships/hyperlink" Target="https://app.hackernoon.com/drafts/grAnM0A5F0IeSnmUYZQe" TargetMode="External"/><Relationship Id="rId9" Type="http://schemas.openxmlformats.org/officeDocument/2006/relationships/hyperlink" Target="mailto:shivambatra@ymail.com" TargetMode="External"/><Relationship Id="rId5" Type="http://schemas.openxmlformats.org/officeDocument/2006/relationships/hyperlink" Target="mailto:tony@devdojo.com" TargetMode="External"/><Relationship Id="rId6" Type="http://schemas.openxmlformats.org/officeDocument/2006/relationships/hyperlink" Target="https://app.hackernoon.com/drafts/WlfYbN8PXwEdXatttpsn" TargetMode="External"/><Relationship Id="rId7" Type="http://schemas.openxmlformats.org/officeDocument/2006/relationships/hyperlink" Target="mailto:ax@axsharma.com" TargetMode="External"/><Relationship Id="rId8" Type="http://schemas.openxmlformats.org/officeDocument/2006/relationships/hyperlink" Target="https://app.hackernoon.com/drafts/Li4MkCLAOmRey69INzVa" TargetMode="External"/><Relationship Id="rId11" Type="http://schemas.openxmlformats.org/officeDocument/2006/relationships/hyperlink" Target="https://app.hackernoon.com/drafts/PdTIBDZMij061dx2F7zd" TargetMode="External"/><Relationship Id="rId10" Type="http://schemas.openxmlformats.org/officeDocument/2006/relationships/hyperlink" Target="https://app.hackernoon.com/drafts/l74y87LtmiotrWH6EBj4" TargetMode="External"/><Relationship Id="rId13" Type="http://schemas.openxmlformats.org/officeDocument/2006/relationships/hyperlink" Target="https://app.hackernoon.com/drafts/SAbNVgCzSX2vMSWFdC43" TargetMode="External"/><Relationship Id="rId12" Type="http://schemas.openxmlformats.org/officeDocument/2006/relationships/hyperlink" Target="https://app.hackernoon.com/drafts/7l5a4FkoaohitTbXg5YQ" TargetMode="External"/><Relationship Id="rId15" Type="http://schemas.openxmlformats.org/officeDocument/2006/relationships/hyperlink" Target="https://app.hackernoon.com/drafts/UM7OB4bTHYVK4QWCItXK" TargetMode="External"/><Relationship Id="rId14" Type="http://schemas.openxmlformats.org/officeDocument/2006/relationships/hyperlink" Target="https://app.hackernoon.com/drafts/Cr6WetGeMJKFHSamaIJN" TargetMode="External"/><Relationship Id="rId17" Type="http://schemas.openxmlformats.org/officeDocument/2006/relationships/hyperlink" Target="mailto:vinita@techtello.com" TargetMode="External"/><Relationship Id="rId16" Type="http://schemas.openxmlformats.org/officeDocument/2006/relationships/hyperlink" Target="https://app.hackernoon.com/drafts/Pmn8O4jL575BFKCv40Y6" TargetMode="External"/><Relationship Id="rId1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0"/>
    <col customWidth="1" min="2" max="2" width="14.57"/>
    <col customWidth="1" min="3" max="3" width="12.86"/>
    <col customWidth="1" min="5" max="5" width="11.29"/>
    <col customWidth="1" min="6" max="6" width="12.43"/>
    <col customWidth="1" min="7" max="7" width="17.14"/>
    <col customWidth="1" min="8" max="8" width="14.43"/>
    <col customWidth="1" min="9" max="9" width="11.71"/>
    <col customWidth="1" min="10" max="10" width="11.0"/>
    <col customWidth="1" min="11" max="11" width="12.29"/>
    <col customWidth="1" min="12" max="12" width="10.14"/>
    <col customWidth="1" min="13" max="13" width="12.71"/>
  </cols>
  <sheetData>
    <row r="1">
      <c r="A1" s="1" t="s">
        <v>0</v>
      </c>
    </row>
    <row r="3">
      <c r="A3" s="2" t="s">
        <v>1</v>
      </c>
      <c r="I3" s="3"/>
      <c r="J3" s="3"/>
    </row>
    <row r="4">
      <c r="A4" s="4" t="s">
        <v>2</v>
      </c>
      <c r="B4" s="5" t="s">
        <v>3</v>
      </c>
      <c r="C4" s="5" t="s">
        <v>4</v>
      </c>
      <c r="D4" s="4" t="s">
        <v>5</v>
      </c>
      <c r="E4" s="5" t="s">
        <v>6</v>
      </c>
      <c r="F4" s="5" t="s">
        <v>7</v>
      </c>
      <c r="G4" s="5" t="s">
        <v>8</v>
      </c>
      <c r="H4" s="5" t="s">
        <v>9</v>
      </c>
      <c r="I4" s="4" t="s">
        <v>10</v>
      </c>
      <c r="J4" s="3"/>
    </row>
    <row r="5">
      <c r="A5" s="6">
        <f>SUM(B5:I5)</f>
        <v>165</v>
      </c>
      <c r="B5" s="4">
        <v>22.0</v>
      </c>
      <c r="C5" s="4">
        <v>1.0</v>
      </c>
      <c r="D5" s="4">
        <v>21.0</v>
      </c>
      <c r="E5" s="4">
        <v>18.0</v>
      </c>
      <c r="F5" s="4">
        <v>15.0</v>
      </c>
      <c r="G5" s="4">
        <v>44.0</v>
      </c>
      <c r="H5" s="4">
        <v>36.0</v>
      </c>
      <c r="I5" s="4">
        <v>8.0</v>
      </c>
      <c r="J5" s="3"/>
    </row>
    <row r="6">
      <c r="I6" s="3"/>
      <c r="J6" s="3"/>
    </row>
    <row r="7">
      <c r="A7" s="7" t="s">
        <v>11</v>
      </c>
      <c r="I7" s="3"/>
      <c r="J7" s="3"/>
    </row>
    <row r="8">
      <c r="A8" s="4" t="s">
        <v>2</v>
      </c>
      <c r="B8" s="5" t="s">
        <v>3</v>
      </c>
      <c r="C8" s="5" t="s">
        <v>4</v>
      </c>
      <c r="D8" s="4" t="s">
        <v>5</v>
      </c>
      <c r="E8" s="5" t="s">
        <v>6</v>
      </c>
      <c r="F8" s="5" t="s">
        <v>7</v>
      </c>
      <c r="G8" s="5" t="s">
        <v>8</v>
      </c>
      <c r="H8" s="5" t="s">
        <v>9</v>
      </c>
      <c r="I8" s="4" t="s">
        <v>10</v>
      </c>
      <c r="J8" s="3"/>
    </row>
    <row r="9">
      <c r="A9" s="6">
        <f>SUM(B9:I9)</f>
        <v>104</v>
      </c>
      <c r="B9" s="4">
        <v>16.0</v>
      </c>
      <c r="C9" s="4">
        <v>1.0</v>
      </c>
      <c r="D9" s="4">
        <v>9.0</v>
      </c>
      <c r="E9" s="4">
        <v>3.0</v>
      </c>
      <c r="F9" s="4">
        <v>2.0</v>
      </c>
      <c r="G9" s="4">
        <v>38.0</v>
      </c>
      <c r="H9" s="4">
        <v>23.0</v>
      </c>
      <c r="I9" s="4">
        <v>12.0</v>
      </c>
      <c r="J9" s="3"/>
      <c r="M9" s="1" t="s">
        <v>12</v>
      </c>
    </row>
    <row r="10">
      <c r="I10" s="3"/>
      <c r="J10" s="3"/>
    </row>
    <row r="11">
      <c r="A11" s="8" t="s">
        <v>13</v>
      </c>
      <c r="M11" s="1" t="s">
        <v>14</v>
      </c>
    </row>
    <row r="12">
      <c r="A12" s="9">
        <v>68.0</v>
      </c>
      <c r="M12" s="1" t="s">
        <v>15</v>
      </c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1" t="s">
        <v>16</v>
      </c>
    </row>
    <row r="17">
      <c r="A17" s="2" t="s">
        <v>1</v>
      </c>
    </row>
    <row r="18">
      <c r="A18" s="4" t="s">
        <v>2</v>
      </c>
      <c r="B18" s="5" t="s">
        <v>3</v>
      </c>
      <c r="C18" s="5" t="s">
        <v>4</v>
      </c>
      <c r="D18" s="4" t="s">
        <v>5</v>
      </c>
      <c r="E18" s="5" t="s">
        <v>17</v>
      </c>
      <c r="F18" s="5" t="s">
        <v>6</v>
      </c>
      <c r="G18" s="5" t="s">
        <v>7</v>
      </c>
      <c r="H18" s="5" t="s">
        <v>8</v>
      </c>
      <c r="I18" s="5" t="s">
        <v>9</v>
      </c>
      <c r="J18" s="4" t="s">
        <v>10</v>
      </c>
      <c r="K18" s="4" t="s">
        <v>18</v>
      </c>
      <c r="L18" s="4" t="s">
        <v>19</v>
      </c>
      <c r="M18" s="4" t="s">
        <v>20</v>
      </c>
    </row>
    <row r="19">
      <c r="A19" s="6">
        <f>SUM(B19:M19)</f>
        <v>129</v>
      </c>
      <c r="B19" s="4">
        <v>16.0</v>
      </c>
      <c r="C19" s="4">
        <v>16.0</v>
      </c>
      <c r="D19" s="4">
        <v>14.0</v>
      </c>
      <c r="E19" s="4">
        <v>9.0</v>
      </c>
      <c r="F19" s="4">
        <v>15.0</v>
      </c>
      <c r="G19" s="4">
        <v>2.0</v>
      </c>
      <c r="H19" s="4">
        <v>28.0</v>
      </c>
      <c r="I19" s="4">
        <v>21.0</v>
      </c>
      <c r="J19" s="4">
        <v>1.0</v>
      </c>
      <c r="K19" s="3"/>
      <c r="L19" s="4">
        <v>6.0</v>
      </c>
      <c r="M19" s="4">
        <v>1.0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K20" s="3"/>
      <c r="L20" s="3"/>
    </row>
    <row r="21">
      <c r="A21" s="7" t="s">
        <v>11</v>
      </c>
      <c r="K21" s="3"/>
      <c r="L21" s="3"/>
    </row>
    <row r="22">
      <c r="A22" s="4" t="s">
        <v>2</v>
      </c>
      <c r="B22" s="5" t="s">
        <v>3</v>
      </c>
      <c r="C22" s="5" t="s">
        <v>4</v>
      </c>
      <c r="D22" s="4" t="s">
        <v>5</v>
      </c>
      <c r="E22" s="5" t="s">
        <v>17</v>
      </c>
      <c r="F22" s="5" t="s">
        <v>6</v>
      </c>
      <c r="G22" s="5" t="s">
        <v>7</v>
      </c>
      <c r="H22" s="5" t="s">
        <v>8</v>
      </c>
      <c r="I22" s="5" t="s">
        <v>9</v>
      </c>
      <c r="J22" s="4" t="s">
        <v>10</v>
      </c>
      <c r="K22" s="4" t="s">
        <v>18</v>
      </c>
      <c r="L22" s="4" t="s">
        <v>19</v>
      </c>
      <c r="M22" s="4" t="s">
        <v>20</v>
      </c>
    </row>
    <row r="23">
      <c r="A23" s="6">
        <f>SUM(B23:M23)</f>
        <v>124</v>
      </c>
      <c r="B23" s="4">
        <v>30.0</v>
      </c>
      <c r="C23" s="4">
        <v>4.0</v>
      </c>
      <c r="D23" s="4">
        <v>8.0</v>
      </c>
      <c r="E23" s="4">
        <v>6.0</v>
      </c>
      <c r="F23" s="4">
        <v>18.0</v>
      </c>
      <c r="G23" s="4">
        <v>10.0</v>
      </c>
      <c r="H23" s="4">
        <v>16.0</v>
      </c>
      <c r="I23" s="4">
        <v>11.0</v>
      </c>
      <c r="J23" s="4">
        <v>19.0</v>
      </c>
      <c r="L23" s="1">
        <v>2.0</v>
      </c>
    </row>
    <row r="24">
      <c r="E24" s="1" t="s">
        <v>21</v>
      </c>
    </row>
    <row r="25">
      <c r="A25" s="8" t="s">
        <v>13</v>
      </c>
    </row>
    <row r="26">
      <c r="A26" s="9">
        <v>107.0</v>
      </c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" t="s">
        <v>22</v>
      </c>
    </row>
    <row r="32">
      <c r="A32" s="2" t="s">
        <v>1</v>
      </c>
    </row>
    <row r="33">
      <c r="A33" s="4" t="s">
        <v>2</v>
      </c>
      <c r="B33" s="5" t="s">
        <v>3</v>
      </c>
      <c r="C33" s="5" t="s">
        <v>4</v>
      </c>
      <c r="D33" s="4" t="s">
        <v>5</v>
      </c>
      <c r="E33" s="5" t="s">
        <v>17</v>
      </c>
      <c r="F33" s="5" t="s">
        <v>6</v>
      </c>
      <c r="G33" s="5" t="s">
        <v>7</v>
      </c>
      <c r="H33" s="5" t="s">
        <v>8</v>
      </c>
      <c r="I33" s="4" t="s">
        <v>19</v>
      </c>
      <c r="J33" s="4" t="s">
        <v>20</v>
      </c>
      <c r="K33" s="4"/>
    </row>
    <row r="34">
      <c r="A34" s="6">
        <f>SUM(B34:K34)+B43+B45+B47</f>
        <v>186</v>
      </c>
      <c r="B34" s="4">
        <v>19.0</v>
      </c>
      <c r="C34" s="4">
        <v>15.0</v>
      </c>
      <c r="D34" s="4">
        <v>26.0</v>
      </c>
      <c r="E34" s="4">
        <v>2.0</v>
      </c>
      <c r="F34" s="4">
        <v>18.0</v>
      </c>
      <c r="G34" s="4">
        <v>3.0</v>
      </c>
      <c r="H34" s="4">
        <v>29.0</v>
      </c>
      <c r="I34" s="4">
        <v>12.0</v>
      </c>
      <c r="J34" s="4">
        <v>12.0</v>
      </c>
      <c r="K34" s="4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I35" s="3"/>
      <c r="K35" s="3"/>
    </row>
    <row r="36">
      <c r="A36" s="7" t="s">
        <v>11</v>
      </c>
      <c r="I36" s="3"/>
      <c r="K36" s="3"/>
    </row>
    <row r="37">
      <c r="A37" s="4" t="s">
        <v>2</v>
      </c>
      <c r="B37" s="5" t="s">
        <v>3</v>
      </c>
      <c r="C37" s="5" t="s">
        <v>4</v>
      </c>
      <c r="D37" s="4" t="s">
        <v>5</v>
      </c>
      <c r="E37" s="5" t="s">
        <v>17</v>
      </c>
      <c r="F37" s="5" t="s">
        <v>6</v>
      </c>
      <c r="G37" s="5" t="s">
        <v>7</v>
      </c>
      <c r="H37" s="5" t="s">
        <v>8</v>
      </c>
      <c r="I37" s="4" t="s">
        <v>19</v>
      </c>
      <c r="J37" s="4" t="s">
        <v>20</v>
      </c>
      <c r="K37" s="4"/>
    </row>
    <row r="38">
      <c r="A38" s="6">
        <f>SUM(B38:K38)+D43+D45+D47</f>
        <v>124</v>
      </c>
      <c r="B38" s="4">
        <v>22.0</v>
      </c>
      <c r="C38" s="4">
        <v>13.0</v>
      </c>
      <c r="D38" s="4">
        <v>11.0</v>
      </c>
      <c r="E38" s="4">
        <v>6.0</v>
      </c>
      <c r="F38" s="4">
        <v>2.0</v>
      </c>
      <c r="G38" s="4"/>
      <c r="H38" s="4">
        <v>36.0</v>
      </c>
      <c r="I38" s="4">
        <v>3.0</v>
      </c>
      <c r="J38" s="4">
        <v>7.0</v>
      </c>
      <c r="K38" s="4"/>
    </row>
    <row r="40">
      <c r="A40" s="8" t="s">
        <v>13</v>
      </c>
    </row>
    <row r="41">
      <c r="A41" s="9">
        <v>71.0</v>
      </c>
    </row>
    <row r="42">
      <c r="B42" s="12" t="s">
        <v>1</v>
      </c>
      <c r="C42" s="3"/>
      <c r="D42" s="12" t="s">
        <v>11</v>
      </c>
    </row>
    <row r="43">
      <c r="A43" s="13" t="s">
        <v>18</v>
      </c>
      <c r="B43" s="4">
        <v>15.0</v>
      </c>
      <c r="C43" s="3"/>
      <c r="D43" s="4">
        <v>2.0</v>
      </c>
      <c r="E43" s="14"/>
    </row>
    <row r="44">
      <c r="B44" s="3"/>
      <c r="C44" s="3"/>
      <c r="D44" s="3"/>
      <c r="E44" s="15"/>
    </row>
    <row r="45">
      <c r="A45" s="13" t="s">
        <v>23</v>
      </c>
      <c r="B45" s="4">
        <v>20.0</v>
      </c>
      <c r="C45" s="3"/>
      <c r="D45" s="4">
        <v>17.0</v>
      </c>
      <c r="E45" s="14"/>
    </row>
    <row r="46">
      <c r="B46" s="3"/>
      <c r="C46" s="3"/>
      <c r="D46" s="3"/>
      <c r="E46" s="15"/>
    </row>
    <row r="47">
      <c r="A47" s="13" t="s">
        <v>10</v>
      </c>
      <c r="B47" s="4">
        <v>15.0</v>
      </c>
      <c r="C47" s="3"/>
      <c r="D47" s="4">
        <v>5.0</v>
      </c>
      <c r="E47" s="14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" t="s">
        <v>24</v>
      </c>
    </row>
    <row r="52">
      <c r="A52" s="2" t="s">
        <v>1</v>
      </c>
    </row>
    <row r="53">
      <c r="A53" s="9" t="s">
        <v>2</v>
      </c>
      <c r="B53" s="5" t="s">
        <v>3</v>
      </c>
      <c r="C53" s="5" t="s">
        <v>4</v>
      </c>
      <c r="D53" s="4" t="s">
        <v>5</v>
      </c>
      <c r="E53" s="5" t="s">
        <v>17</v>
      </c>
      <c r="F53" s="5" t="s">
        <v>6</v>
      </c>
      <c r="G53" s="5" t="s">
        <v>7</v>
      </c>
      <c r="H53" s="5" t="s">
        <v>8</v>
      </c>
      <c r="I53" s="4" t="s">
        <v>19</v>
      </c>
      <c r="J53" s="4" t="s">
        <v>20</v>
      </c>
      <c r="K53" s="4" t="s">
        <v>25</v>
      </c>
    </row>
    <row r="54">
      <c r="A54" s="6">
        <f>SUM(B54:K54)+B63+B65+B67</f>
        <v>120</v>
      </c>
      <c r="B54" s="4">
        <v>13.0</v>
      </c>
      <c r="C54" s="4">
        <v>7.0</v>
      </c>
      <c r="D54" s="4">
        <v>16.0</v>
      </c>
      <c r="E54" s="4">
        <v>3.0</v>
      </c>
      <c r="F54" s="4">
        <v>16.0</v>
      </c>
      <c r="G54" s="4">
        <v>3.0</v>
      </c>
      <c r="H54" s="4">
        <v>16.0</v>
      </c>
      <c r="I54" s="4">
        <v>9.0</v>
      </c>
      <c r="J54" s="4">
        <v>7.0</v>
      </c>
      <c r="K54" s="4">
        <v>10.0</v>
      </c>
    </row>
    <row r="55">
      <c r="A55" s="16">
        <f t="shared" ref="A55:J55" si="1">ROUND(((A54-A34)/A34),4)</f>
        <v>-0.3548</v>
      </c>
      <c r="B55" s="16">
        <f t="shared" si="1"/>
        <v>-0.3158</v>
      </c>
      <c r="C55" s="16">
        <f t="shared" si="1"/>
        <v>-0.5333</v>
      </c>
      <c r="D55" s="16">
        <f t="shared" si="1"/>
        <v>-0.3846</v>
      </c>
      <c r="E55" s="16">
        <f t="shared" si="1"/>
        <v>0.5</v>
      </c>
      <c r="F55" s="16">
        <f t="shared" si="1"/>
        <v>-0.1111</v>
      </c>
      <c r="G55" s="16">
        <f t="shared" si="1"/>
        <v>0</v>
      </c>
      <c r="H55" s="16">
        <f t="shared" si="1"/>
        <v>-0.4483</v>
      </c>
      <c r="I55" s="16">
        <f t="shared" si="1"/>
        <v>-0.25</v>
      </c>
      <c r="J55" s="16">
        <f t="shared" si="1"/>
        <v>-0.4167</v>
      </c>
      <c r="K55" s="16"/>
      <c r="L55" s="17"/>
    </row>
    <row r="56">
      <c r="A56" s="7" t="s">
        <v>11</v>
      </c>
      <c r="I56" s="3"/>
      <c r="K56" s="3"/>
    </row>
    <row r="57">
      <c r="A57" s="9" t="s">
        <v>2</v>
      </c>
      <c r="B57" s="5" t="s">
        <v>3</v>
      </c>
      <c r="C57" s="5" t="s">
        <v>4</v>
      </c>
      <c r="D57" s="4" t="s">
        <v>5</v>
      </c>
      <c r="E57" s="5" t="s">
        <v>17</v>
      </c>
      <c r="F57" s="5" t="s">
        <v>6</v>
      </c>
      <c r="G57" s="5" t="s">
        <v>7</v>
      </c>
      <c r="H57" s="5" t="s">
        <v>8</v>
      </c>
      <c r="I57" s="4" t="s">
        <v>19</v>
      </c>
      <c r="J57" s="4" t="s">
        <v>20</v>
      </c>
      <c r="K57" s="4" t="s">
        <v>25</v>
      </c>
    </row>
    <row r="58">
      <c r="A58" s="6">
        <f>SUM(B58:K58)+D63+D65+D67</f>
        <v>127</v>
      </c>
      <c r="B58" s="4">
        <v>6.0</v>
      </c>
      <c r="C58" s="4">
        <v>10.0</v>
      </c>
      <c r="D58" s="4">
        <v>19.0</v>
      </c>
      <c r="E58" s="4"/>
      <c r="F58" s="4">
        <v>9.0</v>
      </c>
      <c r="G58" s="4">
        <v>3.0</v>
      </c>
      <c r="H58" s="4">
        <v>28.0</v>
      </c>
      <c r="I58" s="4">
        <v>12.0</v>
      </c>
      <c r="J58" s="4">
        <v>2.0</v>
      </c>
      <c r="K58" s="4">
        <v>6.0</v>
      </c>
    </row>
    <row r="59">
      <c r="A59" s="16">
        <f t="shared" ref="A59:F59" si="2">ROUND(((A58-A38)/A38),4)</f>
        <v>0.0242</v>
      </c>
      <c r="B59" s="16">
        <f t="shared" si="2"/>
        <v>-0.7273</v>
      </c>
      <c r="C59" s="16">
        <f t="shared" si="2"/>
        <v>-0.2308</v>
      </c>
      <c r="D59" s="16">
        <f t="shared" si="2"/>
        <v>0.7273</v>
      </c>
      <c r="E59" s="16">
        <f t="shared" si="2"/>
        <v>-1</v>
      </c>
      <c r="F59" s="16">
        <f t="shared" si="2"/>
        <v>3.5</v>
      </c>
      <c r="G59" s="16"/>
      <c r="H59" s="16">
        <f t="shared" ref="H59:J59" si="3">ROUND(((H58-H38)/H38),4)</f>
        <v>-0.2222</v>
      </c>
      <c r="I59" s="16">
        <f t="shared" si="3"/>
        <v>3</v>
      </c>
      <c r="J59" s="16">
        <f t="shared" si="3"/>
        <v>-0.7143</v>
      </c>
      <c r="K59" s="18"/>
    </row>
    <row r="60">
      <c r="A60" s="8" t="s">
        <v>13</v>
      </c>
    </row>
    <row r="61">
      <c r="A61" s="9">
        <v>65.0</v>
      </c>
    </row>
    <row r="62">
      <c r="A62" s="16">
        <f>ROUND(((A61-A41)/A41),4)</f>
        <v>-0.0845</v>
      </c>
      <c r="B62" s="12" t="s">
        <v>1</v>
      </c>
      <c r="D62" s="12" t="s">
        <v>11</v>
      </c>
    </row>
    <row r="63">
      <c r="A63" s="13" t="s">
        <v>18</v>
      </c>
      <c r="B63" s="4">
        <v>10.0</v>
      </c>
      <c r="C63" s="19">
        <f>ROUND(((B63-B43)/B43),4)</f>
        <v>-0.3333</v>
      </c>
      <c r="D63" s="4">
        <v>9.0</v>
      </c>
      <c r="E63" s="19">
        <f>ROUND(((D63-D43)/D43),4)</f>
        <v>3.5</v>
      </c>
    </row>
    <row r="64">
      <c r="B64" s="3"/>
      <c r="C64" s="19"/>
      <c r="D64" s="3"/>
      <c r="E64" s="19"/>
    </row>
    <row r="65">
      <c r="A65" s="13" t="s">
        <v>23</v>
      </c>
      <c r="B65" s="4">
        <v>3.0</v>
      </c>
      <c r="C65" s="19">
        <f>ROUND(((B65-B45)/B45),4)</f>
        <v>-0.85</v>
      </c>
      <c r="D65" s="4">
        <v>11.0</v>
      </c>
      <c r="E65" s="19">
        <f>ROUND(((D65-D45)/D45),4)</f>
        <v>-0.3529</v>
      </c>
    </row>
    <row r="66">
      <c r="B66" s="3"/>
      <c r="C66" s="19"/>
      <c r="D66" s="3"/>
      <c r="E66" s="19"/>
    </row>
    <row r="67">
      <c r="A67" s="13" t="s">
        <v>10</v>
      </c>
      <c r="B67" s="4">
        <v>7.0</v>
      </c>
      <c r="C67" s="19">
        <f>ROUND(((B67-B47)/B47),4)</f>
        <v>-0.5333</v>
      </c>
      <c r="D67" s="4">
        <v>12.0</v>
      </c>
      <c r="E67" s="19">
        <f>ROUND(((D67-D47)/D47),4)</f>
        <v>1.4</v>
      </c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</row>
    <row r="70">
      <c r="A70" s="1" t="s">
        <v>26</v>
      </c>
    </row>
    <row r="72">
      <c r="A72" s="2" t="s">
        <v>1</v>
      </c>
    </row>
    <row r="73">
      <c r="A73" s="9" t="s">
        <v>2</v>
      </c>
      <c r="B73" s="5" t="s">
        <v>27</v>
      </c>
      <c r="C73" s="5" t="s">
        <v>28</v>
      </c>
      <c r="D73" s="4" t="s">
        <v>29</v>
      </c>
      <c r="E73" s="5" t="s">
        <v>30</v>
      </c>
      <c r="F73" s="5" t="s">
        <v>31</v>
      </c>
      <c r="G73" s="5" t="s">
        <v>32</v>
      </c>
      <c r="H73" s="5" t="s">
        <v>33</v>
      </c>
      <c r="I73" s="4" t="s">
        <v>19</v>
      </c>
      <c r="J73" s="4" t="s">
        <v>34</v>
      </c>
      <c r="K73" s="4" t="s">
        <v>25</v>
      </c>
      <c r="L73" s="13" t="s">
        <v>18</v>
      </c>
      <c r="M73" s="13" t="s">
        <v>23</v>
      </c>
      <c r="N73" s="13" t="s">
        <v>10</v>
      </c>
    </row>
    <row r="74">
      <c r="A74" s="6">
        <f>SUM(B74:K74)+B83+B85+B87</f>
        <v>174</v>
      </c>
      <c r="B74" s="4">
        <v>15.0</v>
      </c>
      <c r="C74" s="4">
        <v>6.0</v>
      </c>
      <c r="D74" s="4">
        <v>20.0</v>
      </c>
      <c r="E74" s="4">
        <v>5.0</v>
      </c>
      <c r="F74" s="4">
        <v>19.0</v>
      </c>
      <c r="G74" s="4">
        <v>2.0</v>
      </c>
      <c r="H74" s="4">
        <v>10.0</v>
      </c>
      <c r="I74" s="4">
        <v>10.0</v>
      </c>
      <c r="J74" s="4">
        <v>11.0</v>
      </c>
      <c r="K74" s="4">
        <v>28.0</v>
      </c>
      <c r="L74" s="1">
        <v>24.0</v>
      </c>
      <c r="M74" s="1">
        <v>13.0</v>
      </c>
      <c r="N74" s="1">
        <v>11.0</v>
      </c>
    </row>
    <row r="75">
      <c r="A75" s="16">
        <f t="shared" ref="A75:K75" si="4">ROUND(((A74-A54)/A54),4)</f>
        <v>0.45</v>
      </c>
      <c r="B75" s="16">
        <f t="shared" si="4"/>
        <v>0.1538</v>
      </c>
      <c r="C75" s="16">
        <f t="shared" si="4"/>
        <v>-0.1429</v>
      </c>
      <c r="D75" s="16">
        <f t="shared" si="4"/>
        <v>0.25</v>
      </c>
      <c r="E75" s="16">
        <f t="shared" si="4"/>
        <v>0.6667</v>
      </c>
      <c r="F75" s="16">
        <f t="shared" si="4"/>
        <v>0.1875</v>
      </c>
      <c r="G75" s="16">
        <f t="shared" si="4"/>
        <v>-0.3333</v>
      </c>
      <c r="H75" s="16">
        <f t="shared" si="4"/>
        <v>-0.375</v>
      </c>
      <c r="I75" s="16">
        <f t="shared" si="4"/>
        <v>0.1111</v>
      </c>
      <c r="J75" s="16">
        <f t="shared" si="4"/>
        <v>0.5714</v>
      </c>
      <c r="K75" s="16">
        <f t="shared" si="4"/>
        <v>1.8</v>
      </c>
    </row>
    <row r="76">
      <c r="A76" s="7" t="s">
        <v>11</v>
      </c>
      <c r="I76" s="3"/>
      <c r="J76" s="16"/>
      <c r="K76" s="3"/>
    </row>
    <row r="77">
      <c r="A77" s="9" t="s">
        <v>2</v>
      </c>
      <c r="B77" s="5" t="s">
        <v>27</v>
      </c>
      <c r="C77" s="5" t="s">
        <v>28</v>
      </c>
      <c r="D77" s="4" t="s">
        <v>29</v>
      </c>
      <c r="E77" s="5" t="s">
        <v>30</v>
      </c>
      <c r="F77" s="5" t="s">
        <v>31</v>
      </c>
      <c r="G77" s="5" t="s">
        <v>32</v>
      </c>
      <c r="H77" s="5" t="s">
        <v>33</v>
      </c>
      <c r="I77" s="4" t="s">
        <v>19</v>
      </c>
      <c r="J77" s="4" t="s">
        <v>34</v>
      </c>
      <c r="K77" s="4" t="s">
        <v>25</v>
      </c>
      <c r="L77" s="13" t="s">
        <v>18</v>
      </c>
      <c r="M77" s="13" t="s">
        <v>23</v>
      </c>
      <c r="N77" s="13" t="s">
        <v>10</v>
      </c>
    </row>
    <row r="78">
      <c r="A78" s="9">
        <f>sum(B78:K78)+D83+D85+D87</f>
        <v>154</v>
      </c>
      <c r="B78" s="4">
        <v>24.0</v>
      </c>
      <c r="C78" s="4">
        <v>11.0</v>
      </c>
      <c r="D78" s="4">
        <v>11.0</v>
      </c>
      <c r="E78" s="4">
        <v>3.0</v>
      </c>
      <c r="F78" s="4">
        <v>21.0</v>
      </c>
      <c r="G78" s="4">
        <v>2.0</v>
      </c>
      <c r="H78" s="4">
        <v>10.0</v>
      </c>
      <c r="I78" s="4">
        <v>9.0</v>
      </c>
      <c r="J78" s="4">
        <v>7.0</v>
      </c>
      <c r="K78" s="4">
        <v>11.0</v>
      </c>
      <c r="L78" s="1">
        <v>11.0</v>
      </c>
      <c r="M78" s="1">
        <v>25.0</v>
      </c>
      <c r="N78" s="1">
        <v>9.0</v>
      </c>
    </row>
    <row r="79">
      <c r="A79" s="16">
        <f t="shared" ref="A79:D79" si="5">ROUND(((A78-A58)/A58),4)</f>
        <v>0.2126</v>
      </c>
      <c r="B79" s="16">
        <f t="shared" si="5"/>
        <v>3</v>
      </c>
      <c r="C79" s="16">
        <f t="shared" si="5"/>
        <v>0.1</v>
      </c>
      <c r="D79" s="16">
        <f t="shared" si="5"/>
        <v>-0.4211</v>
      </c>
      <c r="E79" s="16"/>
      <c r="F79" s="16">
        <f t="shared" ref="F79:K79" si="6">ROUND(((F78-F58)/F58),4)</f>
        <v>1.3333</v>
      </c>
      <c r="G79" s="16">
        <f t="shared" si="6"/>
        <v>-0.3333</v>
      </c>
      <c r="H79" s="16">
        <f t="shared" si="6"/>
        <v>-0.6429</v>
      </c>
      <c r="I79" s="16">
        <f t="shared" si="6"/>
        <v>-0.25</v>
      </c>
      <c r="J79" s="16">
        <f t="shared" si="6"/>
        <v>2.5</v>
      </c>
      <c r="K79" s="16">
        <f t="shared" si="6"/>
        <v>0.8333</v>
      </c>
    </row>
    <row r="80">
      <c r="A80" s="8" t="s">
        <v>13</v>
      </c>
    </row>
    <row r="81">
      <c r="A81" s="9">
        <v>72.0</v>
      </c>
    </row>
    <row r="82">
      <c r="A82" s="16">
        <f>ROUND(((A81-A61)/A61),4)</f>
        <v>0.1077</v>
      </c>
      <c r="B82" s="12" t="s">
        <v>1</v>
      </c>
      <c r="D82" s="12" t="s">
        <v>11</v>
      </c>
    </row>
    <row r="83">
      <c r="A83" s="13" t="s">
        <v>18</v>
      </c>
      <c r="B83" s="4">
        <v>24.0</v>
      </c>
      <c r="C83" s="19">
        <f>ROUND(((B83-B63)/B63),4)</f>
        <v>1.4</v>
      </c>
      <c r="D83" s="4">
        <v>11.0</v>
      </c>
      <c r="E83" s="19">
        <f>ROUND(((D83-D63)/D63),4)</f>
        <v>0.2222</v>
      </c>
    </row>
    <row r="84">
      <c r="B84" s="3"/>
      <c r="C84" s="19"/>
      <c r="D84" s="3"/>
      <c r="E84" s="19"/>
    </row>
    <row r="85">
      <c r="A85" s="13" t="s">
        <v>23</v>
      </c>
      <c r="B85" s="4">
        <v>13.0</v>
      </c>
      <c r="C85" s="19">
        <f>ROUND(((B85-B65)/B65),4)</f>
        <v>3.3333</v>
      </c>
      <c r="D85" s="4">
        <v>25.0</v>
      </c>
      <c r="E85" s="19">
        <f>ROUND(((D85-D65)/D65),4)</f>
        <v>1.2727</v>
      </c>
    </row>
    <row r="86">
      <c r="B86" s="3"/>
      <c r="C86" s="19"/>
      <c r="D86" s="3"/>
      <c r="E86" s="19"/>
    </row>
    <row r="87">
      <c r="A87" s="13" t="s">
        <v>10</v>
      </c>
      <c r="B87" s="4">
        <v>11.0</v>
      </c>
      <c r="C87" s="19">
        <f>ROUND(((B87-B67)/B67),4)</f>
        <v>0.5714</v>
      </c>
      <c r="D87" s="4">
        <v>9.0</v>
      </c>
      <c r="E87" s="19">
        <f>ROUND(((D87-D67)/D67),4)</f>
        <v>-0.25</v>
      </c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" t="s">
        <v>35</v>
      </c>
    </row>
    <row r="91">
      <c r="A91" s="1"/>
    </row>
    <row r="92">
      <c r="A92" s="2" t="s">
        <v>1</v>
      </c>
    </row>
    <row r="93">
      <c r="A93" s="9" t="s">
        <v>2</v>
      </c>
      <c r="B93" s="21" t="s">
        <v>27</v>
      </c>
      <c r="C93" s="21" t="s">
        <v>28</v>
      </c>
      <c r="D93" s="22" t="s">
        <v>29</v>
      </c>
      <c r="E93" s="21" t="s">
        <v>30</v>
      </c>
      <c r="F93" s="21" t="s">
        <v>31</v>
      </c>
      <c r="G93" s="21" t="s">
        <v>32</v>
      </c>
      <c r="H93" s="21" t="s">
        <v>33</v>
      </c>
      <c r="I93" s="22" t="s">
        <v>19</v>
      </c>
      <c r="J93" s="22" t="s">
        <v>36</v>
      </c>
      <c r="K93" s="22" t="s">
        <v>25</v>
      </c>
      <c r="L93" s="23" t="s">
        <v>18</v>
      </c>
      <c r="M93" s="23" t="s">
        <v>23</v>
      </c>
      <c r="N93" s="23" t="s">
        <v>10</v>
      </c>
    </row>
    <row r="94">
      <c r="A94" s="6">
        <f>SUM(B94:K94)+B103+B105+B107</f>
        <v>191</v>
      </c>
      <c r="B94" s="4">
        <v>21.0</v>
      </c>
      <c r="C94" s="4">
        <v>16.0</v>
      </c>
      <c r="D94" s="4">
        <v>19.0</v>
      </c>
      <c r="E94" s="4">
        <v>3.0</v>
      </c>
      <c r="F94" s="4">
        <v>19.0</v>
      </c>
      <c r="G94" s="4">
        <v>3.0</v>
      </c>
      <c r="H94" s="4">
        <v>27.0</v>
      </c>
      <c r="I94" s="4">
        <v>11.0</v>
      </c>
      <c r="J94" s="4">
        <v>2.0</v>
      </c>
      <c r="K94" s="4">
        <v>16.0</v>
      </c>
      <c r="L94" s="24">
        <v>25.0</v>
      </c>
      <c r="M94" s="24">
        <v>23.0</v>
      </c>
      <c r="N94" s="24">
        <v>6.0</v>
      </c>
    </row>
    <row r="95">
      <c r="A95" s="16">
        <f t="shared" ref="A95:K95" si="7">ROUND(((A94-A74)/A74),4)</f>
        <v>0.0977</v>
      </c>
      <c r="B95" s="16">
        <f t="shared" si="7"/>
        <v>0.4</v>
      </c>
      <c r="C95" s="16">
        <f t="shared" si="7"/>
        <v>1.6667</v>
      </c>
      <c r="D95" s="16">
        <f t="shared" si="7"/>
        <v>-0.05</v>
      </c>
      <c r="E95" s="16">
        <f t="shared" si="7"/>
        <v>-0.4</v>
      </c>
      <c r="F95" s="16">
        <f t="shared" si="7"/>
        <v>0</v>
      </c>
      <c r="G95" s="16">
        <f t="shared" si="7"/>
        <v>0.5</v>
      </c>
      <c r="H95" s="16">
        <f t="shared" si="7"/>
        <v>1.7</v>
      </c>
      <c r="I95" s="16">
        <f t="shared" si="7"/>
        <v>0.1</v>
      </c>
      <c r="J95" s="16">
        <f t="shared" si="7"/>
        <v>-0.8182</v>
      </c>
      <c r="K95" s="16">
        <f t="shared" si="7"/>
        <v>-0.4286</v>
      </c>
      <c r="L95" s="25"/>
      <c r="M95" s="25"/>
      <c r="N95" s="25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 t="s">
        <v>11</v>
      </c>
      <c r="I96" s="3"/>
      <c r="K96" s="3"/>
      <c r="L96" s="25"/>
      <c r="M96" s="25"/>
      <c r="N96" s="25"/>
    </row>
    <row r="97">
      <c r="A97" s="9" t="s">
        <v>2</v>
      </c>
      <c r="B97" s="21" t="s">
        <v>27</v>
      </c>
      <c r="C97" s="21" t="s">
        <v>28</v>
      </c>
      <c r="D97" s="22" t="s">
        <v>29</v>
      </c>
      <c r="E97" s="21" t="s">
        <v>30</v>
      </c>
      <c r="F97" s="21" t="s">
        <v>31</v>
      </c>
      <c r="G97" s="21" t="s">
        <v>32</v>
      </c>
      <c r="H97" s="21" t="s">
        <v>33</v>
      </c>
      <c r="I97" s="22" t="s">
        <v>19</v>
      </c>
      <c r="J97" s="22" t="s">
        <v>36</v>
      </c>
      <c r="K97" s="22" t="s">
        <v>25</v>
      </c>
      <c r="L97" s="23" t="s">
        <v>18</v>
      </c>
      <c r="M97" s="23" t="s">
        <v>23</v>
      </c>
      <c r="N97" s="23" t="s">
        <v>10</v>
      </c>
    </row>
    <row r="98">
      <c r="A98" s="6">
        <f>SUM(B98:K98)+D103+D105+D107</f>
        <v>129</v>
      </c>
      <c r="B98" s="4">
        <v>13.0</v>
      </c>
      <c r="C98" s="4">
        <v>9.0</v>
      </c>
      <c r="D98" s="4">
        <v>17.0</v>
      </c>
      <c r="E98" s="4">
        <v>3.0</v>
      </c>
      <c r="F98" s="4">
        <v>11.0</v>
      </c>
      <c r="G98" s="4">
        <v>3.0</v>
      </c>
      <c r="H98" s="4">
        <v>14.0</v>
      </c>
      <c r="I98" s="4">
        <v>9.0</v>
      </c>
      <c r="J98" s="4">
        <v>2.0</v>
      </c>
      <c r="K98" s="4">
        <v>11.0</v>
      </c>
      <c r="L98" s="24">
        <v>14.0</v>
      </c>
      <c r="M98" s="23">
        <v>18.0</v>
      </c>
      <c r="N98" s="23">
        <v>5.0</v>
      </c>
    </row>
    <row r="99">
      <c r="A99" s="16">
        <f t="shared" ref="A99:K99" si="8">ROUND(((A98-A78)/A78),4)</f>
        <v>-0.1623</v>
      </c>
      <c r="B99" s="16">
        <f t="shared" si="8"/>
        <v>-0.4583</v>
      </c>
      <c r="C99" s="16">
        <f t="shared" si="8"/>
        <v>-0.1818</v>
      </c>
      <c r="D99" s="16">
        <f t="shared" si="8"/>
        <v>0.5455</v>
      </c>
      <c r="E99" s="16">
        <f t="shared" si="8"/>
        <v>0</v>
      </c>
      <c r="F99" s="16">
        <f t="shared" si="8"/>
        <v>-0.4762</v>
      </c>
      <c r="G99" s="16">
        <f t="shared" si="8"/>
        <v>0.5</v>
      </c>
      <c r="H99" s="16">
        <f t="shared" si="8"/>
        <v>0.4</v>
      </c>
      <c r="I99" s="16">
        <f t="shared" si="8"/>
        <v>0</v>
      </c>
      <c r="J99" s="16">
        <f t="shared" si="8"/>
        <v>-0.7143</v>
      </c>
      <c r="K99" s="16">
        <f t="shared" si="8"/>
        <v>0</v>
      </c>
    </row>
    <row r="100">
      <c r="A100" s="8" t="s">
        <v>13</v>
      </c>
    </row>
    <row r="101">
      <c r="A101" s="9">
        <v>70.0</v>
      </c>
    </row>
    <row r="102">
      <c r="A102" s="16">
        <f>ROUND(((A101-A81)/A81),4)</f>
        <v>-0.0278</v>
      </c>
      <c r="B102" s="12" t="s">
        <v>1</v>
      </c>
      <c r="D102" s="12" t="s">
        <v>11</v>
      </c>
      <c r="F102" s="4" t="s">
        <v>13</v>
      </c>
    </row>
    <row r="103">
      <c r="A103" s="13" t="s">
        <v>18</v>
      </c>
      <c r="B103" s="4">
        <v>25.0</v>
      </c>
      <c r="C103" s="19">
        <f>ROUND(((B103-B83)/B83),4)</f>
        <v>0.0417</v>
      </c>
      <c r="D103" s="4">
        <v>14.0</v>
      </c>
      <c r="E103" s="19">
        <f>ROUND(((D103-D83)/D83),4)</f>
        <v>0.2727</v>
      </c>
      <c r="F103" s="4">
        <v>10.0</v>
      </c>
    </row>
    <row r="104">
      <c r="B104" s="3"/>
      <c r="C104" s="19"/>
      <c r="D104" s="3"/>
      <c r="E104" s="19"/>
      <c r="F104" s="3"/>
    </row>
    <row r="105">
      <c r="A105" s="13" t="s">
        <v>23</v>
      </c>
      <c r="B105" s="4">
        <v>23.0</v>
      </c>
      <c r="C105" s="19">
        <f>ROUND(((B105-B85)/B85),4)</f>
        <v>0.7692</v>
      </c>
      <c r="D105" s="4">
        <v>18.0</v>
      </c>
      <c r="E105" s="19">
        <f>ROUND(((D105-D85)/D85),4)</f>
        <v>-0.28</v>
      </c>
      <c r="F105" s="4">
        <v>4.0</v>
      </c>
    </row>
    <row r="106">
      <c r="B106" s="3"/>
      <c r="C106" s="19"/>
      <c r="D106" s="3"/>
      <c r="E106" s="19"/>
      <c r="F106" s="3"/>
    </row>
    <row r="107">
      <c r="A107" s="13" t="s">
        <v>10</v>
      </c>
      <c r="B107" s="4">
        <v>6.0</v>
      </c>
      <c r="C107" s="19">
        <f>ROUND(((B107-B87)/B87),4)</f>
        <v>-0.4545</v>
      </c>
      <c r="D107" s="4">
        <v>5.0</v>
      </c>
      <c r="E107" s="19">
        <f>ROUND(((D107-D87)/D87),4)</f>
        <v>-0.4444</v>
      </c>
      <c r="F107" s="3"/>
    </row>
    <row r="108">
      <c r="E108" s="19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" t="s">
        <v>37</v>
      </c>
    </row>
    <row r="112">
      <c r="A112" s="2" t="s">
        <v>1</v>
      </c>
    </row>
    <row r="113">
      <c r="A113" s="9" t="s">
        <v>2</v>
      </c>
      <c r="B113" s="5" t="s">
        <v>3</v>
      </c>
      <c r="C113" s="5" t="s">
        <v>4</v>
      </c>
      <c r="D113" s="4" t="s">
        <v>5</v>
      </c>
      <c r="E113" s="5" t="s">
        <v>17</v>
      </c>
      <c r="F113" s="5" t="s">
        <v>6</v>
      </c>
      <c r="G113" s="5" t="s">
        <v>7</v>
      </c>
      <c r="H113" s="5" t="s">
        <v>8</v>
      </c>
      <c r="I113" s="4" t="s">
        <v>19</v>
      </c>
      <c r="J113" s="4" t="s">
        <v>20</v>
      </c>
      <c r="K113" s="4" t="s">
        <v>25</v>
      </c>
      <c r="L113" s="23" t="s">
        <v>18</v>
      </c>
      <c r="M113" s="23" t="s">
        <v>23</v>
      </c>
      <c r="N113" s="23" t="s">
        <v>10</v>
      </c>
    </row>
    <row r="114">
      <c r="A114" s="6">
        <f>SUM(B114:K114)+B123+B125+B127</f>
        <v>42</v>
      </c>
      <c r="B114" s="4">
        <v>5.0</v>
      </c>
      <c r="C114" s="4">
        <v>3.0</v>
      </c>
      <c r="D114" s="4">
        <v>3.0</v>
      </c>
      <c r="E114" s="4">
        <v>2.0</v>
      </c>
      <c r="F114" s="4">
        <v>3.0</v>
      </c>
      <c r="G114" s="4"/>
      <c r="H114" s="4">
        <v>6.0</v>
      </c>
      <c r="I114" s="4"/>
      <c r="J114" s="4">
        <v>4.0</v>
      </c>
      <c r="K114" s="4">
        <v>11.0</v>
      </c>
      <c r="L114" s="24">
        <v>5.0</v>
      </c>
      <c r="M114" s="24">
        <v>0.0</v>
      </c>
      <c r="N114" s="24">
        <v>0.0</v>
      </c>
    </row>
    <row r="115">
      <c r="A115" s="16">
        <f t="shared" ref="A115:K115" si="9">ROUND(((A114-A94)/A94),4)</f>
        <v>-0.7801</v>
      </c>
      <c r="B115" s="16">
        <f t="shared" si="9"/>
        <v>-0.7619</v>
      </c>
      <c r="C115" s="16">
        <f t="shared" si="9"/>
        <v>-0.8125</v>
      </c>
      <c r="D115" s="16">
        <f t="shared" si="9"/>
        <v>-0.8421</v>
      </c>
      <c r="E115" s="16">
        <f t="shared" si="9"/>
        <v>-0.3333</v>
      </c>
      <c r="F115" s="16">
        <f t="shared" si="9"/>
        <v>-0.8421</v>
      </c>
      <c r="G115" s="16">
        <f t="shared" si="9"/>
        <v>-1</v>
      </c>
      <c r="H115" s="16">
        <f t="shared" si="9"/>
        <v>-0.7778</v>
      </c>
      <c r="I115" s="16">
        <f t="shared" si="9"/>
        <v>-1</v>
      </c>
      <c r="J115" s="16">
        <f t="shared" si="9"/>
        <v>1</v>
      </c>
      <c r="K115" s="16">
        <f t="shared" si="9"/>
        <v>-0.3125</v>
      </c>
      <c r="L115" s="25"/>
      <c r="M115" s="25"/>
      <c r="N115" s="25"/>
    </row>
    <row r="116">
      <c r="A116" s="7" t="s">
        <v>11</v>
      </c>
      <c r="I116" s="3"/>
      <c r="K116" s="3"/>
      <c r="L116" s="25"/>
      <c r="M116" s="25"/>
      <c r="N116" s="25"/>
    </row>
    <row r="117">
      <c r="A117" s="9" t="s">
        <v>2</v>
      </c>
      <c r="B117" s="5" t="s">
        <v>3</v>
      </c>
      <c r="C117" s="5" t="s">
        <v>4</v>
      </c>
      <c r="D117" s="4" t="s">
        <v>5</v>
      </c>
      <c r="E117" s="5" t="s">
        <v>17</v>
      </c>
      <c r="F117" s="5" t="s">
        <v>6</v>
      </c>
      <c r="G117" s="5" t="s">
        <v>7</v>
      </c>
      <c r="H117" s="5" t="s">
        <v>8</v>
      </c>
      <c r="I117" s="4" t="s">
        <v>19</v>
      </c>
      <c r="J117" s="4" t="s">
        <v>20</v>
      </c>
      <c r="K117" s="4" t="s">
        <v>25</v>
      </c>
      <c r="L117" s="23" t="s">
        <v>18</v>
      </c>
      <c r="M117" s="23" t="s">
        <v>23</v>
      </c>
      <c r="N117" s="23" t="s">
        <v>10</v>
      </c>
    </row>
    <row r="118">
      <c r="A118" s="6">
        <f>SUM(B118:K118)+D123+D125+D127</f>
        <v>110</v>
      </c>
      <c r="B118" s="4">
        <v>15.0</v>
      </c>
      <c r="C118" s="4">
        <v>12.0</v>
      </c>
      <c r="D118" s="4">
        <v>2.0</v>
      </c>
      <c r="E118" s="4">
        <v>2.0</v>
      </c>
      <c r="F118" s="4">
        <v>17.0</v>
      </c>
      <c r="G118" s="4">
        <v>1.0</v>
      </c>
      <c r="H118" s="4">
        <v>20.0</v>
      </c>
      <c r="I118" s="4">
        <v>3.0</v>
      </c>
      <c r="J118" s="4">
        <v>3.0</v>
      </c>
      <c r="K118" s="4">
        <v>25.0</v>
      </c>
      <c r="L118" s="24">
        <v>1.0</v>
      </c>
      <c r="M118" s="24">
        <v>2.0</v>
      </c>
      <c r="N118" s="24">
        <v>7.0</v>
      </c>
    </row>
    <row r="119">
      <c r="A119" s="16">
        <f t="shared" ref="A119:K119" si="10">ROUND(((A118-A98)/A98),4)</f>
        <v>-0.1473</v>
      </c>
      <c r="B119" s="16">
        <f t="shared" si="10"/>
        <v>0.1538</v>
      </c>
      <c r="C119" s="16">
        <f t="shared" si="10"/>
        <v>0.3333</v>
      </c>
      <c r="D119" s="16">
        <f t="shared" si="10"/>
        <v>-0.8824</v>
      </c>
      <c r="E119" s="16">
        <f t="shared" si="10"/>
        <v>-0.3333</v>
      </c>
      <c r="F119" s="16">
        <f t="shared" si="10"/>
        <v>0.5455</v>
      </c>
      <c r="G119" s="16">
        <f t="shared" si="10"/>
        <v>-0.6667</v>
      </c>
      <c r="H119" s="16">
        <f t="shared" si="10"/>
        <v>0.4286</v>
      </c>
      <c r="I119" s="16">
        <f t="shared" si="10"/>
        <v>-0.6667</v>
      </c>
      <c r="J119" s="16">
        <f t="shared" si="10"/>
        <v>0.5</v>
      </c>
      <c r="K119" s="16">
        <f t="shared" si="10"/>
        <v>1.2727</v>
      </c>
    </row>
    <row r="120">
      <c r="A120" s="8" t="s">
        <v>13</v>
      </c>
    </row>
    <row r="121">
      <c r="A121" s="9">
        <v>18.0</v>
      </c>
    </row>
    <row r="122">
      <c r="A122" s="16">
        <f>ROUND(((A121-A101)/A101),4)</f>
        <v>-0.7429</v>
      </c>
      <c r="B122" s="12" t="s">
        <v>1</v>
      </c>
      <c r="D122" s="12" t="s">
        <v>11</v>
      </c>
      <c r="F122" s="4" t="s">
        <v>13</v>
      </c>
    </row>
    <row r="123">
      <c r="A123" s="13" t="s">
        <v>18</v>
      </c>
      <c r="B123" s="4">
        <v>5.0</v>
      </c>
      <c r="C123" s="19">
        <f>ROUND(((B123-B103)/B103),4)</f>
        <v>-0.8</v>
      </c>
      <c r="D123" s="4">
        <v>1.0</v>
      </c>
      <c r="E123" s="19">
        <f>ROUND(((D123-D103)/D103),4)</f>
        <v>-0.9286</v>
      </c>
      <c r="F123" s="4">
        <v>1.0</v>
      </c>
    </row>
    <row r="124">
      <c r="B124" s="3"/>
      <c r="C124" s="19"/>
      <c r="D124" s="3"/>
      <c r="E124" s="19"/>
    </row>
    <row r="125">
      <c r="A125" s="13" t="s">
        <v>23</v>
      </c>
      <c r="B125" s="4"/>
      <c r="C125" s="19">
        <f>ROUND(((B125-B105)/B105),4)</f>
        <v>-1</v>
      </c>
      <c r="D125" s="4">
        <v>2.0</v>
      </c>
      <c r="E125" s="19">
        <f>ROUND(((D125-D105)/D105),4)</f>
        <v>-0.8889</v>
      </c>
    </row>
    <row r="126">
      <c r="B126" s="3"/>
      <c r="C126" s="19"/>
      <c r="D126" s="3"/>
      <c r="E126" s="19"/>
    </row>
    <row r="127">
      <c r="A127" s="13" t="s">
        <v>10</v>
      </c>
      <c r="B127" s="4"/>
      <c r="C127" s="19">
        <f>ROUND(((B127-B107)/B107),4)</f>
        <v>-1</v>
      </c>
      <c r="D127" s="4">
        <v>7.0</v>
      </c>
      <c r="E127" s="19">
        <f>ROUND(((D127-D107)/D107),4)</f>
        <v>0.4</v>
      </c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>
      <c r="A130" s="1" t="s">
        <v>38</v>
      </c>
    </row>
    <row r="132">
      <c r="A132" s="2" t="s">
        <v>1</v>
      </c>
    </row>
    <row r="133">
      <c r="A133" s="9" t="s">
        <v>2</v>
      </c>
      <c r="B133" s="5" t="s">
        <v>3</v>
      </c>
      <c r="C133" s="5" t="s">
        <v>4</v>
      </c>
      <c r="D133" s="4" t="s">
        <v>5</v>
      </c>
      <c r="E133" s="5" t="s">
        <v>17</v>
      </c>
      <c r="F133" s="5" t="s">
        <v>6</v>
      </c>
      <c r="G133" s="5" t="s">
        <v>7</v>
      </c>
      <c r="H133" s="5" t="s">
        <v>8</v>
      </c>
      <c r="I133" s="4" t="s">
        <v>19</v>
      </c>
      <c r="J133" s="4" t="s">
        <v>20</v>
      </c>
      <c r="K133" s="4" t="s">
        <v>25</v>
      </c>
      <c r="L133" s="23" t="s">
        <v>18</v>
      </c>
      <c r="M133" s="23" t="s">
        <v>23</v>
      </c>
      <c r="N133" s="23" t="s">
        <v>10</v>
      </c>
    </row>
    <row r="134">
      <c r="A134" s="6">
        <f>SUM(B134:K134)+B143+B145+B147</f>
        <v>173</v>
      </c>
      <c r="B134" s="4">
        <v>25.0</v>
      </c>
      <c r="C134" s="4">
        <v>19.0</v>
      </c>
      <c r="D134" s="4">
        <v>21.0</v>
      </c>
      <c r="E134" s="4">
        <v>4.0</v>
      </c>
      <c r="F134" s="4">
        <v>25.0</v>
      </c>
      <c r="G134" s="4">
        <v>5.0</v>
      </c>
      <c r="H134" s="4">
        <v>19.0</v>
      </c>
      <c r="I134" s="4">
        <v>11.0</v>
      </c>
      <c r="J134" s="4">
        <v>6.0</v>
      </c>
      <c r="K134" s="4">
        <v>15.0</v>
      </c>
      <c r="L134" s="24">
        <v>19.0</v>
      </c>
      <c r="M134" s="24">
        <v>4.0</v>
      </c>
      <c r="N134" s="24"/>
    </row>
    <row r="135">
      <c r="A135" s="16">
        <f t="shared" ref="A135:H135" si="11">ROUND(((A134-A114)/A114),4)</f>
        <v>3.119</v>
      </c>
      <c r="B135" s="16">
        <f t="shared" si="11"/>
        <v>4</v>
      </c>
      <c r="C135" s="16">
        <f t="shared" si="11"/>
        <v>5.3333</v>
      </c>
      <c r="D135" s="16">
        <f t="shared" si="11"/>
        <v>6</v>
      </c>
      <c r="E135" s="16">
        <f t="shared" si="11"/>
        <v>1</v>
      </c>
      <c r="F135" s="16">
        <f t="shared" si="11"/>
        <v>7.3333</v>
      </c>
      <c r="G135" s="16" t="str">
        <f t="shared" si="11"/>
        <v>#DIV/0!</v>
      </c>
      <c r="H135" s="16">
        <f t="shared" si="11"/>
        <v>2.1667</v>
      </c>
      <c r="I135" s="16"/>
      <c r="J135" s="16">
        <f t="shared" ref="J135:K135" si="12">ROUND(((J134-J114)/J114),4)</f>
        <v>0.5</v>
      </c>
      <c r="K135" s="16">
        <f t="shared" si="12"/>
        <v>0.3636</v>
      </c>
      <c r="L135" s="25"/>
      <c r="M135" s="25"/>
      <c r="N135" s="25"/>
    </row>
    <row r="136">
      <c r="A136" s="7" t="s">
        <v>11</v>
      </c>
      <c r="I136" s="3"/>
      <c r="K136" s="3"/>
      <c r="L136" s="25"/>
      <c r="M136" s="25"/>
      <c r="N136" s="25"/>
    </row>
    <row r="137">
      <c r="A137" s="9" t="s">
        <v>2</v>
      </c>
      <c r="B137" s="5" t="s">
        <v>3</v>
      </c>
      <c r="C137" s="5" t="s">
        <v>4</v>
      </c>
      <c r="D137" s="4" t="s">
        <v>5</v>
      </c>
      <c r="E137" s="5" t="s">
        <v>17</v>
      </c>
      <c r="F137" s="5" t="s">
        <v>6</v>
      </c>
      <c r="G137" s="5" t="s">
        <v>7</v>
      </c>
      <c r="H137" s="5" t="s">
        <v>8</v>
      </c>
      <c r="I137" s="4" t="s">
        <v>19</v>
      </c>
      <c r="J137" s="4" t="s">
        <v>20</v>
      </c>
      <c r="K137" s="4" t="s">
        <v>25</v>
      </c>
      <c r="L137" s="23" t="s">
        <v>18</v>
      </c>
      <c r="M137" s="23" t="s">
        <v>23</v>
      </c>
      <c r="N137" s="23" t="s">
        <v>10</v>
      </c>
    </row>
    <row r="138">
      <c r="A138" s="6">
        <f>SUM(B138:K138)+D143+D145+D147</f>
        <v>154</v>
      </c>
      <c r="B138" s="4">
        <v>28.0</v>
      </c>
      <c r="C138" s="4">
        <v>15.0</v>
      </c>
      <c r="D138" s="4">
        <v>10.0</v>
      </c>
      <c r="E138" s="4">
        <v>2.0</v>
      </c>
      <c r="F138" s="4">
        <v>16.0</v>
      </c>
      <c r="G138" s="4">
        <v>3.0</v>
      </c>
      <c r="H138" s="4">
        <v>20.0</v>
      </c>
      <c r="I138" s="4">
        <v>11.0</v>
      </c>
      <c r="J138" s="4">
        <v>4.0</v>
      </c>
      <c r="K138" s="4">
        <v>15.0</v>
      </c>
      <c r="L138" s="24">
        <v>10.0</v>
      </c>
      <c r="M138" s="24">
        <v>16.0</v>
      </c>
      <c r="N138" s="24">
        <v>4.0</v>
      </c>
    </row>
    <row r="139">
      <c r="A139" s="16">
        <f t="shared" ref="A139:K139" si="13">ROUND(((A138-A118)/A118),4)</f>
        <v>0.4</v>
      </c>
      <c r="B139" s="16">
        <f t="shared" si="13"/>
        <v>0.8667</v>
      </c>
      <c r="C139" s="16">
        <f t="shared" si="13"/>
        <v>0.25</v>
      </c>
      <c r="D139" s="16">
        <f t="shared" si="13"/>
        <v>4</v>
      </c>
      <c r="E139" s="16">
        <f t="shared" si="13"/>
        <v>0</v>
      </c>
      <c r="F139" s="16">
        <f t="shared" si="13"/>
        <v>-0.0588</v>
      </c>
      <c r="G139" s="16">
        <f t="shared" si="13"/>
        <v>2</v>
      </c>
      <c r="H139" s="16">
        <f t="shared" si="13"/>
        <v>0</v>
      </c>
      <c r="I139" s="16">
        <f t="shared" si="13"/>
        <v>2.6667</v>
      </c>
      <c r="J139" s="16">
        <f t="shared" si="13"/>
        <v>0.3333</v>
      </c>
      <c r="K139" s="16">
        <f t="shared" si="13"/>
        <v>-0.4</v>
      </c>
      <c r="L139" s="4"/>
    </row>
    <row r="140">
      <c r="A140" s="8" t="s">
        <v>13</v>
      </c>
    </row>
    <row r="141">
      <c r="A141" s="9">
        <v>58.0</v>
      </c>
    </row>
    <row r="142">
      <c r="A142" s="16">
        <f>ROUND(((A141-A121)/A121),4)</f>
        <v>2.2222</v>
      </c>
      <c r="B142" s="12" t="s">
        <v>1</v>
      </c>
      <c r="D142" s="12" t="s">
        <v>11</v>
      </c>
      <c r="F142" s="4" t="s">
        <v>13</v>
      </c>
    </row>
    <row r="143">
      <c r="A143" s="13" t="s">
        <v>18</v>
      </c>
      <c r="B143" s="4">
        <v>19.0</v>
      </c>
      <c r="C143" s="19">
        <f>ROUND(((B143-B123)/B123),4)</f>
        <v>2.8</v>
      </c>
      <c r="D143" s="4">
        <v>10.0</v>
      </c>
      <c r="E143" s="19">
        <f>ROUND(((D143-D123)/D123),4)</f>
        <v>9</v>
      </c>
      <c r="F143" s="4">
        <v>6.0</v>
      </c>
    </row>
    <row r="144">
      <c r="B144" s="3"/>
      <c r="C144" s="19"/>
      <c r="D144" s="3"/>
      <c r="E144" s="19"/>
      <c r="F144" s="3"/>
    </row>
    <row r="145">
      <c r="A145" s="13" t="s">
        <v>23</v>
      </c>
      <c r="B145" s="4">
        <v>4.0</v>
      </c>
      <c r="C145" s="19"/>
      <c r="D145" s="4">
        <v>16.0</v>
      </c>
      <c r="E145" s="19">
        <f>ROUND(((D145-D125)/D125),4)</f>
        <v>7</v>
      </c>
      <c r="F145" s="3"/>
    </row>
    <row r="146">
      <c r="B146" s="3"/>
      <c r="C146" s="19"/>
      <c r="D146" s="3"/>
      <c r="E146" s="19"/>
      <c r="F146" s="3"/>
    </row>
    <row r="147">
      <c r="A147" s="13" t="s">
        <v>10</v>
      </c>
      <c r="B147" s="4"/>
      <c r="C147" s="19"/>
      <c r="D147" s="4">
        <v>4.0</v>
      </c>
      <c r="E147" s="19">
        <f>ROUND(((D147-D127)/D127),4)</f>
        <v>-0.4286</v>
      </c>
      <c r="F147" s="3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>
      <c r="A150" s="1" t="s">
        <v>39</v>
      </c>
    </row>
    <row r="152">
      <c r="A152" s="2" t="s">
        <v>1</v>
      </c>
    </row>
    <row r="153">
      <c r="A153" s="9" t="s">
        <v>2</v>
      </c>
      <c r="B153" s="21" t="s">
        <v>27</v>
      </c>
      <c r="C153" s="21" t="s">
        <v>28</v>
      </c>
      <c r="D153" s="22" t="s">
        <v>29</v>
      </c>
      <c r="E153" s="21" t="s">
        <v>30</v>
      </c>
      <c r="F153" s="21" t="s">
        <v>31</v>
      </c>
      <c r="G153" s="21" t="s">
        <v>32</v>
      </c>
      <c r="H153" s="21" t="s">
        <v>33</v>
      </c>
      <c r="I153" s="22" t="s">
        <v>19</v>
      </c>
      <c r="J153" s="22" t="s">
        <v>36</v>
      </c>
      <c r="K153" s="22" t="s">
        <v>25</v>
      </c>
      <c r="L153" s="23" t="s">
        <v>18</v>
      </c>
      <c r="M153" s="23" t="s">
        <v>23</v>
      </c>
      <c r="N153" s="23" t="s">
        <v>10</v>
      </c>
    </row>
    <row r="154">
      <c r="A154" s="6">
        <f>SUM(B154:K154)+B163+B165+B167</f>
        <v>149</v>
      </c>
      <c r="B154" s="4">
        <v>25.0</v>
      </c>
      <c r="C154" s="4">
        <v>7.0</v>
      </c>
      <c r="D154" s="4">
        <v>19.0</v>
      </c>
      <c r="E154" s="4">
        <v>5.0</v>
      </c>
      <c r="F154" s="4">
        <v>18.0</v>
      </c>
      <c r="G154" s="4">
        <v>4.0</v>
      </c>
      <c r="H154" s="4">
        <v>21.0</v>
      </c>
      <c r="I154" s="4">
        <v>8.0</v>
      </c>
      <c r="J154" s="4">
        <v>8.0</v>
      </c>
      <c r="K154" s="4">
        <v>10.0</v>
      </c>
      <c r="L154" s="24">
        <v>16.0</v>
      </c>
      <c r="M154" s="24">
        <v>8.0</v>
      </c>
      <c r="N154" s="24">
        <v>0.0</v>
      </c>
    </row>
    <row r="155">
      <c r="A155" s="16">
        <f t="shared" ref="A155:K155" si="14">ROUND(((A154-A134)/A134),4)</f>
        <v>-0.1387</v>
      </c>
      <c r="B155" s="16">
        <f t="shared" si="14"/>
        <v>0</v>
      </c>
      <c r="C155" s="16">
        <f t="shared" si="14"/>
        <v>-0.6316</v>
      </c>
      <c r="D155" s="16">
        <f t="shared" si="14"/>
        <v>-0.0952</v>
      </c>
      <c r="E155" s="16">
        <f t="shared" si="14"/>
        <v>0.25</v>
      </c>
      <c r="F155" s="16">
        <f t="shared" si="14"/>
        <v>-0.28</v>
      </c>
      <c r="G155" s="16">
        <f t="shared" si="14"/>
        <v>-0.2</v>
      </c>
      <c r="H155" s="16">
        <f t="shared" si="14"/>
        <v>0.1053</v>
      </c>
      <c r="I155" s="16">
        <f t="shared" si="14"/>
        <v>-0.2727</v>
      </c>
      <c r="J155" s="16">
        <f t="shared" si="14"/>
        <v>0.3333</v>
      </c>
      <c r="K155" s="16">
        <f t="shared" si="14"/>
        <v>-0.3333</v>
      </c>
      <c r="L155" s="25"/>
      <c r="M155" s="25"/>
      <c r="N155" s="25"/>
    </row>
    <row r="156">
      <c r="A156" s="7" t="s">
        <v>11</v>
      </c>
      <c r="I156" s="3"/>
      <c r="K156" s="3"/>
      <c r="L156" s="25"/>
      <c r="M156" s="25"/>
      <c r="N156" s="25"/>
    </row>
    <row r="157">
      <c r="A157" s="9" t="s">
        <v>2</v>
      </c>
      <c r="B157" s="21" t="s">
        <v>27</v>
      </c>
      <c r="C157" s="21" t="s">
        <v>28</v>
      </c>
      <c r="D157" s="22" t="s">
        <v>29</v>
      </c>
      <c r="E157" s="21" t="s">
        <v>30</v>
      </c>
      <c r="F157" s="21" t="s">
        <v>31</v>
      </c>
      <c r="G157" s="21" t="s">
        <v>32</v>
      </c>
      <c r="H157" s="21" t="s">
        <v>33</v>
      </c>
      <c r="I157" s="22" t="s">
        <v>19</v>
      </c>
      <c r="J157" s="22" t="s">
        <v>36</v>
      </c>
      <c r="K157" s="22" t="s">
        <v>25</v>
      </c>
      <c r="L157" s="23" t="s">
        <v>18</v>
      </c>
      <c r="M157" s="23" t="s">
        <v>23</v>
      </c>
      <c r="N157" s="23" t="s">
        <v>10</v>
      </c>
    </row>
    <row r="158">
      <c r="A158" s="6">
        <f>SUM(B158:K158)+D163+D165+D167</f>
        <v>66</v>
      </c>
      <c r="B158" s="4">
        <v>13.0</v>
      </c>
      <c r="C158" s="4">
        <v>0.0</v>
      </c>
      <c r="D158" s="4">
        <v>6.0</v>
      </c>
      <c r="E158" s="4">
        <v>2.0</v>
      </c>
      <c r="F158" s="4">
        <v>14.0</v>
      </c>
      <c r="G158" s="4">
        <v>3.0</v>
      </c>
      <c r="H158" s="4">
        <v>12.0</v>
      </c>
      <c r="I158" s="4">
        <v>1.0</v>
      </c>
      <c r="J158" s="4">
        <v>2.0</v>
      </c>
      <c r="K158" s="4">
        <v>3.0</v>
      </c>
      <c r="L158" s="24">
        <v>5.0</v>
      </c>
      <c r="M158" s="24">
        <v>5.0</v>
      </c>
      <c r="N158" s="24">
        <v>0.0</v>
      </c>
    </row>
    <row r="159">
      <c r="A159" s="16">
        <f t="shared" ref="A159:K159" si="15">ROUND(((A158-A138)/A138),4)</f>
        <v>-0.5714</v>
      </c>
      <c r="B159" s="16">
        <f t="shared" si="15"/>
        <v>-0.5357</v>
      </c>
      <c r="C159" s="16">
        <f t="shared" si="15"/>
        <v>-1</v>
      </c>
      <c r="D159" s="16">
        <f t="shared" si="15"/>
        <v>-0.4</v>
      </c>
      <c r="E159" s="16">
        <f t="shared" si="15"/>
        <v>0</v>
      </c>
      <c r="F159" s="16">
        <f t="shared" si="15"/>
        <v>-0.125</v>
      </c>
      <c r="G159" s="16">
        <f t="shared" si="15"/>
        <v>0</v>
      </c>
      <c r="H159" s="16">
        <f t="shared" si="15"/>
        <v>-0.4</v>
      </c>
      <c r="I159" s="16">
        <f t="shared" si="15"/>
        <v>-0.9091</v>
      </c>
      <c r="J159" s="16">
        <f t="shared" si="15"/>
        <v>-0.5</v>
      </c>
      <c r="K159" s="16">
        <f t="shared" si="15"/>
        <v>-0.8</v>
      </c>
      <c r="L159" s="4"/>
    </row>
    <row r="160">
      <c r="A160" s="8" t="s">
        <v>13</v>
      </c>
    </row>
    <row r="161">
      <c r="A161" s="9">
        <v>47.0</v>
      </c>
    </row>
    <row r="162">
      <c r="A162" s="16">
        <f>ROUND(((A161-A141)/A141),4)</f>
        <v>-0.1897</v>
      </c>
      <c r="B162" s="12" t="s">
        <v>1</v>
      </c>
      <c r="D162" s="12" t="s">
        <v>11</v>
      </c>
      <c r="F162" s="4" t="s">
        <v>13</v>
      </c>
    </row>
    <row r="163">
      <c r="A163" s="13" t="s">
        <v>18</v>
      </c>
      <c r="B163" s="4">
        <v>16.0</v>
      </c>
      <c r="C163" s="19">
        <f>ROUND(((B163-B143)/B143),4)</f>
        <v>-0.1579</v>
      </c>
      <c r="D163" s="4">
        <v>5.0</v>
      </c>
      <c r="E163" s="19">
        <f>ROUND(((D163-D143)/D143),4)</f>
        <v>-0.5</v>
      </c>
      <c r="F163" s="4">
        <v>1.0</v>
      </c>
    </row>
    <row r="164">
      <c r="B164" s="3"/>
      <c r="C164" s="19"/>
      <c r="D164" s="4"/>
      <c r="E164" s="19"/>
      <c r="F164" s="3"/>
    </row>
    <row r="165">
      <c r="A165" s="13" t="s">
        <v>23</v>
      </c>
      <c r="B165" s="4">
        <v>8.0</v>
      </c>
      <c r="C165" s="19">
        <f>ROUND(((B165-B145)/B145),4)</f>
        <v>1</v>
      </c>
      <c r="D165" s="4">
        <v>5.0</v>
      </c>
      <c r="E165" s="19">
        <f>ROUND(((D165-D145)/D145),4)</f>
        <v>-0.6875</v>
      </c>
      <c r="F165" s="3"/>
    </row>
    <row r="166">
      <c r="B166" s="3"/>
      <c r="C166" s="19"/>
      <c r="D166" s="3"/>
      <c r="E166" s="19"/>
      <c r="F166" s="3"/>
    </row>
    <row r="167">
      <c r="A167" s="13" t="s">
        <v>10</v>
      </c>
      <c r="B167" s="4"/>
      <c r="C167" s="19"/>
      <c r="D167" s="4"/>
      <c r="E167" s="19">
        <f>ROUND(((D167-D147)/D147),4)</f>
        <v>-1</v>
      </c>
      <c r="F167" s="3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>
      <c r="A171" s="1" t="s">
        <v>40</v>
      </c>
    </row>
    <row r="172">
      <c r="A172" s="2" t="s">
        <v>1</v>
      </c>
    </row>
    <row r="173">
      <c r="A173" s="9" t="s">
        <v>2</v>
      </c>
      <c r="B173" s="5" t="s">
        <v>3</v>
      </c>
      <c r="C173" s="5" t="s">
        <v>4</v>
      </c>
      <c r="D173" s="4" t="s">
        <v>5</v>
      </c>
      <c r="E173" s="5" t="s">
        <v>17</v>
      </c>
      <c r="F173" s="5" t="s">
        <v>6</v>
      </c>
      <c r="G173" s="5" t="s">
        <v>7</v>
      </c>
      <c r="H173" s="5" t="s">
        <v>8</v>
      </c>
      <c r="I173" s="4" t="s">
        <v>19</v>
      </c>
      <c r="J173" s="4" t="s">
        <v>20</v>
      </c>
      <c r="K173" s="4" t="s">
        <v>25</v>
      </c>
      <c r="L173" s="23" t="s">
        <v>18</v>
      </c>
      <c r="M173" s="23" t="s">
        <v>23</v>
      </c>
      <c r="N173" s="23" t="s">
        <v>10</v>
      </c>
    </row>
    <row r="174">
      <c r="A174" s="6">
        <f>SUM(B174:K174)+B183+B185+B187</f>
        <v>134</v>
      </c>
      <c r="B174" s="4">
        <v>22.0</v>
      </c>
      <c r="C174" s="4">
        <v>7.0</v>
      </c>
      <c r="D174" s="4">
        <v>24.0</v>
      </c>
      <c r="E174" s="4">
        <v>0.0</v>
      </c>
      <c r="F174" s="4">
        <v>13.0</v>
      </c>
      <c r="G174" s="4">
        <v>4.0</v>
      </c>
      <c r="H174" s="4">
        <v>18.0</v>
      </c>
      <c r="I174" s="4">
        <v>8.0</v>
      </c>
      <c r="J174" s="4">
        <v>9.0</v>
      </c>
      <c r="K174" s="4">
        <v>5.0</v>
      </c>
      <c r="L174" s="24">
        <v>19.0</v>
      </c>
      <c r="M174" s="24">
        <v>3.0</v>
      </c>
      <c r="N174" s="24">
        <v>1.0</v>
      </c>
    </row>
    <row r="175">
      <c r="A175" s="16">
        <f t="shared" ref="A175:K175" si="16">ROUND(((A174-A154)/A154),4)</f>
        <v>-0.1007</v>
      </c>
      <c r="B175" s="16">
        <f t="shared" si="16"/>
        <v>-0.12</v>
      </c>
      <c r="C175" s="16">
        <f t="shared" si="16"/>
        <v>0</v>
      </c>
      <c r="D175" s="16">
        <f t="shared" si="16"/>
        <v>0.2632</v>
      </c>
      <c r="E175" s="16">
        <f t="shared" si="16"/>
        <v>-1</v>
      </c>
      <c r="F175" s="16">
        <f t="shared" si="16"/>
        <v>-0.2778</v>
      </c>
      <c r="G175" s="16">
        <f t="shared" si="16"/>
        <v>0</v>
      </c>
      <c r="H175" s="16">
        <f t="shared" si="16"/>
        <v>-0.1429</v>
      </c>
      <c r="I175" s="16">
        <f t="shared" si="16"/>
        <v>0</v>
      </c>
      <c r="J175" s="16">
        <f t="shared" si="16"/>
        <v>0.125</v>
      </c>
      <c r="K175" s="16">
        <f t="shared" si="16"/>
        <v>-0.5</v>
      </c>
      <c r="L175" s="25"/>
      <c r="M175" s="25"/>
      <c r="N175" s="25"/>
    </row>
    <row r="176">
      <c r="A176" s="7" t="s">
        <v>11</v>
      </c>
      <c r="I176" s="3"/>
      <c r="K176" s="3"/>
      <c r="L176" s="25"/>
      <c r="M176" s="25"/>
      <c r="N176" s="25"/>
    </row>
    <row r="177">
      <c r="A177" s="9" t="s">
        <v>2</v>
      </c>
      <c r="B177" s="5" t="s">
        <v>3</v>
      </c>
      <c r="C177" s="5" t="s">
        <v>4</v>
      </c>
      <c r="D177" s="4" t="s">
        <v>5</v>
      </c>
      <c r="E177" s="5" t="s">
        <v>17</v>
      </c>
      <c r="F177" s="5" t="s">
        <v>6</v>
      </c>
      <c r="G177" s="5" t="s">
        <v>7</v>
      </c>
      <c r="H177" s="5" t="s">
        <v>8</v>
      </c>
      <c r="I177" s="4" t="s">
        <v>19</v>
      </c>
      <c r="J177" s="4" t="s">
        <v>20</v>
      </c>
      <c r="K177" s="4" t="s">
        <v>25</v>
      </c>
      <c r="L177" s="23" t="s">
        <v>18</v>
      </c>
      <c r="M177" s="23" t="s">
        <v>23</v>
      </c>
      <c r="N177" s="23" t="s">
        <v>10</v>
      </c>
    </row>
    <row r="178">
      <c r="A178" s="6">
        <f>SUM(B178:K178)+D183+D185+D187</f>
        <v>95</v>
      </c>
      <c r="B178" s="4">
        <v>6.0</v>
      </c>
      <c r="C178" s="4">
        <v>11.0</v>
      </c>
      <c r="D178" s="4">
        <v>18.0</v>
      </c>
      <c r="E178" s="4">
        <v>0.0</v>
      </c>
      <c r="F178" s="4">
        <v>9.0</v>
      </c>
      <c r="G178" s="4">
        <v>4.0</v>
      </c>
      <c r="H178" s="4">
        <v>10.0</v>
      </c>
      <c r="I178" s="4">
        <v>4.0</v>
      </c>
      <c r="J178" s="4">
        <v>8.0</v>
      </c>
      <c r="K178" s="4">
        <v>4.0</v>
      </c>
      <c r="L178" s="24">
        <v>8.0</v>
      </c>
      <c r="M178" s="24">
        <v>8.0</v>
      </c>
      <c r="N178" s="24">
        <v>5.0</v>
      </c>
    </row>
    <row r="179">
      <c r="A179" s="16">
        <f t="shared" ref="A179:B179" si="17">ROUND(((A178-A158)/A158),4)</f>
        <v>0.4394</v>
      </c>
      <c r="B179" s="16">
        <f t="shared" si="17"/>
        <v>-0.5385</v>
      </c>
      <c r="C179" s="16"/>
      <c r="D179" s="16">
        <f t="shared" ref="D179:K179" si="18">ROUND(((D178-D158)/D158),4)</f>
        <v>2</v>
      </c>
      <c r="E179" s="16">
        <f t="shared" si="18"/>
        <v>-1</v>
      </c>
      <c r="F179" s="16">
        <f t="shared" si="18"/>
        <v>-0.3571</v>
      </c>
      <c r="G179" s="16">
        <f t="shared" si="18"/>
        <v>0.3333</v>
      </c>
      <c r="H179" s="16">
        <f t="shared" si="18"/>
        <v>-0.1667</v>
      </c>
      <c r="I179" s="16">
        <f t="shared" si="18"/>
        <v>3</v>
      </c>
      <c r="J179" s="16">
        <f t="shared" si="18"/>
        <v>3</v>
      </c>
      <c r="K179" s="16">
        <f t="shared" si="18"/>
        <v>0.3333</v>
      </c>
      <c r="L179" s="4"/>
    </row>
    <row r="180">
      <c r="A180" s="8" t="s">
        <v>13</v>
      </c>
    </row>
    <row r="181">
      <c r="A181" s="9">
        <v>44.0</v>
      </c>
    </row>
    <row r="182">
      <c r="A182" s="16">
        <f>ROUND(((A181-A161)/A161),4)</f>
        <v>-0.0638</v>
      </c>
      <c r="B182" s="12" t="s">
        <v>1</v>
      </c>
      <c r="D182" s="12" t="s">
        <v>11</v>
      </c>
      <c r="F182" s="4" t="s">
        <v>13</v>
      </c>
    </row>
    <row r="183">
      <c r="A183" s="13" t="s">
        <v>18</v>
      </c>
      <c r="B183" s="4">
        <v>19.0</v>
      </c>
      <c r="C183" s="19">
        <f>ROUND(((B183-B163)/B163),4)</f>
        <v>0.1875</v>
      </c>
      <c r="D183" s="4">
        <v>8.0</v>
      </c>
      <c r="E183" s="19">
        <f>ROUND(((D183-D163)/D163),4)</f>
        <v>0.6</v>
      </c>
      <c r="F183" s="4">
        <v>2.0</v>
      </c>
    </row>
    <row r="184">
      <c r="B184" s="3"/>
      <c r="C184" s="19"/>
      <c r="D184" s="3"/>
      <c r="E184" s="19"/>
      <c r="F184" s="3"/>
    </row>
    <row r="185">
      <c r="A185" s="13" t="s">
        <v>23</v>
      </c>
      <c r="B185" s="4">
        <v>4.0</v>
      </c>
      <c r="C185" s="19">
        <f>ROUND(((B185-B165)/B165),4)</f>
        <v>-0.5</v>
      </c>
      <c r="D185" s="4">
        <v>8.0</v>
      </c>
      <c r="E185" s="19">
        <f>ROUND(((D185-D165)/D165),4)</f>
        <v>0.6</v>
      </c>
      <c r="F185" s="3"/>
    </row>
    <row r="186">
      <c r="B186" s="3"/>
      <c r="C186" s="19"/>
      <c r="D186" s="3"/>
      <c r="E186" s="19"/>
      <c r="F186" s="3"/>
    </row>
    <row r="187">
      <c r="A187" s="13" t="s">
        <v>10</v>
      </c>
      <c r="B187" s="4">
        <v>1.0</v>
      </c>
      <c r="C187" s="19"/>
      <c r="D187" s="4">
        <v>5.0</v>
      </c>
      <c r="E187" s="19"/>
      <c r="F187" s="3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>
      <c r="A190" s="1" t="s">
        <v>41</v>
      </c>
    </row>
    <row r="192">
      <c r="A192" s="2" t="s">
        <v>1</v>
      </c>
    </row>
    <row r="193">
      <c r="A193" s="9" t="s">
        <v>2</v>
      </c>
      <c r="B193" s="21" t="s">
        <v>27</v>
      </c>
      <c r="C193" s="21" t="s">
        <v>28</v>
      </c>
      <c r="D193" s="22" t="s">
        <v>29</v>
      </c>
      <c r="E193" s="21" t="s">
        <v>30</v>
      </c>
      <c r="F193" s="21" t="s">
        <v>31</v>
      </c>
      <c r="G193" s="21" t="s">
        <v>32</v>
      </c>
      <c r="H193" s="21" t="s">
        <v>33</v>
      </c>
      <c r="I193" s="22" t="s">
        <v>19</v>
      </c>
      <c r="J193" s="22" t="s">
        <v>36</v>
      </c>
      <c r="K193" s="22" t="s">
        <v>25</v>
      </c>
      <c r="L193" s="23" t="s">
        <v>18</v>
      </c>
      <c r="M193" s="23" t="s">
        <v>23</v>
      </c>
      <c r="N193" s="23" t="s">
        <v>10</v>
      </c>
    </row>
    <row r="194">
      <c r="A194" s="6">
        <f>SUM(B194:K194)+B203+B205+B207</f>
        <v>125</v>
      </c>
      <c r="B194" s="4">
        <v>17.0</v>
      </c>
      <c r="C194" s="4">
        <v>4.0</v>
      </c>
      <c r="D194" s="4">
        <v>17.0</v>
      </c>
      <c r="E194" s="4">
        <v>2.0</v>
      </c>
      <c r="F194" s="4">
        <v>15.0</v>
      </c>
      <c r="G194" s="4">
        <v>4.0</v>
      </c>
      <c r="H194" s="4">
        <v>21.0</v>
      </c>
      <c r="I194" s="4">
        <v>13.0</v>
      </c>
      <c r="J194" s="4">
        <v>4.0</v>
      </c>
      <c r="K194" s="4">
        <v>5.0</v>
      </c>
      <c r="L194" s="24">
        <v>12.0</v>
      </c>
      <c r="M194" s="24">
        <v>11.0</v>
      </c>
      <c r="N194" s="24"/>
    </row>
    <row r="195">
      <c r="A195" s="16">
        <f t="shared" ref="A195:D195" si="19">ROUND(((A194-A174)/A174),4)</f>
        <v>-0.0672</v>
      </c>
      <c r="B195" s="16">
        <f t="shared" si="19"/>
        <v>-0.2273</v>
      </c>
      <c r="C195" s="16">
        <f t="shared" si="19"/>
        <v>-0.4286</v>
      </c>
      <c r="D195" s="16">
        <f t="shared" si="19"/>
        <v>-0.2917</v>
      </c>
      <c r="E195" s="16"/>
      <c r="F195" s="16">
        <f t="shared" ref="F195:K195" si="20">ROUND(((F194-F174)/F174),4)</f>
        <v>0.1538</v>
      </c>
      <c r="G195" s="16">
        <f t="shared" si="20"/>
        <v>0</v>
      </c>
      <c r="H195" s="16">
        <f t="shared" si="20"/>
        <v>0.1667</v>
      </c>
      <c r="I195" s="16">
        <f t="shared" si="20"/>
        <v>0.625</v>
      </c>
      <c r="J195" s="16">
        <f t="shared" si="20"/>
        <v>-0.5556</v>
      </c>
      <c r="K195" s="16">
        <f t="shared" si="20"/>
        <v>0</v>
      </c>
      <c r="L195" s="25"/>
      <c r="M195" s="25"/>
      <c r="N195" s="25"/>
    </row>
    <row r="196">
      <c r="A196" s="7" t="s">
        <v>11</v>
      </c>
      <c r="I196" s="3"/>
      <c r="K196" s="3"/>
      <c r="L196" s="25"/>
      <c r="M196" s="25"/>
      <c r="N196" s="25"/>
    </row>
    <row r="197">
      <c r="A197" s="9" t="s">
        <v>2</v>
      </c>
      <c r="B197" s="21" t="s">
        <v>27</v>
      </c>
      <c r="C197" s="21" t="s">
        <v>28</v>
      </c>
      <c r="D197" s="22" t="s">
        <v>29</v>
      </c>
      <c r="E197" s="21" t="s">
        <v>30</v>
      </c>
      <c r="F197" s="21" t="s">
        <v>31</v>
      </c>
      <c r="G197" s="21" t="s">
        <v>32</v>
      </c>
      <c r="H197" s="21" t="s">
        <v>33</v>
      </c>
      <c r="I197" s="22" t="s">
        <v>19</v>
      </c>
      <c r="J197" s="22" t="s">
        <v>36</v>
      </c>
      <c r="K197" s="22" t="s">
        <v>25</v>
      </c>
      <c r="L197" s="23" t="s">
        <v>18</v>
      </c>
      <c r="M197" s="23" t="s">
        <v>23</v>
      </c>
      <c r="N197" s="23" t="s">
        <v>10</v>
      </c>
    </row>
    <row r="198">
      <c r="A198" s="6">
        <f>SUM(B198:K198)+D203+D205+D207</f>
        <v>129</v>
      </c>
      <c r="B198" s="4">
        <v>21.0</v>
      </c>
      <c r="C198" s="4">
        <v>4.0</v>
      </c>
      <c r="D198" s="4">
        <v>13.0</v>
      </c>
      <c r="E198" s="4">
        <v>1.0</v>
      </c>
      <c r="F198" s="4">
        <v>10.0</v>
      </c>
      <c r="G198" s="4">
        <v>4.0</v>
      </c>
      <c r="H198" s="4">
        <v>26.0</v>
      </c>
      <c r="I198" s="4">
        <v>7.0</v>
      </c>
      <c r="J198" s="4">
        <v>4.0</v>
      </c>
      <c r="K198" s="4">
        <v>6.0</v>
      </c>
      <c r="L198" s="24">
        <v>12.0</v>
      </c>
      <c r="M198" s="24">
        <v>21.0</v>
      </c>
      <c r="N198" s="24"/>
    </row>
    <row r="199">
      <c r="A199" s="16">
        <f t="shared" ref="A199:D199" si="21">ROUND(((A198-A178)/A178),4)</f>
        <v>0.3579</v>
      </c>
      <c r="B199" s="16">
        <f t="shared" si="21"/>
        <v>2.5</v>
      </c>
      <c r="C199" s="16">
        <f t="shared" si="21"/>
        <v>-0.6364</v>
      </c>
      <c r="D199" s="16">
        <f t="shared" si="21"/>
        <v>-0.2778</v>
      </c>
      <c r="E199" s="16"/>
      <c r="F199" s="16">
        <f t="shared" ref="F199:K199" si="22">ROUND(((F198-F178)/F178),4)</f>
        <v>0.1111</v>
      </c>
      <c r="G199" s="16">
        <f t="shared" si="22"/>
        <v>0</v>
      </c>
      <c r="H199" s="16">
        <f t="shared" si="22"/>
        <v>1.6</v>
      </c>
      <c r="I199" s="16">
        <f t="shared" si="22"/>
        <v>0.75</v>
      </c>
      <c r="J199" s="16">
        <f t="shared" si="22"/>
        <v>-0.5</v>
      </c>
      <c r="K199" s="16">
        <f t="shared" si="22"/>
        <v>0.5</v>
      </c>
      <c r="L199" s="4"/>
    </row>
    <row r="200">
      <c r="A200" s="8" t="s">
        <v>13</v>
      </c>
    </row>
    <row r="201">
      <c r="A201" s="9">
        <v>37.0</v>
      </c>
    </row>
    <row r="202">
      <c r="A202" s="16">
        <f>ROUND(((A201-A181)/A181),4)</f>
        <v>-0.1591</v>
      </c>
      <c r="B202" s="12" t="s">
        <v>1</v>
      </c>
      <c r="D202" s="12" t="s">
        <v>11</v>
      </c>
      <c r="F202" s="4" t="s">
        <v>13</v>
      </c>
    </row>
    <row r="203">
      <c r="A203" s="13" t="s">
        <v>18</v>
      </c>
      <c r="B203" s="4">
        <v>12.0</v>
      </c>
      <c r="C203" s="19">
        <f>ROUND(((B203-B183)/B183),4)</f>
        <v>-0.3684</v>
      </c>
      <c r="D203" s="4">
        <v>12.0</v>
      </c>
      <c r="E203" s="19">
        <f>ROUND(((D203-D183)/D183),4)</f>
        <v>0.5</v>
      </c>
      <c r="F203" s="4">
        <v>3.0</v>
      </c>
    </row>
    <row r="204">
      <c r="B204" s="3"/>
      <c r="C204" s="19"/>
      <c r="D204" s="3"/>
      <c r="E204" s="19"/>
      <c r="F204" s="3"/>
    </row>
    <row r="205">
      <c r="A205" s="13" t="s">
        <v>23</v>
      </c>
      <c r="B205" s="4">
        <v>11.0</v>
      </c>
      <c r="C205" s="19">
        <f>ROUND(((B205-B185)/B185),4)</f>
        <v>1.75</v>
      </c>
      <c r="D205" s="4">
        <v>21.0</v>
      </c>
      <c r="E205" s="19">
        <f>ROUND(((D205-D185)/D185),4)</f>
        <v>1.625</v>
      </c>
      <c r="F205" s="3"/>
    </row>
    <row r="206">
      <c r="B206" s="3"/>
      <c r="C206" s="19"/>
      <c r="D206" s="3"/>
      <c r="E206" s="19"/>
      <c r="F206" s="3"/>
    </row>
    <row r="207">
      <c r="A207" s="13" t="s">
        <v>10</v>
      </c>
      <c r="B207" s="4"/>
      <c r="C207" s="19">
        <f>ROUND(((B207-B187)/B187),4)</f>
        <v>-1</v>
      </c>
      <c r="D207" s="4"/>
      <c r="E207" s="19">
        <f>ROUND(((D207-D187)/D187),4)</f>
        <v>-1</v>
      </c>
      <c r="F207" s="3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>
      <c r="A210" s="1" t="s">
        <v>42</v>
      </c>
    </row>
    <row r="212">
      <c r="A212" s="2" t="s">
        <v>1</v>
      </c>
    </row>
    <row r="213">
      <c r="A213" s="9" t="s">
        <v>2</v>
      </c>
      <c r="B213" s="21" t="s">
        <v>27</v>
      </c>
      <c r="C213" s="21" t="s">
        <v>28</v>
      </c>
      <c r="D213" s="22" t="s">
        <v>29</v>
      </c>
      <c r="E213" s="21" t="s">
        <v>30</v>
      </c>
      <c r="F213" s="21" t="s">
        <v>31</v>
      </c>
      <c r="G213" s="21" t="s">
        <v>32</v>
      </c>
      <c r="H213" s="21" t="s">
        <v>33</v>
      </c>
      <c r="I213" s="22" t="s">
        <v>19</v>
      </c>
      <c r="J213" s="22" t="s">
        <v>36</v>
      </c>
      <c r="K213" s="22" t="s">
        <v>25</v>
      </c>
      <c r="L213" s="23" t="s">
        <v>18</v>
      </c>
      <c r="M213" s="23" t="s">
        <v>23</v>
      </c>
      <c r="N213" s="23" t="s">
        <v>10</v>
      </c>
    </row>
    <row r="214">
      <c r="A214" s="6">
        <f>SUM(B214:K214)+B223+B225+B227</f>
        <v>148</v>
      </c>
      <c r="B214" s="4">
        <v>20.0</v>
      </c>
      <c r="C214" s="4">
        <v>11.0</v>
      </c>
      <c r="D214" s="4">
        <v>22.0</v>
      </c>
      <c r="E214" s="4">
        <v>2.0</v>
      </c>
      <c r="F214" s="4">
        <v>15.0</v>
      </c>
      <c r="G214" s="4"/>
      <c r="H214" s="4">
        <v>15.0</v>
      </c>
      <c r="I214" s="4">
        <v>10.0</v>
      </c>
      <c r="J214" s="4">
        <v>8.0</v>
      </c>
      <c r="K214" s="4">
        <v>15.0</v>
      </c>
      <c r="L214" s="24">
        <v>24.0</v>
      </c>
      <c r="M214" s="24">
        <v>6.0</v>
      </c>
      <c r="N214" s="24"/>
    </row>
    <row r="215">
      <c r="A215" s="16">
        <f t="shared" ref="A215:K215" si="23">ROUND(((A214-A194)/A194),4)</f>
        <v>0.184</v>
      </c>
      <c r="B215" s="16">
        <f t="shared" si="23"/>
        <v>0.1765</v>
      </c>
      <c r="C215" s="16">
        <f t="shared" si="23"/>
        <v>1.75</v>
      </c>
      <c r="D215" s="16">
        <f t="shared" si="23"/>
        <v>0.2941</v>
      </c>
      <c r="E215" s="16">
        <f t="shared" si="23"/>
        <v>0</v>
      </c>
      <c r="F215" s="16">
        <f t="shared" si="23"/>
        <v>0</v>
      </c>
      <c r="G215" s="16">
        <f t="shared" si="23"/>
        <v>-1</v>
      </c>
      <c r="H215" s="16">
        <f t="shared" si="23"/>
        <v>-0.2857</v>
      </c>
      <c r="I215" s="16">
        <f t="shared" si="23"/>
        <v>-0.2308</v>
      </c>
      <c r="J215" s="16">
        <f t="shared" si="23"/>
        <v>1</v>
      </c>
      <c r="K215" s="16">
        <f t="shared" si="23"/>
        <v>2</v>
      </c>
      <c r="L215" s="25"/>
      <c r="M215" s="25"/>
      <c r="N215" s="25"/>
    </row>
    <row r="216">
      <c r="A216" s="7" t="s">
        <v>11</v>
      </c>
      <c r="I216" s="3"/>
      <c r="K216" s="3"/>
      <c r="L216" s="25"/>
      <c r="M216" s="25"/>
      <c r="N216" s="25"/>
    </row>
    <row r="217">
      <c r="A217" s="9" t="s">
        <v>2</v>
      </c>
      <c r="B217" s="21" t="s">
        <v>27</v>
      </c>
      <c r="C217" s="21" t="s">
        <v>28</v>
      </c>
      <c r="D217" s="22" t="s">
        <v>29</v>
      </c>
      <c r="E217" s="21" t="s">
        <v>30</v>
      </c>
      <c r="F217" s="21" t="s">
        <v>31</v>
      </c>
      <c r="G217" s="21" t="s">
        <v>32</v>
      </c>
      <c r="H217" s="21" t="s">
        <v>33</v>
      </c>
      <c r="I217" s="22" t="s">
        <v>19</v>
      </c>
      <c r="J217" s="22" t="s">
        <v>36</v>
      </c>
      <c r="K217" s="22" t="s">
        <v>25</v>
      </c>
      <c r="L217" s="23" t="s">
        <v>18</v>
      </c>
      <c r="M217" s="23" t="s">
        <v>23</v>
      </c>
      <c r="N217" s="23" t="s">
        <v>10</v>
      </c>
    </row>
    <row r="218">
      <c r="A218" s="6">
        <f>SUM(B218:K218)+D223+D225+D227</f>
        <v>113</v>
      </c>
      <c r="B218" s="4">
        <v>29.0</v>
      </c>
      <c r="C218" s="4">
        <v>8.0</v>
      </c>
      <c r="D218" s="4">
        <v>2.0</v>
      </c>
      <c r="E218" s="4">
        <v>1.0</v>
      </c>
      <c r="F218" s="4">
        <v>6.0</v>
      </c>
      <c r="G218" s="4"/>
      <c r="H218" s="4">
        <v>23.0</v>
      </c>
      <c r="I218" s="4">
        <v>7.0</v>
      </c>
      <c r="J218" s="4">
        <v>4.0</v>
      </c>
      <c r="K218" s="4">
        <v>9.0</v>
      </c>
      <c r="L218" s="24">
        <v>16.0</v>
      </c>
      <c r="M218" s="24">
        <v>8.0</v>
      </c>
      <c r="N218" s="24"/>
    </row>
    <row r="219">
      <c r="A219" s="16">
        <f t="shared" ref="A219:K219" si="24">ROUND(((A218-A198)/A198),4)</f>
        <v>-0.124</v>
      </c>
      <c r="B219" s="16">
        <f t="shared" si="24"/>
        <v>0.381</v>
      </c>
      <c r="C219" s="16">
        <f t="shared" si="24"/>
        <v>1</v>
      </c>
      <c r="D219" s="16">
        <f t="shared" si="24"/>
        <v>-0.8462</v>
      </c>
      <c r="E219" s="16">
        <f t="shared" si="24"/>
        <v>0</v>
      </c>
      <c r="F219" s="16">
        <f t="shared" si="24"/>
        <v>-0.4</v>
      </c>
      <c r="G219" s="16">
        <f t="shared" si="24"/>
        <v>-1</v>
      </c>
      <c r="H219" s="16">
        <f t="shared" si="24"/>
        <v>-0.1154</v>
      </c>
      <c r="I219" s="16">
        <f t="shared" si="24"/>
        <v>0</v>
      </c>
      <c r="J219" s="16">
        <f t="shared" si="24"/>
        <v>0</v>
      </c>
      <c r="K219" s="16">
        <f t="shared" si="24"/>
        <v>0.5</v>
      </c>
      <c r="L219" s="4"/>
    </row>
    <row r="220">
      <c r="A220" s="8" t="s">
        <v>13</v>
      </c>
    </row>
    <row r="221">
      <c r="A221" s="9">
        <v>39.0</v>
      </c>
    </row>
    <row r="222">
      <c r="A222" s="16">
        <f>ROUND(((A221-A201)/A201),4)</f>
        <v>0.0541</v>
      </c>
      <c r="B222" s="12" t="s">
        <v>1</v>
      </c>
      <c r="D222" s="12" t="s">
        <v>11</v>
      </c>
      <c r="F222" s="4" t="s">
        <v>13</v>
      </c>
    </row>
    <row r="223">
      <c r="A223" s="13" t="s">
        <v>18</v>
      </c>
      <c r="B223" s="4">
        <v>24.0</v>
      </c>
      <c r="C223" s="19">
        <f>ROUND(((B223-B203)/B203),4)</f>
        <v>1</v>
      </c>
      <c r="D223" s="4">
        <v>16.0</v>
      </c>
      <c r="E223" s="19">
        <f>ROUND(((D223-D203)/D203),4)</f>
        <v>0.3333</v>
      </c>
      <c r="F223" s="4">
        <v>3.0</v>
      </c>
    </row>
    <row r="224">
      <c r="B224" s="3"/>
      <c r="C224" s="19"/>
      <c r="D224" s="3"/>
      <c r="E224" s="19"/>
      <c r="F224" s="3"/>
    </row>
    <row r="225">
      <c r="A225" s="13" t="s">
        <v>23</v>
      </c>
      <c r="B225" s="4">
        <v>6.0</v>
      </c>
      <c r="C225" s="19">
        <f>ROUND(((B225-B205)/B205),4)</f>
        <v>-0.4545</v>
      </c>
      <c r="D225" s="4">
        <v>8.0</v>
      </c>
      <c r="E225" s="19">
        <f>ROUND(((D225-D205)/D205),4)</f>
        <v>-0.619</v>
      </c>
      <c r="F225" s="4"/>
    </row>
    <row r="226">
      <c r="B226" s="3"/>
      <c r="C226" s="19"/>
      <c r="D226" s="3"/>
      <c r="E226" s="19"/>
      <c r="F226" s="3"/>
    </row>
    <row r="227">
      <c r="A227" s="13" t="s">
        <v>10</v>
      </c>
      <c r="B227" s="4"/>
      <c r="C227" s="19"/>
      <c r="D227" s="4"/>
      <c r="E227" s="19"/>
      <c r="F227" s="3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</row>
    <row r="230">
      <c r="A230" s="1" t="s">
        <v>43</v>
      </c>
    </row>
    <row r="232">
      <c r="A232" s="2" t="s">
        <v>1</v>
      </c>
    </row>
    <row r="233">
      <c r="A233" s="9" t="s">
        <v>2</v>
      </c>
      <c r="B233" s="21" t="s">
        <v>27</v>
      </c>
      <c r="C233" s="21" t="s">
        <v>28</v>
      </c>
      <c r="D233" s="22" t="s">
        <v>29</v>
      </c>
      <c r="E233" s="21" t="s">
        <v>30</v>
      </c>
      <c r="F233" s="21" t="s">
        <v>31</v>
      </c>
      <c r="G233" s="21" t="s">
        <v>32</v>
      </c>
      <c r="H233" s="21" t="s">
        <v>33</v>
      </c>
      <c r="I233" s="22" t="s">
        <v>19</v>
      </c>
      <c r="J233" s="22" t="s">
        <v>36</v>
      </c>
      <c r="K233" s="22" t="s">
        <v>25</v>
      </c>
      <c r="L233" s="23" t="s">
        <v>18</v>
      </c>
      <c r="M233" s="23" t="s">
        <v>23</v>
      </c>
      <c r="N233" s="23" t="s">
        <v>10</v>
      </c>
    </row>
    <row r="234">
      <c r="A234" s="6">
        <f>SUM(B234:K234)+B243+B245+B247</f>
        <v>167</v>
      </c>
      <c r="B234" s="4">
        <v>25.0</v>
      </c>
      <c r="C234" s="4">
        <v>7.0</v>
      </c>
      <c r="D234" s="4">
        <v>18.0</v>
      </c>
      <c r="E234" s="4">
        <v>2.0</v>
      </c>
      <c r="F234" s="4">
        <v>19.0</v>
      </c>
      <c r="G234" s="4">
        <v>3.0</v>
      </c>
      <c r="H234" s="4">
        <v>19.0</v>
      </c>
      <c r="I234" s="4">
        <v>9.0</v>
      </c>
      <c r="J234" s="4">
        <v>9.0</v>
      </c>
      <c r="K234" s="4">
        <v>13.0</v>
      </c>
      <c r="L234" s="24">
        <v>37.0</v>
      </c>
      <c r="M234" s="24">
        <v>6.0</v>
      </c>
      <c r="N234" s="24"/>
    </row>
    <row r="235">
      <c r="A235" s="16">
        <f t="shared" ref="A235:F235" si="25">ROUND(((A234-A214)/A214),4)</f>
        <v>0.1284</v>
      </c>
      <c r="B235" s="16">
        <f t="shared" si="25"/>
        <v>0.25</v>
      </c>
      <c r="C235" s="16">
        <f t="shared" si="25"/>
        <v>-0.3636</v>
      </c>
      <c r="D235" s="16">
        <f t="shared" si="25"/>
        <v>-0.1818</v>
      </c>
      <c r="E235" s="16">
        <f t="shared" si="25"/>
        <v>0</v>
      </c>
      <c r="F235" s="16">
        <f t="shared" si="25"/>
        <v>0.2667</v>
      </c>
      <c r="G235" s="16"/>
      <c r="H235" s="16">
        <f t="shared" ref="H235:K235" si="26">ROUND(((H234-H214)/H214),4)</f>
        <v>0.2667</v>
      </c>
      <c r="I235" s="16">
        <f t="shared" si="26"/>
        <v>-0.1</v>
      </c>
      <c r="J235" s="16">
        <f t="shared" si="26"/>
        <v>0.125</v>
      </c>
      <c r="K235" s="16">
        <f t="shared" si="26"/>
        <v>-0.1333</v>
      </c>
      <c r="L235" s="25"/>
      <c r="M235" s="25"/>
      <c r="N235" s="25"/>
    </row>
    <row r="236">
      <c r="A236" s="7" t="s">
        <v>11</v>
      </c>
      <c r="I236" s="3"/>
      <c r="K236" s="3"/>
      <c r="L236" s="25"/>
      <c r="M236" s="25"/>
      <c r="N236" s="25"/>
    </row>
    <row r="237">
      <c r="A237" s="9" t="s">
        <v>2</v>
      </c>
      <c r="B237" s="21" t="s">
        <v>27</v>
      </c>
      <c r="C237" s="21" t="s">
        <v>28</v>
      </c>
      <c r="D237" s="22" t="s">
        <v>29</v>
      </c>
      <c r="E237" s="21" t="s">
        <v>30</v>
      </c>
      <c r="F237" s="21" t="s">
        <v>31</v>
      </c>
      <c r="G237" s="21" t="s">
        <v>32</v>
      </c>
      <c r="H237" s="21" t="s">
        <v>33</v>
      </c>
      <c r="I237" s="22" t="s">
        <v>19</v>
      </c>
      <c r="J237" s="22" t="s">
        <v>36</v>
      </c>
      <c r="K237" s="22" t="s">
        <v>25</v>
      </c>
      <c r="L237" s="23" t="s">
        <v>18</v>
      </c>
      <c r="M237" s="23" t="s">
        <v>23</v>
      </c>
      <c r="N237" s="23" t="s">
        <v>10</v>
      </c>
    </row>
    <row r="238">
      <c r="A238" s="6">
        <f>SUM(B238:K238)+D243+D245+D247</f>
        <v>130</v>
      </c>
      <c r="B238" s="4">
        <v>17.0</v>
      </c>
      <c r="C238" s="4">
        <v>7.0</v>
      </c>
      <c r="D238" s="4">
        <v>11.0</v>
      </c>
      <c r="E238" s="4">
        <v>6.0</v>
      </c>
      <c r="F238" s="4">
        <v>15.0</v>
      </c>
      <c r="G238" s="4">
        <v>3.0</v>
      </c>
      <c r="H238" s="4">
        <v>25.0</v>
      </c>
      <c r="I238" s="4">
        <v>10.0</v>
      </c>
      <c r="J238" s="4">
        <v>3.0</v>
      </c>
      <c r="K238" s="4">
        <v>9.0</v>
      </c>
      <c r="L238" s="24">
        <v>18.0</v>
      </c>
      <c r="M238" s="24">
        <v>6.0</v>
      </c>
      <c r="N238" s="24"/>
    </row>
    <row r="239">
      <c r="A239" s="16">
        <f t="shared" ref="A239:F239" si="27">ROUND(((A238-A218)/A218),4)</f>
        <v>0.1504</v>
      </c>
      <c r="B239" s="16">
        <f t="shared" si="27"/>
        <v>-0.4138</v>
      </c>
      <c r="C239" s="16">
        <f t="shared" si="27"/>
        <v>-0.125</v>
      </c>
      <c r="D239" s="16">
        <f t="shared" si="27"/>
        <v>4.5</v>
      </c>
      <c r="E239" s="16">
        <f t="shared" si="27"/>
        <v>5</v>
      </c>
      <c r="F239" s="16">
        <f t="shared" si="27"/>
        <v>1.5</v>
      </c>
      <c r="G239" s="16"/>
      <c r="H239" s="16">
        <f t="shared" ref="H239:K239" si="28">ROUND(((H238-H218)/H218),4)</f>
        <v>0.087</v>
      </c>
      <c r="I239" s="16">
        <f t="shared" si="28"/>
        <v>0.4286</v>
      </c>
      <c r="J239" s="16">
        <f t="shared" si="28"/>
        <v>-0.25</v>
      </c>
      <c r="K239" s="16">
        <f t="shared" si="28"/>
        <v>0</v>
      </c>
      <c r="L239" s="4"/>
    </row>
    <row r="240">
      <c r="A240" s="8" t="s">
        <v>13</v>
      </c>
    </row>
    <row r="241">
      <c r="A241" s="9">
        <v>64.0</v>
      </c>
    </row>
    <row r="242">
      <c r="A242" s="16">
        <f>ROUND(((A241-A221)/A221),4)</f>
        <v>0.641</v>
      </c>
      <c r="B242" s="12" t="s">
        <v>1</v>
      </c>
      <c r="D242" s="12" t="s">
        <v>11</v>
      </c>
      <c r="F242" s="4" t="s">
        <v>13</v>
      </c>
    </row>
    <row r="243">
      <c r="A243" s="13" t="s">
        <v>18</v>
      </c>
      <c r="B243" s="4">
        <v>37.0</v>
      </c>
      <c r="C243" s="19">
        <f>ROUND(((B243-B223)/B223),4)</f>
        <v>0.5417</v>
      </c>
      <c r="D243" s="4">
        <v>18.0</v>
      </c>
      <c r="E243" s="19">
        <f>ROUND(((D243-D223)/D223),4)</f>
        <v>0.125</v>
      </c>
      <c r="F243" s="4">
        <v>3.0</v>
      </c>
    </row>
    <row r="244">
      <c r="B244" s="3"/>
      <c r="C244" s="19"/>
      <c r="D244" s="3"/>
      <c r="E244" s="19"/>
      <c r="F244" s="3"/>
    </row>
    <row r="245">
      <c r="A245" s="13" t="s">
        <v>23</v>
      </c>
      <c r="B245" s="4">
        <v>6.0</v>
      </c>
      <c r="C245" s="19">
        <f>ROUND(((B245-B225)/B225),4)</f>
        <v>0</v>
      </c>
      <c r="D245" s="4">
        <v>6.0</v>
      </c>
      <c r="E245" s="19">
        <f>ROUND(((D245-D225)/D225),4)</f>
        <v>-0.25</v>
      </c>
      <c r="F245" s="3"/>
    </row>
    <row r="246">
      <c r="B246" s="3"/>
      <c r="C246" s="19"/>
      <c r="D246" s="3"/>
      <c r="E246" s="19"/>
      <c r="F246" s="3"/>
    </row>
    <row r="247">
      <c r="A247" s="13" t="s">
        <v>10</v>
      </c>
      <c r="B247" s="4"/>
      <c r="C247" s="19"/>
      <c r="D247" s="4"/>
      <c r="E247" s="19"/>
      <c r="F247" s="3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>
      <c r="A250" s="1" t="s">
        <v>44</v>
      </c>
    </row>
    <row r="252">
      <c r="A252" s="2" t="s">
        <v>1</v>
      </c>
    </row>
    <row r="253">
      <c r="A253" s="9" t="s">
        <v>2</v>
      </c>
      <c r="B253" s="21" t="s">
        <v>27</v>
      </c>
      <c r="C253" s="21" t="s">
        <v>28</v>
      </c>
      <c r="D253" s="22" t="s">
        <v>29</v>
      </c>
      <c r="E253" s="21" t="s">
        <v>30</v>
      </c>
      <c r="F253" s="21" t="s">
        <v>31</v>
      </c>
      <c r="G253" s="21" t="s">
        <v>32</v>
      </c>
      <c r="H253" s="21" t="s">
        <v>33</v>
      </c>
      <c r="I253" s="22" t="s">
        <v>19</v>
      </c>
      <c r="J253" s="22" t="s">
        <v>36</v>
      </c>
      <c r="K253" s="22" t="s">
        <v>25</v>
      </c>
      <c r="L253" s="23" t="s">
        <v>18</v>
      </c>
      <c r="M253" s="23" t="s">
        <v>23</v>
      </c>
      <c r="N253" s="23" t="s">
        <v>10</v>
      </c>
    </row>
    <row r="254">
      <c r="A254" s="6">
        <f>SUM(B254:K254)+B263+B265+B267</f>
        <v>157</v>
      </c>
      <c r="B254" s="4">
        <v>25.0</v>
      </c>
      <c r="C254" s="4">
        <v>1.0</v>
      </c>
      <c r="D254" s="4">
        <v>15.0</v>
      </c>
      <c r="E254" s="4">
        <v>2.0</v>
      </c>
      <c r="F254" s="4">
        <v>24.0</v>
      </c>
      <c r="G254" s="4">
        <v>3.0</v>
      </c>
      <c r="H254" s="4">
        <v>21.0</v>
      </c>
      <c r="I254" s="4">
        <v>11.0</v>
      </c>
      <c r="J254" s="4">
        <v>6.0</v>
      </c>
      <c r="K254" s="4">
        <v>10.0</v>
      </c>
      <c r="L254" s="24">
        <v>33.0</v>
      </c>
      <c r="M254" s="24">
        <v>6.0</v>
      </c>
      <c r="N254" s="24"/>
    </row>
    <row r="255">
      <c r="A255" s="16">
        <f t="shared" ref="A255:K255" si="29">ROUND(((A254-A234)/A234),4)</f>
        <v>-0.0599</v>
      </c>
      <c r="B255" s="16">
        <f t="shared" si="29"/>
        <v>0</v>
      </c>
      <c r="C255" s="16">
        <f t="shared" si="29"/>
        <v>-0.8571</v>
      </c>
      <c r="D255" s="16">
        <f t="shared" si="29"/>
        <v>-0.1667</v>
      </c>
      <c r="E255" s="16">
        <f t="shared" si="29"/>
        <v>0</v>
      </c>
      <c r="F255" s="16">
        <f t="shared" si="29"/>
        <v>0.2632</v>
      </c>
      <c r="G255" s="16">
        <f t="shared" si="29"/>
        <v>0</v>
      </c>
      <c r="H255" s="16">
        <f t="shared" si="29"/>
        <v>0.1053</v>
      </c>
      <c r="I255" s="16">
        <f t="shared" si="29"/>
        <v>0.2222</v>
      </c>
      <c r="J255" s="16">
        <f t="shared" si="29"/>
        <v>-0.3333</v>
      </c>
      <c r="K255" s="16">
        <f t="shared" si="29"/>
        <v>-0.2308</v>
      </c>
      <c r="L255" s="25"/>
      <c r="M255" s="25"/>
      <c r="N255" s="25"/>
    </row>
    <row r="256">
      <c r="A256" s="7" t="s">
        <v>11</v>
      </c>
      <c r="I256" s="3"/>
      <c r="K256" s="3"/>
      <c r="L256" s="25"/>
      <c r="M256" s="25"/>
      <c r="N256" s="25"/>
    </row>
    <row r="257">
      <c r="A257" s="9" t="s">
        <v>2</v>
      </c>
      <c r="B257" s="21" t="s">
        <v>27</v>
      </c>
      <c r="C257" s="21" t="s">
        <v>28</v>
      </c>
      <c r="D257" s="22" t="s">
        <v>29</v>
      </c>
      <c r="E257" s="21" t="s">
        <v>30</v>
      </c>
      <c r="F257" s="21" t="s">
        <v>31</v>
      </c>
      <c r="G257" s="21" t="s">
        <v>32</v>
      </c>
      <c r="H257" s="21" t="s">
        <v>33</v>
      </c>
      <c r="I257" s="22" t="s">
        <v>19</v>
      </c>
      <c r="J257" s="22" t="s">
        <v>36</v>
      </c>
      <c r="K257" s="22" t="s">
        <v>25</v>
      </c>
      <c r="L257" s="23" t="s">
        <v>18</v>
      </c>
      <c r="M257" s="23" t="s">
        <v>23</v>
      </c>
      <c r="N257" s="23" t="s">
        <v>10</v>
      </c>
    </row>
    <row r="258">
      <c r="A258" s="6">
        <f>SUM(B258:K258)+D263+D265+D267</f>
        <v>101</v>
      </c>
      <c r="B258" s="4">
        <v>18.0</v>
      </c>
      <c r="C258" s="4">
        <v>1.0</v>
      </c>
      <c r="D258" s="4">
        <v>6.0</v>
      </c>
      <c r="E258" s="4">
        <v>1.0</v>
      </c>
      <c r="F258" s="4">
        <v>12.0</v>
      </c>
      <c r="G258" s="4">
        <v>1.0</v>
      </c>
      <c r="H258" s="4">
        <v>20.0</v>
      </c>
      <c r="I258" s="4">
        <v>7.0</v>
      </c>
      <c r="J258" s="4">
        <v>4.0</v>
      </c>
      <c r="K258" s="4">
        <v>6.0</v>
      </c>
      <c r="L258" s="24">
        <v>19.0</v>
      </c>
      <c r="M258" s="24">
        <v>6.0</v>
      </c>
      <c r="N258" s="24"/>
    </row>
    <row r="259">
      <c r="A259" s="16">
        <f t="shared" ref="A259:K259" si="30">ROUND(((A258-A238)/A238),4)</f>
        <v>-0.2231</v>
      </c>
      <c r="B259" s="16">
        <f t="shared" si="30"/>
        <v>0.0588</v>
      </c>
      <c r="C259" s="16">
        <f t="shared" si="30"/>
        <v>-0.8571</v>
      </c>
      <c r="D259" s="16">
        <f t="shared" si="30"/>
        <v>-0.4545</v>
      </c>
      <c r="E259" s="16">
        <f t="shared" si="30"/>
        <v>-0.8333</v>
      </c>
      <c r="F259" s="16">
        <f t="shared" si="30"/>
        <v>-0.2</v>
      </c>
      <c r="G259" s="16">
        <f t="shared" si="30"/>
        <v>-0.6667</v>
      </c>
      <c r="H259" s="16">
        <f t="shared" si="30"/>
        <v>-0.2</v>
      </c>
      <c r="I259" s="16">
        <f t="shared" si="30"/>
        <v>-0.3</v>
      </c>
      <c r="J259" s="16">
        <f t="shared" si="30"/>
        <v>0.3333</v>
      </c>
      <c r="K259" s="16">
        <f t="shared" si="30"/>
        <v>-0.3333</v>
      </c>
      <c r="L259" s="4"/>
    </row>
    <row r="260">
      <c r="A260" s="8" t="s">
        <v>13</v>
      </c>
    </row>
    <row r="261">
      <c r="A261" s="9">
        <v>40.0</v>
      </c>
    </row>
    <row r="262">
      <c r="A262" s="16">
        <f>ROUND(((A261-A241)/A241),4)</f>
        <v>-0.375</v>
      </c>
      <c r="B262" s="12" t="s">
        <v>1</v>
      </c>
      <c r="D262" s="12" t="s">
        <v>11</v>
      </c>
      <c r="F262" s="4" t="s">
        <v>13</v>
      </c>
    </row>
    <row r="263">
      <c r="A263" s="13" t="s">
        <v>18</v>
      </c>
      <c r="B263" s="4">
        <v>33.0</v>
      </c>
      <c r="C263" s="19">
        <f>ROUND(((B263-B243)/B243),4)</f>
        <v>-0.1081</v>
      </c>
      <c r="D263" s="4">
        <v>19.0</v>
      </c>
      <c r="E263" s="16">
        <f>ROUND(((E262-E243)/E243),4)</f>
        <v>-1</v>
      </c>
      <c r="F263" s="4">
        <v>10.0</v>
      </c>
    </row>
    <row r="264">
      <c r="B264" s="3"/>
      <c r="C264" s="19"/>
      <c r="D264" s="3"/>
      <c r="E264" s="19"/>
      <c r="F264" s="3"/>
    </row>
    <row r="265">
      <c r="A265" s="13" t="s">
        <v>23</v>
      </c>
      <c r="B265" s="4">
        <v>6.0</v>
      </c>
      <c r="C265" s="19">
        <f>ROUND(((B265-B245)/B245),4)</f>
        <v>0</v>
      </c>
      <c r="D265" s="4">
        <v>6.0</v>
      </c>
      <c r="E265" s="19">
        <f>ROUND(((D265-D245)/D245),4)</f>
        <v>0</v>
      </c>
      <c r="F265" s="3"/>
    </row>
    <row r="266">
      <c r="B266" s="3"/>
      <c r="C266" s="19"/>
      <c r="D266" s="3"/>
      <c r="E266" s="19"/>
      <c r="F266" s="3"/>
    </row>
    <row r="267">
      <c r="A267" s="13" t="s">
        <v>10</v>
      </c>
      <c r="B267" s="4"/>
      <c r="C267" s="19"/>
      <c r="D267" s="4"/>
      <c r="E267" s="19"/>
      <c r="F267" s="3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" t="s">
        <v>45</v>
      </c>
    </row>
    <row r="272">
      <c r="A272" s="2" t="s">
        <v>1</v>
      </c>
    </row>
    <row r="273">
      <c r="A273" s="9" t="s">
        <v>2</v>
      </c>
      <c r="B273" s="21" t="s">
        <v>27</v>
      </c>
      <c r="C273" s="21" t="s">
        <v>28</v>
      </c>
      <c r="D273" s="22" t="s">
        <v>29</v>
      </c>
      <c r="E273" s="21" t="s">
        <v>30</v>
      </c>
      <c r="F273" s="21" t="s">
        <v>31</v>
      </c>
      <c r="G273" s="21" t="s">
        <v>32</v>
      </c>
      <c r="H273" s="27" t="s">
        <v>46</v>
      </c>
      <c r="I273" s="22" t="s">
        <v>19</v>
      </c>
      <c r="J273" s="22" t="s">
        <v>36</v>
      </c>
      <c r="K273" s="22" t="s">
        <v>25</v>
      </c>
      <c r="L273" s="23" t="s">
        <v>18</v>
      </c>
      <c r="M273" s="23" t="s">
        <v>23</v>
      </c>
      <c r="N273" s="23" t="s">
        <v>10</v>
      </c>
    </row>
    <row r="274">
      <c r="A274" s="6">
        <f>SUM(B274:K274)+B283+B285+B287</f>
        <v>120</v>
      </c>
      <c r="B274" s="4">
        <v>13.0</v>
      </c>
      <c r="C274" s="4">
        <v>6.0</v>
      </c>
      <c r="D274" s="4">
        <v>11.0</v>
      </c>
      <c r="E274" s="4">
        <v>1.0</v>
      </c>
      <c r="F274" s="4">
        <v>7.0</v>
      </c>
      <c r="G274" s="4">
        <v>1.0</v>
      </c>
      <c r="H274" s="4">
        <v>27.0</v>
      </c>
      <c r="I274" s="4">
        <v>3.0</v>
      </c>
      <c r="J274" s="4">
        <v>2.0</v>
      </c>
      <c r="K274" s="4">
        <v>11.0</v>
      </c>
      <c r="L274" s="24">
        <f>B283</f>
        <v>24</v>
      </c>
      <c r="M274" s="24">
        <f>B285</f>
        <v>14</v>
      </c>
      <c r="N274" s="24"/>
    </row>
    <row r="275">
      <c r="A275" s="16">
        <f t="shared" ref="A275:K275" si="31">ROUND(((A274-A254)/A254),4)</f>
        <v>-0.2357</v>
      </c>
      <c r="B275" s="16">
        <f t="shared" si="31"/>
        <v>-0.48</v>
      </c>
      <c r="C275" s="16">
        <f t="shared" si="31"/>
        <v>5</v>
      </c>
      <c r="D275" s="16">
        <f t="shared" si="31"/>
        <v>-0.2667</v>
      </c>
      <c r="E275" s="16">
        <f t="shared" si="31"/>
        <v>-0.5</v>
      </c>
      <c r="F275" s="16">
        <f t="shared" si="31"/>
        <v>-0.7083</v>
      </c>
      <c r="G275" s="16">
        <f t="shared" si="31"/>
        <v>-0.6667</v>
      </c>
      <c r="H275" s="16">
        <f t="shared" si="31"/>
        <v>0.2857</v>
      </c>
      <c r="I275" s="16">
        <f t="shared" si="31"/>
        <v>-0.7273</v>
      </c>
      <c r="J275" s="16">
        <f t="shared" si="31"/>
        <v>-0.6667</v>
      </c>
      <c r="K275" s="16">
        <f t="shared" si="31"/>
        <v>0.1</v>
      </c>
      <c r="L275" s="25"/>
      <c r="M275" s="25"/>
      <c r="N275" s="25"/>
    </row>
    <row r="276">
      <c r="A276" s="7" t="s">
        <v>11</v>
      </c>
      <c r="I276" s="3"/>
      <c r="K276" s="3"/>
      <c r="L276" s="25"/>
      <c r="M276" s="25"/>
      <c r="N276" s="25"/>
    </row>
    <row r="277">
      <c r="A277" s="9" t="s">
        <v>2</v>
      </c>
      <c r="B277" s="21" t="s">
        <v>27</v>
      </c>
      <c r="C277" s="21" t="s">
        <v>28</v>
      </c>
      <c r="D277" s="22" t="s">
        <v>29</v>
      </c>
      <c r="E277" s="21" t="s">
        <v>30</v>
      </c>
      <c r="F277" s="21" t="s">
        <v>31</v>
      </c>
      <c r="G277" s="21" t="s">
        <v>32</v>
      </c>
      <c r="H277" s="27" t="s">
        <v>46</v>
      </c>
      <c r="I277" s="22" t="s">
        <v>19</v>
      </c>
      <c r="J277" s="22" t="s">
        <v>36</v>
      </c>
      <c r="K277" s="22" t="s">
        <v>25</v>
      </c>
      <c r="L277" s="23" t="s">
        <v>18</v>
      </c>
      <c r="M277" s="23" t="s">
        <v>23</v>
      </c>
      <c r="N277" s="23" t="s">
        <v>10</v>
      </c>
    </row>
    <row r="278">
      <c r="A278" s="6">
        <f>SUM(B278:K278)+D283+D285+D287</f>
        <v>129</v>
      </c>
      <c r="B278" s="4">
        <v>23.0</v>
      </c>
      <c r="C278" s="4">
        <v>8.0</v>
      </c>
      <c r="D278" s="4">
        <v>9.0</v>
      </c>
      <c r="E278" s="4">
        <v>2.0</v>
      </c>
      <c r="F278" s="4">
        <v>8.0</v>
      </c>
      <c r="G278" s="4"/>
      <c r="H278" s="4">
        <v>22.0</v>
      </c>
      <c r="I278" s="4">
        <v>9.0</v>
      </c>
      <c r="J278" s="4">
        <v>4.0</v>
      </c>
      <c r="K278" s="4">
        <v>14.0</v>
      </c>
      <c r="L278" s="24">
        <f>D283</f>
        <v>25</v>
      </c>
      <c r="M278" s="24">
        <v>10.0</v>
      </c>
      <c r="N278" s="24"/>
    </row>
    <row r="279">
      <c r="A279" s="16">
        <f t="shared" ref="A279:K279" si="32">ROUND(((A278-A258)/A258),4)</f>
        <v>0.2772</v>
      </c>
      <c r="B279" s="16">
        <f t="shared" si="32"/>
        <v>0.2778</v>
      </c>
      <c r="C279" s="16">
        <f t="shared" si="32"/>
        <v>7</v>
      </c>
      <c r="D279" s="16">
        <f t="shared" si="32"/>
        <v>0.5</v>
      </c>
      <c r="E279" s="16">
        <f t="shared" si="32"/>
        <v>1</v>
      </c>
      <c r="F279" s="16">
        <f t="shared" si="32"/>
        <v>-0.3333</v>
      </c>
      <c r="G279" s="16">
        <f t="shared" si="32"/>
        <v>-1</v>
      </c>
      <c r="H279" s="16">
        <f t="shared" si="32"/>
        <v>0.1</v>
      </c>
      <c r="I279" s="16">
        <f t="shared" si="32"/>
        <v>0.2857</v>
      </c>
      <c r="J279" s="16">
        <f t="shared" si="32"/>
        <v>0</v>
      </c>
      <c r="K279" s="16">
        <f t="shared" si="32"/>
        <v>1.3333</v>
      </c>
      <c r="L279" s="4"/>
    </row>
    <row r="280">
      <c r="A280" s="8" t="s">
        <v>13</v>
      </c>
    </row>
    <row r="281">
      <c r="A281" s="9">
        <v>45.0</v>
      </c>
    </row>
    <row r="282">
      <c r="A282" s="16">
        <f>ROUND(((A281-A261)/A261),4)</f>
        <v>0.125</v>
      </c>
      <c r="B282" s="12" t="s">
        <v>1</v>
      </c>
      <c r="D282" s="12" t="s">
        <v>11</v>
      </c>
      <c r="F282" s="4" t="s">
        <v>13</v>
      </c>
    </row>
    <row r="283">
      <c r="A283" s="13" t="s">
        <v>18</v>
      </c>
      <c r="B283" s="4">
        <v>24.0</v>
      </c>
      <c r="C283" s="19">
        <f>ROUND(((B283-B263)/B263),4)</f>
        <v>-0.2727</v>
      </c>
      <c r="D283" s="4">
        <v>25.0</v>
      </c>
      <c r="E283" s="19">
        <f>ROUND(((D283-D263)/D263),4)</f>
        <v>0.3158</v>
      </c>
      <c r="F283" s="4">
        <v>7.0</v>
      </c>
      <c r="H283" s="1" t="s">
        <v>47</v>
      </c>
      <c r="I283" s="1" t="s">
        <v>48</v>
      </c>
    </row>
    <row r="284">
      <c r="B284" s="3"/>
      <c r="C284" s="19"/>
      <c r="D284" s="3"/>
      <c r="E284" s="19"/>
      <c r="F284" s="3"/>
      <c r="H284" s="1">
        <v>58.0</v>
      </c>
      <c r="I284" s="28">
        <f>A278-H284</f>
        <v>71</v>
      </c>
    </row>
    <row r="285">
      <c r="A285" s="13" t="s">
        <v>23</v>
      </c>
      <c r="B285" s="4">
        <v>14.0</v>
      </c>
      <c r="C285" s="19">
        <f>ROUND(((B285-B265)/B265),4)</f>
        <v>1.3333</v>
      </c>
      <c r="D285" s="4">
        <v>5.0</v>
      </c>
      <c r="E285" s="19">
        <f>ROUND(((D285-D265)/D265),4)</f>
        <v>-0.1667</v>
      </c>
      <c r="F285" s="4">
        <v>1.0</v>
      </c>
    </row>
    <row r="286">
      <c r="B286" s="3"/>
      <c r="C286" s="19"/>
      <c r="D286" s="3"/>
      <c r="E286" s="19"/>
      <c r="F286" s="3"/>
    </row>
    <row r="287">
      <c r="A287" s="13" t="s">
        <v>10</v>
      </c>
      <c r="B287" s="4"/>
      <c r="C287" s="19"/>
      <c r="D287" s="4"/>
      <c r="E287" s="19"/>
      <c r="F287" s="3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</row>
    <row r="290">
      <c r="A290" s="1" t="s">
        <v>49</v>
      </c>
    </row>
    <row r="292">
      <c r="A292" s="2" t="s">
        <v>1</v>
      </c>
    </row>
    <row r="293">
      <c r="A293" s="9" t="s">
        <v>2</v>
      </c>
      <c r="B293" s="21" t="s">
        <v>27</v>
      </c>
      <c r="C293" s="21" t="s">
        <v>28</v>
      </c>
      <c r="D293" s="22" t="s">
        <v>29</v>
      </c>
      <c r="E293" s="21" t="s">
        <v>30</v>
      </c>
      <c r="F293" s="21" t="s">
        <v>31</v>
      </c>
      <c r="G293" s="21" t="s">
        <v>32</v>
      </c>
      <c r="H293" s="27" t="s">
        <v>46</v>
      </c>
      <c r="I293" s="22" t="s">
        <v>19</v>
      </c>
      <c r="J293" s="22" t="s">
        <v>36</v>
      </c>
      <c r="K293" s="22" t="s">
        <v>25</v>
      </c>
      <c r="L293" s="23" t="s">
        <v>18</v>
      </c>
      <c r="M293" s="23" t="s">
        <v>23</v>
      </c>
      <c r="N293" s="23" t="s">
        <v>10</v>
      </c>
    </row>
    <row r="294">
      <c r="A294" s="6">
        <f>SUM(B294:K294)+B303+B305+B307</f>
        <v>88</v>
      </c>
      <c r="B294" s="4">
        <v>5.0</v>
      </c>
      <c r="C294" s="4"/>
      <c r="D294" s="4">
        <v>10.0</v>
      </c>
      <c r="E294" s="4">
        <v>2.0</v>
      </c>
      <c r="F294" s="4">
        <v>10.0</v>
      </c>
      <c r="G294" s="4">
        <v>1.0</v>
      </c>
      <c r="H294" s="4">
        <v>31.0</v>
      </c>
      <c r="I294" s="4">
        <v>2.0</v>
      </c>
      <c r="J294" s="4"/>
      <c r="K294" s="4">
        <v>1.0</v>
      </c>
      <c r="L294" s="24">
        <f>B303</f>
        <v>18</v>
      </c>
      <c r="M294" s="24">
        <f>B305</f>
        <v>8</v>
      </c>
      <c r="N294" s="24"/>
    </row>
    <row r="295">
      <c r="A295" s="16">
        <f t="shared" ref="A295:K295" si="33">ROUND(((A294-A274)/A274),4)</f>
        <v>-0.2667</v>
      </c>
      <c r="B295" s="16">
        <f t="shared" si="33"/>
        <v>-0.6154</v>
      </c>
      <c r="C295" s="16">
        <f t="shared" si="33"/>
        <v>-1</v>
      </c>
      <c r="D295" s="16">
        <f t="shared" si="33"/>
        <v>-0.0909</v>
      </c>
      <c r="E295" s="16">
        <f t="shared" si="33"/>
        <v>1</v>
      </c>
      <c r="F295" s="16">
        <f t="shared" si="33"/>
        <v>0.4286</v>
      </c>
      <c r="G295" s="16">
        <f t="shared" si="33"/>
        <v>0</v>
      </c>
      <c r="H295" s="16">
        <f t="shared" si="33"/>
        <v>0.1481</v>
      </c>
      <c r="I295" s="16">
        <f t="shared" si="33"/>
        <v>-0.3333</v>
      </c>
      <c r="J295" s="16">
        <f t="shared" si="33"/>
        <v>-1</v>
      </c>
      <c r="K295" s="16">
        <f t="shared" si="33"/>
        <v>-0.9091</v>
      </c>
      <c r="L295" s="25"/>
      <c r="M295" s="25"/>
      <c r="N295" s="25"/>
    </row>
    <row r="296">
      <c r="A296" s="7" t="s">
        <v>11</v>
      </c>
      <c r="I296" s="3"/>
      <c r="K296" s="3"/>
      <c r="L296" s="25"/>
      <c r="M296" s="25"/>
      <c r="N296" s="25"/>
    </row>
    <row r="297">
      <c r="A297" s="9" t="s">
        <v>2</v>
      </c>
      <c r="B297" s="21" t="s">
        <v>27</v>
      </c>
      <c r="C297" s="21" t="s">
        <v>28</v>
      </c>
      <c r="D297" s="22" t="s">
        <v>29</v>
      </c>
      <c r="E297" s="21" t="s">
        <v>30</v>
      </c>
      <c r="F297" s="21" t="s">
        <v>31</v>
      </c>
      <c r="G297" s="21" t="s">
        <v>32</v>
      </c>
      <c r="H297" s="27" t="s">
        <v>46</v>
      </c>
      <c r="I297" s="22" t="s">
        <v>19</v>
      </c>
      <c r="J297" s="22" t="s">
        <v>36</v>
      </c>
      <c r="K297" s="22" t="s">
        <v>25</v>
      </c>
      <c r="L297" s="23" t="s">
        <v>18</v>
      </c>
      <c r="M297" s="23" t="s">
        <v>23</v>
      </c>
      <c r="N297" s="23" t="s">
        <v>10</v>
      </c>
    </row>
    <row r="298">
      <c r="A298" s="6">
        <f>SUM(B298:K298)+D303+D305+D307</f>
        <v>79</v>
      </c>
      <c r="B298" s="4">
        <v>5.0</v>
      </c>
      <c r="C298" s="4">
        <v>1.0</v>
      </c>
      <c r="D298" s="4">
        <v>9.0</v>
      </c>
      <c r="E298" s="4"/>
      <c r="F298" s="4">
        <v>9.0</v>
      </c>
      <c r="G298" s="4">
        <v>2.0</v>
      </c>
      <c r="H298" s="4">
        <v>28.0</v>
      </c>
      <c r="I298" s="4">
        <v>5.0</v>
      </c>
      <c r="J298" s="4"/>
      <c r="K298" s="4">
        <v>5.0</v>
      </c>
      <c r="L298" s="24">
        <f>D303</f>
        <v>9</v>
      </c>
      <c r="M298" s="24">
        <f>D305</f>
        <v>6</v>
      </c>
      <c r="N298" s="24"/>
    </row>
    <row r="299">
      <c r="A299" s="16">
        <f t="shared" ref="A299:F299" si="34">ROUND(((A298-A278)/A278),4)</f>
        <v>-0.3876</v>
      </c>
      <c r="B299" s="16">
        <f t="shared" si="34"/>
        <v>-0.7826</v>
      </c>
      <c r="C299" s="16">
        <f t="shared" si="34"/>
        <v>-0.875</v>
      </c>
      <c r="D299" s="16">
        <f t="shared" si="34"/>
        <v>0</v>
      </c>
      <c r="E299" s="16">
        <f t="shared" si="34"/>
        <v>-1</v>
      </c>
      <c r="F299" s="16">
        <f t="shared" si="34"/>
        <v>0.125</v>
      </c>
      <c r="G299" s="16"/>
      <c r="H299" s="16">
        <f t="shared" ref="H299:K299" si="35">ROUND(((H298-H278)/H278),4)</f>
        <v>0.2727</v>
      </c>
      <c r="I299" s="16">
        <f t="shared" si="35"/>
        <v>-0.4444</v>
      </c>
      <c r="J299" s="16">
        <f t="shared" si="35"/>
        <v>-1</v>
      </c>
      <c r="K299" s="16">
        <f t="shared" si="35"/>
        <v>-0.6429</v>
      </c>
      <c r="L299" s="4"/>
    </row>
    <row r="300">
      <c r="A300" s="8" t="s">
        <v>13</v>
      </c>
    </row>
    <row r="301">
      <c r="A301" s="9">
        <v>32.0</v>
      </c>
    </row>
    <row r="302">
      <c r="A302" s="16">
        <f>ROUND(((A301-A281)/A281),4)</f>
        <v>-0.2889</v>
      </c>
      <c r="B302" s="12" t="s">
        <v>1</v>
      </c>
      <c r="D302" s="12" t="s">
        <v>11</v>
      </c>
      <c r="F302" s="4" t="s">
        <v>13</v>
      </c>
    </row>
    <row r="303">
      <c r="A303" s="13" t="s">
        <v>18</v>
      </c>
      <c r="B303" s="4">
        <v>18.0</v>
      </c>
      <c r="C303" s="19">
        <f>ROUND(((B303-B283)/B283),4)</f>
        <v>-0.25</v>
      </c>
      <c r="D303" s="4">
        <v>9.0</v>
      </c>
      <c r="E303" s="19">
        <f>ROUND(((D303-D283)/D283),4)</f>
        <v>-0.64</v>
      </c>
      <c r="F303" s="4">
        <v>7.0</v>
      </c>
      <c r="H303" s="1" t="s">
        <v>47</v>
      </c>
      <c r="I303" s="1" t="s">
        <v>48</v>
      </c>
    </row>
    <row r="304">
      <c r="B304" s="3"/>
      <c r="C304" s="19"/>
      <c r="D304" s="3"/>
      <c r="E304" s="19"/>
      <c r="F304" s="3"/>
      <c r="H304" s="1">
        <v>38.0</v>
      </c>
      <c r="I304" s="28">
        <f>A298-H304</f>
        <v>41</v>
      </c>
    </row>
    <row r="305">
      <c r="A305" s="13" t="s">
        <v>23</v>
      </c>
      <c r="B305" s="4">
        <v>8.0</v>
      </c>
      <c r="C305" s="19">
        <f>ROUND(((B305-B285)/B285),4)</f>
        <v>-0.4286</v>
      </c>
      <c r="D305" s="4">
        <v>6.0</v>
      </c>
      <c r="E305" s="19">
        <f>ROUND(((D305-D285)/D285),4)</f>
        <v>0.2</v>
      </c>
      <c r="F305" s="3"/>
      <c r="H305" s="28">
        <f>7/H304</f>
        <v>0.1842105263</v>
      </c>
    </row>
    <row r="306">
      <c r="B306" s="3"/>
      <c r="C306" s="19"/>
      <c r="D306" s="3"/>
      <c r="E306" s="19"/>
      <c r="F306" s="3"/>
      <c r="H306" s="28">
        <f>3/H304</f>
        <v>0.07894736842</v>
      </c>
    </row>
    <row r="307">
      <c r="A307" s="13" t="s">
        <v>10</v>
      </c>
      <c r="B307" s="4"/>
      <c r="C307" s="19"/>
      <c r="D307" s="4"/>
      <c r="E307" s="19"/>
      <c r="F307" s="3"/>
      <c r="H307" s="28">
        <f>1-H305-H306</f>
        <v>0.7368421053</v>
      </c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</row>
    <row r="310">
      <c r="A310" s="1" t="s">
        <v>50</v>
      </c>
    </row>
    <row r="312">
      <c r="A312" s="2" t="s">
        <v>1</v>
      </c>
    </row>
    <row r="313">
      <c r="A313" s="9" t="s">
        <v>2</v>
      </c>
      <c r="B313" s="21" t="s">
        <v>27</v>
      </c>
      <c r="C313" s="21" t="s">
        <v>28</v>
      </c>
      <c r="D313" s="22" t="s">
        <v>29</v>
      </c>
      <c r="E313" s="21" t="s">
        <v>30</v>
      </c>
      <c r="F313" s="21" t="s">
        <v>31</v>
      </c>
      <c r="G313" s="21" t="s">
        <v>32</v>
      </c>
      <c r="H313" s="27" t="s">
        <v>46</v>
      </c>
      <c r="I313" s="22" t="s">
        <v>19</v>
      </c>
      <c r="J313" s="22" t="s">
        <v>36</v>
      </c>
      <c r="K313" s="22" t="s">
        <v>25</v>
      </c>
      <c r="L313" s="23" t="s">
        <v>18</v>
      </c>
      <c r="M313" s="23" t="s">
        <v>23</v>
      </c>
    </row>
    <row r="314">
      <c r="A314" s="6">
        <f>SUM(B314:K314)+B323+B325+B327</f>
        <v>119</v>
      </c>
      <c r="B314" s="4">
        <v>19.0</v>
      </c>
      <c r="C314" s="4">
        <v>2.0</v>
      </c>
      <c r="D314" s="4">
        <v>12.0</v>
      </c>
      <c r="E314" s="4"/>
      <c r="F314" s="4">
        <v>18.0</v>
      </c>
      <c r="G314" s="4">
        <v>1.0</v>
      </c>
      <c r="H314" s="4">
        <v>30.0</v>
      </c>
      <c r="I314" s="4">
        <v>3.0</v>
      </c>
      <c r="J314" s="4">
        <v>5.0</v>
      </c>
      <c r="K314" s="4">
        <v>3.0</v>
      </c>
      <c r="L314" s="24">
        <f>B323</f>
        <v>19</v>
      </c>
      <c r="M314" s="24">
        <f>B325</f>
        <v>7</v>
      </c>
    </row>
    <row r="315">
      <c r="A315" s="16">
        <f t="shared" ref="A315:B315" si="36">ROUND(((A314-A294)/A294),4)</f>
        <v>0.3523</v>
      </c>
      <c r="B315" s="16">
        <f t="shared" si="36"/>
        <v>2.8</v>
      </c>
      <c r="C315" s="16"/>
      <c r="D315" s="16">
        <f t="shared" ref="D315:I315" si="37">ROUND(((D314-D294)/D294),4)</f>
        <v>0.2</v>
      </c>
      <c r="E315" s="16">
        <f t="shared" si="37"/>
        <v>-1</v>
      </c>
      <c r="F315" s="16">
        <f t="shared" si="37"/>
        <v>0.8</v>
      </c>
      <c r="G315" s="16">
        <f t="shared" si="37"/>
        <v>0</v>
      </c>
      <c r="H315" s="16">
        <f t="shared" si="37"/>
        <v>-0.0323</v>
      </c>
      <c r="I315" s="16">
        <f t="shared" si="37"/>
        <v>0.5</v>
      </c>
      <c r="J315" s="16"/>
      <c r="K315" s="16">
        <f>ROUND(((K314-K294)/K294),4)</f>
        <v>2</v>
      </c>
      <c r="L315" s="25"/>
      <c r="M315" s="25"/>
    </row>
    <row r="316">
      <c r="A316" s="7" t="s">
        <v>11</v>
      </c>
      <c r="I316" s="3"/>
      <c r="K316" s="3"/>
      <c r="L316" s="25"/>
      <c r="M316" s="25"/>
    </row>
    <row r="317">
      <c r="A317" s="9" t="s">
        <v>2</v>
      </c>
      <c r="B317" s="21" t="s">
        <v>27</v>
      </c>
      <c r="C317" s="21" t="s">
        <v>28</v>
      </c>
      <c r="D317" s="22" t="s">
        <v>29</v>
      </c>
      <c r="E317" s="21" t="s">
        <v>30</v>
      </c>
      <c r="F317" s="21" t="s">
        <v>31</v>
      </c>
      <c r="G317" s="21" t="s">
        <v>32</v>
      </c>
      <c r="H317" s="27" t="s">
        <v>46</v>
      </c>
      <c r="I317" s="22" t="s">
        <v>19</v>
      </c>
      <c r="J317" s="22" t="s">
        <v>36</v>
      </c>
      <c r="K317" s="22" t="s">
        <v>25</v>
      </c>
      <c r="L317" s="23" t="s">
        <v>18</v>
      </c>
      <c r="M317" s="23" t="s">
        <v>23</v>
      </c>
    </row>
    <row r="318">
      <c r="A318" s="6">
        <f>SUM(B318:K318)+D323+D325+D327</f>
        <v>98</v>
      </c>
      <c r="B318" s="4">
        <v>16.0</v>
      </c>
      <c r="C318" s="4"/>
      <c r="D318" s="4">
        <v>10.0</v>
      </c>
      <c r="E318" s="4">
        <v>1.0</v>
      </c>
      <c r="F318" s="4">
        <v>11.0</v>
      </c>
      <c r="G318" s="4">
        <v>1.0</v>
      </c>
      <c r="H318" s="4">
        <v>23.0</v>
      </c>
      <c r="I318" s="4">
        <v>2.0</v>
      </c>
      <c r="J318" s="4">
        <v>2.0</v>
      </c>
      <c r="K318" s="4">
        <v>1.0</v>
      </c>
      <c r="L318" s="24">
        <f>D323</f>
        <v>23</v>
      </c>
      <c r="M318" s="24">
        <f>D325</f>
        <v>8</v>
      </c>
    </row>
    <row r="319">
      <c r="A319" s="16">
        <f t="shared" ref="A319:D319" si="38">ROUND(((A318-A298)/A298),4)</f>
        <v>0.2405</v>
      </c>
      <c r="B319" s="16">
        <f t="shared" si="38"/>
        <v>2.2</v>
      </c>
      <c r="C319" s="16">
        <f t="shared" si="38"/>
        <v>-1</v>
      </c>
      <c r="D319" s="16">
        <f t="shared" si="38"/>
        <v>0.1111</v>
      </c>
      <c r="E319" s="16"/>
      <c r="F319" s="16">
        <f t="shared" ref="F319:I319" si="39">ROUND(((F318-F298)/F298),4)</f>
        <v>0.2222</v>
      </c>
      <c r="G319" s="16">
        <f t="shared" si="39"/>
        <v>-0.5</v>
      </c>
      <c r="H319" s="16">
        <f t="shared" si="39"/>
        <v>-0.1786</v>
      </c>
      <c r="I319" s="16">
        <f t="shared" si="39"/>
        <v>-0.6</v>
      </c>
      <c r="J319" s="16"/>
      <c r="K319" s="16">
        <f>ROUND(((K318-K298)/K298),4)</f>
        <v>-0.8</v>
      </c>
      <c r="L319" s="4"/>
    </row>
    <row r="320">
      <c r="A320" s="8" t="s">
        <v>13</v>
      </c>
    </row>
    <row r="321">
      <c r="A321" s="9">
        <v>59.0</v>
      </c>
    </row>
    <row r="322">
      <c r="A322" s="16">
        <f>ROUND(((A321-A301)/A301),4)</f>
        <v>0.8438</v>
      </c>
      <c r="B322" s="12" t="s">
        <v>1</v>
      </c>
      <c r="D322" s="12" t="s">
        <v>11</v>
      </c>
      <c r="F322" s="4" t="s">
        <v>13</v>
      </c>
      <c r="H322" s="1" t="s">
        <v>47</v>
      </c>
      <c r="I322" s="1" t="s">
        <v>48</v>
      </c>
    </row>
    <row r="323">
      <c r="A323" s="13" t="s">
        <v>18</v>
      </c>
      <c r="B323" s="4">
        <v>19.0</v>
      </c>
      <c r="C323" s="19">
        <f>ROUND(((B323-B303)/B303),4)</f>
        <v>0.0556</v>
      </c>
      <c r="D323" s="4">
        <v>23.0</v>
      </c>
      <c r="E323" s="19">
        <f>ROUND(((D323-D303)/D303),4)</f>
        <v>1.5556</v>
      </c>
      <c r="F323" s="4"/>
      <c r="H323" s="1">
        <f>24+6+5</f>
        <v>35</v>
      </c>
      <c r="I323" s="28">
        <f>A318-H323</f>
        <v>63</v>
      </c>
    </row>
    <row r="324">
      <c r="B324" s="3"/>
      <c r="C324" s="19"/>
      <c r="D324" s="3"/>
      <c r="E324" s="19"/>
      <c r="F324" s="3"/>
      <c r="H324" s="28">
        <f>5/35</f>
        <v>0.1428571429</v>
      </c>
    </row>
    <row r="325">
      <c r="A325" s="13" t="s">
        <v>23</v>
      </c>
      <c r="B325" s="4">
        <v>7.0</v>
      </c>
      <c r="C325" s="19">
        <f>ROUND(((B325-B305)/B305),4)</f>
        <v>-0.125</v>
      </c>
      <c r="D325" s="4">
        <v>8.0</v>
      </c>
      <c r="E325" s="19">
        <f>ROUND(((D325-D305)/D305),4)</f>
        <v>0.3333</v>
      </c>
      <c r="F325" s="3"/>
      <c r="H325" s="28">
        <f>6/35</f>
        <v>0.1714285714</v>
      </c>
    </row>
    <row r="326">
      <c r="B326" s="3"/>
      <c r="C326" s="19"/>
      <c r="D326" s="3"/>
      <c r="E326" s="19"/>
      <c r="F326" s="3"/>
      <c r="H326" s="28">
        <f>1-H325-H324</f>
        <v>0.6857142857</v>
      </c>
    </row>
    <row r="327">
      <c r="A327" s="29"/>
      <c r="B327" s="30"/>
      <c r="C327" s="31"/>
      <c r="D327" s="30"/>
      <c r="E327" s="31"/>
      <c r="F327" s="32"/>
      <c r="G327" s="26"/>
      <c r="H327" s="26"/>
      <c r="I327" s="26"/>
      <c r="J327" s="26"/>
      <c r="K327" s="26"/>
      <c r="L327" s="26"/>
      <c r="M327" s="26"/>
      <c r="N327" s="26"/>
      <c r="O327" s="26"/>
      <c r="P327" s="26"/>
    </row>
    <row r="328">
      <c r="A328" s="1" t="s">
        <v>51</v>
      </c>
    </row>
    <row r="330">
      <c r="A330" s="2" t="s">
        <v>1</v>
      </c>
    </row>
    <row r="331">
      <c r="A331" s="9" t="s">
        <v>2</v>
      </c>
      <c r="B331" s="21" t="s">
        <v>27</v>
      </c>
      <c r="C331" s="21" t="s">
        <v>28</v>
      </c>
      <c r="D331" s="22" t="s">
        <v>29</v>
      </c>
      <c r="E331" s="21" t="s">
        <v>30</v>
      </c>
      <c r="F331" s="21" t="s">
        <v>31</v>
      </c>
      <c r="G331" s="21" t="s">
        <v>32</v>
      </c>
      <c r="H331" s="27" t="s">
        <v>46</v>
      </c>
      <c r="I331" s="22" t="s">
        <v>19</v>
      </c>
      <c r="J331" s="22" t="s">
        <v>36</v>
      </c>
      <c r="K331" s="22" t="s">
        <v>25</v>
      </c>
      <c r="L331" s="23" t="s">
        <v>18</v>
      </c>
      <c r="M331" s="23" t="s">
        <v>23</v>
      </c>
    </row>
    <row r="332">
      <c r="A332" s="6">
        <f>SUM(B332:K332)+B341+B343+B345</f>
        <v>122</v>
      </c>
      <c r="B332" s="4">
        <v>20.0</v>
      </c>
      <c r="C332" s="4"/>
      <c r="D332" s="4">
        <v>10.0</v>
      </c>
      <c r="E332" s="4"/>
      <c r="F332" s="4">
        <v>10.0</v>
      </c>
      <c r="G332" s="4">
        <v>1.0</v>
      </c>
      <c r="H332" s="4">
        <v>34.0</v>
      </c>
      <c r="I332" s="4">
        <v>2.0</v>
      </c>
      <c r="J332" s="4">
        <v>2.0</v>
      </c>
      <c r="K332" s="4">
        <v>6.0</v>
      </c>
      <c r="L332" s="24">
        <f>B341</f>
        <v>27</v>
      </c>
      <c r="M332" s="24">
        <f>B343</f>
        <v>10</v>
      </c>
    </row>
    <row r="333">
      <c r="A333" s="16">
        <f t="shared" ref="A333:D333" si="40">ROUND(((A332-A314)/A314),4)</f>
        <v>0.0252</v>
      </c>
      <c r="B333" s="16">
        <f t="shared" si="40"/>
        <v>0.0526</v>
      </c>
      <c r="C333" s="16">
        <f t="shared" si="40"/>
        <v>-1</v>
      </c>
      <c r="D333" s="16">
        <f t="shared" si="40"/>
        <v>-0.1667</v>
      </c>
      <c r="E333" s="16"/>
      <c r="F333" s="16">
        <f t="shared" ref="F333:K333" si="41">ROUND(((F332-F314)/F314),4)</f>
        <v>-0.4444</v>
      </c>
      <c r="G333" s="16">
        <f t="shared" si="41"/>
        <v>0</v>
      </c>
      <c r="H333" s="16">
        <f t="shared" si="41"/>
        <v>0.1333</v>
      </c>
      <c r="I333" s="16">
        <f t="shared" si="41"/>
        <v>-0.3333</v>
      </c>
      <c r="J333" s="16">
        <f t="shared" si="41"/>
        <v>-0.6</v>
      </c>
      <c r="K333" s="16">
        <f t="shared" si="41"/>
        <v>1</v>
      </c>
      <c r="L333" s="25"/>
      <c r="M333" s="25"/>
    </row>
    <row r="334">
      <c r="A334" s="7" t="s">
        <v>11</v>
      </c>
      <c r="I334" s="3"/>
      <c r="K334" s="3"/>
      <c r="L334" s="25"/>
      <c r="M334" s="25"/>
    </row>
    <row r="335">
      <c r="A335" s="9" t="s">
        <v>2</v>
      </c>
      <c r="B335" s="21" t="s">
        <v>27</v>
      </c>
      <c r="C335" s="21" t="s">
        <v>28</v>
      </c>
      <c r="D335" s="22" t="s">
        <v>29</v>
      </c>
      <c r="E335" s="21" t="s">
        <v>30</v>
      </c>
      <c r="F335" s="21" t="s">
        <v>31</v>
      </c>
      <c r="G335" s="21" t="s">
        <v>32</v>
      </c>
      <c r="H335" s="27" t="s">
        <v>46</v>
      </c>
      <c r="I335" s="22" t="s">
        <v>19</v>
      </c>
      <c r="J335" s="22" t="s">
        <v>36</v>
      </c>
      <c r="K335" s="22" t="s">
        <v>25</v>
      </c>
      <c r="L335" s="23" t="s">
        <v>18</v>
      </c>
      <c r="M335" s="23" t="s">
        <v>23</v>
      </c>
    </row>
    <row r="336">
      <c r="A336" s="6">
        <f>SUM(B336:K336)+D341+D343+D345</f>
        <v>58</v>
      </c>
      <c r="B336" s="4">
        <v>10.0</v>
      </c>
      <c r="C336" s="4"/>
      <c r="D336" s="4">
        <v>3.0</v>
      </c>
      <c r="E336" s="4"/>
      <c r="F336" s="4">
        <v>6.0</v>
      </c>
      <c r="G336" s="4"/>
      <c r="H336" s="4">
        <v>16.0</v>
      </c>
      <c r="I336" s="4">
        <v>3.0</v>
      </c>
      <c r="J336" s="4">
        <v>1.0</v>
      </c>
      <c r="K336" s="4">
        <v>1.0</v>
      </c>
      <c r="L336" s="24">
        <f>D341</f>
        <v>10</v>
      </c>
      <c r="M336" s="24">
        <f>D343</f>
        <v>8</v>
      </c>
    </row>
    <row r="337">
      <c r="A337" s="16">
        <f t="shared" ref="A337:B337" si="42">ROUND(((A336-A318)/A318),4)</f>
        <v>-0.4082</v>
      </c>
      <c r="B337" s="16">
        <f t="shared" si="42"/>
        <v>-0.375</v>
      </c>
      <c r="C337" s="16"/>
      <c r="D337" s="16">
        <f t="shared" ref="D337:K337" si="43">ROUND(((D336-D318)/D318),4)</f>
        <v>-0.7</v>
      </c>
      <c r="E337" s="16">
        <f t="shared" si="43"/>
        <v>-1</v>
      </c>
      <c r="F337" s="16">
        <f t="shared" si="43"/>
        <v>-0.4545</v>
      </c>
      <c r="G337" s="16">
        <f t="shared" si="43"/>
        <v>-1</v>
      </c>
      <c r="H337" s="16">
        <f t="shared" si="43"/>
        <v>-0.3043</v>
      </c>
      <c r="I337" s="16">
        <f t="shared" si="43"/>
        <v>0.5</v>
      </c>
      <c r="J337" s="16">
        <f t="shared" si="43"/>
        <v>-0.5</v>
      </c>
      <c r="K337" s="16">
        <f t="shared" si="43"/>
        <v>0</v>
      </c>
      <c r="L337" s="4"/>
    </row>
    <row r="338">
      <c r="A338" s="8" t="s">
        <v>13</v>
      </c>
    </row>
    <row r="339">
      <c r="A339" s="9">
        <v>7.0</v>
      </c>
    </row>
    <row r="340">
      <c r="A340" s="16">
        <f>ROUND(((A339-A321)/A321),4)</f>
        <v>-0.8814</v>
      </c>
      <c r="B340" s="12" t="s">
        <v>1</v>
      </c>
      <c r="D340" s="12" t="s">
        <v>11</v>
      </c>
      <c r="F340" s="4" t="s">
        <v>13</v>
      </c>
      <c r="H340" s="1" t="s">
        <v>47</v>
      </c>
      <c r="I340" s="1" t="s">
        <v>48</v>
      </c>
    </row>
    <row r="341">
      <c r="A341" s="13" t="s">
        <v>18</v>
      </c>
      <c r="B341" s="4">
        <v>27.0</v>
      </c>
      <c r="C341" s="19">
        <f>ROUND(((B341-B323)/B323),4)</f>
        <v>0.4211</v>
      </c>
      <c r="D341" s="4">
        <v>10.0</v>
      </c>
      <c r="E341" s="19">
        <f>ROUND(((D341-D323)/D323),4)</f>
        <v>-0.5652</v>
      </c>
      <c r="F341" s="4"/>
      <c r="H341" s="28">
        <f>H336</f>
        <v>16</v>
      </c>
      <c r="I341" s="28">
        <f>A336-H341</f>
        <v>42</v>
      </c>
    </row>
    <row r="342">
      <c r="B342" s="3"/>
      <c r="C342" s="19"/>
      <c r="D342" s="3"/>
      <c r="E342" s="19"/>
      <c r="F342" s="3"/>
    </row>
    <row r="343">
      <c r="A343" s="13" t="s">
        <v>23</v>
      </c>
      <c r="B343" s="4">
        <v>10.0</v>
      </c>
      <c r="C343" s="19">
        <f>ROUND(((B343-B325)/B325),4)</f>
        <v>0.4286</v>
      </c>
      <c r="D343" s="4">
        <v>8.0</v>
      </c>
      <c r="E343" s="19">
        <f>ROUND(((D343-D325)/D325),4)</f>
        <v>0</v>
      </c>
      <c r="F34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71"/>
    <col customWidth="1" min="2" max="2" width="44.0"/>
  </cols>
  <sheetData>
    <row r="1">
      <c r="A1" s="33" t="s">
        <v>52</v>
      </c>
      <c r="B1" s="1" t="s">
        <v>53</v>
      </c>
    </row>
    <row r="2">
      <c r="A2" s="33" t="s">
        <v>54</v>
      </c>
      <c r="B2" s="33" t="s">
        <v>55</v>
      </c>
    </row>
    <row r="3">
      <c r="A3" s="33" t="s">
        <v>56</v>
      </c>
      <c r="B3" s="33" t="s">
        <v>57</v>
      </c>
    </row>
    <row r="4">
      <c r="A4" s="33" t="s">
        <v>58</v>
      </c>
      <c r="B4" s="33" t="s">
        <v>59</v>
      </c>
    </row>
    <row r="5">
      <c r="A5" s="33" t="s">
        <v>60</v>
      </c>
      <c r="B5" s="33" t="s">
        <v>61</v>
      </c>
    </row>
    <row r="6">
      <c r="A6" s="33" t="s">
        <v>62</v>
      </c>
    </row>
    <row r="7">
      <c r="A7" s="33" t="s">
        <v>63</v>
      </c>
    </row>
    <row r="8">
      <c r="A8" s="33" t="s">
        <v>64</v>
      </c>
    </row>
    <row r="9">
      <c r="A9" s="33" t="s">
        <v>65</v>
      </c>
    </row>
    <row r="10">
      <c r="A10" s="33" t="s">
        <v>66</v>
      </c>
    </row>
    <row r="11">
      <c r="A11" s="33" t="s">
        <v>67</v>
      </c>
    </row>
    <row r="12">
      <c r="A12" s="33" t="s">
        <v>68</v>
      </c>
      <c r="B12" s="33" t="s">
        <v>69</v>
      </c>
    </row>
  </sheetData>
  <conditionalFormatting sqref="F8:F12">
    <cfRule type="notContainsBlanks" dxfId="0" priority="1">
      <formula>LEN(TRIM(F8))&gt;0</formula>
    </cfRule>
  </conditionalFormatting>
  <conditionalFormatting sqref="F1:F7">
    <cfRule type="notContainsBlanks" dxfId="0" priority="2">
      <formula>LEN(TRIM(F1))&gt;0</formula>
    </cfRule>
  </conditionalFormatting>
  <hyperlinks>
    <hyperlink r:id="rId1" ref="A1"/>
    <hyperlink r:id="rId2" ref="A2"/>
    <hyperlink r:id="rId3" ref="B2"/>
    <hyperlink r:id="rId4" ref="A3"/>
    <hyperlink r:id="rId5" ref="B3"/>
    <hyperlink r:id="rId6" ref="A4"/>
    <hyperlink r:id="rId7" ref="B4"/>
    <hyperlink r:id="rId8" ref="A5"/>
    <hyperlink r:id="rId9" ref="B5"/>
    <hyperlink r:id="rId10" ref="A6"/>
    <hyperlink r:id="rId11" ref="A7"/>
    <hyperlink r:id="rId12" ref="A8"/>
    <hyperlink r:id="rId13" ref="A9"/>
    <hyperlink r:id="rId14" ref="A10"/>
    <hyperlink r:id="rId15" ref="A11"/>
    <hyperlink r:id="rId16" ref="A12"/>
    <hyperlink r:id="rId17" ref="B12"/>
  </hyperlinks>
  <drawing r:id="rId18"/>
</worksheet>
</file>