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felipe\Documents\"/>
    </mc:Choice>
  </mc:AlternateContent>
  <xr:revisionPtr revIDLastSave="0" documentId="8_{60F2612A-DAC2-44BD-B323-0FFFA5CD821C}" xr6:coauthVersionLast="47" xr6:coauthVersionMax="47" xr10:uidLastSave="{00000000-0000-0000-0000-000000000000}"/>
  <bookViews>
    <workbookView xWindow="-120" yWindow="-120" windowWidth="29040" windowHeight="16440" activeTab="1" xr2:uid="{90AB24E4-4755-4881-9666-141DACF7EF0F}"/>
  </bookViews>
  <sheets>
    <sheet name="Dados" sheetId="3" r:id="rId1"/>
    <sheet name="OrcGeral" sheetId="1" r:id="rId2"/>
    <sheet name="OrcSint" sheetId="4" r:id="rId3"/>
  </sheets>
  <definedNames>
    <definedName name="_xlnm._FilterDatabase" localSheetId="1" hidden="1">OrcGeral!$A$12:$F$272</definedName>
    <definedName name="_xlnm._FilterDatabase" localSheetId="2" hidden="1">OrcSint!$A$12:$F$46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4" l="1"/>
  <c r="D8" i="4"/>
  <c r="F8" i="4" s="1"/>
  <c r="B7" i="3"/>
  <c r="D8" i="1"/>
  <c r="F46" i="4"/>
  <c r="F45" i="4"/>
  <c r="F43" i="4"/>
  <c r="F41" i="4"/>
  <c r="F40" i="4"/>
  <c r="F39" i="4"/>
  <c r="D37" i="4"/>
  <c r="F37" i="4" s="1"/>
  <c r="D36" i="4"/>
  <c r="F36" i="4" s="1"/>
  <c r="D35" i="4"/>
  <c r="F35" i="4" s="1"/>
  <c r="D33" i="4"/>
  <c r="F33" i="4" s="1"/>
  <c r="F31" i="4"/>
  <c r="F30" i="4"/>
  <c r="F29" i="4"/>
  <c r="F28" i="4"/>
  <c r="F27" i="4"/>
  <c r="F26" i="4"/>
  <c r="D20" i="4"/>
  <c r="D15" i="4" s="1"/>
  <c r="F15" i="4" s="1"/>
  <c r="D19" i="4"/>
  <c r="D17" i="4" s="1"/>
  <c r="F17" i="4" s="1"/>
  <c r="D250" i="1"/>
  <c r="F250" i="1" s="1"/>
  <c r="D37" i="1"/>
  <c r="D36" i="1"/>
  <c r="F36" i="1" s="1"/>
  <c r="D40" i="1"/>
  <c r="F40" i="1" s="1"/>
  <c r="D260" i="1"/>
  <c r="D259" i="1"/>
  <c r="F259" i="1" s="1"/>
  <c r="D257" i="1"/>
  <c r="F257" i="1" s="1"/>
  <c r="F59" i="1"/>
  <c r="F272" i="1"/>
  <c r="F271" i="1"/>
  <c r="F270" i="1"/>
  <c r="F269" i="1"/>
  <c r="F267" i="1"/>
  <c r="F266" i="1"/>
  <c r="F265" i="1"/>
  <c r="F264" i="1"/>
  <c r="F19" i="1"/>
  <c r="F20" i="1"/>
  <c r="F21" i="1"/>
  <c r="F22" i="1"/>
  <c r="F16" i="1"/>
  <c r="F17" i="1"/>
  <c r="F18" i="1"/>
  <c r="F25" i="1"/>
  <c r="F26" i="1"/>
  <c r="F27" i="1"/>
  <c r="F29" i="1"/>
  <c r="F30" i="1"/>
  <c r="F31" i="1"/>
  <c r="F32" i="1"/>
  <c r="F34" i="1"/>
  <c r="F43" i="1"/>
  <c r="F44" i="1"/>
  <c r="F45" i="1"/>
  <c r="F46" i="1"/>
  <c r="F47" i="1"/>
  <c r="F48" i="1"/>
  <c r="F49" i="1"/>
  <c r="F52" i="1"/>
  <c r="F53" i="1"/>
  <c r="F56" i="1"/>
  <c r="F57" i="1"/>
  <c r="F58" i="1"/>
  <c r="F60" i="1"/>
  <c r="F61" i="1"/>
  <c r="F62" i="1"/>
  <c r="F63" i="1"/>
  <c r="F64" i="1"/>
  <c r="F65" i="1"/>
  <c r="F66" i="1"/>
  <c r="F67" i="1"/>
  <c r="F68" i="1"/>
  <c r="F69" i="1"/>
  <c r="F70" i="1"/>
  <c r="F72" i="1"/>
  <c r="F73" i="1"/>
  <c r="F74" i="1"/>
  <c r="F75" i="1"/>
  <c r="F76" i="1"/>
  <c r="F77" i="1"/>
  <c r="F78" i="1"/>
  <c r="F79" i="1"/>
  <c r="F80" i="1"/>
  <c r="F81" i="1"/>
  <c r="F82" i="1"/>
  <c r="F83" i="1"/>
  <c r="F85" i="1"/>
  <c r="F86" i="1"/>
  <c r="F87" i="1"/>
  <c r="F88" i="1"/>
  <c r="F89"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3" i="1"/>
  <c r="F124" i="1"/>
  <c r="F125" i="1"/>
  <c r="F126" i="1"/>
  <c r="F127" i="1"/>
  <c r="F128" i="1"/>
  <c r="F129" i="1"/>
  <c r="F130" i="1"/>
  <c r="F131" i="1"/>
  <c r="F132" i="1"/>
  <c r="F134" i="1"/>
  <c r="F135" i="1"/>
  <c r="F136" i="1"/>
  <c r="F137" i="1"/>
  <c r="F138" i="1"/>
  <c r="F139" i="1"/>
  <c r="F140" i="1"/>
  <c r="F141" i="1"/>
  <c r="F142" i="1"/>
  <c r="F143" i="1"/>
  <c r="F144" i="1"/>
  <c r="F146" i="1"/>
  <c r="F147" i="1"/>
  <c r="F148" i="1"/>
  <c r="F149" i="1"/>
  <c r="F150" i="1"/>
  <c r="F151" i="1"/>
  <c r="F152" i="1"/>
  <c r="F153" i="1"/>
  <c r="F154" i="1"/>
  <c r="F155" i="1"/>
  <c r="F156" i="1"/>
  <c r="F157" i="1"/>
  <c r="F158" i="1"/>
  <c r="F159" i="1"/>
  <c r="F160" i="1"/>
  <c r="F161" i="1"/>
  <c r="F163" i="1"/>
  <c r="F164" i="1"/>
  <c r="F165" i="1"/>
  <c r="F166" i="1"/>
  <c r="F167" i="1"/>
  <c r="F168" i="1"/>
  <c r="F169" i="1"/>
  <c r="F170" i="1"/>
  <c r="F171" i="1"/>
  <c r="F172" i="1"/>
  <c r="F173" i="1"/>
  <c r="F174" i="1"/>
  <c r="F175" i="1"/>
  <c r="F176" i="1"/>
  <c r="F177" i="1"/>
  <c r="F179" i="1"/>
  <c r="F180" i="1"/>
  <c r="F181" i="1"/>
  <c r="F182" i="1"/>
  <c r="F183" i="1"/>
  <c r="F184" i="1"/>
  <c r="F185" i="1"/>
  <c r="F187" i="1"/>
  <c r="F188" i="1"/>
  <c r="F189" i="1"/>
  <c r="F190" i="1"/>
  <c r="F191" i="1"/>
  <c r="F192" i="1"/>
  <c r="F193" i="1"/>
  <c r="F194" i="1"/>
  <c r="F195" i="1"/>
  <c r="F197" i="1"/>
  <c r="F198" i="1"/>
  <c r="F199" i="1"/>
  <c r="F200" i="1"/>
  <c r="F202" i="1"/>
  <c r="F204" i="1"/>
  <c r="F205" i="1"/>
  <c r="F207" i="1"/>
  <c r="F208" i="1"/>
  <c r="F209" i="1"/>
  <c r="F210" i="1"/>
  <c r="F211" i="1"/>
  <c r="F212" i="1"/>
  <c r="F213" i="1"/>
  <c r="F215" i="1"/>
  <c r="F216" i="1"/>
  <c r="F218" i="1"/>
  <c r="F219" i="1"/>
  <c r="F221" i="1"/>
  <c r="F222" i="1"/>
  <c r="F224" i="1"/>
  <c r="F225" i="1"/>
  <c r="F227" i="1"/>
  <c r="F228" i="1"/>
  <c r="F230" i="1"/>
  <c r="F231" i="1"/>
  <c r="F233" i="1"/>
  <c r="F234" i="1"/>
  <c r="F236" i="1"/>
  <c r="F237" i="1"/>
  <c r="F239" i="1"/>
  <c r="F240" i="1"/>
  <c r="F242" i="1"/>
  <c r="F243" i="1"/>
  <c r="F245" i="1"/>
  <c r="F246" i="1"/>
  <c r="F248" i="1"/>
  <c r="F251" i="1"/>
  <c r="F253" i="1"/>
  <c r="F254" i="1"/>
  <c r="F256" i="1"/>
  <c r="F258" i="1"/>
  <c r="F260" i="1"/>
  <c r="F261" i="1"/>
  <c r="F262" i="1"/>
  <c r="D39" i="1" l="1"/>
  <c r="F39" i="1" s="1"/>
  <c r="D24" i="1"/>
  <c r="F24" i="1" s="1"/>
  <c r="F20" i="4"/>
  <c r="D23" i="4"/>
  <c r="F23" i="4" s="1"/>
  <c r="F19" i="4"/>
  <c r="D22" i="4"/>
  <c r="F22" i="4" s="1"/>
  <c r="D15" i="1"/>
  <c r="F15" i="1" s="1"/>
  <c r="F37" i="1"/>
  <c r="F8" i="1" l="1"/>
  <c r="B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tc={9DA98646-A54C-47D7-A519-318F483901CF}</author>
  </authors>
  <commentList>
    <comment ref="A7" authorId="0" shapeId="0" xr:uid="{9DA98646-A54C-47D7-A519-318F483901CF}">
      <text>
        <t>[Comentário encadeado]
Sua versão do Excel permite que você leia este comentário encadeado, no entanto, as edições serão removidas se o arquivo for aberto em uma versão mais recente do Excel. Saiba mais: https://go.microsoft.com/fwlink/?linkid=870924
Comentário:
    Há uma diferença muito grande entre o valor indicado no orçamento, cerca de  R$507.162,81 sem BDI, para o valor de investimento ser em torno de 4 a 6  milhões.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Phelipe Viana Ruiz</author>
    <author>tc={64D932A1-6047-45BF-8C41-7D26F03CBAD7}</author>
    <author>tc={20B14393-A146-44F5-BA37-14E167C3FDAE}</author>
    <author>tc={73E2EA19-53E9-4323-8255-3307B5530A51}</author>
  </authors>
  <commentList>
    <comment ref="A1" authorId="0" shapeId="0" xr:uid="{BD783C46-6625-45FA-955D-71794ED6D3C2}">
      <text>
        <r>
          <rPr>
            <b/>
            <sz val="9"/>
            <color indexed="81"/>
            <rFont val="Segoe UI"/>
            <family val="2"/>
          </rPr>
          <t>Phelipe Viana Ruiz:</t>
        </r>
        <r>
          <rPr>
            <sz val="9"/>
            <color indexed="81"/>
            <rFont val="Segoe UI"/>
            <family val="2"/>
          </rPr>
          <t xml:space="preserve">
Sintam-se à vontate para automatizar esta planilha base
Não tenham medo de tentar
Se necessário criem novas colunas e planilhas auxiliares, novas funções, fórmulas, macros. Há um imensidão de possíbilidades</t>
        </r>
      </text>
    </comment>
    <comment ref="F8" authorId="1" shapeId="0" xr:uid="{64D932A1-6047-45BF-8C41-7D26F03CBAD7}">
      <text>
        <t>[Comentário encadeado]
Sua versão do Excel permite que você leia este comentário encadeado, no entanto, as edições serão removidas se o arquivo for aberto em uma versão mais recente do Excel. Saiba mais: https://go.microsoft.com/fwlink/?linkid=870924
Comentário:
    Há uma diferença muito grande entre o valor indicado no orçamento, cerca de  R$507.162,81 sem BDI, para o valor de investimento ser em torno de 4 a 6  milhões.</t>
      </text>
    </comment>
    <comment ref="A10" authorId="2" shapeId="0" xr:uid="{20B14393-A146-44F5-BA37-14E167C3FDAE}">
      <text>
        <t>[Comentário encadeado]
Sua versão do Excel permite que você leia este comentário encadeado, no entanto, as edições serão removidas se o arquivo for aberto em uma versão mais recente do Excel. Saiba mais: https://go.microsoft.com/fwlink/?linkid=870924
Comentário:
    Orçamento atendendo as demandas solicitadas no projeto, faltando somente a mão de obra, topografia, plotagem de projetos, tópicos que são eficazes para o andamento e execução do projeto.</t>
      </text>
    </comment>
    <comment ref="A273" authorId="3" shapeId="0" xr:uid="{73E2EA19-53E9-4323-8255-3307B5530A5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Podia ter uma aba final indicando todo o valor e custo realizado dentro do orçamento todo.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Phelipe Viana Ruiz</author>
    <author>tc={5F94CE85-13D8-47E7-863E-BE593226659C}</author>
    <author>tc={C1F4C566-1108-49CC-A300-FDDED2F47521}</author>
  </authors>
  <commentList>
    <comment ref="A1" authorId="0" shapeId="0" xr:uid="{95F15E76-1ABD-42F4-9374-7985DB7FFC22}">
      <text>
        <r>
          <rPr>
            <b/>
            <sz val="9"/>
            <color indexed="81"/>
            <rFont val="Segoe UI"/>
            <family val="2"/>
          </rPr>
          <t>Phelipe Viana Ruiz:</t>
        </r>
        <r>
          <rPr>
            <sz val="9"/>
            <color indexed="81"/>
            <rFont val="Segoe UI"/>
            <family val="2"/>
          </rPr>
          <t xml:space="preserve">
Sintam-se à vontate para automatizar esta planilha base
Não tenham medo de tentar
Se necessário criem novas colunas e planilhas auxiliares, novas funções, fórmulas, macros. Há um imensidão de possíbilidades</t>
        </r>
      </text>
    </comment>
    <comment ref="A10" authorId="1" shapeId="0" xr:uid="{5F94CE85-13D8-47E7-863E-BE593226659C}">
      <text>
        <t>[Comentário encadeado]
Sua versão do Excel permite que você leia este comentário encadeado, no entanto, as edições serão removidas se o arquivo for aberto em uma versão mais recente do Excel. Saiba mais: https://go.microsoft.com/fwlink/?linkid=870924
Comentário:
    Orçamento atendendo as demandas solicitadas no projeto, faltando somente a mão de obra, topografia, plotagem de projetos, tópicos que são eficazes para o andamento e execução do projeto.</t>
      </text>
    </comment>
    <comment ref="A47" authorId="2" shapeId="0" xr:uid="{C1F4C566-1108-49CC-A300-FDDED2F47521}">
      <text>
        <t>[Comentário encadeado]
Sua versão do Excel permite que você leia este comentário encadeado, no entanto, as edições serão removidas se o arquivo for aberto em uma versão mais recente do Excel. Saiba mais: https://go.microsoft.com/fwlink/?linkid=870924
Comentário:
    Podia ter uma aba final indicando todo o valor e custo realizado dentro do orçamento todo.</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<sst xmlns="http://schemas.openxmlformats.org/spreadsheetml/2006/main" count="609" uniqueCount="208">
  <si>
    <t>Resumo</t>
  </si>
  <si>
    <t>Equipe:</t>
  </si>
  <si>
    <t>Turno:</t>
  </si>
  <si>
    <t>Noturno</t>
  </si>
  <si>
    <t>Turma:</t>
  </si>
  <si>
    <t>P101</t>
  </si>
  <si>
    <t>BDI:</t>
  </si>
  <si>
    <t>Custo:</t>
  </si>
  <si>
    <t>Preço:</t>
  </si>
  <si>
    <t>Orçamentação de rede de abastecimento e coleta</t>
  </si>
  <si>
    <t>Cód.</t>
  </si>
  <si>
    <t>Descrição</t>
  </si>
  <si>
    <t>Un.</t>
  </si>
  <si>
    <t>Quantidade</t>
  </si>
  <si>
    <t>Custo Unit.</t>
  </si>
  <si>
    <t>Custo Total</t>
  </si>
  <si>
    <t>MOVIMENTO DE SOLOS</t>
  </si>
  <si>
    <t>*Considerado uma vala padrão de 1m³ / metro de tubulação de rede</t>
  </si>
  <si>
    <t>ESCAVAÇÃO MECÂNICA DE VALAS EM QUALQUER TIPO DE SOLO</t>
  </si>
  <si>
    <t>Solos em geral, profundidade 0 m &lt; h = 2 m</t>
  </si>
  <si>
    <t>m³</t>
  </si>
  <si>
    <t>Solos em geral, profundidade 0 m &lt; h = 4 m</t>
  </si>
  <si>
    <t>Solos em geral, profundidade 0 m &lt; h = 6 m</t>
  </si>
  <si>
    <t>Solos em geral, profundidade 0 m &lt; h = 8 m</t>
  </si>
  <si>
    <t>Solo arenoso compacto ou argila dura (moledo ou cascalho),</t>
  </si>
  <si>
    <t>ESCAVAÇÃO MANUAL, NÃO EM VALAS, EM QUALQUER TIPO DE SOLO</t>
  </si>
  <si>
    <t>profundidade 0 m &lt; h = 1 m</t>
  </si>
  <si>
    <t>profundidade 1 m &lt; h = 2 m</t>
  </si>
  <si>
    <t>profundidade 2 m &lt; h = 3 m</t>
  </si>
  <si>
    <t>profundidade 3 m &lt; h = 4 m</t>
  </si>
  <si>
    <t>ESCAVAÇÃO MECÂNICA, NÃO EM VALAS, EM QUALQUER TIPO DE SOLO</t>
  </si>
  <si>
    <t>RETIRADA MECÂNICA DE SOLO LAMACENTO</t>
  </si>
  <si>
    <t>Retirada mecânica de solo lamacento</t>
  </si>
  <si>
    <t>ATERRO/REATERRO EM VALAS E CAVAS</t>
  </si>
  <si>
    <t>Manual</t>
  </si>
  <si>
    <t>Mecânico</t>
  </si>
  <si>
    <t>COMPACTAÇÃO EM VALAS</t>
  </si>
  <si>
    <t>ESCORAMENTO</t>
  </si>
  <si>
    <t>ESCORAMENTO METÁLICO</t>
  </si>
  <si>
    <t>Pontalete metálico</t>
  </si>
  <si>
    <t>m²</t>
  </si>
  <si>
    <t>Descontínuo</t>
  </si>
  <si>
    <t>Contínuo</t>
  </si>
  <si>
    <t>Contínuo com chapa metálica</t>
  </si>
  <si>
    <t>Contínuo com chapa e perfis metálicos</t>
  </si>
  <si>
    <t>Contínuo de Estaca Prancha Metálica – Laminado a frio</t>
  </si>
  <si>
    <t>Vala Blindada Escoramento Metálico Tipo Blindagem</t>
  </si>
  <si>
    <t>ESGOTAMENTO</t>
  </si>
  <si>
    <t>ESGOTAMENTO COM BOMBAS</t>
  </si>
  <si>
    <t>Motor-bomba até 20 m³/h</t>
  </si>
  <si>
    <t>h</t>
  </si>
  <si>
    <t>Motor-bomba de 20 a 40 m³/h</t>
  </si>
  <si>
    <t>ASSENTAMENTOS</t>
  </si>
  <si>
    <t>TUBULAÇÃO DE PVC JE / JEI PARA ÁGUA</t>
  </si>
  <si>
    <t>DN 50</t>
  </si>
  <si>
    <t>m</t>
  </si>
  <si>
    <t>DN 75</t>
  </si>
  <si>
    <t>DN 100</t>
  </si>
  <si>
    <t>DN 125</t>
  </si>
  <si>
    <t>DN 150</t>
  </si>
  <si>
    <t>DN 200</t>
  </si>
  <si>
    <t>DN 250</t>
  </si>
  <si>
    <t>DN 300</t>
  </si>
  <si>
    <t>DN 400</t>
  </si>
  <si>
    <t>DN 500</t>
  </si>
  <si>
    <t>DN 600</t>
  </si>
  <si>
    <t>DN 700</t>
  </si>
  <si>
    <t>DN 800</t>
  </si>
  <si>
    <t>DN 900</t>
  </si>
  <si>
    <t>DN 1000</t>
  </si>
  <si>
    <t>TUBULAÇÃO DE PVC JE / JEI PARA ESGOTO</t>
  </si>
  <si>
    <t>TUBULAÇÃO DE PVC JS</t>
  </si>
  <si>
    <t>Diam. 20 mm</t>
  </si>
  <si>
    <t>Diam. 25 mm</t>
  </si>
  <si>
    <t>Diam. 32 mm</t>
  </si>
  <si>
    <t>Diam. 40 mm</t>
  </si>
  <si>
    <t>Diam. 50 mm</t>
  </si>
  <si>
    <t>TUBULAÇÃO DE PEAD</t>
  </si>
  <si>
    <t>DE 20 mm</t>
  </si>
  <si>
    <t>DE 25 mm</t>
  </si>
  <si>
    <t>DE 32 mm</t>
  </si>
  <si>
    <t>DE 40 mm</t>
  </si>
  <si>
    <t>DE 50 mm</t>
  </si>
  <si>
    <t>DE 63 mm</t>
  </si>
  <si>
    <t>DE 75 mm</t>
  </si>
  <si>
    <t>DE 90 mm</t>
  </si>
  <si>
    <t>DE 110 mm</t>
  </si>
  <si>
    <t>DE 125 mm</t>
  </si>
  <si>
    <t>DE 140 mm</t>
  </si>
  <si>
    <t>DE 160 mm</t>
  </si>
  <si>
    <t>DE 180 mm</t>
  </si>
  <si>
    <t>DE 200 mm</t>
  </si>
  <si>
    <t>DE 225 mm</t>
  </si>
  <si>
    <t>DE 250 mm</t>
  </si>
  <si>
    <t>DE 280 mm</t>
  </si>
  <si>
    <t>DE 315 mm</t>
  </si>
  <si>
    <t>DE 355 mm</t>
  </si>
  <si>
    <t>DE 400 mm</t>
  </si>
  <si>
    <t>DE 450 mm</t>
  </si>
  <si>
    <t>DE 500 mm</t>
  </si>
  <si>
    <t>DE 560 mm</t>
  </si>
  <si>
    <t>DE 630 mm</t>
  </si>
  <si>
    <t>DE 680 mm</t>
  </si>
  <si>
    <t>DE 710 mm</t>
  </si>
  <si>
    <t>DE 730 mm</t>
  </si>
  <si>
    <t>DE 800 mm</t>
  </si>
  <si>
    <t>DE 900 mm</t>
  </si>
  <si>
    <t>DE 1000 mm</t>
  </si>
  <si>
    <t>DE 1200 mm</t>
  </si>
  <si>
    <t>TUBULAÇÃO DE RPVC / PRFV JE PARA ÁGUA</t>
  </si>
  <si>
    <t>TUBULAÇÃO DE RPVC / PRFV JE PARA ESGOTO</t>
  </si>
  <si>
    <t>TUBULAÇÃO DE FERRO DÚCTIL JE/JE2GS/JTI</t>
  </si>
  <si>
    <t>DN 80</t>
  </si>
  <si>
    <t>DN 350</t>
  </si>
  <si>
    <t>DN 450</t>
  </si>
  <si>
    <t>DN 1200</t>
  </si>
  <si>
    <t>TUBULAÇÃO DE AÇO JE</t>
  </si>
  <si>
    <t>DN 1100</t>
  </si>
  <si>
    <t>TUBULAÇÃO DE AÇO JS</t>
  </si>
  <si>
    <t>9.01</t>
  </si>
  <si>
    <t>TUBULAÇÃO DE CONCRETO JE</t>
  </si>
  <si>
    <t>TUBO DE INSPEÇÃO E LIMPEZA (TIL) PARA REDE COLETORA</t>
  </si>
  <si>
    <t>PVC JE  DN 100 x 100</t>
  </si>
  <si>
    <t>ud</t>
  </si>
  <si>
    <t>PVC JE  DN 150 x 150</t>
  </si>
  <si>
    <t>PVC JE  DN 200 x 150</t>
  </si>
  <si>
    <t>PVC JE  DN 250 x 150</t>
  </si>
  <si>
    <t>TUBO DE INSPEÇÃO E LIMPEZA (TIL) PARA LIGAÇÃO PREDIAL</t>
  </si>
  <si>
    <t>PVC JE DN 100 x 100</t>
  </si>
  <si>
    <t>TERMINAL DE LIMPEZA (TL)</t>
  </si>
  <si>
    <t>PVC JE  DN 100</t>
  </si>
  <si>
    <t>PVC JE  DN 150</t>
  </si>
  <si>
    <t>TUBO DE QUEDA (TQ)</t>
  </si>
  <si>
    <t>PVC JE  DN 200</t>
  </si>
  <si>
    <t>PVC JE  DN 250</t>
  </si>
  <si>
    <t>PVC JE  DN 300</t>
  </si>
  <si>
    <t>PVC JE  DN 350</t>
  </si>
  <si>
    <t>PVC JE  DN 400</t>
  </si>
  <si>
    <t>POÇO DE VISITA TIPO A - DN 800</t>
  </si>
  <si>
    <t>Com profundidade até 1,00 m</t>
  </si>
  <si>
    <t>Acréscimo para prof. superior a 1,00 m</t>
  </si>
  <si>
    <t>POÇO DE VISITA TIPO B - DN 1500</t>
  </si>
  <si>
    <t>Para profundidade até 2,50 m</t>
  </si>
  <si>
    <t>Acréscimo para prof. superior a 2,50 m</t>
  </si>
  <si>
    <t>POÇO DE VISITA TIPO C - DN 800</t>
  </si>
  <si>
    <t>POÇO DE VISITA TIPO D - DN 1200</t>
  </si>
  <si>
    <t>Para profundidade até 2,00 m</t>
  </si>
  <si>
    <t>Acréscimo para prof. superior a 2,00 m</t>
  </si>
  <si>
    <t>POÇO DE VISITA TIPO E - DN 600</t>
  </si>
  <si>
    <t>Com profundidade de 1,01 a 1,50 m</t>
  </si>
  <si>
    <t>9.02</t>
  </si>
  <si>
    <t>POÇO DE VISITA TIPO F - DN 600</t>
  </si>
  <si>
    <t>POÇO DE VISITA TIPO G - DN 1200</t>
  </si>
  <si>
    <t>POÇO DE VISITA TIPO H - DN 1500</t>
  </si>
  <si>
    <t>POÇO DE VISITA TIPO I - Polietileno - DN 600</t>
  </si>
  <si>
    <t>Com profundidade de 1,01 a 1,60 m</t>
  </si>
  <si>
    <t>POÇO DE VISITA TIPO J - Polietileno - DN 800</t>
  </si>
  <si>
    <t>POÇO DE VISITA TIPO K - Polietileno - DN 1000</t>
  </si>
  <si>
    <t>TIL RADIAL DE REDE</t>
  </si>
  <si>
    <t>PROTEÇÃO PARA REGISTRO EM PASSEIO</t>
  </si>
  <si>
    <t>Com tubo de PVC DN 150 prof. até 1,00 m</t>
  </si>
  <si>
    <t>Acréscimo para profundidade superior a 1,00 m</t>
  </si>
  <si>
    <t>PROTEÇÃO DE EQUIPAMENTOS COM ANÉIS DE CONCRETO DN</t>
  </si>
  <si>
    <t>Com anel de concreto DN 800 prof. até 1,00 m</t>
  </si>
  <si>
    <t>EMBASAMENTO</t>
  </si>
  <si>
    <t>Concreto não estrutural</t>
  </si>
  <si>
    <t>Areia</t>
  </si>
  <si>
    <t>Areia reciclada</t>
  </si>
  <si>
    <t>Pedrisco</t>
  </si>
  <si>
    <t>Brita</t>
  </si>
  <si>
    <t>Rachão</t>
  </si>
  <si>
    <t>9029007</t>
  </si>
  <si>
    <t>Pedra de mão</t>
  </si>
  <si>
    <t>14.45</t>
  </si>
  <si>
    <t>Ventosas</t>
  </si>
  <si>
    <t>DR 14.45.0062</t>
  </si>
  <si>
    <t>Ventosa tríplice com flange, ferro fundido dúctil, classe 1MPa, pintada interna e externamente com tinta Epoxi, diâmetro 200mm.</t>
  </si>
  <si>
    <t>un</t>
  </si>
  <si>
    <t>DR 14.45.0059</t>
  </si>
  <si>
    <t>Ventosa tríplice com flange, ferro fundido dúctil, classe 1MPa, pintada interna e externamente com tinta Epoxi, diâmetro 150mm.</t>
  </si>
  <si>
    <t>DR 14.45.0056</t>
  </si>
  <si>
    <t>Ventosa tríplice com flange, ferro fundido dúctil, classe 1MPa, pintada interna e externamente com tinta Epoxi, diâmetro 100mm.</t>
  </si>
  <si>
    <t>DR 14.45.0050</t>
  </si>
  <si>
    <t>Ventosa tríplice com flange, ferro fundido dúctil, classe 1MPa, pintada interna e externamente com tinta Epoxi, diâmetro 50mm.</t>
  </si>
  <si>
    <t>14.15</t>
  </si>
  <si>
    <t>Registros de gaveta</t>
  </si>
  <si>
    <t>DR 14.15.0056</t>
  </si>
  <si>
    <t>Registro de gaveta de ferro fundido com flanges; inclusive fornecimento do material para junta de chumbo e parafusos, com diâmetro de 100mm. Assentamento, sem fornecimento.</t>
  </si>
  <si>
    <t>DR 14.15.0065</t>
  </si>
  <si>
    <t>Registro de gaveta de ferro fundido com flanges; inclusive fornecimento do material para junta de chumbo e parafusos, com diâmetro de 300mm. Assentamento, sem fornecimento.</t>
  </si>
  <si>
    <t>DR 14.15.0050</t>
  </si>
  <si>
    <t>Registro de gaveta de ferro fundido com flanges; inclusive fornecimento do material para junta de chumbo e parafusos, com diâmetro de 50mm. Assentamento, sem fornecimento.</t>
  </si>
  <si>
    <t>DR 14.15.0053</t>
  </si>
  <si>
    <t>Registro de gaveta de ferro fundido com flanges; inclusive fornecimento do material para junta de chumbo e parafusos, com diâmetro de 75mm. Assentamento, sem fornecimento.</t>
  </si>
  <si>
    <t>CONTRATADA:</t>
  </si>
  <si>
    <t>CONTRATANTE:</t>
  </si>
  <si>
    <t>Phelipe Viana Ruiz</t>
  </si>
  <si>
    <t>ORÇAMENTO REDE DE ABASTECIMENTO DE ÁGUA LOTEAMENTO PARQUE ALPHAVILLE</t>
  </si>
  <si>
    <t>ProInov Infraestrutura</t>
  </si>
  <si>
    <t>BDI</t>
  </si>
  <si>
    <t>CUSTO</t>
  </si>
  <si>
    <t>PREÇO</t>
  </si>
  <si>
    <t>30%</t>
  </si>
  <si>
    <t>*Considerado 10 %  da escavação como sendo manual, visto que alguns trabalhos podem demandar de serviços mais detalhados, sendo assim, exigindo trabalhos manuais. Além disso, não foi considerado escoramento em virtude da vala possuir até 1 m de profundidade.</t>
  </si>
  <si>
    <t xml:space="preserve">*Considerado 10 %  do aterro como sendo manual, visto que alguns trabalhos podem demandar de serviços mais detalhados, sendo assim, exigindo trabalhos manuais </t>
  </si>
  <si>
    <t xml:space="preserve">*Considerado 10 %  da compactação como sendo manual, visto que alguns trabalhos podem demandar de serviços mais detalhados, sendo assim, exigindo trabalhos manuais </t>
  </si>
  <si>
    <t>* Considerado 33% do volume total das camas (h=0,15 cm) distribuidos em 4 materiais distintos como estimativa, uma vez que o fundo de vala é determinado pelo tipo de solo e não temos essa especificação</t>
  </si>
  <si>
    <r>
      <t>Fonte:</t>
    </r>
    <r>
      <rPr>
        <sz val="12"/>
        <rFont val="Arial"/>
        <family val="2"/>
      </rPr>
      <t xml:space="preserve"> Sanepar e SCO </t>
    </r>
    <r>
      <rPr>
        <b/>
        <sz val="12"/>
        <rFont val="Arial"/>
        <family val="2"/>
      </rPr>
      <t xml:space="preserve"> Data ref:</t>
    </r>
    <r>
      <rPr>
        <sz val="12"/>
        <rFont val="Arial"/>
        <family val="2"/>
      </rPr>
      <t xml:space="preserve"> dez/24 e 03/25   L.S. inclusas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</si>
</sst>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quot;R$&quot;* #,##0.00_-;\-&quot;R$&quot;* #,##0.00_-;_-&quot;R$&quot;* &quot;-&quot;??_-;_-@_-"/>
  </numFmts>
  <fonts count="15" x14ac:knownFonts="1">
    <font>
      <sz val="12"/>
      <color theme="1"/>
      <name val="Arial"/>
      <family val="2"/>
    </font>
    <font>
      <sz val="12"/>
      <color theme="1"/>
      <name val="Arial"/>
      <family val="2"/>
    </font>
    <font>
      <b/>
      <sz val="12"/>
      <color theme="0"/>
      <name val="Arial"/>
      <family val="2"/>
    </font>
    <font>
      <b/>
      <sz val="12"/>
      <color theme="1"/>
      <name val="Arial"/>
      <family val="2"/>
    </font>
    <font>
      <b/>
      <sz val="14"/>
      <color theme="0"/>
      <name val="Arial"/>
      <family val="2"/>
    </font>
    <font>
      <sz val="8"/>
      <name val="Arial"/>
      <family val="2"/>
    </font>
    <font>
      <b/>
      <sz val="12"/>
      <color theme="2" tint="-0.249977111117893"/>
      <name val="Arial"/>
      <family val="2"/>
    </font>
    <font>
      <sz val="10"/>
      <name val="Arial"/>
      <family val="2"/>
    </font>
    <font>
      <b/>
      <sz val="10"/>
      <name val="Arial"/>
      <family val="2"/>
    </font>
    <font>
      <b/>
      <sz val="9"/>
      <color indexed="81"/>
      <name val="Segoe UI"/>
      <family val="2"/>
    </font>
    <font>
      <sz val="9"/>
      <color indexed="81"/>
      <name val="Segoe UI"/>
      <family val="2"/>
    </font>
    <font>
      <b/>
      <sz val="12"/>
      <name val="Arial"/>
      <family val="2"/>
    </font>
    <font>
      <sz val="9"/>
      <color indexed="81"/>
      <name val="Segoe UI"/>
      <charset val="1"/>
    </font>
    <font>
      <b/>
      <sz val="14"/>
      <name val="Arial"/>
      <family val="2"/>
    </font>
    <font>
      <sz val="12"/>
      <name val="Arial"/>
      <family val="2"/>
    </font>
  </fonts>
  <fills count="7">
    <fill>
      <patternFill patternType="none"/>
    </fill>
    <fill>
      <patternFill patternType="gray125"/>
    </fill>
    <fill>
      <patternFill patternType="solid">
        <fgColor theme="8"/>
        <bgColor theme="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right/>
      <top style="medium">
        <color theme="1"/>
      </top>
      <bottom/>
      <diagonal/>
    </border>
    <border>
      <left/>
      <right/>
      <top/>
      <bottom style="medium">
        <color theme="1"/>
      </bottom>
      <diagonal/>
    </border>
    <border>
      <left/>
      <right/>
      <top style="medium">
        <color theme="1"/>
      </top>
      <bottom style="thin">
        <color theme="1"/>
      </bottom>
      <diagonal/>
    </border>
    <border>
      <left/>
      <right/>
      <top style="thin">
        <color theme="1"/>
      </top>
      <bottom style="thin">
        <color theme="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theme="1"/>
      </bottom>
      <diagonal/>
    </border>
    <border>
      <left/>
      <right style="thin">
        <color indexed="64"/>
      </right>
      <top/>
      <bottom style="medium">
        <color theme="1"/>
      </bottom>
      <diagonal/>
    </border>
    <border>
      <left style="thin">
        <color indexed="64"/>
      </left>
      <right/>
      <top style="medium">
        <color theme="1"/>
      </top>
      <bottom/>
      <diagonal/>
    </border>
    <border>
      <left/>
      <right style="thin">
        <color indexed="64"/>
      </right>
      <top style="medium">
        <color theme="1"/>
      </top>
      <bottom/>
      <diagonal/>
    </border>
    <border>
      <left style="thin">
        <color indexed="64"/>
      </left>
      <right/>
      <top style="thin">
        <color theme="1"/>
      </top>
      <bottom style="thin">
        <color theme="1"/>
      </bottom>
      <diagonal/>
    </border>
    <border>
      <left/>
      <right style="thin">
        <color indexed="64"/>
      </right>
      <top style="thin">
        <color theme="1"/>
      </top>
      <bottom style="thin">
        <color theme="1"/>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80">
    <xf numFmtId="0" fontId="0" fillId="0" borderId="0" xfId="0"/>
    <xf numFmtId="0" fontId="2" fillId="4" borderId="3" xfId="0" applyFont="1" applyFill="1" applyBorder="1" applyAlignment="1">
      <alignment horizontal="right"/>
    </xf>
    <xf numFmtId="0" fontId="2" fillId="4" borderId="4" xfId="0" applyFont="1" applyFill="1" applyBorder="1" applyAlignment="1">
      <alignment horizontal="right"/>
    </xf>
    <xf numFmtId="0" fontId="2" fillId="4" borderId="5" xfId="0" applyFont="1" applyFill="1" applyBorder="1" applyAlignment="1">
      <alignment horizontal="right"/>
    </xf>
    <xf numFmtId="9" fontId="0" fillId="0" borderId="5" xfId="0" applyNumberFormat="1" applyBorder="1"/>
    <xf numFmtId="164" fontId="0" fillId="0" borderId="5" xfId="2" applyFont="1" applyBorder="1"/>
    <xf numFmtId="0" fontId="0" fillId="0" borderId="0" xfId="0" applyAlignment="1">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43" fontId="2" fillId="2" borderId="1" xfId="1" applyFont="1" applyFill="1" applyBorder="1" applyAlignment="1">
      <alignment vertical="center"/>
    </xf>
    <xf numFmtId="0" fontId="2" fillId="2" borderId="1" xfId="0" applyFont="1" applyFill="1" applyBorder="1" applyAlignment="1">
      <alignment vertical="center"/>
    </xf>
    <xf numFmtId="49" fontId="0" fillId="0" borderId="0" xfId="0" applyNumberFormat="1" applyAlignment="1">
      <alignment horizontal="right" vertical="center"/>
    </xf>
    <xf numFmtId="0" fontId="0" fillId="0" borderId="0" xfId="0" applyAlignment="1">
      <alignment vertical="center" wrapText="1"/>
    </xf>
    <xf numFmtId="0" fontId="0" fillId="0" borderId="0" xfId="0" applyAlignment="1">
      <alignment horizontal="center" vertical="center"/>
    </xf>
    <xf numFmtId="43" fontId="0" fillId="0" borderId="0" xfId="1" applyFont="1" applyAlignment="1">
      <alignment vertical="center"/>
    </xf>
    <xf numFmtId="0" fontId="0" fillId="5" borderId="3" xfId="0" applyFill="1" applyBorder="1" applyAlignment="1" applyProtection="1">
      <alignment horizontal="left"/>
      <protection locked="0"/>
    </xf>
    <xf numFmtId="0" fontId="0" fillId="5" borderId="4" xfId="0" applyFill="1" applyBorder="1" applyAlignment="1" applyProtection="1">
      <alignment horizontal="left"/>
      <protection locked="0"/>
    </xf>
    <xf numFmtId="0" fontId="3" fillId="0" borderId="0" xfId="0" applyFont="1" applyAlignment="1">
      <alignment vertical="center"/>
    </xf>
    <xf numFmtId="49" fontId="3" fillId="0" borderId="4" xfId="0" applyNumberFormat="1" applyFont="1" applyBorder="1" applyAlignment="1">
      <alignment horizontal="right" vertical="center"/>
    </xf>
    <xf numFmtId="0" fontId="3" fillId="0" borderId="4" xfId="0" applyFont="1" applyBorder="1" applyAlignment="1">
      <alignment vertical="center" wrapText="1"/>
    </xf>
    <xf numFmtId="0" fontId="3" fillId="0" borderId="4" xfId="0" applyFont="1" applyBorder="1" applyAlignment="1">
      <alignment horizontal="center" vertical="center"/>
    </xf>
    <xf numFmtId="43" fontId="3" fillId="0" borderId="4" xfId="1" applyFont="1" applyFill="1" applyBorder="1" applyAlignment="1">
      <alignment vertical="center"/>
    </xf>
    <xf numFmtId="0" fontId="3" fillId="0" borderId="4" xfId="0" applyFont="1" applyBorder="1" applyAlignment="1">
      <alignment vertical="center"/>
    </xf>
    <xf numFmtId="49" fontId="0" fillId="0" borderId="4" xfId="0" applyNumberFormat="1" applyBorder="1" applyAlignment="1">
      <alignment horizontal="right" vertical="center"/>
    </xf>
    <xf numFmtId="0" fontId="0" fillId="0" borderId="4" xfId="0" applyBorder="1" applyAlignment="1">
      <alignment vertical="center" wrapText="1"/>
    </xf>
    <xf numFmtId="0" fontId="0" fillId="0" borderId="4" xfId="0" applyBorder="1" applyAlignment="1">
      <alignment horizontal="center" vertical="center"/>
    </xf>
    <xf numFmtId="43" fontId="1" fillId="0" borderId="4" xfId="1" applyFont="1" applyFill="1" applyBorder="1" applyAlignment="1">
      <alignment vertical="center"/>
    </xf>
    <xf numFmtId="43" fontId="0" fillId="0" borderId="4" xfId="0" applyNumberFormat="1" applyBorder="1" applyAlignment="1">
      <alignment vertical="center"/>
    </xf>
    <xf numFmtId="0" fontId="6" fillId="0" borderId="0" xfId="0" applyFont="1" applyAlignment="1">
      <alignment vertical="center"/>
    </xf>
    <xf numFmtId="49" fontId="2" fillId="2" borderId="1" xfId="0" applyNumberFormat="1" applyFont="1" applyFill="1" applyBorder="1" applyAlignment="1">
      <alignment horizontal="left" vertical="center"/>
    </xf>
    <xf numFmtId="164" fontId="11" fillId="0" borderId="5" xfId="2" applyFont="1" applyBorder="1"/>
    <xf numFmtId="0" fontId="0" fillId="0" borderId="0" xfId="0" applyAlignment="1">
      <alignment horizontal="center"/>
    </xf>
    <xf numFmtId="43" fontId="0" fillId="0" borderId="4" xfId="1" applyFont="1" applyFill="1" applyBorder="1" applyAlignment="1">
      <alignment vertical="center"/>
    </xf>
    <xf numFmtId="0" fontId="0" fillId="0" borderId="9" xfId="0" applyBorder="1" applyAlignment="1">
      <alignment vertical="center"/>
    </xf>
    <xf numFmtId="49" fontId="0" fillId="0" borderId="9" xfId="0" applyNumberFormat="1" applyBorder="1" applyAlignment="1">
      <alignment horizontal="right" vertical="center"/>
    </xf>
    <xf numFmtId="0" fontId="8" fillId="0" borderId="9" xfId="0" applyFont="1" applyBorder="1" applyAlignment="1">
      <alignment vertical="center"/>
    </xf>
    <xf numFmtId="0" fontId="7" fillId="0" borderId="0" xfId="0" applyFont="1" applyAlignment="1">
      <alignment vertical="center"/>
    </xf>
    <xf numFmtId="0" fontId="7" fillId="0" borderId="9" xfId="0" applyFont="1" applyBorder="1" applyAlignment="1">
      <alignment vertical="center"/>
    </xf>
    <xf numFmtId="164" fontId="3" fillId="0" borderId="8" xfId="2" applyFont="1" applyBorder="1"/>
    <xf numFmtId="0" fontId="2" fillId="3" borderId="5" xfId="0" applyFont="1" applyFill="1" applyBorder="1" applyAlignment="1">
      <alignment vertical="center"/>
    </xf>
    <xf numFmtId="49" fontId="2" fillId="3" borderId="6" xfId="0" applyNumberFormat="1" applyFont="1" applyFill="1" applyBorder="1" applyAlignment="1">
      <alignment vertical="center"/>
    </xf>
    <xf numFmtId="49" fontId="11" fillId="0" borderId="5" xfId="0" applyNumberFormat="1" applyFont="1" applyBorder="1" applyAlignment="1">
      <alignment vertical="center"/>
    </xf>
    <xf numFmtId="43" fontId="0" fillId="0" borderId="4" xfId="1" applyFont="1" applyBorder="1" applyAlignment="1">
      <alignment vertical="center"/>
    </xf>
    <xf numFmtId="0" fontId="0" fillId="0" borderId="11" xfId="0" applyBorder="1" applyAlignment="1">
      <alignment horizontal="center"/>
    </xf>
    <xf numFmtId="0" fontId="0" fillId="0" borderId="11" xfId="0" applyBorder="1" applyAlignment="1">
      <alignment vertical="center"/>
    </xf>
    <xf numFmtId="49" fontId="2" fillId="2" borderId="14" xfId="0" applyNumberFormat="1" applyFont="1" applyFill="1" applyBorder="1" applyAlignment="1">
      <alignment horizontal="left" vertical="center"/>
    </xf>
    <xf numFmtId="0" fontId="2" fillId="2" borderId="15" xfId="0" applyFont="1" applyFill="1" applyBorder="1" applyAlignment="1">
      <alignment vertical="center"/>
    </xf>
    <xf numFmtId="49" fontId="3" fillId="0" borderId="16" xfId="0" applyNumberFormat="1" applyFont="1" applyBorder="1" applyAlignment="1">
      <alignment horizontal="right" vertical="center"/>
    </xf>
    <xf numFmtId="0" fontId="3" fillId="0" borderId="17" xfId="0" applyFont="1" applyBorder="1" applyAlignment="1">
      <alignment vertical="center"/>
    </xf>
    <xf numFmtId="49" fontId="0" fillId="0" borderId="16" xfId="0" applyNumberFormat="1" applyBorder="1" applyAlignment="1">
      <alignment horizontal="right" vertical="center"/>
    </xf>
    <xf numFmtId="43" fontId="0" fillId="0" borderId="17" xfId="0" applyNumberFormat="1" applyBorder="1" applyAlignment="1">
      <alignment vertical="center"/>
    </xf>
    <xf numFmtId="49" fontId="0" fillId="0" borderId="18" xfId="0" applyNumberFormat="1" applyBorder="1" applyAlignment="1">
      <alignment horizontal="right" vertical="center"/>
    </xf>
    <xf numFmtId="0" fontId="0" fillId="0" borderId="19" xfId="0" applyBorder="1" applyAlignment="1">
      <alignment vertical="center" wrapText="1"/>
    </xf>
    <xf numFmtId="0" fontId="0" fillId="0" borderId="19" xfId="0" applyBorder="1" applyAlignment="1">
      <alignment horizontal="center" vertical="center"/>
    </xf>
    <xf numFmtId="43" fontId="1" fillId="0" borderId="19" xfId="1" applyFont="1" applyFill="1" applyBorder="1" applyAlignment="1">
      <alignment vertical="center"/>
    </xf>
    <xf numFmtId="43" fontId="0" fillId="0" borderId="20" xfId="0" applyNumberFormat="1" applyBorder="1" applyAlignment="1">
      <alignment vertical="center"/>
    </xf>
    <xf numFmtId="0" fontId="2" fillId="3" borderId="2" xfId="0" applyFont="1" applyFill="1" applyBorder="1" applyAlignment="1">
      <alignment horizontal="center"/>
    </xf>
    <xf numFmtId="49" fontId="4" fillId="3" borderId="6" xfId="0" applyNumberFormat="1" applyFont="1" applyFill="1" applyBorder="1" applyAlignment="1">
      <alignment horizontal="center" vertical="center"/>
    </xf>
    <xf numFmtId="49" fontId="4" fillId="3" borderId="5"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10" xfId="0" applyNumberFormat="1" applyFont="1" applyFill="1" applyBorder="1" applyAlignment="1">
      <alignment horizontal="center" vertical="center"/>
    </xf>
    <xf numFmtId="0" fontId="0" fillId="0" borderId="0" xfId="0" applyAlignment="1">
      <alignment horizontal="center"/>
    </xf>
    <xf numFmtId="0" fontId="0" fillId="0" borderId="11" xfId="0" applyBorder="1" applyAlignment="1">
      <alignment horizontal="center"/>
    </xf>
    <xf numFmtId="49" fontId="0" fillId="6" borderId="0" xfId="0" applyNumberFormat="1" applyFill="1" applyAlignment="1">
      <alignment horizontal="right" vertical="center"/>
    </xf>
    <xf numFmtId="0" fontId="0" fillId="6" borderId="0" xfId="0" applyFill="1" applyAlignment="1">
      <alignment vertical="center" wrapText="1"/>
    </xf>
    <xf numFmtId="0" fontId="0" fillId="6" borderId="0" xfId="0" applyFill="1" applyAlignment="1">
      <alignment horizontal="center" vertical="center"/>
    </xf>
    <xf numFmtId="43" fontId="0" fillId="6" borderId="0" xfId="1" applyFont="1" applyFill="1" applyAlignment="1">
      <alignment vertical="center"/>
    </xf>
    <xf numFmtId="0" fontId="0" fillId="6" borderId="0" xfId="0" applyFill="1" applyAlignment="1">
      <alignment vertical="center"/>
    </xf>
    <xf numFmtId="0" fontId="14" fillId="6" borderId="0" xfId="0" applyFont="1" applyFill="1" applyAlignment="1">
      <alignment vertical="center"/>
    </xf>
    <xf numFmtId="49" fontId="13" fillId="6" borderId="2" xfId="0" applyNumberFormat="1" applyFont="1" applyFill="1" applyBorder="1" applyAlignment="1">
      <alignment horizontal="left" vertical="center"/>
    </xf>
    <xf numFmtId="0" fontId="11" fillId="6" borderId="2" xfId="0" applyFont="1" applyFill="1" applyBorder="1" applyAlignment="1">
      <alignment horizontal="center" vertical="center"/>
    </xf>
    <xf numFmtId="49" fontId="13" fillId="6" borderId="12" xfId="0" applyNumberFormat="1" applyFont="1" applyFill="1" applyBorder="1" applyAlignment="1">
      <alignment horizontal="left" vertical="center"/>
    </xf>
    <xf numFmtId="0" fontId="11" fillId="6" borderId="13" xfId="0" applyFont="1" applyFill="1" applyBorder="1" applyAlignment="1">
      <alignment horizontal="center" vertical="center"/>
    </xf>
    <xf numFmtId="0" fontId="11" fillId="6" borderId="5" xfId="0" applyFont="1" applyFill="1" applyBorder="1" applyAlignment="1">
      <alignment horizontal="right"/>
    </xf>
    <xf numFmtId="164" fontId="14" fillId="6" borderId="5" xfId="2" applyFont="1" applyFill="1" applyBorder="1"/>
    <xf numFmtId="164" fontId="11" fillId="6" borderId="5" xfId="2" applyFont="1" applyFill="1" applyBorder="1"/>
    <xf numFmtId="49" fontId="11" fillId="6" borderId="5" xfId="0" applyNumberFormat="1" applyFont="1" applyFill="1" applyBorder="1" applyAlignment="1">
      <alignment vertical="center"/>
    </xf>
    <xf numFmtId="49" fontId="11" fillId="6" borderId="6" xfId="0" applyNumberFormat="1" applyFont="1" applyFill="1" applyBorder="1" applyAlignment="1">
      <alignment vertical="center"/>
    </xf>
    <xf numFmtId="0" fontId="11" fillId="6" borderId="5" xfId="0" applyFont="1" applyFill="1" applyBorder="1" applyAlignment="1">
      <alignment vertical="center"/>
    </xf>
    <xf numFmtId="164" fontId="11" fillId="6" borderId="8" xfId="2" applyFont="1" applyFill="1" applyBorder="1"/>
  </cellXfs>
  <cellStyles count="3">
    <cellStyle name="Moeda" xfId="2" builtinId="4"/>
    <cellStyle name="Normal" xfId="0" builtinId="0"/>
    <cellStyle name="Vírgula" xfId="1" builtinId="3"/>
  </cellStyles>
  <dxfs count="4">
    <dxf>
      <fill>
        <patternFill>
          <bgColor theme="8" tint="0.79998168889431442"/>
        </patternFill>
      </fill>
    </dxf>
    <dxf>
      <fill>
        <patternFill>
          <bgColor theme="2"/>
        </patternFill>
      </fill>
    </dxf>
    <dxf>
      <fill>
        <patternFill>
          <bgColor theme="8" tint="0.79998168889431442"/>
        </patternFill>
      </fill>
    </dxf>
    <dxf>
      <fill>
        <patternFill>
          <bgColor theme="2"/>
        </patternFill>
      </fill>
    </dxf>
  </dxfs>
  <tableStyles count="1" defaultTableStyle="TableStyleMedium2" defaultPivotStyle="PivotStyleLight16">
    <tableStyle name="Invisible" pivot="0" table="0" count="0" xr9:uid="{7D8F4AD0-D40A-466A-AF43-4C070C6029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Felipe Grolla Freitas" id="{C458AB11-DD3E-4D24-A0DC-30F8DE826607}" userId="S::candidato178006@fiap.com.br::58ec6ce4-b5e3-4196-8c6c-6ff809569a5b"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5-06-09T02:33:25.36" personId="{C458AB11-DD3E-4D24-A0DC-30F8DE826607}" id="{9DA98646-A54C-47D7-A519-318F483901CF}">
    <text>Há uma diferença muito grande entre o valor indicado no orçamento, cerca de  R$507.162,81 sem BDI, para o valor de investimento ser em torno de 4 a 6  milhões.</text>
  </threadedComment>
</ThreadedComments>
</file>

<file path=xl/threadedComments/threadedComment2.xml><?xml version="1.0" encoding="utf-8"?>
<ThreadedComments xmlns="http://schemas.microsoft.com/office/spreadsheetml/2018/threadedcomments" xmlns:x="http://schemas.openxmlformats.org/spreadsheetml/2006/main">
  <threadedComment ref="F8" dT="2025-06-09T02:33:43.84" personId="{C458AB11-DD3E-4D24-A0DC-30F8DE826607}" id="{64D932A1-6047-45BF-8C41-7D26F03CBAD7}">
    <text>Há uma diferença muito grande entre o valor indicado no orçamento, cerca de  R$507.162,81 sem BDI, para o valor de investimento ser em torno de 4 a 6  milhões.</text>
  </threadedComment>
  <threadedComment ref="A10" dT="2025-06-09T02:32:50.32" personId="{C458AB11-DD3E-4D24-A0DC-30F8DE826607}" id="{20B14393-A146-44F5-BA37-14E167C3FDAE}">
    <text>Orçamento atendendo as demandas solicitadas no projeto, faltando somente a mão de obra, topografia, plotagem de projetos, tópicos que são eficazes para o andamento e execução do projeto.</text>
  </threadedComment>
  <threadedComment ref="A273" dT="2025-06-09T02:30:57.82" personId="{C458AB11-DD3E-4D24-A0DC-30F8DE826607}" id="{73E2EA19-53E9-4323-8255-3307B5530A51}">
    <text xml:space="preserve">Podia ter uma aba final indicando todo o valor e custo realizado dentro do orçamento todo.
</text>
  </threadedComment>
</ThreadedComments>
</file>

<file path=xl/threadedComments/threadedComment3.xml><?xml version="1.0" encoding="utf-8"?>
<ThreadedComments xmlns="http://schemas.microsoft.com/office/spreadsheetml/2018/threadedcomments" xmlns:x="http://schemas.openxmlformats.org/spreadsheetml/2006/main">
  <threadedComment ref="A10" dT="2025-06-09T02:32:59.89" personId="{C458AB11-DD3E-4D24-A0DC-30F8DE826607}" id="{5F94CE85-13D8-47E7-863E-BE593226659C}">
    <text>Orçamento atendendo as demandas solicitadas no projeto, faltando somente a mão de obra, topografia, plotagem de projetos, tópicos que são eficazes para o andamento e execução do projeto.</text>
  </threadedComment>
  <threadedComment ref="A47" dT="2025-06-09T02:31:33.32" personId="{C458AB11-DD3E-4D24-A0DC-30F8DE826607}" id="{C1F4C566-1108-49CC-A300-FDDED2F47521}">
    <text>Podia ter uma aba final indicando todo o valor e custo realizado dentro do orçamento todo.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E996-723B-4868-8824-00C8FC6C0A3E}">
  <dimension ref="A1:B8"/>
  <sheetViews>
    <sheetView showGridLines="0" zoomScale="145" zoomScaleNormal="145" workbookViewId="0">
      <selection activeCell="A16" sqref="A16"/>
    </sheetView>
  </sheetViews>
  <sheetFormatPr defaultColWidth="0" defaultRowHeight="15" x14ac:dyDescent="0.2"/>
  <cols>
    <col min="1" max="1" width="8.77734375" customWidth="1"/>
    <col min="2" max="2" width="16.109375" customWidth="1"/>
    <col min="3" max="16384" width="8.88671875" hidden="1"/>
  </cols>
  <sheetData>
    <row r="1" spans="1:2" ht="16.5" thickBot="1" x14ac:dyDescent="0.3">
      <c r="A1" s="56" t="s">
        <v>0</v>
      </c>
      <c r="B1" s="56"/>
    </row>
    <row r="2" spans="1:2" ht="15.75" x14ac:dyDescent="0.25">
      <c r="A2" s="1" t="s">
        <v>1</v>
      </c>
      <c r="B2" s="15">
        <v>1</v>
      </c>
    </row>
    <row r="3" spans="1:2" ht="15.75" x14ac:dyDescent="0.25">
      <c r="A3" s="2" t="s">
        <v>2</v>
      </c>
      <c r="B3" s="16" t="s">
        <v>3</v>
      </c>
    </row>
    <row r="4" spans="1:2" ht="15.75" x14ac:dyDescent="0.25">
      <c r="A4" s="2" t="s">
        <v>4</v>
      </c>
      <c r="B4" s="16" t="s">
        <v>5</v>
      </c>
    </row>
    <row r="5" spans="1:2" ht="6.75" customHeight="1" x14ac:dyDescent="0.2"/>
    <row r="6" spans="1:2" ht="15.75" x14ac:dyDescent="0.25">
      <c r="A6" s="3" t="s">
        <v>6</v>
      </c>
      <c r="B6" s="4">
        <v>0.3</v>
      </c>
    </row>
    <row r="7" spans="1:2" ht="15.75" x14ac:dyDescent="0.25">
      <c r="A7" s="73" t="s">
        <v>7</v>
      </c>
      <c r="B7" s="74">
        <f>SUM(OrcGeral!$F13:$F272)</f>
        <v>507162.80909092014</v>
      </c>
    </row>
    <row r="8" spans="1:2" ht="15.75" x14ac:dyDescent="0.25">
      <c r="A8" s="3" t="s">
        <v>8</v>
      </c>
      <c r="B8" s="5">
        <f>$B$7/(1-$B$6)</f>
        <v>724518.29870131449</v>
      </c>
    </row>
  </sheetData>
  <mergeCells count="1">
    <mergeCell ref="A1:B1"/>
  </mergeCells>
  <dataValidations disablePrompts="1" count="3">
    <dataValidation type="whole" allowBlank="1" showInputMessage="1" showErrorMessage="1" sqref="B2" xr:uid="{CBCED698-BCF0-472D-BC03-9878D8948689}">
      <formula1>1</formula1>
      <formula2>10</formula2>
    </dataValidation>
    <dataValidation type="list" allowBlank="1" showInputMessage="1" showErrorMessage="1" sqref="B3" xr:uid="{DB4F8565-A672-48DA-B70E-A9723DC74F1E}">
      <formula1>"Matutino,Noturno"</formula1>
    </dataValidation>
    <dataValidation type="list" allowBlank="1" showInputMessage="1" showErrorMessage="1" sqref="B4:B5" xr:uid="{2A2F36A1-1FA0-4F6D-A33B-6EE4FA97E20E}">
      <formula1>"P101,P102,P103"</formula1>
    </dataValidation>
  </dataValidation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5B19-1292-484F-9645-C473526A460E}">
  <dimension ref="A1:T273"/>
  <sheetViews>
    <sheetView showGridLines="0" tabSelected="1" zoomScale="70" zoomScaleNormal="70" workbookViewId="0">
      <pane ySplit="12" topLeftCell="A13" activePane="bottomLeft" state="frozen"/>
      <selection pane="bottomLeft" activeCell="E23" sqref="E23"/>
    </sheetView>
  </sheetViews>
  <sheetFormatPr defaultColWidth="8.88671875" defaultRowHeight="15" outlineLevelRow="1" x14ac:dyDescent="0.2"/>
  <cols>
    <col min="1" max="1" width="13.44140625" style="11" bestFit="1" customWidth="1"/>
    <col min="2" max="2" width="56.44140625" style="12" customWidth="1"/>
    <col min="3" max="3" width="9.6640625" style="13" customWidth="1"/>
    <col min="4" max="4" width="16.5546875" style="13" bestFit="1" customWidth="1"/>
    <col min="5" max="5" width="15.88671875" style="14" customWidth="1"/>
    <col min="6" max="6" width="13.77734375" style="6" bestFit="1" customWidth="1"/>
    <col min="7" max="16383" width="8.88671875" style="6" customWidth="1"/>
    <col min="16384" max="16384" width="8.88671875" style="6"/>
  </cols>
  <sheetData>
    <row r="1" spans="1:20" ht="18" x14ac:dyDescent="0.2">
      <c r="A1" s="57" t="s">
        <v>197</v>
      </c>
      <c r="B1" s="58"/>
      <c r="C1" s="58"/>
      <c r="D1" s="58"/>
      <c r="E1" s="59"/>
      <c r="F1" s="60"/>
      <c r="G1"/>
      <c r="H1"/>
      <c r="I1"/>
      <c r="J1"/>
      <c r="K1"/>
      <c r="L1"/>
      <c r="M1"/>
      <c r="N1"/>
      <c r="O1"/>
      <c r="P1"/>
      <c r="Q1"/>
      <c r="R1"/>
      <c r="S1"/>
      <c r="T1"/>
    </row>
    <row r="2" spans="1:20" x14ac:dyDescent="0.2">
      <c r="A2" s="33"/>
      <c r="B2" s="6"/>
      <c r="C2" s="6"/>
      <c r="D2"/>
      <c r="E2" s="61" t="e" vm="1">
        <v>#VALUE!</v>
      </c>
      <c r="F2" s="61"/>
      <c r="G2"/>
      <c r="H2"/>
      <c r="I2"/>
      <c r="J2"/>
      <c r="K2"/>
      <c r="L2"/>
      <c r="M2"/>
      <c r="N2"/>
      <c r="O2"/>
      <c r="P2"/>
      <c r="Q2"/>
      <c r="R2"/>
      <c r="S2"/>
      <c r="T2"/>
    </row>
    <row r="3" spans="1:20" x14ac:dyDescent="0.2">
      <c r="A3" s="34"/>
      <c r="C3" s="6"/>
      <c r="D3"/>
      <c r="E3" s="61"/>
      <c r="F3" s="61"/>
      <c r="G3"/>
      <c r="H3"/>
      <c r="I3"/>
      <c r="J3"/>
      <c r="K3"/>
      <c r="L3"/>
      <c r="M3"/>
      <c r="N3"/>
      <c r="O3"/>
      <c r="P3"/>
      <c r="Q3"/>
      <c r="R3"/>
      <c r="S3"/>
      <c r="T3"/>
    </row>
    <row r="4" spans="1:20" x14ac:dyDescent="0.2">
      <c r="A4" s="35" t="s">
        <v>194</v>
      </c>
      <c r="B4" s="6" t="s">
        <v>198</v>
      </c>
      <c r="C4" s="6"/>
      <c r="D4"/>
      <c r="E4" s="61"/>
      <c r="F4" s="61"/>
      <c r="G4"/>
      <c r="H4"/>
      <c r="I4"/>
      <c r="J4"/>
      <c r="K4"/>
      <c r="L4"/>
      <c r="M4"/>
      <c r="N4"/>
      <c r="O4"/>
      <c r="P4"/>
      <c r="Q4"/>
      <c r="R4"/>
      <c r="S4"/>
      <c r="T4"/>
    </row>
    <row r="5" spans="1:20" x14ac:dyDescent="0.2">
      <c r="A5" s="35" t="s">
        <v>195</v>
      </c>
      <c r="B5" s="6" t="s">
        <v>196</v>
      </c>
      <c r="C5" s="36"/>
      <c r="D5" s="36"/>
      <c r="E5" s="61"/>
      <c r="F5" s="61"/>
      <c r="G5"/>
      <c r="H5"/>
      <c r="I5"/>
      <c r="J5"/>
      <c r="K5"/>
      <c r="L5"/>
      <c r="M5"/>
      <c r="N5"/>
      <c r="O5"/>
      <c r="P5"/>
      <c r="Q5"/>
      <c r="R5"/>
      <c r="S5"/>
      <c r="T5"/>
    </row>
    <row r="6" spans="1:20" x14ac:dyDescent="0.2">
      <c r="A6" s="37"/>
      <c r="B6" s="36"/>
      <c r="C6" s="36"/>
      <c r="D6" s="36"/>
      <c r="E6" s="61"/>
      <c r="F6" s="61"/>
      <c r="G6"/>
      <c r="H6"/>
      <c r="I6"/>
      <c r="J6"/>
      <c r="K6"/>
      <c r="L6"/>
      <c r="M6"/>
      <c r="N6"/>
      <c r="O6"/>
      <c r="P6"/>
      <c r="Q6"/>
      <c r="R6"/>
      <c r="S6"/>
      <c r="T6"/>
    </row>
    <row r="7" spans="1:20" x14ac:dyDescent="0.2">
      <c r="A7" s="37"/>
      <c r="B7" s="36"/>
      <c r="C7" s="36"/>
      <c r="D7" s="36"/>
      <c r="E7" s="61"/>
      <c r="F7" s="61"/>
      <c r="G7"/>
      <c r="H7"/>
      <c r="I7"/>
      <c r="J7"/>
      <c r="K7"/>
      <c r="L7"/>
      <c r="M7"/>
      <c r="N7"/>
      <c r="O7"/>
      <c r="P7"/>
      <c r="Q7"/>
      <c r="R7"/>
      <c r="S7"/>
      <c r="T7"/>
    </row>
    <row r="8" spans="1:20" s="68" customFormat="1" ht="15.75" x14ac:dyDescent="0.25">
      <c r="A8" s="77" t="s">
        <v>199</v>
      </c>
      <c r="B8" s="76" t="s">
        <v>202</v>
      </c>
      <c r="C8" s="78" t="s">
        <v>200</v>
      </c>
      <c r="D8" s="75">
        <f>SUM(OrcGeral!$F$12:$F$1048576)</f>
        <v>507162.80909092014</v>
      </c>
      <c r="E8" s="78" t="s">
        <v>201</v>
      </c>
      <c r="F8" s="79">
        <f>$D$8/(1-$B$8)</f>
        <v>724518.29870131449</v>
      </c>
    </row>
    <row r="9" spans="1:20" x14ac:dyDescent="0.2">
      <c r="E9" s="31"/>
      <c r="F9" s="31"/>
    </row>
    <row r="10" spans="1:20" s="68" customFormat="1" ht="28.5" customHeight="1" outlineLevel="1" thickBot="1" x14ac:dyDescent="0.25">
      <c r="A10" s="69" t="s">
        <v>9</v>
      </c>
      <c r="B10" s="69"/>
      <c r="C10" s="70" t="s">
        <v>207</v>
      </c>
      <c r="D10" s="70"/>
      <c r="E10" s="70"/>
      <c r="F10" s="70"/>
    </row>
    <row r="11" spans="1:20" ht="17.45" customHeight="1" outlineLevel="1" thickBot="1" x14ac:dyDescent="0.25">
      <c r="A11" s="6"/>
      <c r="B11" s="6"/>
      <c r="C11" s="6"/>
      <c r="D11" s="6"/>
      <c r="E11" s="6"/>
    </row>
    <row r="12" spans="1:20" ht="15.75" x14ac:dyDescent="0.2">
      <c r="A12" s="29" t="s">
        <v>10</v>
      </c>
      <c r="B12" s="7" t="s">
        <v>11</v>
      </c>
      <c r="C12" s="8" t="s">
        <v>12</v>
      </c>
      <c r="D12" s="8" t="s">
        <v>13</v>
      </c>
      <c r="E12" s="9" t="s">
        <v>14</v>
      </c>
      <c r="F12" s="10" t="s">
        <v>15</v>
      </c>
      <c r="G12" s="17"/>
    </row>
    <row r="13" spans="1:20" ht="15.75" x14ac:dyDescent="0.2">
      <c r="A13" s="18">
        <v>4</v>
      </c>
      <c r="B13" s="19" t="s">
        <v>16</v>
      </c>
      <c r="C13" s="20"/>
      <c r="D13" s="20"/>
      <c r="E13" s="21"/>
      <c r="F13" s="22"/>
      <c r="G13" s="28" t="s">
        <v>17</v>
      </c>
    </row>
    <row r="14" spans="1:20" ht="31.5" x14ac:dyDescent="0.2">
      <c r="A14" s="18">
        <v>4002</v>
      </c>
      <c r="B14" s="19" t="s">
        <v>18</v>
      </c>
      <c r="C14" s="20"/>
      <c r="D14" s="20"/>
      <c r="E14" s="21"/>
      <c r="F14" s="22"/>
    </row>
    <row r="15" spans="1:20" x14ac:dyDescent="0.2">
      <c r="A15" s="23">
        <v>4002001</v>
      </c>
      <c r="B15" s="24" t="s">
        <v>19</v>
      </c>
      <c r="C15" s="25" t="s">
        <v>20</v>
      </c>
      <c r="D15" s="25">
        <f>D37</f>
        <v>7231.2165000000005</v>
      </c>
      <c r="E15" s="32">
        <v>18.53</v>
      </c>
      <c r="F15" s="27">
        <f t="shared" ref="F15:F22" si="0">E15*D15</f>
        <v>133994.44174500002</v>
      </c>
    </row>
    <row r="16" spans="1:20" ht="15.75" x14ac:dyDescent="0.2">
      <c r="A16" s="23">
        <v>4002002</v>
      </c>
      <c r="B16" s="24" t="s">
        <v>21</v>
      </c>
      <c r="C16" s="25" t="s">
        <v>20</v>
      </c>
      <c r="D16" s="25"/>
      <c r="E16" s="32">
        <v>20</v>
      </c>
      <c r="F16" s="27">
        <f t="shared" si="0"/>
        <v>0</v>
      </c>
      <c r="G16" s="17"/>
    </row>
    <row r="17" spans="1:7" ht="15.75" x14ac:dyDescent="0.2">
      <c r="A17" s="23">
        <v>4002003</v>
      </c>
      <c r="B17" s="24" t="s">
        <v>22</v>
      </c>
      <c r="C17" s="25" t="s">
        <v>20</v>
      </c>
      <c r="D17" s="25"/>
      <c r="E17" s="32">
        <v>20.54</v>
      </c>
      <c r="F17" s="27">
        <f t="shared" si="0"/>
        <v>0</v>
      </c>
      <c r="G17" s="17"/>
    </row>
    <row r="18" spans="1:7" ht="15.75" x14ac:dyDescent="0.2">
      <c r="A18" s="23">
        <v>4002004</v>
      </c>
      <c r="B18" s="24" t="s">
        <v>23</v>
      </c>
      <c r="C18" s="25" t="s">
        <v>20</v>
      </c>
      <c r="D18" s="25"/>
      <c r="E18" s="32">
        <v>22.16</v>
      </c>
      <c r="F18" s="27">
        <f t="shared" si="0"/>
        <v>0</v>
      </c>
      <c r="G18" s="17"/>
    </row>
    <row r="19" spans="1:7" ht="15.75" x14ac:dyDescent="0.2">
      <c r="A19" s="23">
        <v>4002005</v>
      </c>
      <c r="B19" s="24" t="s">
        <v>24</v>
      </c>
      <c r="C19" s="25" t="s">
        <v>20</v>
      </c>
      <c r="D19" s="25"/>
      <c r="E19" s="32">
        <v>21.26</v>
      </c>
      <c r="F19" s="27">
        <f t="shared" si="0"/>
        <v>0</v>
      </c>
      <c r="G19" s="17"/>
    </row>
    <row r="20" spans="1:7" ht="15.75" x14ac:dyDescent="0.2">
      <c r="A20" s="23">
        <v>4002006</v>
      </c>
      <c r="B20" s="24" t="s">
        <v>24</v>
      </c>
      <c r="C20" s="25" t="s">
        <v>20</v>
      </c>
      <c r="D20" s="25"/>
      <c r="E20" s="32">
        <v>22.96</v>
      </c>
      <c r="F20" s="27">
        <f t="shared" si="0"/>
        <v>0</v>
      </c>
      <c r="G20" s="17"/>
    </row>
    <row r="21" spans="1:7" ht="15.75" x14ac:dyDescent="0.2">
      <c r="A21" s="23">
        <v>4002007</v>
      </c>
      <c r="B21" s="24" t="s">
        <v>24</v>
      </c>
      <c r="C21" s="25" t="s">
        <v>20</v>
      </c>
      <c r="D21" s="25"/>
      <c r="E21" s="32">
        <v>40.090000000000003</v>
      </c>
      <c r="F21" s="27">
        <f t="shared" si="0"/>
        <v>0</v>
      </c>
      <c r="G21" s="17"/>
    </row>
    <row r="22" spans="1:7" ht="15.75" x14ac:dyDescent="0.2">
      <c r="A22" s="23">
        <v>4002008</v>
      </c>
      <c r="B22" s="24" t="s">
        <v>24</v>
      </c>
      <c r="C22" s="25" t="s">
        <v>20</v>
      </c>
      <c r="D22" s="25"/>
      <c r="E22" s="32">
        <v>40.090000000000003</v>
      </c>
      <c r="F22" s="27">
        <f t="shared" si="0"/>
        <v>0</v>
      </c>
      <c r="G22" s="17"/>
    </row>
    <row r="23" spans="1:7" ht="31.5" x14ac:dyDescent="0.2">
      <c r="A23" s="18">
        <v>4006</v>
      </c>
      <c r="B23" s="19" t="s">
        <v>25</v>
      </c>
      <c r="C23" s="20"/>
      <c r="D23" s="20"/>
      <c r="E23" s="21">
        <v>0</v>
      </c>
      <c r="F23" s="22"/>
      <c r="G23" s="28" t="s">
        <v>203</v>
      </c>
    </row>
    <row r="24" spans="1:7" ht="15.6" customHeight="1" x14ac:dyDescent="0.2">
      <c r="A24" s="23">
        <v>4006001</v>
      </c>
      <c r="B24" s="24" t="s">
        <v>26</v>
      </c>
      <c r="C24" s="25" t="s">
        <v>20</v>
      </c>
      <c r="D24" s="25">
        <f>D36</f>
        <v>803.46850000000006</v>
      </c>
      <c r="E24" s="32">
        <v>55.06</v>
      </c>
      <c r="F24" s="27">
        <f t="shared" ref="F24:F27" si="1">E24*D24</f>
        <v>44238.975610000009</v>
      </c>
    </row>
    <row r="25" spans="1:7" ht="15.75" x14ac:dyDescent="0.2">
      <c r="A25" s="23">
        <v>4006002</v>
      </c>
      <c r="B25" s="24" t="s">
        <v>27</v>
      </c>
      <c r="C25" s="25" t="s">
        <v>20</v>
      </c>
      <c r="D25" s="25"/>
      <c r="E25" s="32">
        <v>69.55</v>
      </c>
      <c r="F25" s="27">
        <f t="shared" si="1"/>
        <v>0</v>
      </c>
      <c r="G25" s="17"/>
    </row>
    <row r="26" spans="1:7" ht="15.75" x14ac:dyDescent="0.2">
      <c r="A26" s="23">
        <v>4006003</v>
      </c>
      <c r="B26" s="24" t="s">
        <v>28</v>
      </c>
      <c r="C26" s="25" t="s">
        <v>20</v>
      </c>
      <c r="D26" s="25"/>
      <c r="E26" s="32">
        <v>78.239999999999995</v>
      </c>
      <c r="F26" s="27">
        <f t="shared" si="1"/>
        <v>0</v>
      </c>
      <c r="G26" s="17"/>
    </row>
    <row r="27" spans="1:7" ht="15.75" x14ac:dyDescent="0.2">
      <c r="A27" s="23">
        <v>4006004</v>
      </c>
      <c r="B27" s="24" t="s">
        <v>29</v>
      </c>
      <c r="C27" s="25" t="s">
        <v>20</v>
      </c>
      <c r="D27" s="25"/>
      <c r="E27" s="32">
        <v>84.04</v>
      </c>
      <c r="F27" s="27">
        <f t="shared" si="1"/>
        <v>0</v>
      </c>
      <c r="G27" s="17"/>
    </row>
    <row r="28" spans="1:7" ht="31.5" x14ac:dyDescent="0.2">
      <c r="A28" s="18">
        <v>4007</v>
      </c>
      <c r="B28" s="19" t="s">
        <v>30</v>
      </c>
      <c r="C28" s="20"/>
      <c r="D28" s="20"/>
      <c r="E28" s="21">
        <v>0</v>
      </c>
      <c r="F28" s="22"/>
      <c r="G28" s="17"/>
    </row>
    <row r="29" spans="1:7" ht="15.75" x14ac:dyDescent="0.2">
      <c r="A29" s="23">
        <v>4007001</v>
      </c>
      <c r="B29" s="24" t="s">
        <v>19</v>
      </c>
      <c r="C29" s="25" t="s">
        <v>20</v>
      </c>
      <c r="D29" s="25"/>
      <c r="E29" s="32">
        <v>18.53</v>
      </c>
      <c r="F29" s="27">
        <f t="shared" ref="F29:F32" si="2">E29*D29</f>
        <v>0</v>
      </c>
      <c r="G29" s="17"/>
    </row>
    <row r="30" spans="1:7" ht="15.75" x14ac:dyDescent="0.2">
      <c r="A30" s="23">
        <v>4007002</v>
      </c>
      <c r="B30" s="24" t="s">
        <v>21</v>
      </c>
      <c r="C30" s="25" t="s">
        <v>20</v>
      </c>
      <c r="D30" s="25"/>
      <c r="E30" s="32">
        <v>20</v>
      </c>
      <c r="F30" s="27">
        <f t="shared" si="2"/>
        <v>0</v>
      </c>
      <c r="G30" s="17"/>
    </row>
    <row r="31" spans="1:7" ht="15.75" x14ac:dyDescent="0.2">
      <c r="A31" s="23">
        <v>4007003</v>
      </c>
      <c r="B31" s="24" t="s">
        <v>22</v>
      </c>
      <c r="C31" s="25" t="s">
        <v>20</v>
      </c>
      <c r="D31" s="25"/>
      <c r="E31" s="32">
        <v>20.54</v>
      </c>
      <c r="F31" s="27">
        <f t="shared" si="2"/>
        <v>0</v>
      </c>
      <c r="G31" s="17"/>
    </row>
    <row r="32" spans="1:7" ht="15.75" x14ac:dyDescent="0.2">
      <c r="A32" s="23">
        <v>4007004</v>
      </c>
      <c r="B32" s="24" t="s">
        <v>23</v>
      </c>
      <c r="C32" s="25" t="s">
        <v>20</v>
      </c>
      <c r="D32" s="25"/>
      <c r="E32" s="32">
        <v>22.16</v>
      </c>
      <c r="F32" s="27">
        <f t="shared" si="2"/>
        <v>0</v>
      </c>
      <c r="G32" s="17"/>
    </row>
    <row r="33" spans="1:7" ht="15.75" x14ac:dyDescent="0.2">
      <c r="A33" s="18">
        <v>4011</v>
      </c>
      <c r="B33" s="19" t="s">
        <v>31</v>
      </c>
      <c r="C33" s="20"/>
      <c r="D33" s="20"/>
      <c r="E33" s="21">
        <v>0</v>
      </c>
      <c r="F33" s="22"/>
      <c r="G33" s="17"/>
    </row>
    <row r="34" spans="1:7" ht="15.75" x14ac:dyDescent="0.2">
      <c r="A34" s="23">
        <v>4011001</v>
      </c>
      <c r="B34" s="24" t="s">
        <v>32</v>
      </c>
      <c r="C34" s="25" t="s">
        <v>20</v>
      </c>
      <c r="D34" s="25"/>
      <c r="E34" s="32">
        <v>9.7200000000000006</v>
      </c>
      <c r="F34" s="27">
        <f>E34*D34</f>
        <v>0</v>
      </c>
      <c r="G34" s="17"/>
    </row>
    <row r="35" spans="1:7" ht="15.75" x14ac:dyDescent="0.2">
      <c r="A35" s="18">
        <v>4013</v>
      </c>
      <c r="B35" s="19" t="s">
        <v>33</v>
      </c>
      <c r="C35" s="20"/>
      <c r="D35" s="20"/>
      <c r="E35" s="21">
        <v>0</v>
      </c>
      <c r="F35" s="22"/>
      <c r="G35" s="17"/>
    </row>
    <row r="36" spans="1:7" ht="15.75" x14ac:dyDescent="0.2">
      <c r="A36" s="23">
        <v>4013001</v>
      </c>
      <c r="B36" s="24" t="s">
        <v>34</v>
      </c>
      <c r="C36" s="25" t="s">
        <v>20</v>
      </c>
      <c r="D36" s="25">
        <f>(8034.685)*0.1</f>
        <v>803.46850000000006</v>
      </c>
      <c r="E36" s="32">
        <v>13.04</v>
      </c>
      <c r="F36" s="27">
        <f>E36*D36</f>
        <v>10477.229240000001</v>
      </c>
      <c r="G36" s="28" t="s">
        <v>204</v>
      </c>
    </row>
    <row r="37" spans="1:7" ht="15.75" x14ac:dyDescent="0.2">
      <c r="A37" s="23">
        <v>4013002</v>
      </c>
      <c r="B37" s="24" t="s">
        <v>35</v>
      </c>
      <c r="C37" s="25" t="s">
        <v>20</v>
      </c>
      <c r="D37" s="25">
        <f>(8034.685)*0.9</f>
        <v>7231.2165000000005</v>
      </c>
      <c r="E37" s="32">
        <v>2.4900000000000002</v>
      </c>
      <c r="F37" s="27">
        <f>E37*D37</f>
        <v>18005.729085000003</v>
      </c>
      <c r="G37" s="17"/>
    </row>
    <row r="38" spans="1:7" ht="15.75" x14ac:dyDescent="0.2">
      <c r="A38" s="18">
        <v>4014</v>
      </c>
      <c r="B38" s="19" t="s">
        <v>36</v>
      </c>
      <c r="C38" s="20"/>
      <c r="D38" s="20"/>
      <c r="E38" s="21">
        <v>0</v>
      </c>
      <c r="F38" s="22"/>
      <c r="G38" s="17"/>
    </row>
    <row r="39" spans="1:7" ht="15.75" x14ac:dyDescent="0.2">
      <c r="A39" s="23">
        <v>4014001</v>
      </c>
      <c r="B39" s="24" t="s">
        <v>34</v>
      </c>
      <c r="C39" s="25" t="s">
        <v>20</v>
      </c>
      <c r="D39" s="25">
        <f>D36</f>
        <v>803.46850000000006</v>
      </c>
      <c r="E39" s="32">
        <v>13.04</v>
      </c>
      <c r="F39" s="27">
        <f t="shared" ref="F39:F40" si="3">E39*D39</f>
        <v>10477.229240000001</v>
      </c>
      <c r="G39" s="28" t="s">
        <v>205</v>
      </c>
    </row>
    <row r="40" spans="1:7" ht="15.75" x14ac:dyDescent="0.2">
      <c r="A40" s="23">
        <v>4014002</v>
      </c>
      <c r="B40" s="24" t="s">
        <v>35</v>
      </c>
      <c r="C40" s="25" t="s">
        <v>20</v>
      </c>
      <c r="D40" s="25">
        <f>D37</f>
        <v>7231.2165000000005</v>
      </c>
      <c r="E40" s="32">
        <v>2.4900000000000002</v>
      </c>
      <c r="F40" s="27">
        <f t="shared" si="3"/>
        <v>18005.729085000003</v>
      </c>
      <c r="G40" s="17"/>
    </row>
    <row r="41" spans="1:7" ht="15.75" x14ac:dyDescent="0.2">
      <c r="A41" s="18">
        <v>5</v>
      </c>
      <c r="B41" s="19" t="s">
        <v>37</v>
      </c>
      <c r="C41" s="20"/>
      <c r="D41" s="20"/>
      <c r="E41" s="21">
        <v>0</v>
      </c>
      <c r="F41" s="22"/>
      <c r="G41" s="17"/>
    </row>
    <row r="42" spans="1:7" ht="15.75" x14ac:dyDescent="0.2">
      <c r="A42" s="18">
        <v>5001</v>
      </c>
      <c r="B42" s="19" t="s">
        <v>38</v>
      </c>
      <c r="C42" s="20"/>
      <c r="D42" s="20"/>
      <c r="E42" s="21">
        <v>0</v>
      </c>
      <c r="F42" s="22"/>
      <c r="G42" s="17"/>
    </row>
    <row r="43" spans="1:7" ht="15.75" x14ac:dyDescent="0.2">
      <c r="A43" s="23">
        <v>5001001</v>
      </c>
      <c r="B43" s="24" t="s">
        <v>39</v>
      </c>
      <c r="C43" s="25" t="s">
        <v>40</v>
      </c>
      <c r="D43" s="25"/>
      <c r="E43" s="32">
        <v>15.63</v>
      </c>
      <c r="F43" s="27">
        <f t="shared" ref="F43:F49" si="4">E43*D43</f>
        <v>0</v>
      </c>
      <c r="G43" s="17"/>
    </row>
    <row r="44" spans="1:7" ht="15.75" x14ac:dyDescent="0.2">
      <c r="A44" s="23">
        <v>5001002</v>
      </c>
      <c r="B44" s="24" t="s">
        <v>41</v>
      </c>
      <c r="C44" s="25" t="s">
        <v>40</v>
      </c>
      <c r="D44" s="25"/>
      <c r="E44" s="32">
        <v>46.73</v>
      </c>
      <c r="F44" s="27">
        <f t="shared" si="4"/>
        <v>0</v>
      </c>
      <c r="G44" s="17"/>
    </row>
    <row r="45" spans="1:7" ht="15.75" x14ac:dyDescent="0.2">
      <c r="A45" s="23">
        <v>5001003</v>
      </c>
      <c r="B45" s="24" t="s">
        <v>42</v>
      </c>
      <c r="C45" s="25" t="s">
        <v>40</v>
      </c>
      <c r="D45" s="25"/>
      <c r="E45" s="32">
        <v>69.61</v>
      </c>
      <c r="F45" s="27">
        <f t="shared" si="4"/>
        <v>0</v>
      </c>
      <c r="G45" s="17"/>
    </row>
    <row r="46" spans="1:7" ht="15.75" x14ac:dyDescent="0.2">
      <c r="A46" s="23">
        <v>5001004</v>
      </c>
      <c r="B46" s="24" t="s">
        <v>43</v>
      </c>
      <c r="C46" s="25" t="s">
        <v>40</v>
      </c>
      <c r="D46" s="25"/>
      <c r="E46" s="32">
        <v>8.51</v>
      </c>
      <c r="F46" s="27">
        <f t="shared" si="4"/>
        <v>0</v>
      </c>
      <c r="G46" s="17"/>
    </row>
    <row r="47" spans="1:7" ht="15.75" x14ac:dyDescent="0.2">
      <c r="A47" s="23">
        <v>5001005</v>
      </c>
      <c r="B47" s="24" t="s">
        <v>44</v>
      </c>
      <c r="C47" s="25" t="s">
        <v>40</v>
      </c>
      <c r="D47" s="25"/>
      <c r="E47" s="32">
        <v>17.510000000000002</v>
      </c>
      <c r="F47" s="27">
        <f t="shared" si="4"/>
        <v>0</v>
      </c>
      <c r="G47" s="17"/>
    </row>
    <row r="48" spans="1:7" ht="15.75" x14ac:dyDescent="0.2">
      <c r="A48" s="23">
        <v>5001006</v>
      </c>
      <c r="B48" s="24" t="s">
        <v>45</v>
      </c>
      <c r="C48" s="25" t="s">
        <v>40</v>
      </c>
      <c r="D48" s="25"/>
      <c r="E48" s="32">
        <v>16.7</v>
      </c>
      <c r="F48" s="27">
        <f t="shared" si="4"/>
        <v>0</v>
      </c>
      <c r="G48" s="17"/>
    </row>
    <row r="49" spans="1:7" ht="15.75" x14ac:dyDescent="0.2">
      <c r="A49" s="23">
        <v>5001007</v>
      </c>
      <c r="B49" s="24" t="s">
        <v>46</v>
      </c>
      <c r="C49" s="25" t="s">
        <v>40</v>
      </c>
      <c r="D49" s="25"/>
      <c r="E49" s="32">
        <v>16.7</v>
      </c>
      <c r="F49" s="27">
        <f t="shared" si="4"/>
        <v>0</v>
      </c>
      <c r="G49" s="17"/>
    </row>
    <row r="50" spans="1:7" ht="15.75" x14ac:dyDescent="0.2">
      <c r="A50" s="18">
        <v>6</v>
      </c>
      <c r="B50" s="19" t="s">
        <v>47</v>
      </c>
      <c r="C50" s="20"/>
      <c r="D50" s="20"/>
      <c r="E50" s="21">
        <v>0</v>
      </c>
      <c r="F50" s="22"/>
      <c r="G50" s="17"/>
    </row>
    <row r="51" spans="1:7" ht="15.75" x14ac:dyDescent="0.2">
      <c r="A51" s="18">
        <v>6001</v>
      </c>
      <c r="B51" s="19" t="s">
        <v>48</v>
      </c>
      <c r="C51" s="20"/>
      <c r="D51" s="20"/>
      <c r="E51" s="21">
        <v>0</v>
      </c>
      <c r="F51" s="22"/>
      <c r="G51" s="17"/>
    </row>
    <row r="52" spans="1:7" ht="15.75" x14ac:dyDescent="0.2">
      <c r="A52" s="23">
        <v>6001001</v>
      </c>
      <c r="B52" s="24" t="s">
        <v>49</v>
      </c>
      <c r="C52" s="25" t="s">
        <v>50</v>
      </c>
      <c r="D52" s="25"/>
      <c r="E52" s="32">
        <v>9.6300000000000008</v>
      </c>
      <c r="F52" s="27">
        <f t="shared" ref="F52:F53" si="5">E52*D52</f>
        <v>0</v>
      </c>
      <c r="G52" s="17"/>
    </row>
    <row r="53" spans="1:7" ht="15.75" x14ac:dyDescent="0.2">
      <c r="A53" s="23">
        <v>6001002</v>
      </c>
      <c r="B53" s="24" t="s">
        <v>51</v>
      </c>
      <c r="C53" s="25" t="s">
        <v>50</v>
      </c>
      <c r="D53" s="25"/>
      <c r="E53" s="32">
        <v>13.13</v>
      </c>
      <c r="F53" s="27">
        <f t="shared" si="5"/>
        <v>0</v>
      </c>
      <c r="G53" s="17"/>
    </row>
    <row r="54" spans="1:7" ht="15.75" x14ac:dyDescent="0.2">
      <c r="A54" s="18">
        <v>9</v>
      </c>
      <c r="B54" s="19" t="s">
        <v>52</v>
      </c>
      <c r="C54" s="20"/>
      <c r="D54" s="20"/>
      <c r="E54" s="21">
        <v>0</v>
      </c>
      <c r="F54" s="22"/>
      <c r="G54" s="17"/>
    </row>
    <row r="55" spans="1:7" ht="15.75" x14ac:dyDescent="0.2">
      <c r="A55" s="18">
        <v>9001</v>
      </c>
      <c r="B55" s="19" t="s">
        <v>53</v>
      </c>
      <c r="C55" s="20"/>
      <c r="D55" s="20"/>
      <c r="E55" s="21">
        <v>0</v>
      </c>
      <c r="F55" s="22"/>
      <c r="G55" s="17"/>
    </row>
    <row r="56" spans="1:7" ht="15.75" x14ac:dyDescent="0.2">
      <c r="A56" s="23">
        <v>9001001</v>
      </c>
      <c r="B56" s="24" t="s">
        <v>54</v>
      </c>
      <c r="C56" s="25" t="s">
        <v>55</v>
      </c>
      <c r="D56" s="25">
        <v>5950.9750000000013</v>
      </c>
      <c r="E56" s="32">
        <v>3.19</v>
      </c>
      <c r="F56" s="27">
        <f t="shared" ref="F56:F70" si="6">E56*D56</f>
        <v>18983.610250000005</v>
      </c>
      <c r="G56" s="17"/>
    </row>
    <row r="57" spans="1:7" ht="15.75" x14ac:dyDescent="0.2">
      <c r="A57" s="23">
        <v>9001002</v>
      </c>
      <c r="B57" s="24" t="s">
        <v>56</v>
      </c>
      <c r="C57" s="25" t="s">
        <v>55</v>
      </c>
      <c r="D57" s="25">
        <v>894.56600000000003</v>
      </c>
      <c r="E57" s="32">
        <v>4.3600000000000003</v>
      </c>
      <c r="F57" s="27">
        <f t="shared" si="6"/>
        <v>3900.3077600000006</v>
      </c>
      <c r="G57" s="17"/>
    </row>
    <row r="58" spans="1:7" ht="15.75" x14ac:dyDescent="0.2">
      <c r="A58" s="23">
        <v>9001003</v>
      </c>
      <c r="B58" s="24" t="s">
        <v>57</v>
      </c>
      <c r="C58" s="25" t="s">
        <v>55</v>
      </c>
      <c r="D58" s="25">
        <v>792.72300000000007</v>
      </c>
      <c r="E58" s="32">
        <v>5.44</v>
      </c>
      <c r="F58" s="27">
        <f t="shared" si="6"/>
        <v>4312.4131200000011</v>
      </c>
      <c r="G58" s="17"/>
    </row>
    <row r="59" spans="1:7" ht="15.75" x14ac:dyDescent="0.2">
      <c r="A59" s="23">
        <v>9001003</v>
      </c>
      <c r="B59" s="24" t="s">
        <v>58</v>
      </c>
      <c r="C59" s="25" t="s">
        <v>55</v>
      </c>
      <c r="D59" s="25">
        <v>349.34000000000003</v>
      </c>
      <c r="E59" s="32">
        <v>6.03</v>
      </c>
      <c r="F59" s="27">
        <f t="shared" ref="F59" si="7">E59*D59</f>
        <v>2106.5202000000004</v>
      </c>
      <c r="G59" s="17"/>
    </row>
    <row r="60" spans="1:7" ht="15.75" x14ac:dyDescent="0.2">
      <c r="A60" s="23">
        <v>9001004</v>
      </c>
      <c r="B60" s="24" t="s">
        <v>59</v>
      </c>
      <c r="C60" s="25" t="s">
        <v>55</v>
      </c>
      <c r="D60" s="25">
        <v>20.004999999999999</v>
      </c>
      <c r="E60" s="32">
        <v>7.03</v>
      </c>
      <c r="F60" s="27">
        <f t="shared" si="6"/>
        <v>140.63515000000001</v>
      </c>
      <c r="G60" s="17"/>
    </row>
    <row r="61" spans="1:7" ht="15.75" x14ac:dyDescent="0.2">
      <c r="A61" s="23">
        <v>9001005</v>
      </c>
      <c r="B61" s="24" t="s">
        <v>60</v>
      </c>
      <c r="C61" s="25" t="s">
        <v>55</v>
      </c>
      <c r="D61" s="25">
        <v>27.076000000000001</v>
      </c>
      <c r="E61" s="32">
        <v>8.61</v>
      </c>
      <c r="F61" s="27">
        <f t="shared" si="6"/>
        <v>233.12436</v>
      </c>
      <c r="G61" s="17"/>
    </row>
    <row r="62" spans="1:7" ht="15.75" x14ac:dyDescent="0.2">
      <c r="A62" s="23">
        <v>9001006</v>
      </c>
      <c r="B62" s="24" t="s">
        <v>61</v>
      </c>
      <c r="C62" s="25" t="s">
        <v>55</v>
      </c>
      <c r="D62" s="25"/>
      <c r="E62" s="32">
        <v>10.46</v>
      </c>
      <c r="F62" s="27">
        <f t="shared" si="6"/>
        <v>0</v>
      </c>
      <c r="G62" s="17"/>
    </row>
    <row r="63" spans="1:7" ht="15.75" x14ac:dyDescent="0.2">
      <c r="A63" s="23">
        <v>9001007</v>
      </c>
      <c r="B63" s="24" t="s">
        <v>62</v>
      </c>
      <c r="C63" s="25" t="s">
        <v>55</v>
      </c>
      <c r="D63" s="25"/>
      <c r="E63" s="32">
        <v>13.41</v>
      </c>
      <c r="F63" s="27">
        <f t="shared" si="6"/>
        <v>0</v>
      </c>
      <c r="G63" s="17"/>
    </row>
    <row r="64" spans="1:7" ht="15.75" x14ac:dyDescent="0.2">
      <c r="A64" s="23">
        <v>9001008</v>
      </c>
      <c r="B64" s="24" t="s">
        <v>63</v>
      </c>
      <c r="C64" s="25" t="s">
        <v>55</v>
      </c>
      <c r="D64" s="25"/>
      <c r="E64" s="32">
        <v>20.98</v>
      </c>
      <c r="F64" s="27">
        <f t="shared" si="6"/>
        <v>0</v>
      </c>
      <c r="G64" s="17"/>
    </row>
    <row r="65" spans="1:7" ht="15.75" x14ac:dyDescent="0.2">
      <c r="A65" s="23">
        <v>9001009</v>
      </c>
      <c r="B65" s="24" t="s">
        <v>64</v>
      </c>
      <c r="C65" s="25" t="s">
        <v>55</v>
      </c>
      <c r="D65" s="25"/>
      <c r="E65" s="32">
        <v>25.15</v>
      </c>
      <c r="F65" s="27">
        <f t="shared" si="6"/>
        <v>0</v>
      </c>
      <c r="G65" s="17"/>
    </row>
    <row r="66" spans="1:7" ht="15.75" x14ac:dyDescent="0.2">
      <c r="A66" s="23">
        <v>9001010</v>
      </c>
      <c r="B66" s="24" t="s">
        <v>65</v>
      </c>
      <c r="C66" s="25" t="s">
        <v>55</v>
      </c>
      <c r="D66" s="25"/>
      <c r="E66" s="32">
        <v>29.83</v>
      </c>
      <c r="F66" s="27">
        <f t="shared" si="6"/>
        <v>0</v>
      </c>
      <c r="G66" s="17"/>
    </row>
    <row r="67" spans="1:7" ht="15.75" x14ac:dyDescent="0.2">
      <c r="A67" s="23">
        <v>9001011</v>
      </c>
      <c r="B67" s="24" t="s">
        <v>66</v>
      </c>
      <c r="C67" s="25" t="s">
        <v>55</v>
      </c>
      <c r="D67" s="25"/>
      <c r="E67" s="32">
        <v>34.659999999999997</v>
      </c>
      <c r="F67" s="27">
        <f t="shared" si="6"/>
        <v>0</v>
      </c>
      <c r="G67" s="17"/>
    </row>
    <row r="68" spans="1:7" ht="15.75" x14ac:dyDescent="0.2">
      <c r="A68" s="23">
        <v>9001012</v>
      </c>
      <c r="B68" s="24" t="s">
        <v>67</v>
      </c>
      <c r="C68" s="25" t="s">
        <v>55</v>
      </c>
      <c r="D68" s="25"/>
      <c r="E68" s="32">
        <v>39.9</v>
      </c>
      <c r="F68" s="27">
        <f t="shared" si="6"/>
        <v>0</v>
      </c>
      <c r="G68" s="17"/>
    </row>
    <row r="69" spans="1:7" ht="15.75" x14ac:dyDescent="0.2">
      <c r="A69" s="23">
        <v>9001013</v>
      </c>
      <c r="B69" s="24" t="s">
        <v>68</v>
      </c>
      <c r="C69" s="25" t="s">
        <v>55</v>
      </c>
      <c r="D69" s="25"/>
      <c r="E69" s="32">
        <v>45.58</v>
      </c>
      <c r="F69" s="27">
        <f t="shared" si="6"/>
        <v>0</v>
      </c>
      <c r="G69" s="17"/>
    </row>
    <row r="70" spans="1:7" ht="15.75" x14ac:dyDescent="0.2">
      <c r="A70" s="23">
        <v>9001014</v>
      </c>
      <c r="B70" s="24" t="s">
        <v>69</v>
      </c>
      <c r="C70" s="25" t="s">
        <v>55</v>
      </c>
      <c r="D70" s="25"/>
      <c r="E70" s="32">
        <v>51.28</v>
      </c>
      <c r="F70" s="27">
        <f t="shared" si="6"/>
        <v>0</v>
      </c>
      <c r="G70" s="17"/>
    </row>
    <row r="71" spans="1:7" ht="15.75" x14ac:dyDescent="0.2">
      <c r="A71" s="18">
        <v>9002</v>
      </c>
      <c r="B71" s="19" t="s">
        <v>70</v>
      </c>
      <c r="C71" s="20"/>
      <c r="D71" s="20"/>
      <c r="E71" s="21">
        <v>0</v>
      </c>
      <c r="F71" s="22"/>
      <c r="G71" s="17"/>
    </row>
    <row r="72" spans="1:7" ht="15.75" x14ac:dyDescent="0.2">
      <c r="A72" s="23">
        <v>9002001</v>
      </c>
      <c r="B72" s="24" t="s">
        <v>57</v>
      </c>
      <c r="C72" s="25" t="s">
        <v>55</v>
      </c>
      <c r="D72" s="25"/>
      <c r="E72" s="32">
        <v>5.44</v>
      </c>
      <c r="F72" s="27">
        <f t="shared" ref="F72:F83" si="8">E72*D72</f>
        <v>0</v>
      </c>
      <c r="G72" s="17"/>
    </row>
    <row r="73" spans="1:7" ht="15.75" x14ac:dyDescent="0.2">
      <c r="A73" s="23">
        <v>9002002</v>
      </c>
      <c r="B73" s="24" t="s">
        <v>59</v>
      </c>
      <c r="C73" s="25" t="s">
        <v>55</v>
      </c>
      <c r="D73" s="25"/>
      <c r="E73" s="32">
        <v>7.03</v>
      </c>
      <c r="F73" s="27">
        <f t="shared" si="8"/>
        <v>0</v>
      </c>
      <c r="G73" s="17"/>
    </row>
    <row r="74" spans="1:7" ht="15.75" x14ac:dyDescent="0.2">
      <c r="A74" s="23">
        <v>9002003</v>
      </c>
      <c r="B74" s="24" t="s">
        <v>60</v>
      </c>
      <c r="C74" s="25" t="s">
        <v>55</v>
      </c>
      <c r="D74" s="25"/>
      <c r="E74" s="32">
        <v>8.61</v>
      </c>
      <c r="F74" s="27">
        <f t="shared" si="8"/>
        <v>0</v>
      </c>
      <c r="G74" s="17"/>
    </row>
    <row r="75" spans="1:7" ht="15.75" x14ac:dyDescent="0.2">
      <c r="A75" s="23">
        <v>9002004</v>
      </c>
      <c r="B75" s="24" t="s">
        <v>61</v>
      </c>
      <c r="C75" s="25" t="s">
        <v>55</v>
      </c>
      <c r="D75" s="25"/>
      <c r="E75" s="32">
        <v>10.46</v>
      </c>
      <c r="F75" s="27">
        <f t="shared" si="8"/>
        <v>0</v>
      </c>
      <c r="G75" s="17"/>
    </row>
    <row r="76" spans="1:7" ht="15.75" x14ac:dyDescent="0.2">
      <c r="A76" s="23">
        <v>9002005</v>
      </c>
      <c r="B76" s="24" t="s">
        <v>62</v>
      </c>
      <c r="C76" s="25" t="s">
        <v>55</v>
      </c>
      <c r="D76" s="25"/>
      <c r="E76" s="32">
        <v>13.41</v>
      </c>
      <c r="F76" s="27">
        <f t="shared" si="8"/>
        <v>0</v>
      </c>
      <c r="G76" s="17"/>
    </row>
    <row r="77" spans="1:7" ht="15.75" x14ac:dyDescent="0.2">
      <c r="A77" s="23">
        <v>9002006</v>
      </c>
      <c r="B77" s="24" t="s">
        <v>63</v>
      </c>
      <c r="C77" s="25" t="s">
        <v>55</v>
      </c>
      <c r="D77" s="25"/>
      <c r="E77" s="32">
        <v>20.98</v>
      </c>
      <c r="F77" s="27">
        <f t="shared" si="8"/>
        <v>0</v>
      </c>
      <c r="G77" s="17"/>
    </row>
    <row r="78" spans="1:7" ht="15.75" x14ac:dyDescent="0.2">
      <c r="A78" s="23">
        <v>9002007</v>
      </c>
      <c r="B78" s="24" t="s">
        <v>64</v>
      </c>
      <c r="C78" s="25" t="s">
        <v>55</v>
      </c>
      <c r="D78" s="25"/>
      <c r="E78" s="32">
        <v>25.15</v>
      </c>
      <c r="F78" s="27">
        <f t="shared" si="8"/>
        <v>0</v>
      </c>
      <c r="G78" s="17"/>
    </row>
    <row r="79" spans="1:7" ht="15.75" x14ac:dyDescent="0.2">
      <c r="A79" s="23">
        <v>9002008</v>
      </c>
      <c r="B79" s="24" t="s">
        <v>65</v>
      </c>
      <c r="C79" s="25" t="s">
        <v>55</v>
      </c>
      <c r="D79" s="25"/>
      <c r="E79" s="32">
        <v>29.83</v>
      </c>
      <c r="F79" s="27">
        <f t="shared" si="8"/>
        <v>0</v>
      </c>
      <c r="G79" s="17"/>
    </row>
    <row r="80" spans="1:7" ht="15.75" x14ac:dyDescent="0.2">
      <c r="A80" s="23">
        <v>9002009</v>
      </c>
      <c r="B80" s="24" t="s">
        <v>66</v>
      </c>
      <c r="C80" s="25" t="s">
        <v>55</v>
      </c>
      <c r="D80" s="25"/>
      <c r="E80" s="32">
        <v>34.659999999999997</v>
      </c>
      <c r="F80" s="27">
        <f t="shared" si="8"/>
        <v>0</v>
      </c>
      <c r="G80" s="17"/>
    </row>
    <row r="81" spans="1:7" ht="15.75" x14ac:dyDescent="0.2">
      <c r="A81" s="23">
        <v>9002010</v>
      </c>
      <c r="B81" s="24" t="s">
        <v>67</v>
      </c>
      <c r="C81" s="25" t="s">
        <v>55</v>
      </c>
      <c r="D81" s="25"/>
      <c r="E81" s="32">
        <v>39.9</v>
      </c>
      <c r="F81" s="27">
        <f t="shared" si="8"/>
        <v>0</v>
      </c>
      <c r="G81" s="17"/>
    </row>
    <row r="82" spans="1:7" ht="15.75" x14ac:dyDescent="0.2">
      <c r="A82" s="23">
        <v>9002011</v>
      </c>
      <c r="B82" s="24" t="s">
        <v>68</v>
      </c>
      <c r="C82" s="25" t="s">
        <v>55</v>
      </c>
      <c r="D82" s="25"/>
      <c r="E82" s="32">
        <v>45.58</v>
      </c>
      <c r="F82" s="27">
        <f t="shared" si="8"/>
        <v>0</v>
      </c>
      <c r="G82" s="17"/>
    </row>
    <row r="83" spans="1:7" ht="15.75" x14ac:dyDescent="0.2">
      <c r="A83" s="23">
        <v>9002012</v>
      </c>
      <c r="B83" s="24" t="s">
        <v>69</v>
      </c>
      <c r="C83" s="25" t="s">
        <v>55</v>
      </c>
      <c r="D83" s="25"/>
      <c r="E83" s="32">
        <v>51.28</v>
      </c>
      <c r="F83" s="27">
        <f t="shared" si="8"/>
        <v>0</v>
      </c>
      <c r="G83" s="17"/>
    </row>
    <row r="84" spans="1:7" ht="15.75" x14ac:dyDescent="0.2">
      <c r="A84" s="18">
        <v>9003</v>
      </c>
      <c r="B84" s="19" t="s">
        <v>71</v>
      </c>
      <c r="C84" s="20"/>
      <c r="D84" s="20"/>
      <c r="E84" s="21">
        <v>0</v>
      </c>
      <c r="F84" s="22"/>
      <c r="G84" s="17"/>
    </row>
    <row r="85" spans="1:7" ht="15.75" x14ac:dyDescent="0.2">
      <c r="A85" s="23">
        <v>9003001</v>
      </c>
      <c r="B85" s="24" t="s">
        <v>72</v>
      </c>
      <c r="C85" s="25" t="s">
        <v>55</v>
      </c>
      <c r="D85" s="25"/>
      <c r="E85" s="32">
        <v>3.12</v>
      </c>
      <c r="F85" s="27">
        <f t="shared" ref="F85:F89" si="9">E85*D85</f>
        <v>0</v>
      </c>
      <c r="G85" s="17"/>
    </row>
    <row r="86" spans="1:7" ht="15.75" x14ac:dyDescent="0.2">
      <c r="A86" s="23">
        <v>9003002</v>
      </c>
      <c r="B86" s="24" t="s">
        <v>73</v>
      </c>
      <c r="C86" s="25" t="s">
        <v>55</v>
      </c>
      <c r="D86" s="25"/>
      <c r="E86" s="32">
        <v>3.17</v>
      </c>
      <c r="F86" s="27">
        <f t="shared" si="9"/>
        <v>0</v>
      </c>
      <c r="G86" s="17"/>
    </row>
    <row r="87" spans="1:7" ht="15.75" x14ac:dyDescent="0.2">
      <c r="A87" s="23">
        <v>9003003</v>
      </c>
      <c r="B87" s="24" t="s">
        <v>74</v>
      </c>
      <c r="C87" s="25" t="s">
        <v>55</v>
      </c>
      <c r="D87" s="25"/>
      <c r="E87" s="32">
        <v>3.43</v>
      </c>
      <c r="F87" s="27">
        <f t="shared" si="9"/>
        <v>0</v>
      </c>
      <c r="G87" s="17"/>
    </row>
    <row r="88" spans="1:7" ht="15.75" x14ac:dyDescent="0.2">
      <c r="A88" s="23">
        <v>9003004</v>
      </c>
      <c r="B88" s="24" t="s">
        <v>75</v>
      </c>
      <c r="C88" s="25" t="s">
        <v>55</v>
      </c>
      <c r="D88" s="25"/>
      <c r="E88" s="32">
        <v>3.73</v>
      </c>
      <c r="F88" s="27">
        <f t="shared" si="9"/>
        <v>0</v>
      </c>
      <c r="G88" s="17"/>
    </row>
    <row r="89" spans="1:7" ht="15.75" outlineLevel="1" x14ac:dyDescent="0.2">
      <c r="A89" s="23">
        <v>9003005</v>
      </c>
      <c r="B89" s="24" t="s">
        <v>76</v>
      </c>
      <c r="C89" s="25" t="s">
        <v>55</v>
      </c>
      <c r="D89" s="25"/>
      <c r="E89" s="32">
        <v>4.07</v>
      </c>
      <c r="F89" s="27">
        <f t="shared" si="9"/>
        <v>0</v>
      </c>
      <c r="G89" s="17"/>
    </row>
    <row r="90" spans="1:7" ht="15.75" outlineLevel="1" x14ac:dyDescent="0.2">
      <c r="A90" s="18">
        <v>9004</v>
      </c>
      <c r="B90" s="19" t="s">
        <v>77</v>
      </c>
      <c r="C90" s="20"/>
      <c r="D90" s="20"/>
      <c r="E90" s="21">
        <v>0</v>
      </c>
      <c r="F90" s="22"/>
      <c r="G90" s="17"/>
    </row>
    <row r="91" spans="1:7" ht="15.75" outlineLevel="1" x14ac:dyDescent="0.2">
      <c r="A91" s="23">
        <v>9004001</v>
      </c>
      <c r="B91" s="24" t="s">
        <v>78</v>
      </c>
      <c r="C91" s="25" t="s">
        <v>55</v>
      </c>
      <c r="D91" s="25"/>
      <c r="E91" s="32">
        <v>0.72</v>
      </c>
      <c r="F91" s="27">
        <f t="shared" ref="F91:F121" si="10">E91*D91</f>
        <v>0</v>
      </c>
      <c r="G91" s="17"/>
    </row>
    <row r="92" spans="1:7" ht="15.75" outlineLevel="1" x14ac:dyDescent="0.2">
      <c r="A92" s="23">
        <v>9004002</v>
      </c>
      <c r="B92" s="24" t="s">
        <v>79</v>
      </c>
      <c r="C92" s="25" t="s">
        <v>55</v>
      </c>
      <c r="D92" s="25"/>
      <c r="E92" s="32">
        <v>0.72</v>
      </c>
      <c r="F92" s="27">
        <f t="shared" si="10"/>
        <v>0</v>
      </c>
      <c r="G92" s="17"/>
    </row>
    <row r="93" spans="1:7" ht="15.75" outlineLevel="1" x14ac:dyDescent="0.2">
      <c r="A93" s="23">
        <v>9004003</v>
      </c>
      <c r="B93" s="24" t="s">
        <v>80</v>
      </c>
      <c r="C93" s="25" t="s">
        <v>55</v>
      </c>
      <c r="D93" s="25"/>
      <c r="E93" s="32">
        <v>0.9</v>
      </c>
      <c r="F93" s="27">
        <f t="shared" si="10"/>
        <v>0</v>
      </c>
      <c r="G93" s="17"/>
    </row>
    <row r="94" spans="1:7" ht="15.75" outlineLevel="1" x14ac:dyDescent="0.2">
      <c r="A94" s="23">
        <v>9004004</v>
      </c>
      <c r="B94" s="24" t="s">
        <v>81</v>
      </c>
      <c r="C94" s="25" t="s">
        <v>55</v>
      </c>
      <c r="D94" s="25"/>
      <c r="E94" s="32">
        <v>0.94</v>
      </c>
      <c r="F94" s="27">
        <f t="shared" si="10"/>
        <v>0</v>
      </c>
      <c r="G94" s="17"/>
    </row>
    <row r="95" spans="1:7" ht="15.75" outlineLevel="1" x14ac:dyDescent="0.2">
      <c r="A95" s="23">
        <v>9004005</v>
      </c>
      <c r="B95" s="24" t="s">
        <v>82</v>
      </c>
      <c r="C95" s="25" t="s">
        <v>55</v>
      </c>
      <c r="D95" s="25"/>
      <c r="E95" s="32">
        <v>1.18</v>
      </c>
      <c r="F95" s="27">
        <f t="shared" si="10"/>
        <v>0</v>
      </c>
      <c r="G95" s="17"/>
    </row>
    <row r="96" spans="1:7" ht="15.75" outlineLevel="1" x14ac:dyDescent="0.2">
      <c r="A96" s="23">
        <v>9004006</v>
      </c>
      <c r="B96" s="24" t="s">
        <v>83</v>
      </c>
      <c r="C96" s="25" t="s">
        <v>55</v>
      </c>
      <c r="D96" s="25"/>
      <c r="E96" s="32">
        <v>1.31</v>
      </c>
      <c r="F96" s="27">
        <f t="shared" si="10"/>
        <v>0</v>
      </c>
      <c r="G96" s="17"/>
    </row>
    <row r="97" spans="1:7" ht="15.75" outlineLevel="1" x14ac:dyDescent="0.2">
      <c r="A97" s="23">
        <v>9004007</v>
      </c>
      <c r="B97" s="24" t="s">
        <v>84</v>
      </c>
      <c r="C97" s="25" t="s">
        <v>55</v>
      </c>
      <c r="D97" s="25"/>
      <c r="E97" s="32">
        <v>1.47</v>
      </c>
      <c r="F97" s="27">
        <f t="shared" si="10"/>
        <v>0</v>
      </c>
      <c r="G97" s="17"/>
    </row>
    <row r="98" spans="1:7" ht="15.75" outlineLevel="1" x14ac:dyDescent="0.2">
      <c r="A98" s="23">
        <v>9004008</v>
      </c>
      <c r="B98" s="24" t="s">
        <v>85</v>
      </c>
      <c r="C98" s="25" t="s">
        <v>55</v>
      </c>
      <c r="D98" s="25"/>
      <c r="E98" s="32">
        <v>1.55</v>
      </c>
      <c r="F98" s="27">
        <f t="shared" si="10"/>
        <v>0</v>
      </c>
      <c r="G98" s="17"/>
    </row>
    <row r="99" spans="1:7" ht="15.75" outlineLevel="1" x14ac:dyDescent="0.2">
      <c r="A99" s="23">
        <v>9004009</v>
      </c>
      <c r="B99" s="24" t="s">
        <v>86</v>
      </c>
      <c r="C99" s="25" t="s">
        <v>55</v>
      </c>
      <c r="D99" s="25"/>
      <c r="E99" s="32">
        <v>3.02</v>
      </c>
      <c r="F99" s="27">
        <f t="shared" si="10"/>
        <v>0</v>
      </c>
      <c r="G99" s="17"/>
    </row>
    <row r="100" spans="1:7" ht="15.75" outlineLevel="1" x14ac:dyDescent="0.2">
      <c r="A100" s="23">
        <v>9004010</v>
      </c>
      <c r="B100" s="24" t="s">
        <v>87</v>
      </c>
      <c r="C100" s="25" t="s">
        <v>55</v>
      </c>
      <c r="D100" s="25"/>
      <c r="E100" s="32">
        <v>3.3</v>
      </c>
      <c r="F100" s="27">
        <f t="shared" si="10"/>
        <v>0</v>
      </c>
      <c r="G100" s="17"/>
    </row>
    <row r="101" spans="1:7" ht="15.75" outlineLevel="1" x14ac:dyDescent="0.2">
      <c r="A101" s="23">
        <v>9004011</v>
      </c>
      <c r="B101" s="24" t="s">
        <v>88</v>
      </c>
      <c r="C101" s="25" t="s">
        <v>55</v>
      </c>
      <c r="D101" s="25"/>
      <c r="E101" s="32">
        <v>4.16</v>
      </c>
      <c r="F101" s="27">
        <f t="shared" si="10"/>
        <v>0</v>
      </c>
      <c r="G101" s="17"/>
    </row>
    <row r="102" spans="1:7" ht="15.75" outlineLevel="1" x14ac:dyDescent="0.2">
      <c r="A102" s="23">
        <v>9004012</v>
      </c>
      <c r="B102" s="24" t="s">
        <v>89</v>
      </c>
      <c r="C102" s="25" t="s">
        <v>55</v>
      </c>
      <c r="D102" s="25"/>
      <c r="E102" s="32">
        <v>4.16</v>
      </c>
      <c r="F102" s="27">
        <f t="shared" si="10"/>
        <v>0</v>
      </c>
      <c r="G102" s="17"/>
    </row>
    <row r="103" spans="1:7" ht="15.75" outlineLevel="1" x14ac:dyDescent="0.2">
      <c r="A103" s="23">
        <v>9004013</v>
      </c>
      <c r="B103" s="24" t="s">
        <v>90</v>
      </c>
      <c r="C103" s="25" t="s">
        <v>55</v>
      </c>
      <c r="D103" s="25"/>
      <c r="E103" s="32">
        <v>4.9800000000000004</v>
      </c>
      <c r="F103" s="27">
        <f t="shared" si="10"/>
        <v>0</v>
      </c>
      <c r="G103" s="17"/>
    </row>
    <row r="104" spans="1:7" ht="15.75" outlineLevel="1" x14ac:dyDescent="0.2">
      <c r="A104" s="23">
        <v>9004014</v>
      </c>
      <c r="B104" s="24" t="s">
        <v>91</v>
      </c>
      <c r="C104" s="25" t="s">
        <v>55</v>
      </c>
      <c r="D104" s="25"/>
      <c r="E104" s="32">
        <v>4.9800000000000004</v>
      </c>
      <c r="F104" s="27">
        <f t="shared" si="10"/>
        <v>0</v>
      </c>
      <c r="G104" s="17"/>
    </row>
    <row r="105" spans="1:7" ht="15.75" outlineLevel="1" x14ac:dyDescent="0.2">
      <c r="A105" s="23">
        <v>9004015</v>
      </c>
      <c r="B105" s="24" t="s">
        <v>92</v>
      </c>
      <c r="C105" s="25" t="s">
        <v>55</v>
      </c>
      <c r="D105" s="25"/>
      <c r="E105" s="32">
        <v>5.31</v>
      </c>
      <c r="F105" s="27">
        <f t="shared" si="10"/>
        <v>0</v>
      </c>
      <c r="G105" s="17"/>
    </row>
    <row r="106" spans="1:7" ht="15.75" outlineLevel="1" x14ac:dyDescent="0.2">
      <c r="A106" s="23">
        <v>9004016</v>
      </c>
      <c r="B106" s="24" t="s">
        <v>93</v>
      </c>
      <c r="C106" s="25" t="s">
        <v>55</v>
      </c>
      <c r="D106" s="25"/>
      <c r="E106" s="32">
        <v>6.41</v>
      </c>
      <c r="F106" s="27">
        <f t="shared" si="10"/>
        <v>0</v>
      </c>
      <c r="G106" s="17"/>
    </row>
    <row r="107" spans="1:7" ht="15.75" outlineLevel="1" x14ac:dyDescent="0.2">
      <c r="A107" s="23">
        <v>9004017</v>
      </c>
      <c r="B107" s="24" t="s">
        <v>94</v>
      </c>
      <c r="C107" s="25" t="s">
        <v>55</v>
      </c>
      <c r="D107" s="25"/>
      <c r="E107" s="32">
        <v>7.64</v>
      </c>
      <c r="F107" s="27">
        <f t="shared" si="10"/>
        <v>0</v>
      </c>
      <c r="G107" s="17"/>
    </row>
    <row r="108" spans="1:7" ht="15.75" outlineLevel="1" x14ac:dyDescent="0.2">
      <c r="A108" s="23">
        <v>9004018</v>
      </c>
      <c r="B108" s="24" t="s">
        <v>95</v>
      </c>
      <c r="C108" s="25" t="s">
        <v>55</v>
      </c>
      <c r="D108" s="25"/>
      <c r="E108" s="32">
        <v>8.2899999999999991</v>
      </c>
      <c r="F108" s="27">
        <f t="shared" si="10"/>
        <v>0</v>
      </c>
      <c r="G108" s="17"/>
    </row>
    <row r="109" spans="1:7" ht="15.75" outlineLevel="1" x14ac:dyDescent="0.2">
      <c r="A109" s="23">
        <v>9004019</v>
      </c>
      <c r="B109" s="24" t="s">
        <v>96</v>
      </c>
      <c r="C109" s="25" t="s">
        <v>55</v>
      </c>
      <c r="D109" s="25"/>
      <c r="E109" s="32">
        <v>10.45</v>
      </c>
      <c r="F109" s="27">
        <f t="shared" si="10"/>
        <v>0</v>
      </c>
      <c r="G109" s="17"/>
    </row>
    <row r="110" spans="1:7" ht="15.75" outlineLevel="1" x14ac:dyDescent="0.2">
      <c r="A110" s="23">
        <v>9004020</v>
      </c>
      <c r="B110" s="24" t="s">
        <v>97</v>
      </c>
      <c r="C110" s="25" t="s">
        <v>55</v>
      </c>
      <c r="D110" s="25"/>
      <c r="E110" s="32">
        <v>16.18</v>
      </c>
      <c r="F110" s="27">
        <f t="shared" si="10"/>
        <v>0</v>
      </c>
      <c r="G110" s="17"/>
    </row>
    <row r="111" spans="1:7" ht="15.75" outlineLevel="1" x14ac:dyDescent="0.2">
      <c r="A111" s="23">
        <v>9004021</v>
      </c>
      <c r="B111" s="24" t="s">
        <v>98</v>
      </c>
      <c r="C111" s="25" t="s">
        <v>55</v>
      </c>
      <c r="D111" s="25"/>
      <c r="E111" s="32">
        <v>16.690000000000001</v>
      </c>
      <c r="F111" s="27">
        <f t="shared" si="10"/>
        <v>0</v>
      </c>
      <c r="G111" s="17"/>
    </row>
    <row r="112" spans="1:7" ht="15.75" outlineLevel="1" x14ac:dyDescent="0.2">
      <c r="A112" s="23">
        <v>9004022</v>
      </c>
      <c r="B112" s="24" t="s">
        <v>99</v>
      </c>
      <c r="C112" s="25" t="s">
        <v>55</v>
      </c>
      <c r="D112" s="25"/>
      <c r="E112" s="32">
        <v>19.63</v>
      </c>
      <c r="F112" s="27">
        <f t="shared" si="10"/>
        <v>0</v>
      </c>
      <c r="G112" s="17"/>
    </row>
    <row r="113" spans="1:7" ht="15.75" outlineLevel="1" x14ac:dyDescent="0.2">
      <c r="A113" s="23">
        <v>9004023</v>
      </c>
      <c r="B113" s="24" t="s">
        <v>100</v>
      </c>
      <c r="C113" s="25" t="s">
        <v>55</v>
      </c>
      <c r="D113" s="25"/>
      <c r="E113" s="32">
        <v>20.14</v>
      </c>
      <c r="F113" s="27">
        <f t="shared" si="10"/>
        <v>0</v>
      </c>
      <c r="G113" s="17"/>
    </row>
    <row r="114" spans="1:7" ht="15.75" outlineLevel="1" x14ac:dyDescent="0.2">
      <c r="A114" s="23">
        <v>9004024</v>
      </c>
      <c r="B114" s="24" t="s">
        <v>101</v>
      </c>
      <c r="C114" s="25" t="s">
        <v>55</v>
      </c>
      <c r="D114" s="25"/>
      <c r="E114" s="32">
        <v>23.01</v>
      </c>
      <c r="F114" s="27">
        <f t="shared" si="10"/>
        <v>0</v>
      </c>
      <c r="G114" s="17"/>
    </row>
    <row r="115" spans="1:7" ht="15.75" outlineLevel="1" x14ac:dyDescent="0.2">
      <c r="A115" s="23">
        <v>9004025</v>
      </c>
      <c r="B115" s="24" t="s">
        <v>102</v>
      </c>
      <c r="C115" s="25" t="s">
        <v>55</v>
      </c>
      <c r="D115" s="25"/>
      <c r="E115" s="32">
        <v>26.75</v>
      </c>
      <c r="F115" s="27">
        <f t="shared" si="10"/>
        <v>0</v>
      </c>
      <c r="G115" s="17"/>
    </row>
    <row r="116" spans="1:7" ht="15.75" outlineLevel="1" x14ac:dyDescent="0.2">
      <c r="A116" s="23">
        <v>9004026</v>
      </c>
      <c r="B116" s="24" t="s">
        <v>103</v>
      </c>
      <c r="C116" s="25" t="s">
        <v>55</v>
      </c>
      <c r="D116" s="25"/>
      <c r="E116" s="32">
        <v>27.26</v>
      </c>
      <c r="F116" s="27">
        <f t="shared" si="10"/>
        <v>0</v>
      </c>
      <c r="G116" s="17"/>
    </row>
    <row r="117" spans="1:7" ht="15.75" outlineLevel="1" x14ac:dyDescent="0.2">
      <c r="A117" s="23">
        <v>9004027</v>
      </c>
      <c r="B117" s="24" t="s">
        <v>104</v>
      </c>
      <c r="C117" s="25" t="s">
        <v>55</v>
      </c>
      <c r="D117" s="25"/>
      <c r="E117" s="32">
        <v>27.26</v>
      </c>
      <c r="F117" s="27">
        <f t="shared" si="10"/>
        <v>0</v>
      </c>
      <c r="G117" s="17"/>
    </row>
    <row r="118" spans="1:7" ht="15.75" outlineLevel="1" x14ac:dyDescent="0.2">
      <c r="A118" s="23">
        <v>9004028</v>
      </c>
      <c r="B118" s="24" t="s">
        <v>105</v>
      </c>
      <c r="C118" s="25" t="s">
        <v>55</v>
      </c>
      <c r="D118" s="25"/>
      <c r="E118" s="32">
        <v>31.26</v>
      </c>
      <c r="F118" s="27">
        <f t="shared" si="10"/>
        <v>0</v>
      </c>
      <c r="G118" s="17"/>
    </row>
    <row r="119" spans="1:7" ht="15.75" outlineLevel="1" x14ac:dyDescent="0.2">
      <c r="A119" s="23">
        <v>9004029</v>
      </c>
      <c r="B119" s="24" t="s">
        <v>106</v>
      </c>
      <c r="C119" s="25" t="s">
        <v>55</v>
      </c>
      <c r="D119" s="25"/>
      <c r="E119" s="32">
        <v>36.090000000000003</v>
      </c>
      <c r="F119" s="27">
        <f t="shared" si="10"/>
        <v>0</v>
      </c>
      <c r="G119" s="17"/>
    </row>
    <row r="120" spans="1:7" ht="15.75" outlineLevel="1" x14ac:dyDescent="0.2">
      <c r="A120" s="23">
        <v>9004030</v>
      </c>
      <c r="B120" s="24" t="s">
        <v>107</v>
      </c>
      <c r="C120" s="25" t="s">
        <v>55</v>
      </c>
      <c r="D120" s="25"/>
      <c r="E120" s="32">
        <v>40.76</v>
      </c>
      <c r="F120" s="27">
        <f t="shared" si="10"/>
        <v>0</v>
      </c>
      <c r="G120" s="17"/>
    </row>
    <row r="121" spans="1:7" ht="15.75" outlineLevel="1" x14ac:dyDescent="0.2">
      <c r="A121" s="23">
        <v>9004031</v>
      </c>
      <c r="B121" s="24" t="s">
        <v>108</v>
      </c>
      <c r="C121" s="25" t="s">
        <v>55</v>
      </c>
      <c r="D121" s="25"/>
      <c r="E121" s="32">
        <v>46.36</v>
      </c>
      <c r="F121" s="27">
        <f t="shared" si="10"/>
        <v>0</v>
      </c>
      <c r="G121" s="17"/>
    </row>
    <row r="122" spans="1:7" ht="15.75" outlineLevel="1" x14ac:dyDescent="0.2">
      <c r="A122" s="18">
        <v>9005</v>
      </c>
      <c r="B122" s="19" t="s">
        <v>109</v>
      </c>
      <c r="C122" s="20"/>
      <c r="D122" s="20"/>
      <c r="E122" s="21">
        <v>0</v>
      </c>
      <c r="F122" s="22"/>
      <c r="G122" s="17"/>
    </row>
    <row r="123" spans="1:7" ht="15.75" outlineLevel="1" x14ac:dyDescent="0.2">
      <c r="A123" s="23">
        <v>9005001</v>
      </c>
      <c r="B123" s="24" t="s">
        <v>57</v>
      </c>
      <c r="C123" s="25" t="s">
        <v>55</v>
      </c>
      <c r="D123" s="25"/>
      <c r="E123" s="32">
        <v>5.44</v>
      </c>
      <c r="F123" s="27">
        <f t="shared" ref="F123:F132" si="11">E123*D123</f>
        <v>0</v>
      </c>
      <c r="G123" s="17"/>
    </row>
    <row r="124" spans="1:7" ht="15.75" outlineLevel="1" x14ac:dyDescent="0.2">
      <c r="A124" s="23">
        <v>9005002</v>
      </c>
      <c r="B124" s="24" t="s">
        <v>59</v>
      </c>
      <c r="C124" s="25" t="s">
        <v>55</v>
      </c>
      <c r="D124" s="25"/>
      <c r="E124" s="32">
        <v>7.03</v>
      </c>
      <c r="F124" s="27">
        <f t="shared" si="11"/>
        <v>0</v>
      </c>
      <c r="G124" s="17"/>
    </row>
    <row r="125" spans="1:7" ht="15.75" outlineLevel="1" x14ac:dyDescent="0.2">
      <c r="A125" s="23">
        <v>9005003</v>
      </c>
      <c r="B125" s="24" t="s">
        <v>60</v>
      </c>
      <c r="C125" s="25" t="s">
        <v>55</v>
      </c>
      <c r="D125" s="25"/>
      <c r="E125" s="32">
        <v>8.61</v>
      </c>
      <c r="F125" s="27">
        <f t="shared" si="11"/>
        <v>0</v>
      </c>
      <c r="G125" s="17"/>
    </row>
    <row r="126" spans="1:7" ht="15.75" outlineLevel="1" x14ac:dyDescent="0.2">
      <c r="A126" s="23">
        <v>9005004</v>
      </c>
      <c r="B126" s="24" t="s">
        <v>61</v>
      </c>
      <c r="C126" s="25" t="s">
        <v>55</v>
      </c>
      <c r="D126" s="25"/>
      <c r="E126" s="32">
        <v>10.46</v>
      </c>
      <c r="F126" s="27">
        <f t="shared" si="11"/>
        <v>0</v>
      </c>
      <c r="G126" s="17"/>
    </row>
    <row r="127" spans="1:7" ht="15.75" outlineLevel="1" x14ac:dyDescent="0.2">
      <c r="A127" s="23">
        <v>9005005</v>
      </c>
      <c r="B127" s="24" t="s">
        <v>62</v>
      </c>
      <c r="C127" s="25" t="s">
        <v>55</v>
      </c>
      <c r="D127" s="25"/>
      <c r="E127" s="32">
        <v>13.41</v>
      </c>
      <c r="F127" s="27">
        <f t="shared" si="11"/>
        <v>0</v>
      </c>
      <c r="G127" s="17"/>
    </row>
    <row r="128" spans="1:7" ht="15.75" outlineLevel="1" x14ac:dyDescent="0.2">
      <c r="A128" s="23">
        <v>9005006</v>
      </c>
      <c r="B128" s="24" t="s">
        <v>63</v>
      </c>
      <c r="C128" s="25" t="s">
        <v>55</v>
      </c>
      <c r="D128" s="25"/>
      <c r="E128" s="32">
        <v>20.98</v>
      </c>
      <c r="F128" s="27">
        <f t="shared" si="11"/>
        <v>0</v>
      </c>
      <c r="G128" s="17"/>
    </row>
    <row r="129" spans="1:7" ht="15.75" outlineLevel="1" x14ac:dyDescent="0.2">
      <c r="A129" s="23">
        <v>9005007</v>
      </c>
      <c r="B129" s="24" t="s">
        <v>64</v>
      </c>
      <c r="C129" s="25" t="s">
        <v>55</v>
      </c>
      <c r="D129" s="25"/>
      <c r="E129" s="32">
        <v>25.15</v>
      </c>
      <c r="F129" s="27">
        <f t="shared" si="11"/>
        <v>0</v>
      </c>
      <c r="G129" s="17"/>
    </row>
    <row r="130" spans="1:7" ht="15.75" outlineLevel="1" x14ac:dyDescent="0.2">
      <c r="A130" s="23">
        <v>9005008</v>
      </c>
      <c r="B130" s="24" t="s">
        <v>65</v>
      </c>
      <c r="C130" s="25" t="s">
        <v>55</v>
      </c>
      <c r="D130" s="25"/>
      <c r="E130" s="32">
        <v>29.83</v>
      </c>
      <c r="F130" s="27">
        <f t="shared" si="11"/>
        <v>0</v>
      </c>
      <c r="G130" s="17"/>
    </row>
    <row r="131" spans="1:7" ht="15.75" outlineLevel="1" x14ac:dyDescent="0.2">
      <c r="A131" s="23">
        <v>9005009</v>
      </c>
      <c r="B131" s="24" t="s">
        <v>66</v>
      </c>
      <c r="C131" s="25" t="s">
        <v>55</v>
      </c>
      <c r="D131" s="25"/>
      <c r="E131" s="32">
        <v>34.659999999999997</v>
      </c>
      <c r="F131" s="27">
        <f t="shared" si="11"/>
        <v>0</v>
      </c>
      <c r="G131" s="17"/>
    </row>
    <row r="132" spans="1:7" ht="15.75" outlineLevel="1" x14ac:dyDescent="0.2">
      <c r="A132" s="23">
        <v>9005010</v>
      </c>
      <c r="B132" s="24" t="s">
        <v>67</v>
      </c>
      <c r="C132" s="25" t="s">
        <v>55</v>
      </c>
      <c r="D132" s="25"/>
      <c r="E132" s="32">
        <v>39.9</v>
      </c>
      <c r="F132" s="27">
        <f t="shared" si="11"/>
        <v>0</v>
      </c>
      <c r="G132" s="17"/>
    </row>
    <row r="133" spans="1:7" ht="15.75" outlineLevel="1" x14ac:dyDescent="0.2">
      <c r="A133" s="18">
        <v>9006</v>
      </c>
      <c r="B133" s="19" t="s">
        <v>110</v>
      </c>
      <c r="C133" s="20"/>
      <c r="D133" s="20"/>
      <c r="E133" s="21">
        <v>0</v>
      </c>
      <c r="F133" s="22"/>
      <c r="G133" s="17"/>
    </row>
    <row r="134" spans="1:7" ht="15.75" outlineLevel="1" x14ac:dyDescent="0.2">
      <c r="A134" s="23">
        <v>9006001</v>
      </c>
      <c r="B134" s="24" t="s">
        <v>57</v>
      </c>
      <c r="C134" s="25" t="s">
        <v>55</v>
      </c>
      <c r="D134" s="25"/>
      <c r="E134" s="32">
        <v>5.44</v>
      </c>
      <c r="F134" s="27">
        <f t="shared" ref="F134:F144" si="12">E134*D134</f>
        <v>0</v>
      </c>
      <c r="G134" s="17"/>
    </row>
    <row r="135" spans="1:7" ht="15.75" outlineLevel="1" x14ac:dyDescent="0.2">
      <c r="A135" s="23">
        <v>9006002</v>
      </c>
      <c r="B135" s="24" t="s">
        <v>59</v>
      </c>
      <c r="C135" s="25" t="s">
        <v>55</v>
      </c>
      <c r="D135" s="25"/>
      <c r="E135" s="32">
        <v>7.03</v>
      </c>
      <c r="F135" s="27">
        <f t="shared" si="12"/>
        <v>0</v>
      </c>
      <c r="G135" s="17"/>
    </row>
    <row r="136" spans="1:7" ht="15.75" outlineLevel="1" x14ac:dyDescent="0.2">
      <c r="A136" s="23">
        <v>9006003</v>
      </c>
      <c r="B136" s="24" t="s">
        <v>60</v>
      </c>
      <c r="C136" s="25" t="s">
        <v>55</v>
      </c>
      <c r="D136" s="25"/>
      <c r="E136" s="32">
        <v>8.61</v>
      </c>
      <c r="F136" s="27">
        <f t="shared" si="12"/>
        <v>0</v>
      </c>
      <c r="G136" s="17"/>
    </row>
    <row r="137" spans="1:7" ht="15.75" outlineLevel="1" x14ac:dyDescent="0.2">
      <c r="A137" s="23">
        <v>9006004</v>
      </c>
      <c r="B137" s="24" t="s">
        <v>61</v>
      </c>
      <c r="C137" s="25" t="s">
        <v>55</v>
      </c>
      <c r="D137" s="25"/>
      <c r="E137" s="32">
        <v>10.46</v>
      </c>
      <c r="F137" s="27">
        <f t="shared" si="12"/>
        <v>0</v>
      </c>
      <c r="G137" s="17"/>
    </row>
    <row r="138" spans="1:7" ht="15.75" outlineLevel="1" x14ac:dyDescent="0.2">
      <c r="A138" s="23">
        <v>9006005</v>
      </c>
      <c r="B138" s="24" t="s">
        <v>62</v>
      </c>
      <c r="C138" s="25" t="s">
        <v>55</v>
      </c>
      <c r="D138" s="25"/>
      <c r="E138" s="32">
        <v>13.41</v>
      </c>
      <c r="F138" s="27">
        <f t="shared" si="12"/>
        <v>0</v>
      </c>
      <c r="G138" s="17"/>
    </row>
    <row r="139" spans="1:7" ht="15.75" outlineLevel="1" x14ac:dyDescent="0.2">
      <c r="A139" s="23">
        <v>9006006</v>
      </c>
      <c r="B139" s="24" t="s">
        <v>63</v>
      </c>
      <c r="C139" s="25" t="s">
        <v>55</v>
      </c>
      <c r="D139" s="25"/>
      <c r="E139" s="32">
        <v>20.98</v>
      </c>
      <c r="F139" s="27">
        <f t="shared" si="12"/>
        <v>0</v>
      </c>
      <c r="G139" s="17"/>
    </row>
    <row r="140" spans="1:7" ht="15.75" outlineLevel="1" x14ac:dyDescent="0.2">
      <c r="A140" s="23">
        <v>9006007</v>
      </c>
      <c r="B140" s="24" t="s">
        <v>64</v>
      </c>
      <c r="C140" s="25" t="s">
        <v>55</v>
      </c>
      <c r="D140" s="25"/>
      <c r="E140" s="32">
        <v>25.15</v>
      </c>
      <c r="F140" s="27">
        <f t="shared" si="12"/>
        <v>0</v>
      </c>
      <c r="G140" s="17"/>
    </row>
    <row r="141" spans="1:7" ht="15.75" outlineLevel="1" x14ac:dyDescent="0.2">
      <c r="A141" s="23">
        <v>9006008</v>
      </c>
      <c r="B141" s="24" t="s">
        <v>65</v>
      </c>
      <c r="C141" s="25" t="s">
        <v>55</v>
      </c>
      <c r="D141" s="25"/>
      <c r="E141" s="32">
        <v>29.83</v>
      </c>
      <c r="F141" s="27">
        <f t="shared" si="12"/>
        <v>0</v>
      </c>
      <c r="G141" s="17"/>
    </row>
    <row r="142" spans="1:7" ht="15.75" outlineLevel="1" x14ac:dyDescent="0.2">
      <c r="A142" s="23">
        <v>9006009</v>
      </c>
      <c r="B142" s="24" t="s">
        <v>66</v>
      </c>
      <c r="C142" s="25" t="s">
        <v>55</v>
      </c>
      <c r="D142" s="25"/>
      <c r="E142" s="32">
        <v>34.659999999999997</v>
      </c>
      <c r="F142" s="27">
        <f t="shared" si="12"/>
        <v>0</v>
      </c>
      <c r="G142" s="17"/>
    </row>
    <row r="143" spans="1:7" ht="15.75" outlineLevel="1" x14ac:dyDescent="0.2">
      <c r="A143" s="23">
        <v>9006010</v>
      </c>
      <c r="B143" s="24" t="s">
        <v>67</v>
      </c>
      <c r="C143" s="25" t="s">
        <v>55</v>
      </c>
      <c r="D143" s="25"/>
      <c r="E143" s="32">
        <v>39.9</v>
      </c>
      <c r="F143" s="27">
        <f t="shared" si="12"/>
        <v>0</v>
      </c>
      <c r="G143" s="17"/>
    </row>
    <row r="144" spans="1:7" ht="15.75" outlineLevel="1" x14ac:dyDescent="0.2">
      <c r="A144" s="23">
        <v>9006011</v>
      </c>
      <c r="B144" s="24" t="s">
        <v>69</v>
      </c>
      <c r="C144" s="25" t="s">
        <v>55</v>
      </c>
      <c r="D144" s="25"/>
      <c r="E144" s="32">
        <v>51.28</v>
      </c>
      <c r="F144" s="27">
        <f t="shared" si="12"/>
        <v>0</v>
      </c>
      <c r="G144" s="17"/>
    </row>
    <row r="145" spans="1:7" ht="15.75" outlineLevel="1" x14ac:dyDescent="0.2">
      <c r="A145" s="18">
        <v>9007</v>
      </c>
      <c r="B145" s="19" t="s">
        <v>111</v>
      </c>
      <c r="C145" s="20"/>
      <c r="D145" s="20"/>
      <c r="E145" s="21">
        <v>0</v>
      </c>
      <c r="F145" s="22"/>
      <c r="G145" s="17"/>
    </row>
    <row r="146" spans="1:7" ht="15.75" outlineLevel="1" x14ac:dyDescent="0.2">
      <c r="A146" s="23">
        <v>9007001</v>
      </c>
      <c r="B146" s="24" t="s">
        <v>112</v>
      </c>
      <c r="C146" s="25" t="s">
        <v>55</v>
      </c>
      <c r="D146" s="25"/>
      <c r="E146" s="32">
        <v>7.04</v>
      </c>
      <c r="F146" s="27">
        <f t="shared" ref="F146:F161" si="13">E146*D146</f>
        <v>0</v>
      </c>
      <c r="G146" s="17"/>
    </row>
    <row r="147" spans="1:7" ht="15.75" outlineLevel="1" x14ac:dyDescent="0.2">
      <c r="A147" s="23">
        <v>9007002</v>
      </c>
      <c r="B147" s="24" t="s">
        <v>57</v>
      </c>
      <c r="C147" s="25" t="s">
        <v>55</v>
      </c>
      <c r="D147" s="25"/>
      <c r="E147" s="32">
        <v>5.44</v>
      </c>
      <c r="F147" s="27">
        <f t="shared" si="13"/>
        <v>0</v>
      </c>
      <c r="G147" s="17"/>
    </row>
    <row r="148" spans="1:7" ht="15.75" outlineLevel="1" x14ac:dyDescent="0.2">
      <c r="A148" s="23">
        <v>9007003</v>
      </c>
      <c r="B148" s="24" t="s">
        <v>59</v>
      </c>
      <c r="C148" s="25" t="s">
        <v>55</v>
      </c>
      <c r="D148" s="25"/>
      <c r="E148" s="32">
        <v>7.03</v>
      </c>
      <c r="F148" s="27">
        <f t="shared" si="13"/>
        <v>0</v>
      </c>
      <c r="G148" s="17"/>
    </row>
    <row r="149" spans="1:7" ht="15.75" outlineLevel="1" x14ac:dyDescent="0.2">
      <c r="A149" s="23">
        <v>9007004</v>
      </c>
      <c r="B149" s="24" t="s">
        <v>60</v>
      </c>
      <c r="C149" s="25" t="s">
        <v>55</v>
      </c>
      <c r="D149" s="25"/>
      <c r="E149" s="32">
        <v>8.61</v>
      </c>
      <c r="F149" s="27">
        <f t="shared" si="13"/>
        <v>0</v>
      </c>
      <c r="G149" s="17"/>
    </row>
    <row r="150" spans="1:7" ht="15.75" outlineLevel="1" x14ac:dyDescent="0.2">
      <c r="A150" s="23">
        <v>9007005</v>
      </c>
      <c r="B150" s="24" t="s">
        <v>61</v>
      </c>
      <c r="C150" s="25" t="s">
        <v>55</v>
      </c>
      <c r="D150" s="25"/>
      <c r="E150" s="32">
        <v>10.46</v>
      </c>
      <c r="F150" s="27">
        <f t="shared" si="13"/>
        <v>0</v>
      </c>
      <c r="G150" s="17"/>
    </row>
    <row r="151" spans="1:7" ht="15.75" outlineLevel="1" x14ac:dyDescent="0.2">
      <c r="A151" s="23">
        <v>9007006</v>
      </c>
      <c r="B151" s="24" t="s">
        <v>62</v>
      </c>
      <c r="C151" s="25" t="s">
        <v>55</v>
      </c>
      <c r="D151" s="25"/>
      <c r="E151" s="32">
        <v>13.41</v>
      </c>
      <c r="F151" s="27">
        <f t="shared" si="13"/>
        <v>0</v>
      </c>
      <c r="G151" s="17"/>
    </row>
    <row r="152" spans="1:7" ht="15.75" outlineLevel="1" x14ac:dyDescent="0.2">
      <c r="A152" s="23">
        <v>9007007</v>
      </c>
      <c r="B152" s="24" t="s">
        <v>113</v>
      </c>
      <c r="C152" s="25" t="s">
        <v>55</v>
      </c>
      <c r="D152" s="25"/>
      <c r="E152" s="32">
        <v>31.52</v>
      </c>
      <c r="F152" s="27">
        <f t="shared" si="13"/>
        <v>0</v>
      </c>
      <c r="G152" s="17"/>
    </row>
    <row r="153" spans="1:7" ht="15.75" outlineLevel="1" x14ac:dyDescent="0.2">
      <c r="A153" s="23">
        <v>9007008</v>
      </c>
      <c r="B153" s="24" t="s">
        <v>63</v>
      </c>
      <c r="C153" s="25" t="s">
        <v>55</v>
      </c>
      <c r="D153" s="25"/>
      <c r="E153" s="32">
        <v>20.98</v>
      </c>
      <c r="F153" s="27">
        <f t="shared" si="13"/>
        <v>0</v>
      </c>
      <c r="G153" s="17"/>
    </row>
    <row r="154" spans="1:7" ht="15.75" outlineLevel="1" x14ac:dyDescent="0.2">
      <c r="A154" s="23">
        <v>9007009</v>
      </c>
      <c r="B154" s="24" t="s">
        <v>114</v>
      </c>
      <c r="C154" s="25" t="s">
        <v>55</v>
      </c>
      <c r="D154" s="25"/>
      <c r="E154" s="32">
        <v>41.12</v>
      </c>
      <c r="F154" s="27">
        <f t="shared" si="13"/>
        <v>0</v>
      </c>
      <c r="G154" s="17"/>
    </row>
    <row r="155" spans="1:7" ht="15.75" outlineLevel="1" x14ac:dyDescent="0.2">
      <c r="A155" s="23">
        <v>9007010</v>
      </c>
      <c r="B155" s="24" t="s">
        <v>64</v>
      </c>
      <c r="C155" s="25" t="s">
        <v>55</v>
      </c>
      <c r="D155" s="25"/>
      <c r="E155" s="32">
        <v>25.15</v>
      </c>
      <c r="F155" s="27">
        <f t="shared" si="13"/>
        <v>0</v>
      </c>
      <c r="G155" s="17"/>
    </row>
    <row r="156" spans="1:7" ht="15.75" outlineLevel="1" x14ac:dyDescent="0.2">
      <c r="A156" s="23">
        <v>9007011</v>
      </c>
      <c r="B156" s="24" t="s">
        <v>65</v>
      </c>
      <c r="C156" s="25" t="s">
        <v>55</v>
      </c>
      <c r="D156" s="25"/>
      <c r="E156" s="32">
        <v>29.83</v>
      </c>
      <c r="F156" s="27">
        <f t="shared" si="13"/>
        <v>0</v>
      </c>
      <c r="G156" s="17"/>
    </row>
    <row r="157" spans="1:7" ht="15.75" outlineLevel="1" x14ac:dyDescent="0.2">
      <c r="A157" s="23">
        <v>9007012</v>
      </c>
      <c r="B157" s="24" t="s">
        <v>66</v>
      </c>
      <c r="C157" s="25" t="s">
        <v>55</v>
      </c>
      <c r="D157" s="25"/>
      <c r="E157" s="32">
        <v>34.659999999999997</v>
      </c>
      <c r="F157" s="27">
        <f t="shared" si="13"/>
        <v>0</v>
      </c>
      <c r="G157" s="17"/>
    </row>
    <row r="158" spans="1:7" ht="15.75" outlineLevel="1" x14ac:dyDescent="0.2">
      <c r="A158" s="23">
        <v>9007013</v>
      </c>
      <c r="B158" s="24" t="s">
        <v>67</v>
      </c>
      <c r="C158" s="25" t="s">
        <v>55</v>
      </c>
      <c r="D158" s="25"/>
      <c r="E158" s="32">
        <v>39.9</v>
      </c>
      <c r="F158" s="27">
        <f t="shared" si="13"/>
        <v>0</v>
      </c>
      <c r="G158" s="17"/>
    </row>
    <row r="159" spans="1:7" ht="15.75" outlineLevel="1" x14ac:dyDescent="0.2">
      <c r="A159" s="23">
        <v>9007014</v>
      </c>
      <c r="B159" s="24" t="s">
        <v>68</v>
      </c>
      <c r="C159" s="25" t="s">
        <v>55</v>
      </c>
      <c r="D159" s="25"/>
      <c r="E159" s="32">
        <v>45.58</v>
      </c>
      <c r="F159" s="27">
        <f t="shared" si="13"/>
        <v>0</v>
      </c>
      <c r="G159" s="17"/>
    </row>
    <row r="160" spans="1:7" ht="15.75" outlineLevel="1" x14ac:dyDescent="0.2">
      <c r="A160" s="23">
        <v>9007015</v>
      </c>
      <c r="B160" s="24" t="s">
        <v>69</v>
      </c>
      <c r="C160" s="25" t="s">
        <v>55</v>
      </c>
      <c r="D160" s="25"/>
      <c r="E160" s="32">
        <v>51.28</v>
      </c>
      <c r="F160" s="27">
        <f t="shared" si="13"/>
        <v>0</v>
      </c>
      <c r="G160" s="17"/>
    </row>
    <row r="161" spans="1:7" ht="15.75" outlineLevel="1" x14ac:dyDescent="0.2">
      <c r="A161" s="23">
        <v>9007016</v>
      </c>
      <c r="B161" s="24" t="s">
        <v>115</v>
      </c>
      <c r="C161" s="25" t="s">
        <v>55</v>
      </c>
      <c r="D161" s="25"/>
      <c r="E161" s="32">
        <v>148.25</v>
      </c>
      <c r="F161" s="27">
        <f t="shared" si="13"/>
        <v>0</v>
      </c>
      <c r="G161" s="17"/>
    </row>
    <row r="162" spans="1:7" ht="15.75" outlineLevel="1" x14ac:dyDescent="0.2">
      <c r="A162" s="18">
        <v>9008</v>
      </c>
      <c r="B162" s="19" t="s">
        <v>116</v>
      </c>
      <c r="C162" s="20"/>
      <c r="D162" s="20"/>
      <c r="E162" s="21">
        <v>0</v>
      </c>
      <c r="F162" s="22"/>
      <c r="G162" s="17"/>
    </row>
    <row r="163" spans="1:7" ht="15.75" outlineLevel="1" x14ac:dyDescent="0.2">
      <c r="A163" s="23">
        <v>9008001</v>
      </c>
      <c r="B163" s="24" t="s">
        <v>59</v>
      </c>
      <c r="C163" s="25" t="s">
        <v>55</v>
      </c>
      <c r="D163" s="25"/>
      <c r="E163" s="32">
        <v>7.03</v>
      </c>
      <c r="F163" s="27">
        <f t="shared" ref="F163:F177" si="14">E163*D163</f>
        <v>0</v>
      </c>
      <c r="G163" s="17"/>
    </row>
    <row r="164" spans="1:7" ht="15.75" outlineLevel="1" x14ac:dyDescent="0.2">
      <c r="A164" s="23">
        <v>9008002</v>
      </c>
      <c r="B164" s="24" t="s">
        <v>60</v>
      </c>
      <c r="C164" s="25" t="s">
        <v>55</v>
      </c>
      <c r="D164" s="25"/>
      <c r="E164" s="32">
        <v>8.61</v>
      </c>
      <c r="F164" s="27">
        <f t="shared" si="14"/>
        <v>0</v>
      </c>
      <c r="G164" s="17"/>
    </row>
    <row r="165" spans="1:7" ht="15.75" outlineLevel="1" x14ac:dyDescent="0.2">
      <c r="A165" s="23">
        <v>9008003</v>
      </c>
      <c r="B165" s="24" t="s">
        <v>61</v>
      </c>
      <c r="C165" s="25" t="s">
        <v>55</v>
      </c>
      <c r="D165" s="25"/>
      <c r="E165" s="32">
        <v>10.46</v>
      </c>
      <c r="F165" s="27">
        <f t="shared" si="14"/>
        <v>0</v>
      </c>
      <c r="G165" s="17"/>
    </row>
    <row r="166" spans="1:7" ht="15.75" outlineLevel="1" x14ac:dyDescent="0.2">
      <c r="A166" s="23">
        <v>9008004</v>
      </c>
      <c r="B166" s="24" t="s">
        <v>62</v>
      </c>
      <c r="C166" s="25" t="s">
        <v>55</v>
      </c>
      <c r="D166" s="25"/>
      <c r="E166" s="32">
        <v>13.41</v>
      </c>
      <c r="F166" s="27">
        <f t="shared" si="14"/>
        <v>0</v>
      </c>
      <c r="G166" s="17"/>
    </row>
    <row r="167" spans="1:7" ht="15.75" outlineLevel="1" x14ac:dyDescent="0.2">
      <c r="A167" s="23">
        <v>9008005</v>
      </c>
      <c r="B167" s="24" t="s">
        <v>113</v>
      </c>
      <c r="C167" s="25" t="s">
        <v>55</v>
      </c>
      <c r="D167" s="25"/>
      <c r="E167" s="32">
        <v>31.52</v>
      </c>
      <c r="F167" s="27">
        <f t="shared" si="14"/>
        <v>0</v>
      </c>
      <c r="G167" s="17"/>
    </row>
    <row r="168" spans="1:7" ht="15.75" outlineLevel="1" x14ac:dyDescent="0.2">
      <c r="A168" s="23">
        <v>9008006</v>
      </c>
      <c r="B168" s="24" t="s">
        <v>63</v>
      </c>
      <c r="C168" s="25" t="s">
        <v>55</v>
      </c>
      <c r="D168" s="25"/>
      <c r="E168" s="32">
        <v>20.98</v>
      </c>
      <c r="F168" s="27">
        <f t="shared" si="14"/>
        <v>0</v>
      </c>
      <c r="G168" s="17"/>
    </row>
    <row r="169" spans="1:7" ht="15.75" outlineLevel="1" x14ac:dyDescent="0.2">
      <c r="A169" s="23">
        <v>9008007</v>
      </c>
      <c r="B169" s="24" t="s">
        <v>114</v>
      </c>
      <c r="C169" s="25" t="s">
        <v>55</v>
      </c>
      <c r="D169" s="25"/>
      <c r="E169" s="32">
        <v>41.12</v>
      </c>
      <c r="F169" s="27">
        <f t="shared" si="14"/>
        <v>0</v>
      </c>
      <c r="G169" s="17"/>
    </row>
    <row r="170" spans="1:7" ht="15.75" outlineLevel="1" x14ac:dyDescent="0.2">
      <c r="A170" s="23">
        <v>9008008</v>
      </c>
      <c r="B170" s="24" t="s">
        <v>64</v>
      </c>
      <c r="C170" s="25" t="s">
        <v>55</v>
      </c>
      <c r="D170" s="25"/>
      <c r="E170" s="32">
        <v>25.15</v>
      </c>
      <c r="F170" s="27">
        <f t="shared" si="14"/>
        <v>0</v>
      </c>
      <c r="G170" s="17"/>
    </row>
    <row r="171" spans="1:7" ht="15.75" outlineLevel="1" x14ac:dyDescent="0.2">
      <c r="A171" s="23">
        <v>9008009</v>
      </c>
      <c r="B171" s="24" t="s">
        <v>65</v>
      </c>
      <c r="C171" s="25" t="s">
        <v>55</v>
      </c>
      <c r="D171" s="25"/>
      <c r="E171" s="32">
        <v>29.83</v>
      </c>
      <c r="F171" s="27">
        <f t="shared" si="14"/>
        <v>0</v>
      </c>
      <c r="G171" s="17"/>
    </row>
    <row r="172" spans="1:7" ht="15.75" outlineLevel="1" x14ac:dyDescent="0.2">
      <c r="A172" s="23">
        <v>9008010</v>
      </c>
      <c r="B172" s="24" t="s">
        <v>66</v>
      </c>
      <c r="C172" s="25" t="s">
        <v>55</v>
      </c>
      <c r="D172" s="25"/>
      <c r="E172" s="32">
        <v>34.659999999999997</v>
      </c>
      <c r="F172" s="27">
        <f t="shared" si="14"/>
        <v>0</v>
      </c>
      <c r="G172" s="17"/>
    </row>
    <row r="173" spans="1:7" ht="15.75" outlineLevel="1" x14ac:dyDescent="0.2">
      <c r="A173" s="23">
        <v>9008011</v>
      </c>
      <c r="B173" s="24" t="s">
        <v>67</v>
      </c>
      <c r="C173" s="25" t="s">
        <v>55</v>
      </c>
      <c r="D173" s="25"/>
      <c r="E173" s="32">
        <v>39.9</v>
      </c>
      <c r="F173" s="27">
        <f t="shared" si="14"/>
        <v>0</v>
      </c>
      <c r="G173" s="17"/>
    </row>
    <row r="174" spans="1:7" ht="15.75" outlineLevel="1" x14ac:dyDescent="0.2">
      <c r="A174" s="23">
        <v>9008012</v>
      </c>
      <c r="B174" s="24" t="s">
        <v>68</v>
      </c>
      <c r="C174" s="25" t="s">
        <v>55</v>
      </c>
      <c r="D174" s="25"/>
      <c r="E174" s="32">
        <v>45.58</v>
      </c>
      <c r="F174" s="27">
        <f t="shared" si="14"/>
        <v>0</v>
      </c>
      <c r="G174" s="17"/>
    </row>
    <row r="175" spans="1:7" ht="15.75" outlineLevel="1" x14ac:dyDescent="0.2">
      <c r="A175" s="23">
        <v>9008013</v>
      </c>
      <c r="B175" s="24" t="s">
        <v>69</v>
      </c>
      <c r="C175" s="25" t="s">
        <v>55</v>
      </c>
      <c r="D175" s="25"/>
      <c r="E175" s="32">
        <v>51.28</v>
      </c>
      <c r="F175" s="27">
        <f t="shared" si="14"/>
        <v>0</v>
      </c>
      <c r="G175" s="17"/>
    </row>
    <row r="176" spans="1:7" ht="15.75" outlineLevel="1" x14ac:dyDescent="0.2">
      <c r="A176" s="23">
        <v>9008014</v>
      </c>
      <c r="B176" s="24" t="s">
        <v>117</v>
      </c>
      <c r="C176" s="25" t="s">
        <v>55</v>
      </c>
      <c r="D176" s="25"/>
      <c r="E176" s="32">
        <v>132.91999999999999</v>
      </c>
      <c r="F176" s="27">
        <f t="shared" si="14"/>
        <v>0</v>
      </c>
      <c r="G176" s="17"/>
    </row>
    <row r="177" spans="1:7" ht="15.75" outlineLevel="1" x14ac:dyDescent="0.2">
      <c r="A177" s="23">
        <v>9008015</v>
      </c>
      <c r="B177" s="24" t="s">
        <v>115</v>
      </c>
      <c r="C177" s="25" t="s">
        <v>55</v>
      </c>
      <c r="D177" s="25"/>
      <c r="E177" s="32">
        <v>148.25</v>
      </c>
      <c r="F177" s="27">
        <f t="shared" si="14"/>
        <v>0</v>
      </c>
      <c r="G177" s="17"/>
    </row>
    <row r="178" spans="1:7" ht="15.75" outlineLevel="1" x14ac:dyDescent="0.2">
      <c r="A178" s="18">
        <v>9009</v>
      </c>
      <c r="B178" s="19" t="s">
        <v>118</v>
      </c>
      <c r="C178" s="20"/>
      <c r="D178" s="20"/>
      <c r="E178" s="21">
        <v>0</v>
      </c>
      <c r="F178" s="22"/>
      <c r="G178" s="17"/>
    </row>
    <row r="179" spans="1:7" ht="15.75" outlineLevel="1" x14ac:dyDescent="0.2">
      <c r="A179" s="23">
        <v>9009001</v>
      </c>
      <c r="B179" s="24" t="s">
        <v>65</v>
      </c>
      <c r="C179" s="25" t="s">
        <v>55</v>
      </c>
      <c r="D179" s="25"/>
      <c r="E179" s="32">
        <v>29.83</v>
      </c>
      <c r="F179" s="27">
        <f t="shared" ref="F179:F185" si="15">E179*D179</f>
        <v>0</v>
      </c>
      <c r="G179" s="17"/>
    </row>
    <row r="180" spans="1:7" ht="15.75" outlineLevel="1" x14ac:dyDescent="0.2">
      <c r="A180" s="23">
        <v>9009002</v>
      </c>
      <c r="B180" s="24" t="s">
        <v>66</v>
      </c>
      <c r="C180" s="25" t="s">
        <v>55</v>
      </c>
      <c r="D180" s="25"/>
      <c r="E180" s="32">
        <v>34.659999999999997</v>
      </c>
      <c r="F180" s="27">
        <f t="shared" si="15"/>
        <v>0</v>
      </c>
      <c r="G180" s="17"/>
    </row>
    <row r="181" spans="1:7" ht="15.75" outlineLevel="1" x14ac:dyDescent="0.2">
      <c r="A181" s="23">
        <v>9009003</v>
      </c>
      <c r="B181" s="24" t="s">
        <v>67</v>
      </c>
      <c r="C181" s="25" t="s">
        <v>55</v>
      </c>
      <c r="D181" s="25"/>
      <c r="E181" s="32">
        <v>39.9</v>
      </c>
      <c r="F181" s="27">
        <f t="shared" si="15"/>
        <v>0</v>
      </c>
      <c r="G181" s="17"/>
    </row>
    <row r="182" spans="1:7" ht="15.75" outlineLevel="1" x14ac:dyDescent="0.2">
      <c r="A182" s="23">
        <v>9009004</v>
      </c>
      <c r="B182" s="24" t="s">
        <v>68</v>
      </c>
      <c r="C182" s="25" t="s">
        <v>55</v>
      </c>
      <c r="D182" s="25"/>
      <c r="E182" s="32">
        <v>45.58</v>
      </c>
      <c r="F182" s="27">
        <f t="shared" si="15"/>
        <v>0</v>
      </c>
      <c r="G182" s="17"/>
    </row>
    <row r="183" spans="1:7" ht="15.75" outlineLevel="1" x14ac:dyDescent="0.2">
      <c r="A183" s="23">
        <v>9009005</v>
      </c>
      <c r="B183" s="24" t="s">
        <v>69</v>
      </c>
      <c r="C183" s="25" t="s">
        <v>55</v>
      </c>
      <c r="D183" s="25"/>
      <c r="E183" s="32">
        <v>51.28</v>
      </c>
      <c r="F183" s="27">
        <f t="shared" si="15"/>
        <v>0</v>
      </c>
      <c r="G183" s="17"/>
    </row>
    <row r="184" spans="1:7" ht="15.75" outlineLevel="1" x14ac:dyDescent="0.2">
      <c r="A184" s="23">
        <v>9009006</v>
      </c>
      <c r="B184" s="24" t="s">
        <v>117</v>
      </c>
      <c r="C184" s="25" t="s">
        <v>55</v>
      </c>
      <c r="D184" s="25"/>
      <c r="E184" s="32">
        <v>132.91999999999999</v>
      </c>
      <c r="F184" s="27">
        <f t="shared" si="15"/>
        <v>0</v>
      </c>
      <c r="G184" s="17"/>
    </row>
    <row r="185" spans="1:7" ht="15.75" outlineLevel="1" x14ac:dyDescent="0.2">
      <c r="A185" s="23">
        <v>9009007</v>
      </c>
      <c r="B185" s="24" t="s">
        <v>115</v>
      </c>
      <c r="C185" s="25" t="s">
        <v>55</v>
      </c>
      <c r="D185" s="25"/>
      <c r="E185" s="32">
        <v>148.25</v>
      </c>
      <c r="F185" s="27">
        <f t="shared" si="15"/>
        <v>0</v>
      </c>
      <c r="G185" s="17"/>
    </row>
    <row r="186" spans="1:7" ht="15.75" outlineLevel="1" x14ac:dyDescent="0.2">
      <c r="A186" s="18" t="s">
        <v>119</v>
      </c>
      <c r="B186" s="19" t="s">
        <v>120</v>
      </c>
      <c r="C186" s="20"/>
      <c r="D186" s="20"/>
      <c r="E186" s="21">
        <v>0</v>
      </c>
      <c r="F186" s="22"/>
      <c r="G186" s="17"/>
    </row>
    <row r="187" spans="1:7" ht="15.75" outlineLevel="1" x14ac:dyDescent="0.2">
      <c r="A187" s="23">
        <v>9010001</v>
      </c>
      <c r="B187" s="24" t="s">
        <v>63</v>
      </c>
      <c r="C187" s="25" t="s">
        <v>55</v>
      </c>
      <c r="D187" s="25"/>
      <c r="E187" s="32">
        <v>20.98</v>
      </c>
      <c r="F187" s="27">
        <f t="shared" ref="F187:F195" si="16">E187*D187</f>
        <v>0</v>
      </c>
      <c r="G187" s="17"/>
    </row>
    <row r="188" spans="1:7" ht="15.75" outlineLevel="1" x14ac:dyDescent="0.2">
      <c r="A188" s="23">
        <v>9010002</v>
      </c>
      <c r="B188" s="24" t="s">
        <v>64</v>
      </c>
      <c r="C188" s="25" t="s">
        <v>55</v>
      </c>
      <c r="D188" s="25"/>
      <c r="E188" s="32">
        <v>25.15</v>
      </c>
      <c r="F188" s="27">
        <f t="shared" si="16"/>
        <v>0</v>
      </c>
      <c r="G188" s="17"/>
    </row>
    <row r="189" spans="1:7" ht="15.75" outlineLevel="1" x14ac:dyDescent="0.2">
      <c r="A189" s="23">
        <v>9010003</v>
      </c>
      <c r="B189" s="24" t="s">
        <v>65</v>
      </c>
      <c r="C189" s="25" t="s">
        <v>55</v>
      </c>
      <c r="D189" s="25"/>
      <c r="E189" s="32">
        <v>29.83</v>
      </c>
      <c r="F189" s="27">
        <f t="shared" si="16"/>
        <v>0</v>
      </c>
      <c r="G189" s="17"/>
    </row>
    <row r="190" spans="1:7" ht="15.75" outlineLevel="1" x14ac:dyDescent="0.2">
      <c r="A190" s="23">
        <v>9010004</v>
      </c>
      <c r="B190" s="24" t="s">
        <v>66</v>
      </c>
      <c r="C190" s="25" t="s">
        <v>55</v>
      </c>
      <c r="D190" s="25"/>
      <c r="E190" s="32">
        <v>34.659999999999997</v>
      </c>
      <c r="F190" s="27">
        <f t="shared" si="16"/>
        <v>0</v>
      </c>
      <c r="G190" s="17"/>
    </row>
    <row r="191" spans="1:7" ht="15.75" outlineLevel="1" x14ac:dyDescent="0.2">
      <c r="A191" s="23">
        <v>9010005</v>
      </c>
      <c r="B191" s="24" t="s">
        <v>67</v>
      </c>
      <c r="C191" s="25" t="s">
        <v>55</v>
      </c>
      <c r="D191" s="25"/>
      <c r="E191" s="32">
        <v>39.9</v>
      </c>
      <c r="F191" s="27">
        <f t="shared" si="16"/>
        <v>0</v>
      </c>
      <c r="G191" s="17"/>
    </row>
    <row r="192" spans="1:7" ht="15.75" outlineLevel="1" x14ac:dyDescent="0.2">
      <c r="A192" s="23">
        <v>9010006</v>
      </c>
      <c r="B192" s="24" t="s">
        <v>68</v>
      </c>
      <c r="C192" s="25" t="s">
        <v>55</v>
      </c>
      <c r="D192" s="25"/>
      <c r="E192" s="32">
        <v>45.58</v>
      </c>
      <c r="F192" s="27">
        <f t="shared" si="16"/>
        <v>0</v>
      </c>
      <c r="G192" s="17"/>
    </row>
    <row r="193" spans="1:7" ht="15.75" outlineLevel="1" x14ac:dyDescent="0.2">
      <c r="A193" s="23">
        <v>9010007</v>
      </c>
      <c r="B193" s="24" t="s">
        <v>69</v>
      </c>
      <c r="C193" s="25" t="s">
        <v>55</v>
      </c>
      <c r="D193" s="25"/>
      <c r="E193" s="32">
        <v>51.28</v>
      </c>
      <c r="F193" s="27">
        <f t="shared" si="16"/>
        <v>0</v>
      </c>
      <c r="G193" s="17"/>
    </row>
    <row r="194" spans="1:7" ht="15.75" outlineLevel="1" x14ac:dyDescent="0.2">
      <c r="A194" s="23">
        <v>9010008</v>
      </c>
      <c r="B194" s="24" t="s">
        <v>117</v>
      </c>
      <c r="C194" s="25" t="s">
        <v>55</v>
      </c>
      <c r="D194" s="25"/>
      <c r="E194" s="32">
        <v>132.91999999999999</v>
      </c>
      <c r="F194" s="27">
        <f t="shared" si="16"/>
        <v>0</v>
      </c>
      <c r="G194" s="17"/>
    </row>
    <row r="195" spans="1:7" ht="15.75" outlineLevel="1" x14ac:dyDescent="0.2">
      <c r="A195" s="23">
        <v>9010009</v>
      </c>
      <c r="B195" s="24" t="s">
        <v>115</v>
      </c>
      <c r="C195" s="25" t="s">
        <v>55</v>
      </c>
      <c r="D195" s="25"/>
      <c r="E195" s="32">
        <v>148.25</v>
      </c>
      <c r="F195" s="27">
        <f t="shared" si="16"/>
        <v>0</v>
      </c>
      <c r="G195" s="17"/>
    </row>
    <row r="196" spans="1:7" ht="15.75" outlineLevel="1" x14ac:dyDescent="0.2">
      <c r="A196" s="18">
        <v>9011</v>
      </c>
      <c r="B196" s="19" t="s">
        <v>121</v>
      </c>
      <c r="C196" s="20"/>
      <c r="D196" s="20"/>
      <c r="E196" s="21">
        <v>0</v>
      </c>
      <c r="F196" s="22"/>
      <c r="G196" s="17"/>
    </row>
    <row r="197" spans="1:7" ht="15.75" outlineLevel="1" x14ac:dyDescent="0.2">
      <c r="A197" s="23">
        <v>9011001</v>
      </c>
      <c r="B197" s="24" t="s">
        <v>122</v>
      </c>
      <c r="C197" s="25" t="s">
        <v>123</v>
      </c>
      <c r="D197" s="25"/>
      <c r="E197" s="32">
        <v>54.31</v>
      </c>
      <c r="F197" s="27">
        <f t="shared" ref="F197:F200" si="17">E197*D197</f>
        <v>0</v>
      </c>
      <c r="G197" s="17"/>
    </row>
    <row r="198" spans="1:7" ht="15.75" outlineLevel="1" x14ac:dyDescent="0.2">
      <c r="A198" s="23">
        <v>9011002</v>
      </c>
      <c r="B198" s="24" t="s">
        <v>124</v>
      </c>
      <c r="C198" s="25" t="s">
        <v>123</v>
      </c>
      <c r="D198" s="25"/>
      <c r="E198" s="32">
        <v>64.680000000000007</v>
      </c>
      <c r="F198" s="27">
        <f t="shared" si="17"/>
        <v>0</v>
      </c>
      <c r="G198" s="17"/>
    </row>
    <row r="199" spans="1:7" ht="15.75" outlineLevel="1" x14ac:dyDescent="0.2">
      <c r="A199" s="23">
        <v>9011003</v>
      </c>
      <c r="B199" s="24" t="s">
        <v>125</v>
      </c>
      <c r="C199" s="25" t="s">
        <v>123</v>
      </c>
      <c r="D199" s="25"/>
      <c r="E199" s="32">
        <v>71.430000000000007</v>
      </c>
      <c r="F199" s="27">
        <f t="shared" si="17"/>
        <v>0</v>
      </c>
      <c r="G199" s="17"/>
    </row>
    <row r="200" spans="1:7" ht="15.75" outlineLevel="1" x14ac:dyDescent="0.2">
      <c r="A200" s="23">
        <v>9011004</v>
      </c>
      <c r="B200" s="24" t="s">
        <v>126</v>
      </c>
      <c r="C200" s="25" t="s">
        <v>123</v>
      </c>
      <c r="D200" s="25"/>
      <c r="E200" s="32">
        <v>88.98</v>
      </c>
      <c r="F200" s="27">
        <f t="shared" si="17"/>
        <v>0</v>
      </c>
      <c r="G200" s="17"/>
    </row>
    <row r="201" spans="1:7" ht="15.75" outlineLevel="1" x14ac:dyDescent="0.2">
      <c r="A201" s="18">
        <v>9012</v>
      </c>
      <c r="B201" s="19" t="s">
        <v>127</v>
      </c>
      <c r="C201" s="20"/>
      <c r="D201" s="20"/>
      <c r="E201" s="21">
        <v>0</v>
      </c>
      <c r="F201" s="22"/>
      <c r="G201" s="17"/>
    </row>
    <row r="202" spans="1:7" ht="15.75" outlineLevel="1" x14ac:dyDescent="0.2">
      <c r="A202" s="23">
        <v>9012001</v>
      </c>
      <c r="B202" s="24" t="s">
        <v>128</v>
      </c>
      <c r="C202" s="25" t="s">
        <v>123</v>
      </c>
      <c r="D202" s="25"/>
      <c r="E202" s="32">
        <v>54.31</v>
      </c>
      <c r="F202" s="27">
        <f>E202*D202</f>
        <v>0</v>
      </c>
      <c r="G202" s="17"/>
    </row>
    <row r="203" spans="1:7" ht="15.75" outlineLevel="1" x14ac:dyDescent="0.2">
      <c r="A203" s="18">
        <v>9013</v>
      </c>
      <c r="B203" s="19" t="s">
        <v>129</v>
      </c>
      <c r="C203" s="20"/>
      <c r="D203" s="20"/>
      <c r="E203" s="21">
        <v>0</v>
      </c>
      <c r="F203" s="22"/>
      <c r="G203" s="17"/>
    </row>
    <row r="204" spans="1:7" ht="15.75" outlineLevel="1" x14ac:dyDescent="0.2">
      <c r="A204" s="23">
        <v>9013001</v>
      </c>
      <c r="B204" s="24" t="s">
        <v>130</v>
      </c>
      <c r="C204" s="25" t="s">
        <v>123</v>
      </c>
      <c r="D204" s="25"/>
      <c r="E204" s="32">
        <v>48.37</v>
      </c>
      <c r="F204" s="27">
        <f t="shared" ref="F204:F205" si="18">E204*D204</f>
        <v>0</v>
      </c>
      <c r="G204" s="17"/>
    </row>
    <row r="205" spans="1:7" ht="15.75" outlineLevel="1" x14ac:dyDescent="0.2">
      <c r="A205" s="23">
        <v>9013002</v>
      </c>
      <c r="B205" s="24" t="s">
        <v>131</v>
      </c>
      <c r="C205" s="25" t="s">
        <v>123</v>
      </c>
      <c r="D205" s="25"/>
      <c r="E205" s="32">
        <v>58.74</v>
      </c>
      <c r="F205" s="27">
        <f t="shared" si="18"/>
        <v>0</v>
      </c>
      <c r="G205" s="17"/>
    </row>
    <row r="206" spans="1:7" ht="15.75" outlineLevel="1" x14ac:dyDescent="0.2">
      <c r="A206" s="18">
        <v>9014</v>
      </c>
      <c r="B206" s="19" t="s">
        <v>132</v>
      </c>
      <c r="C206" s="20"/>
      <c r="D206" s="20"/>
      <c r="E206" s="21">
        <v>0</v>
      </c>
      <c r="F206" s="22"/>
      <c r="G206" s="17"/>
    </row>
    <row r="207" spans="1:7" ht="15.75" outlineLevel="1" x14ac:dyDescent="0.2">
      <c r="A207" s="23">
        <v>9014001</v>
      </c>
      <c r="B207" s="24" t="s">
        <v>130</v>
      </c>
      <c r="C207" s="25" t="s">
        <v>123</v>
      </c>
      <c r="D207" s="25"/>
      <c r="E207" s="32">
        <v>48.37</v>
      </c>
      <c r="F207" s="27">
        <f t="shared" ref="F207:F213" si="19">E207*D207</f>
        <v>0</v>
      </c>
      <c r="G207" s="17"/>
    </row>
    <row r="208" spans="1:7" ht="15.75" outlineLevel="1" x14ac:dyDescent="0.2">
      <c r="A208" s="23">
        <v>9014002</v>
      </c>
      <c r="B208" s="24" t="s">
        <v>131</v>
      </c>
      <c r="C208" s="25" t="s">
        <v>123</v>
      </c>
      <c r="D208" s="25"/>
      <c r="E208" s="32">
        <v>58.74</v>
      </c>
      <c r="F208" s="27">
        <f t="shared" si="19"/>
        <v>0</v>
      </c>
      <c r="G208" s="17"/>
    </row>
    <row r="209" spans="1:7" ht="15.75" outlineLevel="1" x14ac:dyDescent="0.2">
      <c r="A209" s="23">
        <v>9014003</v>
      </c>
      <c r="B209" s="24" t="s">
        <v>133</v>
      </c>
      <c r="C209" s="25" t="s">
        <v>123</v>
      </c>
      <c r="D209" s="25"/>
      <c r="E209" s="32">
        <v>174.61</v>
      </c>
      <c r="F209" s="27">
        <f t="shared" si="19"/>
        <v>0</v>
      </c>
      <c r="G209" s="17"/>
    </row>
    <row r="210" spans="1:7" ht="15.75" outlineLevel="1" x14ac:dyDescent="0.2">
      <c r="A210" s="23">
        <v>9014004</v>
      </c>
      <c r="B210" s="24" t="s">
        <v>134</v>
      </c>
      <c r="C210" s="25" t="s">
        <v>123</v>
      </c>
      <c r="D210" s="25"/>
      <c r="E210" s="32">
        <v>194.08</v>
      </c>
      <c r="F210" s="27">
        <f t="shared" si="19"/>
        <v>0</v>
      </c>
      <c r="G210" s="17"/>
    </row>
    <row r="211" spans="1:7" ht="15.75" outlineLevel="1" x14ac:dyDescent="0.2">
      <c r="A211" s="23">
        <v>9014005</v>
      </c>
      <c r="B211" s="24" t="s">
        <v>135</v>
      </c>
      <c r="C211" s="25" t="s">
        <v>123</v>
      </c>
      <c r="D211" s="25"/>
      <c r="E211" s="32">
        <v>203.82</v>
      </c>
      <c r="F211" s="27">
        <f t="shared" si="19"/>
        <v>0</v>
      </c>
      <c r="G211" s="17"/>
    </row>
    <row r="212" spans="1:7" ht="15.75" outlineLevel="1" x14ac:dyDescent="0.2">
      <c r="A212" s="23">
        <v>9014006</v>
      </c>
      <c r="B212" s="24" t="s">
        <v>136</v>
      </c>
      <c r="C212" s="25" t="s">
        <v>123</v>
      </c>
      <c r="D212" s="25"/>
      <c r="E212" s="32">
        <v>228.32</v>
      </c>
      <c r="F212" s="27">
        <f t="shared" si="19"/>
        <v>0</v>
      </c>
      <c r="G212" s="17"/>
    </row>
    <row r="213" spans="1:7" ht="15.75" outlineLevel="1" x14ac:dyDescent="0.2">
      <c r="A213" s="23">
        <v>9014007</v>
      </c>
      <c r="B213" s="24" t="s">
        <v>137</v>
      </c>
      <c r="C213" s="25" t="s">
        <v>123</v>
      </c>
      <c r="D213" s="25"/>
      <c r="E213" s="32">
        <v>248.59</v>
      </c>
      <c r="F213" s="27">
        <f t="shared" si="19"/>
        <v>0</v>
      </c>
      <c r="G213" s="17"/>
    </row>
    <row r="214" spans="1:7" ht="15.75" outlineLevel="1" x14ac:dyDescent="0.2">
      <c r="A214" s="18">
        <v>9015</v>
      </c>
      <c r="B214" s="19" t="s">
        <v>138</v>
      </c>
      <c r="C214" s="20"/>
      <c r="D214" s="20"/>
      <c r="E214" s="21">
        <v>0</v>
      </c>
      <c r="F214" s="22"/>
      <c r="G214" s="17"/>
    </row>
    <row r="215" spans="1:7" ht="15.75" outlineLevel="1" x14ac:dyDescent="0.2">
      <c r="A215" s="23">
        <v>9015001</v>
      </c>
      <c r="B215" s="24" t="s">
        <v>139</v>
      </c>
      <c r="C215" s="25" t="s">
        <v>123</v>
      </c>
      <c r="D215" s="25"/>
      <c r="E215" s="32">
        <v>1329.3</v>
      </c>
      <c r="F215" s="27">
        <f t="shared" ref="F215:F216" si="20">E215*D215</f>
        <v>0</v>
      </c>
      <c r="G215" s="17"/>
    </row>
    <row r="216" spans="1:7" ht="15.75" outlineLevel="1" x14ac:dyDescent="0.2">
      <c r="A216" s="23">
        <v>9015002</v>
      </c>
      <c r="B216" s="24" t="s">
        <v>140</v>
      </c>
      <c r="C216" s="25" t="s">
        <v>55</v>
      </c>
      <c r="D216" s="25"/>
      <c r="E216" s="32">
        <v>651.14</v>
      </c>
      <c r="F216" s="27">
        <f t="shared" si="20"/>
        <v>0</v>
      </c>
      <c r="G216" s="17"/>
    </row>
    <row r="217" spans="1:7" ht="15.75" outlineLevel="1" x14ac:dyDescent="0.2">
      <c r="A217" s="18">
        <v>9016</v>
      </c>
      <c r="B217" s="19" t="s">
        <v>141</v>
      </c>
      <c r="C217" s="20"/>
      <c r="D217" s="20"/>
      <c r="E217" s="21">
        <v>0</v>
      </c>
      <c r="F217" s="22"/>
      <c r="G217" s="17"/>
    </row>
    <row r="218" spans="1:7" ht="15.75" outlineLevel="1" x14ac:dyDescent="0.2">
      <c r="A218" s="23">
        <v>9016001</v>
      </c>
      <c r="B218" s="24" t="s">
        <v>142</v>
      </c>
      <c r="C218" s="25" t="s">
        <v>123</v>
      </c>
      <c r="D218" s="25"/>
      <c r="E218" s="32">
        <v>5682.65</v>
      </c>
      <c r="F218" s="27">
        <f t="shared" ref="F218:F219" si="21">E218*D218</f>
        <v>0</v>
      </c>
      <c r="G218" s="17"/>
    </row>
    <row r="219" spans="1:7" ht="15.75" outlineLevel="1" x14ac:dyDescent="0.2">
      <c r="A219" s="23">
        <v>9016002</v>
      </c>
      <c r="B219" s="24" t="s">
        <v>143</v>
      </c>
      <c r="C219" s="25" t="s">
        <v>55</v>
      </c>
      <c r="D219" s="25"/>
      <c r="E219" s="32">
        <v>599.47</v>
      </c>
      <c r="F219" s="27">
        <f t="shared" si="21"/>
        <v>0</v>
      </c>
      <c r="G219" s="17"/>
    </row>
    <row r="220" spans="1:7" ht="15.75" outlineLevel="1" x14ac:dyDescent="0.2">
      <c r="A220" s="18">
        <v>9017</v>
      </c>
      <c r="B220" s="19" t="s">
        <v>144</v>
      </c>
      <c r="C220" s="20"/>
      <c r="D220" s="20"/>
      <c r="E220" s="21">
        <v>0</v>
      </c>
      <c r="F220" s="22"/>
      <c r="G220" s="17"/>
    </row>
    <row r="221" spans="1:7" ht="15.75" outlineLevel="1" x14ac:dyDescent="0.2">
      <c r="A221" s="23">
        <v>9017001</v>
      </c>
      <c r="B221" s="24" t="s">
        <v>139</v>
      </c>
      <c r="C221" s="25" t="s">
        <v>123</v>
      </c>
      <c r="D221" s="25"/>
      <c r="E221" s="32">
        <v>1329.3</v>
      </c>
      <c r="F221" s="27">
        <f t="shared" ref="F221:F222" si="22">E221*D221</f>
        <v>0</v>
      </c>
      <c r="G221" s="17"/>
    </row>
    <row r="222" spans="1:7" ht="15.75" outlineLevel="1" x14ac:dyDescent="0.2">
      <c r="A222" s="23">
        <v>9017002</v>
      </c>
      <c r="B222" s="24" t="s">
        <v>140</v>
      </c>
      <c r="C222" s="25" t="s">
        <v>55</v>
      </c>
      <c r="D222" s="25"/>
      <c r="E222" s="32">
        <v>651.14</v>
      </c>
      <c r="F222" s="27">
        <f t="shared" si="22"/>
        <v>0</v>
      </c>
      <c r="G222" s="17"/>
    </row>
    <row r="223" spans="1:7" ht="15.75" outlineLevel="1" x14ac:dyDescent="0.2">
      <c r="A223" s="18">
        <v>9018</v>
      </c>
      <c r="B223" s="19" t="s">
        <v>145</v>
      </c>
      <c r="C223" s="20"/>
      <c r="D223" s="20"/>
      <c r="E223" s="21">
        <v>0</v>
      </c>
      <c r="F223" s="22"/>
      <c r="G223" s="17"/>
    </row>
    <row r="224" spans="1:7" ht="15.75" outlineLevel="1" x14ac:dyDescent="0.2">
      <c r="A224" s="23">
        <v>9018001</v>
      </c>
      <c r="B224" s="24" t="s">
        <v>146</v>
      </c>
      <c r="C224" s="25" t="s">
        <v>123</v>
      </c>
      <c r="D224" s="25"/>
      <c r="E224" s="32">
        <v>3515.89</v>
      </c>
      <c r="F224" s="27">
        <f t="shared" ref="F224:F225" si="23">E224*D224</f>
        <v>0</v>
      </c>
      <c r="G224" s="17"/>
    </row>
    <row r="225" spans="1:7" ht="15.75" outlineLevel="1" x14ac:dyDescent="0.2">
      <c r="A225" s="23">
        <v>9018002</v>
      </c>
      <c r="B225" s="24" t="s">
        <v>147</v>
      </c>
      <c r="C225" s="25" t="s">
        <v>55</v>
      </c>
      <c r="D225" s="25"/>
      <c r="E225" s="32">
        <v>1154.1199999999999</v>
      </c>
      <c r="F225" s="27">
        <f t="shared" si="23"/>
        <v>0</v>
      </c>
      <c r="G225" s="17"/>
    </row>
    <row r="226" spans="1:7" ht="15.75" outlineLevel="1" x14ac:dyDescent="0.2">
      <c r="A226" s="18">
        <v>9019</v>
      </c>
      <c r="B226" s="19" t="s">
        <v>148</v>
      </c>
      <c r="C226" s="20"/>
      <c r="D226" s="20"/>
      <c r="E226" s="21">
        <v>0</v>
      </c>
      <c r="F226" s="22"/>
      <c r="G226" s="17"/>
    </row>
    <row r="227" spans="1:7" ht="15.75" outlineLevel="1" x14ac:dyDescent="0.2">
      <c r="A227" s="23">
        <v>9019001</v>
      </c>
      <c r="B227" s="24" t="s">
        <v>139</v>
      </c>
      <c r="C227" s="25" t="s">
        <v>123</v>
      </c>
      <c r="D227" s="25"/>
      <c r="E227" s="32">
        <v>1329.3</v>
      </c>
      <c r="F227" s="27">
        <f t="shared" ref="F227:F228" si="24">E227*D227</f>
        <v>0</v>
      </c>
      <c r="G227" s="17"/>
    </row>
    <row r="228" spans="1:7" ht="15.75" outlineLevel="1" x14ac:dyDescent="0.2">
      <c r="A228" s="23">
        <v>9019002</v>
      </c>
      <c r="B228" s="24" t="s">
        <v>149</v>
      </c>
      <c r="C228" s="25" t="s">
        <v>123</v>
      </c>
      <c r="D228" s="25"/>
      <c r="E228" s="32">
        <v>1180.5999999999999</v>
      </c>
      <c r="F228" s="27">
        <f t="shared" si="24"/>
        <v>0</v>
      </c>
      <c r="G228" s="17"/>
    </row>
    <row r="229" spans="1:7" ht="15.75" outlineLevel="1" x14ac:dyDescent="0.2">
      <c r="A229" s="18" t="s">
        <v>150</v>
      </c>
      <c r="B229" s="19" t="s">
        <v>151</v>
      </c>
      <c r="C229" s="20"/>
      <c r="D229" s="20"/>
      <c r="E229" s="21">
        <v>0</v>
      </c>
      <c r="F229" s="22"/>
      <c r="G229" s="17"/>
    </row>
    <row r="230" spans="1:7" ht="15.75" outlineLevel="1" x14ac:dyDescent="0.2">
      <c r="A230" s="23">
        <v>9020001</v>
      </c>
      <c r="B230" s="24" t="s">
        <v>139</v>
      </c>
      <c r="C230" s="25" t="s">
        <v>123</v>
      </c>
      <c r="D230" s="25"/>
      <c r="E230" s="32">
        <v>1329.3</v>
      </c>
      <c r="F230" s="27">
        <f t="shared" ref="F230:F231" si="25">E230*D230</f>
        <v>0</v>
      </c>
      <c r="G230" s="17"/>
    </row>
    <row r="231" spans="1:7" ht="15.75" outlineLevel="1" x14ac:dyDescent="0.2">
      <c r="A231" s="23">
        <v>9020002</v>
      </c>
      <c r="B231" s="24" t="s">
        <v>149</v>
      </c>
      <c r="C231" s="25" t="s">
        <v>123</v>
      </c>
      <c r="D231" s="25"/>
      <c r="E231" s="32">
        <v>1180.5999999999999</v>
      </c>
      <c r="F231" s="27">
        <f t="shared" si="25"/>
        <v>0</v>
      </c>
      <c r="G231" s="17"/>
    </row>
    <row r="232" spans="1:7" ht="15.75" outlineLevel="1" x14ac:dyDescent="0.2">
      <c r="A232" s="18">
        <v>9021</v>
      </c>
      <c r="B232" s="19" t="s">
        <v>152</v>
      </c>
      <c r="C232" s="20"/>
      <c r="D232" s="20"/>
      <c r="E232" s="21">
        <v>0</v>
      </c>
      <c r="F232" s="22"/>
      <c r="G232" s="17"/>
    </row>
    <row r="233" spans="1:7" ht="15.75" outlineLevel="1" x14ac:dyDescent="0.2">
      <c r="A233" s="23">
        <v>9021001</v>
      </c>
      <c r="B233" s="24" t="s">
        <v>146</v>
      </c>
      <c r="C233" s="25" t="s">
        <v>123</v>
      </c>
      <c r="D233" s="25"/>
      <c r="E233" s="32">
        <v>3515.89</v>
      </c>
      <c r="F233" s="27">
        <f t="shared" ref="F233:F234" si="26">E233*D233</f>
        <v>0</v>
      </c>
      <c r="G233" s="17"/>
    </row>
    <row r="234" spans="1:7" ht="15.75" outlineLevel="1" x14ac:dyDescent="0.2">
      <c r="A234" s="23">
        <v>9021002</v>
      </c>
      <c r="B234" s="24" t="s">
        <v>147</v>
      </c>
      <c r="C234" s="25" t="s">
        <v>55</v>
      </c>
      <c r="D234" s="25"/>
      <c r="E234" s="32">
        <v>1154.1199999999999</v>
      </c>
      <c r="F234" s="27">
        <f t="shared" si="26"/>
        <v>0</v>
      </c>
      <c r="G234" s="17"/>
    </row>
    <row r="235" spans="1:7" ht="15.75" outlineLevel="1" x14ac:dyDescent="0.2">
      <c r="A235" s="18">
        <v>9022</v>
      </c>
      <c r="B235" s="19" t="s">
        <v>153</v>
      </c>
      <c r="C235" s="20"/>
      <c r="D235" s="20"/>
      <c r="E235" s="21">
        <v>0</v>
      </c>
      <c r="F235" s="22"/>
      <c r="G235" s="17"/>
    </row>
    <row r="236" spans="1:7" ht="15.75" outlineLevel="1" x14ac:dyDescent="0.2">
      <c r="A236" s="23">
        <v>9022001</v>
      </c>
      <c r="B236" s="24" t="s">
        <v>142</v>
      </c>
      <c r="C236" s="25" t="s">
        <v>123</v>
      </c>
      <c r="D236" s="25"/>
      <c r="E236" s="32">
        <v>5682.65</v>
      </c>
      <c r="F236" s="27">
        <f t="shared" ref="F236:F237" si="27">E236*D236</f>
        <v>0</v>
      </c>
      <c r="G236" s="17"/>
    </row>
    <row r="237" spans="1:7" ht="15.75" outlineLevel="1" x14ac:dyDescent="0.2">
      <c r="A237" s="23">
        <v>9022002</v>
      </c>
      <c r="B237" s="24" t="s">
        <v>143</v>
      </c>
      <c r="C237" s="25" t="s">
        <v>55</v>
      </c>
      <c r="D237" s="25"/>
      <c r="E237" s="32">
        <v>599.47</v>
      </c>
      <c r="F237" s="27">
        <f t="shared" si="27"/>
        <v>0</v>
      </c>
      <c r="G237" s="17"/>
    </row>
    <row r="238" spans="1:7" ht="15.75" outlineLevel="1" x14ac:dyDescent="0.2">
      <c r="A238" s="18">
        <v>9023</v>
      </c>
      <c r="B238" s="19" t="s">
        <v>154</v>
      </c>
      <c r="C238" s="20"/>
      <c r="D238" s="20"/>
      <c r="E238" s="21">
        <v>0</v>
      </c>
      <c r="F238" s="22"/>
      <c r="G238" s="17"/>
    </row>
    <row r="239" spans="1:7" ht="15.75" outlineLevel="1" x14ac:dyDescent="0.2">
      <c r="A239" s="23">
        <v>9023001</v>
      </c>
      <c r="B239" s="24" t="s">
        <v>139</v>
      </c>
      <c r="C239" s="25" t="s">
        <v>123</v>
      </c>
      <c r="D239" s="25"/>
      <c r="E239" s="32">
        <v>1329.3</v>
      </c>
      <c r="F239" s="27">
        <f t="shared" ref="F239:F240" si="28">E239*D239</f>
        <v>0</v>
      </c>
      <c r="G239" s="17"/>
    </row>
    <row r="240" spans="1:7" ht="15.75" outlineLevel="1" x14ac:dyDescent="0.2">
      <c r="A240" s="23">
        <v>9023002</v>
      </c>
      <c r="B240" s="24" t="s">
        <v>155</v>
      </c>
      <c r="C240" s="25" t="s">
        <v>123</v>
      </c>
      <c r="D240" s="25"/>
      <c r="E240" s="32">
        <v>382.06</v>
      </c>
      <c r="F240" s="27">
        <f t="shared" si="28"/>
        <v>0</v>
      </c>
      <c r="G240" s="17"/>
    </row>
    <row r="241" spans="1:7" ht="15.75" outlineLevel="1" x14ac:dyDescent="0.2">
      <c r="A241" s="18">
        <v>9024</v>
      </c>
      <c r="B241" s="19" t="s">
        <v>156</v>
      </c>
      <c r="C241" s="20"/>
      <c r="D241" s="20"/>
      <c r="E241" s="21">
        <v>0</v>
      </c>
      <c r="F241" s="22"/>
      <c r="G241" s="17"/>
    </row>
    <row r="242" spans="1:7" ht="15.75" outlineLevel="1" x14ac:dyDescent="0.2">
      <c r="A242" s="23">
        <v>9024001</v>
      </c>
      <c r="B242" s="24" t="s">
        <v>139</v>
      </c>
      <c r="C242" s="25" t="s">
        <v>123</v>
      </c>
      <c r="D242" s="25"/>
      <c r="E242" s="32">
        <v>1329.3</v>
      </c>
      <c r="F242" s="27">
        <f t="shared" ref="F242:F243" si="29">E242*D242</f>
        <v>0</v>
      </c>
      <c r="G242" s="17"/>
    </row>
    <row r="243" spans="1:7" ht="15.75" outlineLevel="1" x14ac:dyDescent="0.2">
      <c r="A243" s="23">
        <v>9024002</v>
      </c>
      <c r="B243" s="24" t="s">
        <v>140</v>
      </c>
      <c r="C243" s="25" t="s">
        <v>55</v>
      </c>
      <c r="D243" s="25"/>
      <c r="E243" s="32">
        <v>651.14</v>
      </c>
      <c r="F243" s="27">
        <f t="shared" si="29"/>
        <v>0</v>
      </c>
      <c r="G243" s="17"/>
    </row>
    <row r="244" spans="1:7" ht="15.75" outlineLevel="1" x14ac:dyDescent="0.2">
      <c r="A244" s="18">
        <v>9025</v>
      </c>
      <c r="B244" s="19" t="s">
        <v>157</v>
      </c>
      <c r="C244" s="20"/>
      <c r="D244" s="20"/>
      <c r="E244" s="21">
        <v>0</v>
      </c>
      <c r="F244" s="22"/>
      <c r="G244" s="17"/>
    </row>
    <row r="245" spans="1:7" ht="15.75" outlineLevel="1" x14ac:dyDescent="0.2">
      <c r="A245" s="23">
        <v>9025001</v>
      </c>
      <c r="B245" s="24" t="s">
        <v>139</v>
      </c>
      <c r="C245" s="25" t="s">
        <v>123</v>
      </c>
      <c r="D245" s="25"/>
      <c r="E245" s="32">
        <v>1329.3</v>
      </c>
      <c r="F245" s="27">
        <f t="shared" ref="F245:F246" si="30">E245*D245</f>
        <v>0</v>
      </c>
      <c r="G245" s="17"/>
    </row>
    <row r="246" spans="1:7" ht="15.75" outlineLevel="1" x14ac:dyDescent="0.2">
      <c r="A246" s="23">
        <v>9025002</v>
      </c>
      <c r="B246" s="24" t="s">
        <v>140</v>
      </c>
      <c r="C246" s="25" t="s">
        <v>55</v>
      </c>
      <c r="D246" s="25"/>
      <c r="E246" s="32">
        <v>651.14</v>
      </c>
      <c r="F246" s="27">
        <f t="shared" si="30"/>
        <v>0</v>
      </c>
      <c r="G246" s="17"/>
    </row>
    <row r="247" spans="1:7" ht="15.75" outlineLevel="1" x14ac:dyDescent="0.2">
      <c r="A247" s="18">
        <v>9026</v>
      </c>
      <c r="B247" s="19" t="s">
        <v>158</v>
      </c>
      <c r="C247" s="20"/>
      <c r="D247" s="20"/>
      <c r="E247" s="21">
        <v>0</v>
      </c>
      <c r="F247" s="22"/>
      <c r="G247" s="17"/>
    </row>
    <row r="248" spans="1:7" ht="15.75" outlineLevel="1" x14ac:dyDescent="0.2">
      <c r="A248" s="23">
        <v>9026001</v>
      </c>
      <c r="B248" s="24" t="s">
        <v>59</v>
      </c>
      <c r="C248" s="25" t="s">
        <v>123</v>
      </c>
      <c r="D248" s="25"/>
      <c r="E248" s="32">
        <v>7.03</v>
      </c>
      <c r="F248" s="27">
        <f>E248*D248</f>
        <v>0</v>
      </c>
      <c r="G248" s="17"/>
    </row>
    <row r="249" spans="1:7" ht="15.75" x14ac:dyDescent="0.2">
      <c r="A249" s="18">
        <v>9027</v>
      </c>
      <c r="B249" s="19" t="s">
        <v>159</v>
      </c>
      <c r="C249" s="20"/>
      <c r="D249" s="20"/>
      <c r="E249" s="21">
        <v>0</v>
      </c>
      <c r="F249" s="22"/>
      <c r="G249" s="17"/>
    </row>
    <row r="250" spans="1:7" ht="15.75" x14ac:dyDescent="0.2">
      <c r="A250" s="23">
        <v>9027001</v>
      </c>
      <c r="B250" s="24" t="s">
        <v>160</v>
      </c>
      <c r="C250" s="25" t="s">
        <v>123</v>
      </c>
      <c r="D250" s="25">
        <f>SUM(D269:D272)</f>
        <v>19</v>
      </c>
      <c r="E250" s="32">
        <v>173.3</v>
      </c>
      <c r="F250" s="27">
        <f t="shared" ref="F250:F251" si="31">E250*D250</f>
        <v>3292.7000000000003</v>
      </c>
      <c r="G250" s="17"/>
    </row>
    <row r="251" spans="1:7" ht="15.75" x14ac:dyDescent="0.2">
      <c r="A251" s="23">
        <v>9027002</v>
      </c>
      <c r="B251" s="24" t="s">
        <v>161</v>
      </c>
      <c r="C251" s="25" t="s">
        <v>55</v>
      </c>
      <c r="D251" s="25"/>
      <c r="E251" s="32">
        <v>141.03</v>
      </c>
      <c r="F251" s="27">
        <f t="shared" si="31"/>
        <v>0</v>
      </c>
      <c r="G251" s="17"/>
    </row>
    <row r="252" spans="1:7" ht="31.5" x14ac:dyDescent="0.2">
      <c r="A252" s="18">
        <v>9028</v>
      </c>
      <c r="B252" s="19" t="s">
        <v>162</v>
      </c>
      <c r="C252" s="20"/>
      <c r="D252" s="20"/>
      <c r="E252" s="21">
        <v>0</v>
      </c>
      <c r="F252" s="22"/>
      <c r="G252" s="17"/>
    </row>
    <row r="253" spans="1:7" ht="15.75" x14ac:dyDescent="0.2">
      <c r="A253" s="23">
        <v>9028001</v>
      </c>
      <c r="B253" s="24" t="s">
        <v>163</v>
      </c>
      <c r="C253" s="25" t="s">
        <v>123</v>
      </c>
      <c r="D253" s="25"/>
      <c r="E253" s="32">
        <v>805.28</v>
      </c>
      <c r="F253" s="27">
        <f t="shared" ref="F253:F254" si="32">E253*D253</f>
        <v>0</v>
      </c>
      <c r="G253" s="17"/>
    </row>
    <row r="254" spans="1:7" ht="15.75" x14ac:dyDescent="0.2">
      <c r="A254" s="23">
        <v>9028002</v>
      </c>
      <c r="B254" s="24" t="s">
        <v>161</v>
      </c>
      <c r="C254" s="25" t="s">
        <v>55</v>
      </c>
      <c r="D254" s="25"/>
      <c r="E254" s="32">
        <v>141.03</v>
      </c>
      <c r="F254" s="27">
        <f t="shared" si="32"/>
        <v>0</v>
      </c>
      <c r="G254" s="17"/>
    </row>
    <row r="255" spans="1:7" ht="15.75" x14ac:dyDescent="0.2">
      <c r="A255" s="18">
        <v>9029</v>
      </c>
      <c r="B255" s="19" t="s">
        <v>164</v>
      </c>
      <c r="C255" s="20"/>
      <c r="D255" s="20"/>
      <c r="E255" s="21">
        <v>0</v>
      </c>
      <c r="F255" s="22"/>
      <c r="G255" s="28" t="s">
        <v>206</v>
      </c>
    </row>
    <row r="256" spans="1:7" ht="15.75" x14ac:dyDescent="0.2">
      <c r="A256" s="23">
        <v>9029001</v>
      </c>
      <c r="B256" s="24" t="s">
        <v>165</v>
      </c>
      <c r="C256" s="25" t="s">
        <v>20</v>
      </c>
      <c r="D256" s="25"/>
      <c r="E256" s="32">
        <v>613.04</v>
      </c>
      <c r="F256" s="27">
        <f t="shared" ref="F256:F262" si="33">E256*D256</f>
        <v>0</v>
      </c>
      <c r="G256" s="17"/>
    </row>
    <row r="257" spans="1:7" ht="15.75" x14ac:dyDescent="0.2">
      <c r="A257" s="23">
        <v>9029002</v>
      </c>
      <c r="B257" s="24" t="s">
        <v>166</v>
      </c>
      <c r="C257" s="25" t="s">
        <v>20</v>
      </c>
      <c r="D257" s="25">
        <f>(8034.685*0.15)*0.333</f>
        <v>401.33251574999997</v>
      </c>
      <c r="E257" s="32">
        <v>174.14</v>
      </c>
      <c r="F257" s="27">
        <f t="shared" si="33"/>
        <v>69888.044292704988</v>
      </c>
      <c r="G257" s="17"/>
    </row>
    <row r="258" spans="1:7" ht="15.75" x14ac:dyDescent="0.2">
      <c r="A258" s="23">
        <v>9029003</v>
      </c>
      <c r="B258" s="24" t="s">
        <v>167</v>
      </c>
      <c r="C258" s="25" t="s">
        <v>20</v>
      </c>
      <c r="D258" s="25"/>
      <c r="E258" s="32">
        <v>79.75</v>
      </c>
      <c r="F258" s="27">
        <f>E258*D258</f>
        <v>0</v>
      </c>
      <c r="G258" s="17"/>
    </row>
    <row r="259" spans="1:7" ht="15.75" x14ac:dyDescent="0.2">
      <c r="A259" s="23">
        <v>9029004</v>
      </c>
      <c r="B259" s="24" t="s">
        <v>168</v>
      </c>
      <c r="C259" s="25" t="s">
        <v>20</v>
      </c>
      <c r="D259" s="25">
        <f>(8034.685*0.15)*0.333</f>
        <v>401.33251574999997</v>
      </c>
      <c r="E259" s="32">
        <v>142.08000000000001</v>
      </c>
      <c r="F259" s="27">
        <f>E259*D259</f>
        <v>57021.323837759999</v>
      </c>
      <c r="G259" s="17"/>
    </row>
    <row r="260" spans="1:7" ht="15.75" x14ac:dyDescent="0.2">
      <c r="A260" s="23">
        <v>9029005</v>
      </c>
      <c r="B260" s="24" t="s">
        <v>169</v>
      </c>
      <c r="C260" s="25" t="s">
        <v>20</v>
      </c>
      <c r="D260" s="25">
        <f>(8034.685*0.15)*0.333</f>
        <v>401.33251574999997</v>
      </c>
      <c r="E260" s="32">
        <v>131.13999999999999</v>
      </c>
      <c r="F260" s="27">
        <f t="shared" si="33"/>
        <v>52630.746115454989</v>
      </c>
      <c r="G260" s="17"/>
    </row>
    <row r="261" spans="1:7" ht="15.75" x14ac:dyDescent="0.2">
      <c r="A261" s="23">
        <v>9029006</v>
      </c>
      <c r="B261" s="24" t="s">
        <v>170</v>
      </c>
      <c r="C261" s="25" t="s">
        <v>20</v>
      </c>
      <c r="D261" s="25"/>
      <c r="E261" s="32">
        <v>120.56</v>
      </c>
      <c r="F261" s="27">
        <f t="shared" si="33"/>
        <v>0</v>
      </c>
      <c r="G261" s="17"/>
    </row>
    <row r="262" spans="1:7" ht="15.75" x14ac:dyDescent="0.2">
      <c r="A262" s="23" t="s">
        <v>171</v>
      </c>
      <c r="B262" s="24" t="s">
        <v>172</v>
      </c>
      <c r="C262" s="25" t="s">
        <v>20</v>
      </c>
      <c r="D262" s="25"/>
      <c r="E262" s="32">
        <v>126.82</v>
      </c>
      <c r="F262" s="27">
        <f t="shared" si="33"/>
        <v>0</v>
      </c>
      <c r="G262" s="17"/>
    </row>
    <row r="263" spans="1:7" ht="15.75" x14ac:dyDescent="0.2">
      <c r="A263" s="18" t="s">
        <v>173</v>
      </c>
      <c r="B263" s="19" t="s">
        <v>174</v>
      </c>
      <c r="C263" s="20"/>
      <c r="D263" s="20"/>
      <c r="E263" s="21">
        <v>0</v>
      </c>
      <c r="F263" s="22"/>
      <c r="G263" s="17"/>
    </row>
    <row r="264" spans="1:7" ht="30" x14ac:dyDescent="0.2">
      <c r="A264" s="23" t="s">
        <v>175</v>
      </c>
      <c r="B264" s="24" t="s">
        <v>176</v>
      </c>
      <c r="C264" s="25" t="s">
        <v>177</v>
      </c>
      <c r="D264" s="25"/>
      <c r="E264" s="32">
        <v>16104.96</v>
      </c>
      <c r="F264" s="27">
        <f t="shared" ref="F264:F267" si="34">E264*D264</f>
        <v>0</v>
      </c>
      <c r="G264" s="17"/>
    </row>
    <row r="265" spans="1:7" ht="30" x14ac:dyDescent="0.2">
      <c r="A265" s="23" t="s">
        <v>178</v>
      </c>
      <c r="B265" s="24" t="s">
        <v>179</v>
      </c>
      <c r="C265" s="25" t="s">
        <v>177</v>
      </c>
      <c r="D265" s="25">
        <v>1</v>
      </c>
      <c r="E265" s="32">
        <v>10643.74</v>
      </c>
      <c r="F265" s="27">
        <f t="shared" si="34"/>
        <v>10643.74</v>
      </c>
      <c r="G265" s="17"/>
    </row>
    <row r="266" spans="1:7" ht="30" x14ac:dyDescent="0.2">
      <c r="A266" s="23" t="s">
        <v>180</v>
      </c>
      <c r="B266" s="24" t="s">
        <v>181</v>
      </c>
      <c r="C266" s="25" t="s">
        <v>177</v>
      </c>
      <c r="D266" s="25">
        <v>2</v>
      </c>
      <c r="E266" s="32">
        <v>5713.57</v>
      </c>
      <c r="F266" s="27">
        <f t="shared" si="34"/>
        <v>11427.14</v>
      </c>
      <c r="G266" s="17"/>
    </row>
    <row r="267" spans="1:7" ht="30" x14ac:dyDescent="0.2">
      <c r="A267" s="23" t="s">
        <v>182</v>
      </c>
      <c r="B267" s="24" t="s">
        <v>183</v>
      </c>
      <c r="C267" s="25" t="s">
        <v>177</v>
      </c>
      <c r="D267" s="25">
        <v>9</v>
      </c>
      <c r="E267" s="32">
        <v>3711.24</v>
      </c>
      <c r="F267" s="27">
        <f t="shared" si="34"/>
        <v>33401.159999999996</v>
      </c>
      <c r="G267" s="17"/>
    </row>
    <row r="268" spans="1:7" ht="15.75" x14ac:dyDescent="0.2">
      <c r="A268" s="18" t="s">
        <v>184</v>
      </c>
      <c r="B268" s="19" t="s">
        <v>185</v>
      </c>
      <c r="C268" s="20"/>
      <c r="D268" s="20"/>
      <c r="E268" s="21">
        <v>0</v>
      </c>
      <c r="F268" s="22"/>
    </row>
    <row r="269" spans="1:7" ht="45" x14ac:dyDescent="0.2">
      <c r="A269" s="23" t="s">
        <v>186</v>
      </c>
      <c r="B269" s="24" t="s">
        <v>187</v>
      </c>
      <c r="C269" s="25" t="s">
        <v>177</v>
      </c>
      <c r="D269" s="25">
        <v>4</v>
      </c>
      <c r="E269" s="32">
        <v>230.75</v>
      </c>
      <c r="F269" s="27">
        <f t="shared" ref="F269:F272" si="35">E269*D269</f>
        <v>923</v>
      </c>
    </row>
    <row r="270" spans="1:7" ht="45" x14ac:dyDescent="0.2">
      <c r="A270" s="23" t="s">
        <v>188</v>
      </c>
      <c r="B270" s="24" t="s">
        <v>189</v>
      </c>
      <c r="C270" s="25" t="s">
        <v>177</v>
      </c>
      <c r="D270" s="25">
        <v>3</v>
      </c>
      <c r="E270" s="32">
        <v>494.88</v>
      </c>
      <c r="F270" s="27">
        <f t="shared" si="35"/>
        <v>1484.6399999999999</v>
      </c>
    </row>
    <row r="271" spans="1:7" ht="45" x14ac:dyDescent="0.2">
      <c r="A271" s="23" t="s">
        <v>190</v>
      </c>
      <c r="B271" s="24" t="s">
        <v>191</v>
      </c>
      <c r="C271" s="25" t="s">
        <v>177</v>
      </c>
      <c r="D271" s="25">
        <v>9</v>
      </c>
      <c r="E271" s="32">
        <v>120.27</v>
      </c>
      <c r="F271" s="27">
        <f t="shared" si="35"/>
        <v>1082.43</v>
      </c>
    </row>
    <row r="272" spans="1:7" ht="45" x14ac:dyDescent="0.2">
      <c r="A272" s="23" t="s">
        <v>192</v>
      </c>
      <c r="B272" s="24" t="s">
        <v>193</v>
      </c>
      <c r="C272" s="25" t="s">
        <v>177</v>
      </c>
      <c r="D272" s="25">
        <v>3</v>
      </c>
      <c r="E272" s="32">
        <v>163.98</v>
      </c>
      <c r="F272" s="27">
        <f t="shared" si="35"/>
        <v>491.93999999999994</v>
      </c>
    </row>
    <row r="273" spans="1:5" s="67" customFormat="1" x14ac:dyDescent="0.2">
      <c r="A273" s="63"/>
      <c r="B273" s="64"/>
      <c r="C273" s="65"/>
      <c r="D273" s="65"/>
      <c r="E273" s="66"/>
    </row>
  </sheetData>
  <sheetProtection sort="0" autoFilter="0"/>
  <autoFilter ref="A12:F272" xr:uid="{1DB55B19-1292-484F-9645-C473526A460E}"/>
  <mergeCells count="4">
    <mergeCell ref="A10:B10"/>
    <mergeCell ref="C10:F10"/>
    <mergeCell ref="A1:F1"/>
    <mergeCell ref="E2:F7"/>
  </mergeCells>
  <phoneticPr fontId="5" type="noConversion"/>
  <conditionalFormatting sqref="A13:F272">
    <cfRule type="expression" dxfId="3" priority="1">
      <formula>$C13=""</formula>
    </cfRule>
  </conditionalFormatting>
  <conditionalFormatting sqref="D13:D272">
    <cfRule type="expression" dxfId="2" priority="9">
      <formula>AND($C13&lt;&gt;"")</formula>
    </cfRule>
  </conditionalFormatting>
  <pageMargins left="0.511811024" right="0.511811024" top="0.78740157499999996" bottom="0.78740157499999996" header="0.31496062000000002" footer="0.31496062000000002"/>
  <ignoredErrors>
    <ignoredError sqref="A262"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9C7B-070A-42C8-83FC-0D5B96186E99}">
  <sheetPr>
    <pageSetUpPr fitToPage="1"/>
  </sheetPr>
  <dimension ref="A1:T47"/>
  <sheetViews>
    <sheetView showGridLines="0" zoomScale="70" zoomScaleNormal="70" workbookViewId="0">
      <pane ySplit="12" topLeftCell="A13" activePane="bottomLeft" state="frozen"/>
      <selection pane="bottomLeft" activeCell="B23" sqref="B23"/>
    </sheetView>
  </sheetViews>
  <sheetFormatPr defaultColWidth="8.88671875" defaultRowHeight="15" outlineLevelRow="1" x14ac:dyDescent="0.2"/>
  <cols>
    <col min="1" max="1" width="13.44140625" style="11" bestFit="1" customWidth="1"/>
    <col min="2" max="2" width="56.44140625" style="12" customWidth="1"/>
    <col min="3" max="3" width="13.77734375" style="13" customWidth="1"/>
    <col min="4" max="4" width="16" style="13" bestFit="1" customWidth="1"/>
    <col min="5" max="5" width="15.88671875" style="14" customWidth="1"/>
    <col min="6" max="6" width="13.5546875" style="6" bestFit="1" customWidth="1"/>
    <col min="7" max="16383" width="8.88671875" style="6" customWidth="1"/>
    <col min="16384" max="16384" width="8.88671875" style="6"/>
  </cols>
  <sheetData>
    <row r="1" spans="1:20" ht="18" x14ac:dyDescent="0.2">
      <c r="A1" s="57" t="s">
        <v>197</v>
      </c>
      <c r="B1" s="58"/>
      <c r="C1" s="58"/>
      <c r="D1" s="58"/>
      <c r="E1" s="59"/>
      <c r="F1" s="60"/>
      <c r="G1"/>
      <c r="H1"/>
      <c r="I1"/>
      <c r="J1"/>
      <c r="K1"/>
      <c r="L1"/>
      <c r="M1"/>
      <c r="N1"/>
      <c r="O1"/>
      <c r="P1"/>
      <c r="Q1"/>
      <c r="R1"/>
      <c r="S1"/>
      <c r="T1"/>
    </row>
    <row r="2" spans="1:20" x14ac:dyDescent="0.2">
      <c r="A2" s="33"/>
      <c r="B2" s="6"/>
      <c r="C2" s="6"/>
      <c r="D2"/>
      <c r="E2" s="61" t="e" vm="1">
        <v>#VALUE!</v>
      </c>
      <c r="F2" s="62"/>
      <c r="G2"/>
      <c r="H2"/>
      <c r="I2"/>
      <c r="J2"/>
      <c r="K2"/>
      <c r="L2"/>
      <c r="M2"/>
      <c r="N2"/>
      <c r="O2"/>
      <c r="P2"/>
      <c r="Q2"/>
      <c r="R2"/>
      <c r="S2"/>
      <c r="T2"/>
    </row>
    <row r="3" spans="1:20" x14ac:dyDescent="0.2">
      <c r="A3" s="34"/>
      <c r="C3" s="6"/>
      <c r="D3"/>
      <c r="E3" s="61"/>
      <c r="F3" s="62"/>
      <c r="G3"/>
      <c r="H3"/>
      <c r="I3"/>
      <c r="J3"/>
      <c r="K3"/>
      <c r="L3"/>
      <c r="M3"/>
      <c r="N3"/>
      <c r="O3"/>
      <c r="P3"/>
      <c r="Q3"/>
      <c r="R3"/>
      <c r="S3"/>
      <c r="T3"/>
    </row>
    <row r="4" spans="1:20" x14ac:dyDescent="0.2">
      <c r="A4" s="35" t="s">
        <v>194</v>
      </c>
      <c r="B4" s="6" t="s">
        <v>198</v>
      </c>
      <c r="C4" s="6"/>
      <c r="D4"/>
      <c r="E4" s="61"/>
      <c r="F4" s="62"/>
      <c r="G4"/>
      <c r="H4"/>
      <c r="I4"/>
      <c r="J4"/>
      <c r="K4"/>
      <c r="L4"/>
      <c r="M4"/>
      <c r="N4"/>
      <c r="O4"/>
      <c r="P4"/>
      <c r="Q4"/>
      <c r="R4"/>
      <c r="S4"/>
      <c r="T4"/>
    </row>
    <row r="5" spans="1:20" x14ac:dyDescent="0.2">
      <c r="A5" s="35" t="s">
        <v>195</v>
      </c>
      <c r="B5" s="6" t="s">
        <v>196</v>
      </c>
      <c r="C5" s="36"/>
      <c r="D5" s="36"/>
      <c r="E5" s="61"/>
      <c r="F5" s="62"/>
      <c r="G5"/>
      <c r="H5"/>
      <c r="I5"/>
      <c r="J5"/>
      <c r="K5"/>
      <c r="L5"/>
      <c r="M5"/>
      <c r="N5"/>
      <c r="O5"/>
      <c r="P5"/>
      <c r="Q5"/>
      <c r="R5"/>
      <c r="S5"/>
      <c r="T5"/>
    </row>
    <row r="6" spans="1:20" x14ac:dyDescent="0.2">
      <c r="A6" s="37"/>
      <c r="B6" s="36"/>
      <c r="C6" s="36"/>
      <c r="D6" s="36"/>
      <c r="E6" s="61"/>
      <c r="F6" s="62"/>
      <c r="G6"/>
      <c r="H6"/>
      <c r="I6"/>
      <c r="J6"/>
      <c r="K6"/>
      <c r="L6"/>
      <c r="M6"/>
      <c r="N6"/>
      <c r="O6"/>
      <c r="P6"/>
      <c r="Q6"/>
      <c r="R6"/>
      <c r="S6"/>
      <c r="T6"/>
    </row>
    <row r="7" spans="1:20" x14ac:dyDescent="0.2">
      <c r="A7" s="37"/>
      <c r="B7" s="36"/>
      <c r="C7" s="36"/>
      <c r="D7" s="36"/>
      <c r="E7" s="61"/>
      <c r="F7" s="62"/>
      <c r="G7"/>
      <c r="H7"/>
      <c r="I7"/>
      <c r="J7"/>
      <c r="K7"/>
      <c r="L7"/>
      <c r="M7"/>
      <c r="N7"/>
      <c r="O7"/>
      <c r="P7"/>
      <c r="Q7"/>
      <c r="R7"/>
      <c r="S7"/>
      <c r="T7"/>
    </row>
    <row r="8" spans="1:20" ht="15.75" x14ac:dyDescent="0.25">
      <c r="A8" s="40" t="s">
        <v>199</v>
      </c>
      <c r="B8" s="41" t="s">
        <v>202</v>
      </c>
      <c r="C8" s="39" t="s">
        <v>200</v>
      </c>
      <c r="D8" s="30">
        <f>SUM(OrcGeral!$F$12:$F$1048576)</f>
        <v>507162.80909092014</v>
      </c>
      <c r="E8" s="39" t="s">
        <v>201</v>
      </c>
      <c r="F8" s="38">
        <f>$D$8/(1-$B$8)</f>
        <v>724518.29870131449</v>
      </c>
    </row>
    <row r="9" spans="1:20" x14ac:dyDescent="0.2">
      <c r="A9" s="34"/>
      <c r="E9" s="31"/>
      <c r="F9" s="43"/>
    </row>
    <row r="10" spans="1:20" s="68" customFormat="1" ht="28.5" customHeight="1" outlineLevel="1" thickBot="1" x14ac:dyDescent="0.25">
      <c r="A10" s="71" t="s">
        <v>9</v>
      </c>
      <c r="B10" s="69"/>
      <c r="C10" s="70" t="s">
        <v>207</v>
      </c>
      <c r="D10" s="70"/>
      <c r="E10" s="70"/>
      <c r="F10" s="72"/>
    </row>
    <row r="11" spans="1:20" ht="6" customHeight="1" outlineLevel="1" thickBot="1" x14ac:dyDescent="0.25">
      <c r="A11" s="33"/>
      <c r="B11" s="6"/>
      <c r="C11" s="6"/>
      <c r="D11" s="6"/>
      <c r="E11" s="6"/>
      <c r="F11" s="44"/>
    </row>
    <row r="12" spans="1:20" ht="15.75" x14ac:dyDescent="0.2">
      <c r="A12" s="45" t="s">
        <v>10</v>
      </c>
      <c r="B12" s="7" t="s">
        <v>11</v>
      </c>
      <c r="C12" s="8" t="s">
        <v>12</v>
      </c>
      <c r="D12" s="8" t="s">
        <v>13</v>
      </c>
      <c r="E12" s="9" t="s">
        <v>14</v>
      </c>
      <c r="F12" s="46" t="s">
        <v>15</v>
      </c>
      <c r="G12" s="17"/>
    </row>
    <row r="13" spans="1:20" ht="15.75" x14ac:dyDescent="0.2">
      <c r="A13" s="47">
        <v>4</v>
      </c>
      <c r="B13" s="19" t="s">
        <v>16</v>
      </c>
      <c r="C13" s="20"/>
      <c r="D13" s="20"/>
      <c r="E13" s="21"/>
      <c r="F13" s="48"/>
      <c r="G13" s="28" t="s">
        <v>17</v>
      </c>
    </row>
    <row r="14" spans="1:20" ht="31.5" x14ac:dyDescent="0.2">
      <c r="A14" s="47">
        <v>4002</v>
      </c>
      <c r="B14" s="19" t="s">
        <v>18</v>
      </c>
      <c r="C14" s="20"/>
      <c r="D14" s="20"/>
      <c r="E14" s="21"/>
      <c r="F14" s="48"/>
    </row>
    <row r="15" spans="1:20" x14ac:dyDescent="0.2">
      <c r="A15" s="49">
        <v>4002001</v>
      </c>
      <c r="B15" s="24" t="s">
        <v>19</v>
      </c>
      <c r="C15" s="25" t="s">
        <v>20</v>
      </c>
      <c r="D15" s="25">
        <f>D20</f>
        <v>7231.2165000000005</v>
      </c>
      <c r="E15" s="26">
        <v>18.53</v>
      </c>
      <c r="F15" s="50">
        <f t="shared" ref="F15" si="0">E15*D15</f>
        <v>133994.44174500002</v>
      </c>
    </row>
    <row r="16" spans="1:20" ht="31.5" x14ac:dyDescent="0.2">
      <c r="A16" s="47">
        <v>4006</v>
      </c>
      <c r="B16" s="19" t="s">
        <v>25</v>
      </c>
      <c r="C16" s="20"/>
      <c r="D16" s="20"/>
      <c r="E16" s="21">
        <v>0</v>
      </c>
      <c r="F16" s="48"/>
      <c r="G16" s="28" t="s">
        <v>203</v>
      </c>
    </row>
    <row r="17" spans="1:7" ht="15.6" customHeight="1" x14ac:dyDescent="0.2">
      <c r="A17" s="49">
        <v>4006001</v>
      </c>
      <c r="B17" s="24" t="s">
        <v>26</v>
      </c>
      <c r="C17" s="25" t="s">
        <v>20</v>
      </c>
      <c r="D17" s="25">
        <f>D19</f>
        <v>803.46850000000006</v>
      </c>
      <c r="E17" s="26">
        <v>55.06</v>
      </c>
      <c r="F17" s="50">
        <f t="shared" ref="F17" si="1">E17*D17</f>
        <v>44238.975610000009</v>
      </c>
    </row>
    <row r="18" spans="1:7" ht="15.75" x14ac:dyDescent="0.2">
      <c r="A18" s="47">
        <v>4013</v>
      </c>
      <c r="B18" s="19" t="s">
        <v>33</v>
      </c>
      <c r="C18" s="20"/>
      <c r="D18" s="20"/>
      <c r="E18" s="21">
        <v>0</v>
      </c>
      <c r="F18" s="48"/>
      <c r="G18" s="17"/>
    </row>
    <row r="19" spans="1:7" ht="15.75" x14ac:dyDescent="0.2">
      <c r="A19" s="49">
        <v>4013001</v>
      </c>
      <c r="B19" s="24" t="s">
        <v>34</v>
      </c>
      <c r="C19" s="25" t="s">
        <v>20</v>
      </c>
      <c r="D19" s="25">
        <f>(8034.685)*0.1</f>
        <v>803.46850000000006</v>
      </c>
      <c r="E19" s="26">
        <v>13.04</v>
      </c>
      <c r="F19" s="50">
        <f>E19*D19</f>
        <v>10477.229240000001</v>
      </c>
      <c r="G19" s="28" t="s">
        <v>204</v>
      </c>
    </row>
    <row r="20" spans="1:7" ht="15.75" x14ac:dyDescent="0.2">
      <c r="A20" s="49">
        <v>4013002</v>
      </c>
      <c r="B20" s="24" t="s">
        <v>35</v>
      </c>
      <c r="C20" s="25" t="s">
        <v>20</v>
      </c>
      <c r="D20" s="25">
        <f>(8034.685)*0.9</f>
        <v>7231.2165000000005</v>
      </c>
      <c r="E20" s="26">
        <v>2.4900000000000002</v>
      </c>
      <c r="F20" s="50">
        <f>E20*D20</f>
        <v>18005.729085000003</v>
      </c>
      <c r="G20" s="17"/>
    </row>
    <row r="21" spans="1:7" ht="15.75" x14ac:dyDescent="0.2">
      <c r="A21" s="47">
        <v>4014</v>
      </c>
      <c r="B21" s="19" t="s">
        <v>36</v>
      </c>
      <c r="C21" s="20"/>
      <c r="D21" s="20"/>
      <c r="E21" s="21">
        <v>0</v>
      </c>
      <c r="F21" s="48"/>
      <c r="G21" s="17"/>
    </row>
    <row r="22" spans="1:7" ht="15.75" x14ac:dyDescent="0.2">
      <c r="A22" s="49">
        <v>4014001</v>
      </c>
      <c r="B22" s="24" t="s">
        <v>34</v>
      </c>
      <c r="C22" s="25" t="s">
        <v>20</v>
      </c>
      <c r="D22" s="25">
        <f>D19</f>
        <v>803.46850000000006</v>
      </c>
      <c r="E22" s="26">
        <v>13.04</v>
      </c>
      <c r="F22" s="50">
        <f t="shared" ref="F22:F23" si="2">E22*D22</f>
        <v>10477.229240000001</v>
      </c>
      <c r="G22" s="28" t="s">
        <v>205</v>
      </c>
    </row>
    <row r="23" spans="1:7" ht="15.75" x14ac:dyDescent="0.2">
      <c r="A23" s="49">
        <v>4014002</v>
      </c>
      <c r="B23" s="24" t="s">
        <v>35</v>
      </c>
      <c r="C23" s="25" t="s">
        <v>20</v>
      </c>
      <c r="D23" s="25">
        <f>D20</f>
        <v>7231.2165000000005</v>
      </c>
      <c r="E23" s="26">
        <v>2.4900000000000002</v>
      </c>
      <c r="F23" s="50">
        <f t="shared" si="2"/>
        <v>18005.729085000003</v>
      </c>
      <c r="G23" s="17"/>
    </row>
    <row r="24" spans="1:7" ht="15.75" x14ac:dyDescent="0.2">
      <c r="A24" s="47">
        <v>9</v>
      </c>
      <c r="B24" s="19" t="s">
        <v>52</v>
      </c>
      <c r="C24" s="20"/>
      <c r="D24" s="20"/>
      <c r="E24" s="21">
        <v>0</v>
      </c>
      <c r="F24" s="48"/>
      <c r="G24" s="17"/>
    </row>
    <row r="25" spans="1:7" ht="15.75" x14ac:dyDescent="0.2">
      <c r="A25" s="47">
        <v>9001</v>
      </c>
      <c r="B25" s="19" t="s">
        <v>53</v>
      </c>
      <c r="C25" s="20"/>
      <c r="D25" s="20"/>
      <c r="E25" s="21">
        <v>0</v>
      </c>
      <c r="F25" s="48"/>
      <c r="G25" s="17"/>
    </row>
    <row r="26" spans="1:7" ht="15.75" x14ac:dyDescent="0.2">
      <c r="A26" s="49">
        <v>9001001</v>
      </c>
      <c r="B26" s="24" t="s">
        <v>54</v>
      </c>
      <c r="C26" s="25" t="s">
        <v>55</v>
      </c>
      <c r="D26" s="25">
        <v>5950.9750000000013</v>
      </c>
      <c r="E26" s="26">
        <v>3.19</v>
      </c>
      <c r="F26" s="50">
        <f t="shared" ref="F26:F31" si="3">E26*D26</f>
        <v>18983.610250000005</v>
      </c>
      <c r="G26" s="17"/>
    </row>
    <row r="27" spans="1:7" ht="15.75" x14ac:dyDescent="0.2">
      <c r="A27" s="49">
        <v>9001002</v>
      </c>
      <c r="B27" s="24" t="s">
        <v>56</v>
      </c>
      <c r="C27" s="25" t="s">
        <v>55</v>
      </c>
      <c r="D27" s="25">
        <v>894.56600000000003</v>
      </c>
      <c r="E27" s="26">
        <v>4.3600000000000003</v>
      </c>
      <c r="F27" s="50">
        <f t="shared" si="3"/>
        <v>3900.3077600000006</v>
      </c>
      <c r="G27" s="17"/>
    </row>
    <row r="28" spans="1:7" ht="15.75" x14ac:dyDescent="0.2">
      <c r="A28" s="49">
        <v>9001003</v>
      </c>
      <c r="B28" s="24" t="s">
        <v>57</v>
      </c>
      <c r="C28" s="25" t="s">
        <v>55</v>
      </c>
      <c r="D28" s="25">
        <v>792.72300000000007</v>
      </c>
      <c r="E28" s="26">
        <v>5.44</v>
      </c>
      <c r="F28" s="50">
        <f t="shared" si="3"/>
        <v>4312.4131200000011</v>
      </c>
      <c r="G28" s="17"/>
    </row>
    <row r="29" spans="1:7" ht="15.75" x14ac:dyDescent="0.2">
      <c r="A29" s="49">
        <v>9001003</v>
      </c>
      <c r="B29" s="24" t="s">
        <v>58</v>
      </c>
      <c r="C29" s="25" t="s">
        <v>55</v>
      </c>
      <c r="D29" s="25">
        <v>349.34000000000003</v>
      </c>
      <c r="E29" s="26">
        <v>6.03</v>
      </c>
      <c r="F29" s="50">
        <f t="shared" si="3"/>
        <v>2106.5202000000004</v>
      </c>
      <c r="G29" s="17"/>
    </row>
    <row r="30" spans="1:7" ht="15.75" x14ac:dyDescent="0.2">
      <c r="A30" s="49">
        <v>9001004</v>
      </c>
      <c r="B30" s="24" t="s">
        <v>59</v>
      </c>
      <c r="C30" s="25" t="s">
        <v>55</v>
      </c>
      <c r="D30" s="25">
        <v>20.004999999999999</v>
      </c>
      <c r="E30" s="26">
        <v>7.03</v>
      </c>
      <c r="F30" s="50">
        <f t="shared" si="3"/>
        <v>140.63515000000001</v>
      </c>
      <c r="G30" s="17"/>
    </row>
    <row r="31" spans="1:7" ht="15.75" x14ac:dyDescent="0.2">
      <c r="A31" s="49">
        <v>9001005</v>
      </c>
      <c r="B31" s="24" t="s">
        <v>60</v>
      </c>
      <c r="C31" s="25" t="s">
        <v>55</v>
      </c>
      <c r="D31" s="25">
        <v>27.076000000000001</v>
      </c>
      <c r="E31" s="26">
        <v>8.61</v>
      </c>
      <c r="F31" s="50">
        <f t="shared" si="3"/>
        <v>233.12436</v>
      </c>
      <c r="G31" s="17"/>
    </row>
    <row r="32" spans="1:7" ht="15.75" x14ac:dyDescent="0.2">
      <c r="A32" s="47">
        <v>9027</v>
      </c>
      <c r="B32" s="19" t="s">
        <v>159</v>
      </c>
      <c r="C32" s="20"/>
      <c r="D32" s="20"/>
      <c r="E32" s="21">
        <v>0</v>
      </c>
      <c r="F32" s="48"/>
      <c r="G32" s="17"/>
    </row>
    <row r="33" spans="1:7" ht="15.75" x14ac:dyDescent="0.2">
      <c r="A33" s="49">
        <v>9027001</v>
      </c>
      <c r="B33" s="24" t="s">
        <v>160</v>
      </c>
      <c r="C33" s="25" t="s">
        <v>123</v>
      </c>
      <c r="D33" s="25">
        <f>SUM(D43:D46)</f>
        <v>19</v>
      </c>
      <c r="E33" s="26">
        <v>173.3</v>
      </c>
      <c r="F33" s="50">
        <f t="shared" ref="F33" si="4">E33*D33</f>
        <v>3292.7000000000003</v>
      </c>
      <c r="G33" s="17"/>
    </row>
    <row r="34" spans="1:7" ht="15.75" x14ac:dyDescent="0.2">
      <c r="A34" s="47">
        <v>9029</v>
      </c>
      <c r="B34" s="19" t="s">
        <v>164</v>
      </c>
      <c r="C34" s="20"/>
      <c r="D34" s="20"/>
      <c r="E34" s="21">
        <v>0</v>
      </c>
      <c r="F34" s="48"/>
      <c r="G34" s="28" t="s">
        <v>206</v>
      </c>
    </row>
    <row r="35" spans="1:7" ht="15.75" x14ac:dyDescent="0.2">
      <c r="A35" s="49">
        <v>9029002</v>
      </c>
      <c r="B35" s="24" t="s">
        <v>166</v>
      </c>
      <c r="C35" s="25" t="s">
        <v>20</v>
      </c>
      <c r="D35" s="25">
        <f>(8034.685*0.15)*0.333</f>
        <v>401.33251574999997</v>
      </c>
      <c r="E35" s="26">
        <v>174.14</v>
      </c>
      <c r="F35" s="50">
        <f t="shared" ref="F35:F37" si="5">E35*D35</f>
        <v>69888.044292704988</v>
      </c>
      <c r="G35" s="17"/>
    </row>
    <row r="36" spans="1:7" ht="15.75" x14ac:dyDescent="0.2">
      <c r="A36" s="49">
        <v>9029004</v>
      </c>
      <c r="B36" s="24" t="s">
        <v>168</v>
      </c>
      <c r="C36" s="25" t="s">
        <v>20</v>
      </c>
      <c r="D36" s="25">
        <f>(8034.685*0.15)*0.333</f>
        <v>401.33251574999997</v>
      </c>
      <c r="E36" s="26">
        <v>142.08000000000001</v>
      </c>
      <c r="F36" s="50">
        <f>E36*D36</f>
        <v>57021.323837759999</v>
      </c>
      <c r="G36" s="17"/>
    </row>
    <row r="37" spans="1:7" ht="15.75" x14ac:dyDescent="0.2">
      <c r="A37" s="49">
        <v>9029005</v>
      </c>
      <c r="B37" s="24" t="s">
        <v>169</v>
      </c>
      <c r="C37" s="25" t="s">
        <v>20</v>
      </c>
      <c r="D37" s="25">
        <f>(8034.685*0.15)*0.333</f>
        <v>401.33251574999997</v>
      </c>
      <c r="E37" s="26">
        <v>131.13999999999999</v>
      </c>
      <c r="F37" s="50">
        <f t="shared" si="5"/>
        <v>52630.746115454989</v>
      </c>
      <c r="G37" s="17"/>
    </row>
    <row r="38" spans="1:7" ht="15.75" x14ac:dyDescent="0.2">
      <c r="A38" s="47" t="s">
        <v>173</v>
      </c>
      <c r="B38" s="19" t="s">
        <v>174</v>
      </c>
      <c r="C38" s="20"/>
      <c r="D38" s="20"/>
      <c r="E38" s="21">
        <v>0</v>
      </c>
      <c r="F38" s="48"/>
      <c r="G38" s="17"/>
    </row>
    <row r="39" spans="1:7" ht="30" x14ac:dyDescent="0.2">
      <c r="A39" s="49" t="s">
        <v>178</v>
      </c>
      <c r="B39" s="24" t="s">
        <v>179</v>
      </c>
      <c r="C39" s="25" t="s">
        <v>177</v>
      </c>
      <c r="D39" s="25">
        <v>1</v>
      </c>
      <c r="E39" s="26">
        <v>10643.74</v>
      </c>
      <c r="F39" s="50">
        <f t="shared" ref="F39:F41" si="6">E39*D39</f>
        <v>10643.74</v>
      </c>
      <c r="G39" s="17"/>
    </row>
    <row r="40" spans="1:7" ht="30" x14ac:dyDescent="0.2">
      <c r="A40" s="49" t="s">
        <v>180</v>
      </c>
      <c r="B40" s="24" t="s">
        <v>181</v>
      </c>
      <c r="C40" s="25" t="s">
        <v>177</v>
      </c>
      <c r="D40" s="25">
        <v>2</v>
      </c>
      <c r="E40" s="26">
        <v>5713.57</v>
      </c>
      <c r="F40" s="50">
        <f t="shared" si="6"/>
        <v>11427.14</v>
      </c>
      <c r="G40" s="17"/>
    </row>
    <row r="41" spans="1:7" ht="30" x14ac:dyDescent="0.2">
      <c r="A41" s="49" t="s">
        <v>182</v>
      </c>
      <c r="B41" s="24" t="s">
        <v>183</v>
      </c>
      <c r="C41" s="25" t="s">
        <v>177</v>
      </c>
      <c r="D41" s="25">
        <v>9</v>
      </c>
      <c r="E41" s="26">
        <v>3711.24</v>
      </c>
      <c r="F41" s="50">
        <f t="shared" si="6"/>
        <v>33401.159999999996</v>
      </c>
      <c r="G41" s="17"/>
    </row>
    <row r="42" spans="1:7" ht="15.75" x14ac:dyDescent="0.2">
      <c r="A42" s="47" t="s">
        <v>184</v>
      </c>
      <c r="B42" s="19" t="s">
        <v>185</v>
      </c>
      <c r="C42" s="20"/>
      <c r="D42" s="20"/>
      <c r="E42" s="21">
        <v>0</v>
      </c>
      <c r="F42" s="48"/>
    </row>
    <row r="43" spans="1:7" ht="45" x14ac:dyDescent="0.2">
      <c r="A43" s="49" t="s">
        <v>186</v>
      </c>
      <c r="B43" s="24" t="s">
        <v>187</v>
      </c>
      <c r="C43" s="25" t="s">
        <v>177</v>
      </c>
      <c r="D43" s="25">
        <v>4</v>
      </c>
      <c r="E43" s="26">
        <v>230.75</v>
      </c>
      <c r="F43" s="50">
        <f t="shared" ref="F43:F46" si="7">E43*D43</f>
        <v>923</v>
      </c>
    </row>
    <row r="44" spans="1:7" ht="45" x14ac:dyDescent="0.2">
      <c r="A44" s="49" t="s">
        <v>188</v>
      </c>
      <c r="B44" s="24" t="s">
        <v>189</v>
      </c>
      <c r="C44" s="25" t="s">
        <v>177</v>
      </c>
      <c r="D44" s="25">
        <v>3</v>
      </c>
      <c r="E44" s="42">
        <v>494.88</v>
      </c>
      <c r="F44" s="50">
        <f>E44*D44</f>
        <v>1484.6399999999999</v>
      </c>
    </row>
    <row r="45" spans="1:7" ht="45" x14ac:dyDescent="0.2">
      <c r="A45" s="49" t="s">
        <v>190</v>
      </c>
      <c r="B45" s="24" t="s">
        <v>191</v>
      </c>
      <c r="C45" s="25" t="s">
        <v>177</v>
      </c>
      <c r="D45" s="25">
        <v>9</v>
      </c>
      <c r="E45" s="26">
        <v>120.27</v>
      </c>
      <c r="F45" s="50">
        <f t="shared" si="7"/>
        <v>1082.43</v>
      </c>
    </row>
    <row r="46" spans="1:7" ht="45" x14ac:dyDescent="0.2">
      <c r="A46" s="51" t="s">
        <v>192</v>
      </c>
      <c r="B46" s="52" t="s">
        <v>193</v>
      </c>
      <c r="C46" s="53" t="s">
        <v>177</v>
      </c>
      <c r="D46" s="53">
        <v>3</v>
      </c>
      <c r="E46" s="54">
        <v>163.98</v>
      </c>
      <c r="F46" s="55">
        <f t="shared" si="7"/>
        <v>491.93999999999994</v>
      </c>
    </row>
    <row r="47" spans="1:7" s="67" customFormat="1" x14ac:dyDescent="0.2">
      <c r="A47" s="63"/>
      <c r="B47" s="64"/>
      <c r="C47" s="65"/>
      <c r="D47" s="65"/>
      <c r="E47" s="66"/>
    </row>
  </sheetData>
  <sheetProtection sort="0" autoFilter="0"/>
  <autoFilter ref="A12:F46" xr:uid="{1DB55B19-1292-484F-9645-C473526A460E}"/>
  <mergeCells count="4">
    <mergeCell ref="A10:B10"/>
    <mergeCell ref="C10:F10"/>
    <mergeCell ref="A1:F1"/>
    <mergeCell ref="E2:F7"/>
  </mergeCells>
  <conditionalFormatting sqref="A13:F46">
    <cfRule type="expression" dxfId="1" priority="1">
      <formula>$C13=""</formula>
    </cfRule>
  </conditionalFormatting>
  <conditionalFormatting sqref="D13:D46">
    <cfRule type="expression" dxfId="0" priority="2">
      <formula>AND($C13&lt;&gt;"")</formula>
    </cfRule>
  </conditionalFormatting>
  <pageMargins left="0.25" right="0.25" top="0.75" bottom="0.75" header="0.3" footer="0.3"/>
  <pageSetup paperSize="9" scale="22"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Dados</vt:lpstr>
      <vt:lpstr>OrcGeral</vt:lpstr>
      <vt:lpstr>OrcSint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Phelipe Viana Ruiz</dc:creator>
  <cp:keywords/>
  <dc:description/>
  <cp:lastModifiedBy>Felipe Grolla Freitas</cp:lastModifiedBy>
  <cp:revision/>
  <cp:lastPrinted>2025-05-27T20:43:10Z</cp:lastPrinted>
  <dcterms:created xsi:type="dcterms:W3CDTF">2022-10-05T17:55:07Z</dcterms:created>
  <dcterms:modified xsi:type="dcterms:W3CDTF">2025-06-09T02:33:56Z</dcterms:modified>
  <cp:category/>
  <cp:contentStatus/>
</cp:coreProperties>
</file>