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DURIN config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C27"/>
  <sheetViews>
    <sheetView workbookViewId="0"/>
  </sheetViews>
  <sheetData>
    <row r="1">
      <c r="A1" t="str">
        <v>SYS</v>
      </c>
      <c r="B1" t="str">
        <v>SYS</v>
      </c>
      <c r="C1" t="str">
        <v>SYS</v>
      </c>
      <c r="D1" t="str">
        <v>SYS</v>
      </c>
      <c r="E1" t="str">
        <v>SYS</v>
      </c>
      <c r="F1" t="str">
        <v>USERDEF</v>
      </c>
      <c r="G1" t="str">
        <v>USERDEF</v>
      </c>
      <c r="H1" t="str">
        <v>USERDEF</v>
      </c>
      <c r="I1" t="str">
        <v>USERDEF</v>
      </c>
      <c r="J1" t="str">
        <v>PORO</v>
      </c>
      <c r="K1" t="str">
        <v>PORO</v>
      </c>
      <c r="L1" t="str">
        <v>PORO</v>
      </c>
      <c r="M1" t="str">
        <v>PORO</v>
      </c>
      <c r="N1" t="str">
        <v>PORO</v>
      </c>
      <c r="O1" t="str">
        <v>PORO</v>
      </c>
      <c r="P1" t="str">
        <v>PORO</v>
      </c>
      <c r="Q1" t="str">
        <v>PORO</v>
      </c>
      <c r="R1" t="str">
        <v>PORO</v>
      </c>
      <c r="S1" t="str">
        <v>PORO</v>
      </c>
      <c r="T1" t="str">
        <v>PORO</v>
      </c>
      <c r="U1" t="str">
        <v>PORO</v>
      </c>
      <c r="V1" t="str">
        <v>PORO</v>
      </c>
      <c r="W1" t="str">
        <v>FLUORO</v>
      </c>
      <c r="X1" t="str">
        <v>FLUORO</v>
      </c>
      <c r="Y1" t="str">
        <v>FLUORO</v>
      </c>
      <c r="Z1" t="str">
        <v>FLUORO</v>
      </c>
      <c r="AA1" t="str">
        <v>FLUORO</v>
      </c>
      <c r="AB1" t="str">
        <v>FLUORO</v>
      </c>
      <c r="AC1" t="str">
        <v>FLUORO</v>
      </c>
      <c r="AD1" t="str">
        <v>FLUORO</v>
      </c>
      <c r="AE1" t="str">
        <v>FLUORO</v>
      </c>
      <c r="AF1" t="str">
        <v>FLUORO</v>
      </c>
      <c r="AG1" t="str">
        <v>FLUORO</v>
      </c>
      <c r="AH1" t="str">
        <v>SENSOR</v>
      </c>
      <c r="AI1" t="str">
        <v>SENSOR</v>
      </c>
      <c r="AJ1" t="str">
        <v>SENSOR</v>
      </c>
      <c r="AK1" t="str">
        <v>SENSOR</v>
      </c>
      <c r="AL1" t="str">
        <v>SENSOR</v>
      </c>
      <c r="AM1" t="str">
        <v>SENSOR</v>
      </c>
      <c r="AN1" t="str">
        <v>SENSOR</v>
      </c>
      <c r="AO1" t="str">
        <v>SENSOR</v>
      </c>
      <c r="AP1" t="str">
        <v>SENSOR</v>
      </c>
      <c r="AQ1" t="str">
        <v>SENSOR</v>
      </c>
      <c r="AR1" t="str">
        <v>SENSOR</v>
      </c>
      <c r="AS1" t="str">
        <v>MATCH</v>
      </c>
      <c r="AT1" t="str">
        <v>MATCH</v>
      </c>
      <c r="AU1" t="str">
        <v>MATCH</v>
      </c>
      <c r="AV1" t="str">
        <v>MATCH</v>
      </c>
      <c r="AW1" t="str">
        <v>STABILITY</v>
      </c>
      <c r="AX1" t="str">
        <v>STABILITY</v>
      </c>
      <c r="AY1" t="str">
        <v>STABILITY</v>
      </c>
      <c r="AZ1" t="str">
        <v>STABILITY</v>
      </c>
      <c r="BA1" t="str">
        <v>STABILITY</v>
      </c>
      <c r="BB1" t="str">
        <v>STABILITY</v>
      </c>
      <c r="BC1" t="str">
        <v>P_CONFIG</v>
      </c>
      <c r="BD1" t="str">
        <v>P_CONFIG</v>
      </c>
      <c r="BE1" t="str">
        <v>P_CONFIG</v>
      </c>
      <c r="BF1" t="str">
        <v>P_CONFIG</v>
      </c>
      <c r="BG1" t="str">
        <v>P_CONFIG</v>
      </c>
      <c r="BH1" t="str">
        <v>P_CONFIG</v>
      </c>
      <c r="BI1" t="str">
        <v>P_CONFIG</v>
      </c>
      <c r="BJ1" t="str">
        <v>P_CONFIG</v>
      </c>
      <c r="BK1" t="str">
        <v>P_CONFIG</v>
      </c>
      <c r="BL1" t="str">
        <v>P_CONFIG</v>
      </c>
      <c r="BM1" t="str">
        <v>P_CONFIG</v>
      </c>
      <c r="BN1" t="str">
        <v>FL_CONFIG</v>
      </c>
      <c r="BO1" t="str">
        <v>FL_CONFIG</v>
      </c>
      <c r="BP1" t="str">
        <v>FL_CONFIG</v>
      </c>
      <c r="BQ1" t="str">
        <v>FL_CONFIG</v>
      </c>
      <c r="BR1" t="str">
        <v>FL_CONFIG</v>
      </c>
      <c r="BS1" t="str">
        <v>FL_CONFIG</v>
      </c>
      <c r="BT1" t="str">
        <v>FL_CONFIG</v>
      </c>
      <c r="BU1" t="str">
        <v>FL_CONFIG</v>
      </c>
      <c r="BV1" t="str">
        <v>FL_CONFIG</v>
      </c>
      <c r="BW1" t="str">
        <v>FL_CONFIG</v>
      </c>
      <c r="BX1" t="str">
        <v>FL_CONFIG</v>
      </c>
      <c r="BY1" t="str">
        <v>FL_CONFIG</v>
      </c>
      <c r="BZ1" t="str">
        <v>FL_CONFIG</v>
      </c>
      <c r="CA1" t="str">
        <v>FL_CONFIG</v>
      </c>
      <c r="CB1" t="str">
        <v>FL_CONFIG</v>
      </c>
      <c r="CC1" t="str">
        <v>SENSOR_V</v>
      </c>
      <c r="CD1" t="str">
        <v>SENSOR_V</v>
      </c>
      <c r="CE1" t="str">
        <v>SENSOR_V</v>
      </c>
      <c r="CF1" t="str">
        <v>SENSOR_V</v>
      </c>
      <c r="CG1" t="str">
        <v>SENSOR_V</v>
      </c>
      <c r="CH1" t="str">
        <v>SENSOR_V</v>
      </c>
      <c r="CI1" t="str">
        <v>SENSOR_V</v>
      </c>
      <c r="CJ1" t="str">
        <v>SENSOR_V</v>
      </c>
      <c r="CK1" t="str">
        <v>SENSOR_V</v>
      </c>
      <c r="CL1" t="str">
        <v>SENSOR_V</v>
      </c>
      <c r="CM1" t="str">
        <v>USERCAL</v>
      </c>
      <c r="CN1" t="str">
        <v>USERCAL</v>
      </c>
      <c r="CO1" t="str">
        <v>USERCAL</v>
      </c>
      <c r="CP1" t="str">
        <v>USERCAL</v>
      </c>
      <c r="CQ1" t="str">
        <v>USERCAL</v>
      </c>
      <c r="CR1" t="str">
        <v>USERCAL</v>
      </c>
      <c r="CS1" t="str">
        <v>USERCAL</v>
      </c>
      <c r="CT1" t="str">
        <v>USERCAL</v>
      </c>
      <c r="CU1" t="str">
        <v>USERCAL</v>
      </c>
      <c r="CV1" t="str">
        <v>USERCAL</v>
      </c>
      <c r="CW1" t="str">
        <v>META</v>
      </c>
      <c r="CX1" t="str">
        <v>META</v>
      </c>
      <c r="CY1" t="str">
        <v>META</v>
      </c>
      <c r="CZ1" t="str">
        <v>META</v>
      </c>
      <c r="DA1" t="str">
        <v>META</v>
      </c>
      <c r="DB1" t="str">
        <v>META</v>
      </c>
      <c r="DC1" t="str">
        <v>META</v>
      </c>
    </row>
    <row r="2">
      <c r="A2" t="str">
        <v>Obs#</v>
      </c>
      <c r="B2" t="str">
        <v>Time</v>
      </c>
      <c r="C2" t="str">
        <v>Date</v>
      </c>
      <c r="D2" t="str">
        <v>configName</v>
      </c>
      <c r="E2" t="str">
        <v>configAuthor</v>
      </c>
      <c r="F2" t="str">
        <v>remark</v>
      </c>
      <c r="G2" t="str">
        <v>unique_id</v>
      </c>
      <c r="H2" t="str">
        <v/>
      </c>
      <c r="I2" t="str">
        <v/>
      </c>
      <c r="J2" t="str">
        <v>gsw</v>
      </c>
      <c r="K2" t="str">
        <v>gbw</v>
      </c>
      <c r="L2" t="str">
        <v>gtw</v>
      </c>
      <c r="M2" t="str">
        <v>E_apparent</v>
      </c>
      <c r="N2" t="str">
        <v>VPcham</v>
      </c>
      <c r="O2" t="str">
        <v>VPref</v>
      </c>
      <c r="P2" t="str">
        <v>VPleaf</v>
      </c>
      <c r="Q2" t="str">
        <v>VPDleaf</v>
      </c>
      <c r="R2" t="str">
        <v>H2O_r</v>
      </c>
      <c r="S2" t="str">
        <v>H2O_s</v>
      </c>
      <c r="T2" t="str">
        <v>H2O_leaf</v>
      </c>
      <c r="U2" t="str">
        <v>leaf_area</v>
      </c>
      <c r="V2" t="str">
        <v>leaf_width</v>
      </c>
      <c r="W2" t="str">
        <v>flashID</v>
      </c>
      <c r="X2" t="str">
        <v>Fo</v>
      </c>
      <c r="Y2" t="str">
        <v>Fm</v>
      </c>
      <c r="Z2" t="str">
        <v>Fv/Fm</v>
      </c>
      <c r="AA2" t="str">
        <v>Fs</v>
      </c>
      <c r="AB2" t="str">
        <v>Fm'</v>
      </c>
      <c r="AC2" t="str">
        <v>PhiPS2</v>
      </c>
      <c r="AD2" t="str">
        <v>PS2/1</v>
      </c>
      <c r="AE2" t="str">
        <v>abs</v>
      </c>
      <c r="AF2" t="str">
        <v>ETR</v>
      </c>
      <c r="AG2" t="str">
        <v>TRANS</v>
      </c>
      <c r="AH2" t="str">
        <v>rh_s</v>
      </c>
      <c r="AI2" t="str">
        <v>rh_r</v>
      </c>
      <c r="AJ2" t="str">
        <v>Tref</v>
      </c>
      <c r="AK2" t="str">
        <v>Tmeas</v>
      </c>
      <c r="AL2" t="str">
        <v>Tleaf</v>
      </c>
      <c r="AM2" t="str">
        <v>P_atm</v>
      </c>
      <c r="AN2" t="str">
        <v>flow</v>
      </c>
      <c r="AO2" t="str">
        <v>flow_s</v>
      </c>
      <c r="AP2" t="str">
        <v>leak_pct</v>
      </c>
      <c r="AQ2" t="str">
        <v>Qamb</v>
      </c>
      <c r="AR2" t="str">
        <v>batt</v>
      </c>
      <c r="AS2" t="str">
        <v>match_time</v>
      </c>
      <c r="AT2" t="str">
        <v>match_date</v>
      </c>
      <c r="AU2" t="str">
        <v>rh_adj</v>
      </c>
      <c r="AV2" t="str">
        <v>type</v>
      </c>
      <c r="AW2" t="str">
        <v>gsw1sec</v>
      </c>
      <c r="AX2" t="str">
        <v>gsw2sec</v>
      </c>
      <c r="AY2" t="str">
        <v>gsw4sec</v>
      </c>
      <c r="AZ2" t="str">
        <v>flr1sec</v>
      </c>
      <c r="BA2" t="str">
        <v>flr2sec</v>
      </c>
      <c r="BB2" t="str">
        <v>flr4sec</v>
      </c>
      <c r="BC2" t="str">
        <v>auto</v>
      </c>
      <c r="BD2" t="str">
        <v>flow_set</v>
      </c>
      <c r="BE2" t="str">
        <v>gsw_limit</v>
      </c>
      <c r="BF2" t="str">
        <v>gsw_period</v>
      </c>
      <c r="BG2" t="str">
        <v>aw</v>
      </c>
      <c r="BH2" t="str">
        <v>Bla</v>
      </c>
      <c r="BI2" t="str">
        <v>Blb</v>
      </c>
      <c r="BJ2" t="str">
        <v>Blc</v>
      </c>
      <c r="BK2" t="str">
        <v>Bld</v>
      </c>
      <c r="BL2" t="str">
        <v>Ble</v>
      </c>
      <c r="BM2" t="str">
        <v>chamber</v>
      </c>
      <c r="BN2" t="str">
        <v>dark</v>
      </c>
      <c r="BO2" t="str">
        <v>flash_type</v>
      </c>
      <c r="BP2" t="str">
        <v>flash_intensity</v>
      </c>
      <c r="BQ2" t="str">
        <v>modrate</v>
      </c>
      <c r="BR2" t="str">
        <v>flr_limit</v>
      </c>
      <c r="BS2" t="str">
        <v>flr_period</v>
      </c>
      <c r="BT2" t="str">
        <v>P1_dur</v>
      </c>
      <c r="BU2" t="str">
        <v>P2_dur</v>
      </c>
      <c r="BV2" t="str">
        <v>P3_dur</v>
      </c>
      <c r="BW2" t="str">
        <v>P1_Fmax</v>
      </c>
      <c r="BX2" t="str">
        <v>P2_ramp</v>
      </c>
      <c r="BY2" t="str">
        <v>P2_slp</v>
      </c>
      <c r="BZ2" t="str">
        <v>P3_Fmax</v>
      </c>
      <c r="CA2" t="str">
        <v>P3_Pred</v>
      </c>
      <c r="CB2" t="str">
        <v>P3_DeltaF</v>
      </c>
      <c r="CC2" t="str">
        <v>v_humA</v>
      </c>
      <c r="CD2" t="str">
        <v>v_humB</v>
      </c>
      <c r="CE2" t="str">
        <v>v_flowIn</v>
      </c>
      <c r="CF2" t="str">
        <v>v_flowOut</v>
      </c>
      <c r="CG2" t="str">
        <v>v_temp</v>
      </c>
      <c r="CH2" t="str">
        <v>v_irt</v>
      </c>
      <c r="CI2" t="str">
        <v>v_pres</v>
      </c>
      <c r="CJ2" t="str">
        <v>v_par</v>
      </c>
      <c r="CK2" t="str">
        <v>v_F</v>
      </c>
      <c r="CL2" t="str">
        <v>i_LED</v>
      </c>
      <c r="CM2" t="str">
        <v>b_rhr</v>
      </c>
      <c r="CN2" t="str">
        <v>m_rhr</v>
      </c>
      <c r="CO2" t="str">
        <v>span_rhr</v>
      </c>
      <c r="CP2" t="str">
        <v>b_rhs</v>
      </c>
      <c r="CQ2" t="str">
        <v>m_rhs</v>
      </c>
      <c r="CR2" t="str">
        <v>span_rhs</v>
      </c>
      <c r="CS2" t="str">
        <v>z_flowIn</v>
      </c>
      <c r="CT2" t="str">
        <v>z_flowOut</v>
      </c>
      <c r="CU2" t="str">
        <v>z_quantum</v>
      </c>
      <c r="CV2" t="str">
        <v>z_flr</v>
      </c>
      <c r="CW2" t="str">
        <v>flashId</v>
      </c>
      <c r="CX2" t="str">
        <v>lciSerNum</v>
      </c>
      <c r="CY2" t="str">
        <v>lcpSerNum</v>
      </c>
      <c r="CZ2" t="str">
        <v>lcfSerNum</v>
      </c>
      <c r="DA2" t="str">
        <v>lcrhSerNum</v>
      </c>
      <c r="DB2" t="str">
        <v>version</v>
      </c>
      <c r="DC2" t="str">
        <v>configUpdatedAt</v>
      </c>
    </row>
    <row r="3">
      <c r="A3" t="str">
        <v/>
      </c>
      <c r="B3" t="str">
        <v>HHMMSS</v>
      </c>
      <c r="C3" t="str">
        <v>YYYYMMDD</v>
      </c>
      <c r="D3" t="str">
        <v/>
      </c>
      <c r="E3" t="str">
        <v/>
      </c>
      <c r="F3" t="str">
        <v/>
      </c>
      <c r="G3" t="str">
        <v/>
      </c>
      <c r="H3" t="str">
        <v/>
      </c>
      <c r="I3" t="str">
        <v/>
      </c>
      <c r="J3" t="str">
        <v>mol+1m-2s-1</v>
      </c>
      <c r="K3" t="str">
        <v>mol+1m-2s-1</v>
      </c>
      <c r="L3" t="str">
        <v>mol+1m-2s-1</v>
      </c>
      <c r="M3" t="str">
        <v>mmol+1m-2s-1</v>
      </c>
      <c r="N3" t="str">
        <v>kPa</v>
      </c>
      <c r="O3" t="str">
        <v>kPa</v>
      </c>
      <c r="P3" t="str">
        <v>kPa</v>
      </c>
      <c r="Q3" t="str">
        <v>kPa</v>
      </c>
      <c r="R3" t="str">
        <v>mmol+1mol-1</v>
      </c>
      <c r="S3" t="str">
        <v>mmol+1mol-1</v>
      </c>
      <c r="T3" t="str">
        <v>mmol+1mol-1</v>
      </c>
      <c r="U3" t="str">
        <v>cm+2</v>
      </c>
      <c r="V3" t="str">
        <v>mm</v>
      </c>
      <c r="W3" t="str">
        <v/>
      </c>
      <c r="X3" t="str">
        <v/>
      </c>
      <c r="Y3" t="str">
        <v/>
      </c>
      <c r="Z3" t="str">
        <v/>
      </c>
      <c r="AA3" t="str">
        <v/>
      </c>
      <c r="AB3" t="str">
        <v/>
      </c>
      <c r="AC3" t="str">
        <v/>
      </c>
      <c r="AD3" t="str">
        <v/>
      </c>
      <c r="AE3" t="str">
        <v/>
      </c>
      <c r="AF3" t="str">
        <v>umol+1m-2s-1</v>
      </c>
      <c r="AG3" t="str">
        <v/>
      </c>
      <c r="AH3" t="str">
        <v>%</v>
      </c>
      <c r="AI3" t="str">
        <v>%</v>
      </c>
      <c r="AJ3" t="str">
        <v>C</v>
      </c>
      <c r="AK3" t="str">
        <v>C</v>
      </c>
      <c r="AL3" t="str">
        <v>C</v>
      </c>
      <c r="AM3" t="str">
        <v>kPa</v>
      </c>
      <c r="AN3" t="str">
        <v>umol+1sec-1</v>
      </c>
      <c r="AO3" t="str">
        <v>umol+1sec-1</v>
      </c>
      <c r="AP3" t="str">
        <v>%</v>
      </c>
      <c r="AQ3" t="str">
        <v>umol+1m-2s-1</v>
      </c>
      <c r="AR3" t="str">
        <v>V</v>
      </c>
      <c r="AS3" t="str">
        <v>HHMMSS</v>
      </c>
      <c r="AT3" t="str">
        <v>YYYYMMDD</v>
      </c>
      <c r="AU3" t="str">
        <v>%</v>
      </c>
      <c r="AV3" t="str">
        <v/>
      </c>
      <c r="AW3" t="str">
        <v/>
      </c>
      <c r="AX3" t="str">
        <v/>
      </c>
      <c r="AY3" t="str">
        <v/>
      </c>
      <c r="AZ3" t="str">
        <v/>
      </c>
      <c r="BA3" t="str">
        <v/>
      </c>
      <c r="BB3" t="str">
        <v/>
      </c>
      <c r="BC3" t="str">
        <v/>
      </c>
      <c r="BD3" t="str">
        <v>umol+1sec-1</v>
      </c>
      <c r="BE3" t="str">
        <v>(umol+1m-2s-1)s-1</v>
      </c>
      <c r="BF3" t="str">
        <v>s</v>
      </c>
      <c r="BG3" t="str">
        <v/>
      </c>
      <c r="BH3" t="str">
        <v/>
      </c>
      <c r="BI3" t="str">
        <v/>
      </c>
      <c r="BJ3" t="str">
        <v/>
      </c>
      <c r="BK3" t="str">
        <v/>
      </c>
      <c r="BL3" t="str">
        <v/>
      </c>
      <c r="BM3" t="str">
        <v/>
      </c>
      <c r="BN3" t="str">
        <v/>
      </c>
      <c r="BO3" t="str">
        <v/>
      </c>
      <c r="BP3" t="str">
        <v>umol+1m-2s-1</v>
      </c>
      <c r="BQ3" t="str">
        <v>Hz</v>
      </c>
      <c r="BR3" t="str">
        <v>s-1</v>
      </c>
      <c r="BS3" t="str">
        <v>s</v>
      </c>
      <c r="BT3" t="str">
        <v>ms</v>
      </c>
      <c r="BU3" t="str">
        <v>ms</v>
      </c>
      <c r="BV3" t="str">
        <v>ms</v>
      </c>
      <c r="BW3" t="str">
        <v/>
      </c>
      <c r="BX3" t="str">
        <v>%</v>
      </c>
      <c r="BY3" t="str">
        <v/>
      </c>
      <c r="BZ3" t="str">
        <v/>
      </c>
      <c r="CA3" t="str">
        <v/>
      </c>
      <c r="CB3" t="str">
        <v/>
      </c>
      <c r="CC3" t="str">
        <v>V</v>
      </c>
      <c r="CD3" t="str">
        <v>V</v>
      </c>
      <c r="CE3" t="str">
        <v>V</v>
      </c>
      <c r="CF3" t="str">
        <v>V</v>
      </c>
      <c r="CG3" t="str">
        <v>V</v>
      </c>
      <c r="CH3" t="str">
        <v>V</v>
      </c>
      <c r="CI3" t="str">
        <v>V</v>
      </c>
      <c r="CJ3" t="str">
        <v>V</v>
      </c>
      <c r="CK3" t="str">
        <v>V</v>
      </c>
      <c r="CL3" t="str">
        <v>A</v>
      </c>
      <c r="CM3" t="str">
        <v/>
      </c>
      <c r="CN3" t="str">
        <v/>
      </c>
      <c r="CO3" t="str">
        <v/>
      </c>
      <c r="CP3" t="str">
        <v/>
      </c>
      <c r="CQ3" t="str">
        <v/>
      </c>
      <c r="CR3" t="str">
        <v/>
      </c>
      <c r="CS3" t="str">
        <v/>
      </c>
      <c r="CT3" t="str">
        <v/>
      </c>
      <c r="CU3" t="str">
        <v/>
      </c>
      <c r="CV3" t="str">
        <v/>
      </c>
      <c r="CW3" t="str">
        <v/>
      </c>
      <c r="CX3" t="str">
        <v/>
      </c>
      <c r="CY3" t="str">
        <v/>
      </c>
      <c r="CZ3" t="str">
        <v/>
      </c>
      <c r="DA3" t="str">
        <v/>
      </c>
      <c r="DB3" t="str">
        <v/>
      </c>
      <c r="DC3" t="str">
        <v/>
      </c>
    </row>
    <row r="4">
      <c r="A4" t="str">
        <v>1</v>
      </c>
      <c r="B4" t="str">
        <v>14:33:51</v>
      </c>
      <c r="C4" t="str">
        <v>2024-05-14</v>
      </c>
      <c r="D4" t="str">
        <v>DURIN config</v>
      </c>
      <c r="E4" t="str">
        <v>Nicole Bison</v>
      </c>
      <c r="F4" t="str">
        <v/>
      </c>
      <c r="G4" t="str">
        <v>34521</v>
      </c>
      <c r="H4" t="str">
        <v/>
      </c>
      <c r="I4" t="str">
        <v/>
      </c>
      <c r="J4" t="str">
        <f>1/((1/L4)-(1/K4))</f>
        <v>0.009427</v>
      </c>
      <c r="K4" t="str">
        <f>BH4+(BI4*AN4)+(BJ4*AN4*POWER(V4,2))+(BK4*AN4*V4)+(BL4*POWER(AN4,2))</f>
        <v>2.918142</v>
      </c>
      <c r="L4" t="str">
        <f>((M4/1000)*(1000-((T4+S4)/2)))/(T4-S4)</f>
        <v>0.009397</v>
      </c>
      <c r="M4" t="str">
        <f>(AN4*(S4-R4))/(100*U4*(1000-S4))*1000</f>
        <v>0.129357</v>
      </c>
      <c r="N4" t="str">
        <v>1.283998</v>
      </c>
      <c r="O4" t="str">
        <v>1.280344</v>
      </c>
      <c r="P4" t="str">
        <f>0.61365*EXP((17.502*AL4)/(240.97+AL4))</f>
        <v>2.650299</v>
      </c>
      <c r="Q4" t="str">
        <f>P4-N4</f>
        <v>1.366301</v>
      </c>
      <c r="R4" t="str">
        <v>12.649397</v>
      </c>
      <c r="S4" t="str">
        <v>12.685506</v>
      </c>
      <c r="T4" t="str">
        <f>(P4/AM4)*1000</f>
        <v>26.184134</v>
      </c>
      <c r="U4" t="str">
        <f>V4*BG4</f>
        <v>0.441786</v>
      </c>
      <c r="V4" t="str">
        <v>7.500000</v>
      </c>
      <c r="W4" t="str">
        <v>PSF-00189_20240514143351_33b</v>
      </c>
      <c r="X4" t="str">
        <v>0.000000</v>
      </c>
      <c r="Y4" t="str">
        <v>0.000000</v>
      </c>
      <c r="Z4" t="str">
        <v>0.000000</v>
      </c>
      <c r="AA4" t="str">
        <v>107.449295</v>
      </c>
      <c r="AB4" t="str">
        <v>426.516663</v>
      </c>
      <c r="AC4" t="str">
        <v>0.748077</v>
      </c>
      <c r="AD4" t="str">
        <v>0.5</v>
      </c>
      <c r="AE4" t="str">
        <v>0.80</v>
      </c>
      <c r="AF4" t="str">
        <f>AC4*AD4*AE4*AQ4</f>
        <v>11.716195</v>
      </c>
      <c r="AG4" t="str">
        <v>1.000000</v>
      </c>
      <c r="AH4" t="str">
        <v>48.76</v>
      </c>
      <c r="AI4" t="str">
        <v>48.62</v>
      </c>
      <c r="AJ4" t="str">
        <v>21.88</v>
      </c>
      <c r="AK4" t="str">
        <v>21.98</v>
      </c>
      <c r="AL4" t="str">
        <f>(AK4-AJ4)*(AJ4*0+0)+AK4</f>
        <v>21.98</v>
      </c>
      <c r="AM4" t="str">
        <v>101.22</v>
      </c>
      <c r="AN4" t="str">
        <v>156.3</v>
      </c>
      <c r="AO4" t="str">
        <v>155.8</v>
      </c>
      <c r="AP4" t="str">
        <v>0.3</v>
      </c>
      <c r="AQ4" t="str">
        <v>39</v>
      </c>
      <c r="AR4" t="str">
        <v>3.853</v>
      </c>
      <c r="AS4" t="str">
        <v>14:31:06</v>
      </c>
      <c r="AT4" t="str">
        <v>2024-05-14</v>
      </c>
      <c r="AU4" t="str">
        <v>-0.55</v>
      </c>
      <c r="AV4" t="str">
        <v>1</v>
      </c>
      <c r="AW4" t="str">
        <v>-0.000</v>
      </c>
      <c r="AX4" t="str">
        <v>-0.001</v>
      </c>
      <c r="AY4" t="str">
        <v>-9999.000</v>
      </c>
      <c r="AZ4" t="str">
        <v>0.073</v>
      </c>
      <c r="BA4" t="str">
        <v>-0.033</v>
      </c>
      <c r="BB4" t="str">
        <v>-9999.000</v>
      </c>
      <c r="BC4" t="str">
        <v>1</v>
      </c>
      <c r="BD4" t="str">
        <v>150</v>
      </c>
      <c r="BE4" t="str">
        <v>0.005</v>
      </c>
      <c r="BF4" t="str">
        <v>2.000000</v>
      </c>
      <c r="BG4" t="str">
        <v>0.058905</v>
      </c>
      <c r="BH4" t="str">
        <v>0.000000</v>
      </c>
      <c r="BI4" t="str">
        <v>0.029230</v>
      </c>
      <c r="BJ4" t="str">
        <v>0.000000</v>
      </c>
      <c r="BK4" t="str">
        <v>0.000000</v>
      </c>
      <c r="BL4" t="str">
        <v>-0.000068</v>
      </c>
      <c r="BM4" t="str">
        <v>standard</v>
      </c>
      <c r="BN4" t="str">
        <v>0</v>
      </c>
      <c r="BO4" t="str">
        <v>rectangular</v>
      </c>
      <c r="BP4" t="str">
        <v>7000</v>
      </c>
      <c r="BQ4" t="str">
        <v>500</v>
      </c>
      <c r="BR4" t="str">
        <v>-9999.000000</v>
      </c>
      <c r="BS4" t="str">
        <v>-9999.000000</v>
      </c>
      <c r="BT4" t="str">
        <v>55537</v>
      </c>
      <c r="BU4" t="str">
        <v>55537</v>
      </c>
      <c r="BV4" t="str">
        <v>55537</v>
      </c>
      <c r="BW4" t="str">
        <v>0.000000</v>
      </c>
      <c r="BX4" t="str">
        <v>-9999</v>
      </c>
      <c r="BY4" t="str">
        <v>0.000000</v>
      </c>
      <c r="BZ4" t="str">
        <v>0.000000</v>
      </c>
      <c r="CA4" t="str">
        <v>0.000000</v>
      </c>
      <c r="CB4" t="str">
        <v>0.000000</v>
      </c>
      <c r="CC4" t="str">
        <v>2.445070</v>
      </c>
      <c r="CD4" t="str">
        <v>2.509558</v>
      </c>
      <c r="CE4" t="str">
        <v>1.652088</v>
      </c>
      <c r="CF4" t="str">
        <v>0.930480</v>
      </c>
      <c r="CG4" t="str">
        <v>0.309020</v>
      </c>
      <c r="CH4" t="str">
        <v>0.002606</v>
      </c>
      <c r="CI4" t="str">
        <v>0.101581</v>
      </c>
      <c r="CJ4" t="str">
        <v>0.140273</v>
      </c>
      <c r="CK4" t="str">
        <v>107.449295</v>
      </c>
      <c r="CL4" t="str">
        <v>0.000456</v>
      </c>
      <c r="CM4" t="str">
        <v>2.368202</v>
      </c>
      <c r="CN4" t="str">
        <v>-0.000033</v>
      </c>
      <c r="CO4" t="str">
        <v>1.000000</v>
      </c>
      <c r="CP4" t="str">
        <v>2.426428</v>
      </c>
      <c r="CQ4" t="str">
        <v>-0.000040</v>
      </c>
      <c r="CR4" t="str">
        <v>1.000000</v>
      </c>
      <c r="CS4" t="str">
        <v>0.602049</v>
      </c>
      <c r="CT4" t="str">
        <v>0.601182</v>
      </c>
      <c r="CU4" t="str">
        <v>0.107400</v>
      </c>
      <c r="CV4" t="str">
        <v>0.000000</v>
      </c>
      <c r="CW4" t="str">
        <v>PSF-00189_20240514143351_33b</v>
      </c>
      <c r="CX4" t="str">
        <v>PFA-00183</v>
      </c>
      <c r="CY4" t="str">
        <v>PSA-00195</v>
      </c>
      <c r="CZ4" t="str">
        <v>PSF-00189</v>
      </c>
      <c r="DA4" t="str">
        <v>RHS-00549</v>
      </c>
      <c r="DB4" t="str">
        <v>3.0.0</v>
      </c>
      <c r="DC4" t="str">
        <v>2023-06-15T18:05:35.947Z</v>
      </c>
    </row>
    <row r="5">
      <c r="A5" t="str">
        <v>2</v>
      </c>
      <c r="B5" t="str">
        <v>14:38:23</v>
      </c>
      <c r="C5" t="str">
        <v>2024-05-14</v>
      </c>
      <c r="D5" t="str">
        <v>DURIN config</v>
      </c>
      <c r="E5" t="str">
        <v>Nicole Bison</v>
      </c>
      <c r="F5" t="str">
        <v/>
      </c>
      <c r="G5" t="str">
        <v>33847</v>
      </c>
      <c r="H5" t="str">
        <v/>
      </c>
      <c r="I5" t="str">
        <v/>
      </c>
      <c r="J5" t="str">
        <f>1/((1/L5)-(1/K5))</f>
        <v>0.010454</v>
      </c>
      <c r="K5" t="str">
        <f>BH5+(BI5*AN5)+(BJ5*AN5*POWER(V5,2))+(BK5*AN5*V5)+(BL5*POWER(AN5,2))</f>
        <v>2.915994</v>
      </c>
      <c r="L5" t="str">
        <f>((M5/1000)*(1000-((T5+S5)/2)))/(T5-S5)</f>
        <v>0.010417</v>
      </c>
      <c r="M5" t="str">
        <f>(AN5*(S5-R5))/(100*U5*(1000-S5))*1000</f>
        <v>0.176162</v>
      </c>
      <c r="N5" t="str">
        <v>1.324595</v>
      </c>
      <c r="O5" t="str">
        <v>1.319612</v>
      </c>
      <c r="P5" t="str">
        <f>0.61365*EXP((17.502*AL5)/(240.97+AL5))</f>
        <v>2.999709</v>
      </c>
      <c r="Q5" t="str">
        <f>P5-N5</f>
        <v>1.675114</v>
      </c>
      <c r="R5" t="str">
        <v>13.037774</v>
      </c>
      <c r="S5" t="str">
        <v>13.087010</v>
      </c>
      <c r="T5" t="str">
        <f>(P5/AM5)*1000</f>
        <v>29.637148</v>
      </c>
      <c r="U5" t="str">
        <f>V5*BG5</f>
        <v>0.441786</v>
      </c>
      <c r="V5" t="str">
        <v>7.500000</v>
      </c>
      <c r="W5" t="str">
        <v>PSF-00189_20240514143823_7bf</v>
      </c>
      <c r="X5" t="str">
        <v>0.000000</v>
      </c>
      <c r="Y5" t="str">
        <v>0.000000</v>
      </c>
      <c r="Z5" t="str">
        <v>0.000000</v>
      </c>
      <c r="AA5" t="str">
        <v>141.209000</v>
      </c>
      <c r="AB5" t="str">
        <v>463.019012</v>
      </c>
      <c r="AC5" t="str">
        <v>0.695025</v>
      </c>
      <c r="AD5" t="str">
        <v>0.5</v>
      </c>
      <c r="AE5" t="str">
        <v>0.80</v>
      </c>
      <c r="AF5" t="str">
        <f>AC5*AD5*AE5*AQ5</f>
        <v>16.387129</v>
      </c>
      <c r="AG5" t="str">
        <v>1.000000</v>
      </c>
      <c r="AH5" t="str">
        <v>47.72</v>
      </c>
      <c r="AI5" t="str">
        <v>47.54</v>
      </c>
      <c r="AJ5" t="str">
        <v>22.74</v>
      </c>
      <c r="AK5" t="str">
        <v>24.03</v>
      </c>
      <c r="AL5" t="str">
        <f>(AK5-AJ5)*(AJ5*0+0)+AK5</f>
        <v>24.03</v>
      </c>
      <c r="AM5" t="str">
        <v>101.21</v>
      </c>
      <c r="AN5" t="str">
        <v>156.0</v>
      </c>
      <c r="AO5" t="str">
        <v>156.0</v>
      </c>
      <c r="AP5" t="str">
        <v>-0.0</v>
      </c>
      <c r="AQ5" t="str">
        <v>59</v>
      </c>
      <c r="AR5" t="str">
        <v>3.853</v>
      </c>
      <c r="AS5" t="str">
        <v>14:31:06</v>
      </c>
      <c r="AT5" t="str">
        <v>2024-05-14</v>
      </c>
      <c r="AU5" t="str">
        <v>-0.55</v>
      </c>
      <c r="AV5" t="str">
        <v>1</v>
      </c>
      <c r="AW5" t="str">
        <v>-0.000</v>
      </c>
      <c r="AX5" t="str">
        <v>-0.000</v>
      </c>
      <c r="AY5" t="str">
        <v>-9999.000</v>
      </c>
      <c r="AZ5" t="str">
        <v>0.942</v>
      </c>
      <c r="BA5" t="str">
        <v>2.811</v>
      </c>
      <c r="BB5" t="str">
        <v>-9999.000</v>
      </c>
      <c r="BC5" t="str">
        <v>1</v>
      </c>
      <c r="BD5" t="str">
        <v>150</v>
      </c>
      <c r="BE5" t="str">
        <v>0.005</v>
      </c>
      <c r="BF5" t="str">
        <v>2.000000</v>
      </c>
      <c r="BG5" t="str">
        <v>0.058905</v>
      </c>
      <c r="BH5" t="str">
        <v>0.000000</v>
      </c>
      <c r="BI5" t="str">
        <v>0.029230</v>
      </c>
      <c r="BJ5" t="str">
        <v>0.000000</v>
      </c>
      <c r="BK5" t="str">
        <v>0.000000</v>
      </c>
      <c r="BL5" t="str">
        <v>-0.000068</v>
      </c>
      <c r="BM5" t="str">
        <v>standard</v>
      </c>
      <c r="BN5" t="str">
        <v>0</v>
      </c>
      <c r="BO5" t="str">
        <v>rectangular</v>
      </c>
      <c r="BP5" t="str">
        <v>7000</v>
      </c>
      <c r="BQ5" t="str">
        <v>500</v>
      </c>
      <c r="BR5" t="str">
        <v>-9999.000000</v>
      </c>
      <c r="BS5" t="str">
        <v>-9999.000000</v>
      </c>
      <c r="BT5" t="str">
        <v>55537</v>
      </c>
      <c r="BU5" t="str">
        <v>55537</v>
      </c>
      <c r="BV5" t="str">
        <v>55537</v>
      </c>
      <c r="BW5" t="str">
        <v>0.000000</v>
      </c>
      <c r="BX5" t="str">
        <v>-9999</v>
      </c>
      <c r="BY5" t="str">
        <v>0.000000</v>
      </c>
      <c r="BZ5" t="str">
        <v>0.000000</v>
      </c>
      <c r="CA5" t="str">
        <v>0.000000</v>
      </c>
      <c r="CB5" t="str">
        <v>0.000000</v>
      </c>
      <c r="CC5" t="str">
        <v>2.443405</v>
      </c>
      <c r="CD5" t="str">
        <v>2.507835</v>
      </c>
      <c r="CE5" t="str">
        <v>1.649839</v>
      </c>
      <c r="CF5" t="str">
        <v>0.930973</v>
      </c>
      <c r="CG5" t="str">
        <v>0.298493</v>
      </c>
      <c r="CH5" t="str">
        <v>0.016392</v>
      </c>
      <c r="CI5" t="str">
        <v>0.136399</v>
      </c>
      <c r="CJ5" t="str">
        <v>0.156889</v>
      </c>
      <c r="CK5" t="str">
        <v>141.209000</v>
      </c>
      <c r="CL5" t="str">
        <v>0.000458</v>
      </c>
      <c r="CM5" t="str">
        <v>2.368202</v>
      </c>
      <c r="CN5" t="str">
        <v>-0.000033</v>
      </c>
      <c r="CO5" t="str">
        <v>1.000000</v>
      </c>
      <c r="CP5" t="str">
        <v>2.426428</v>
      </c>
      <c r="CQ5" t="str">
        <v>-0.000040</v>
      </c>
      <c r="CR5" t="str">
        <v>1.000000</v>
      </c>
      <c r="CS5" t="str">
        <v>0.602049</v>
      </c>
      <c r="CT5" t="str">
        <v>0.601182</v>
      </c>
      <c r="CU5" t="str">
        <v>0.107400</v>
      </c>
      <c r="CV5" t="str">
        <v>0.000000</v>
      </c>
      <c r="CW5" t="str">
        <v>PSF-00189_20240514143823_7bf</v>
      </c>
      <c r="CX5" t="str">
        <v>PFA-00183</v>
      </c>
      <c r="CY5" t="str">
        <v>PSA-00195</v>
      </c>
      <c r="CZ5" t="str">
        <v>PSF-00189</v>
      </c>
      <c r="DA5" t="str">
        <v>RHS-00549</v>
      </c>
      <c r="DB5" t="str">
        <v>3.0.0</v>
      </c>
      <c r="DC5" t="str">
        <v>2023-06-15T18:05:35.947Z</v>
      </c>
    </row>
    <row r="6">
      <c r="A6" t="str">
        <v>3</v>
      </c>
      <c r="B6" t="str">
        <v>14:41:01</v>
      </c>
      <c r="C6" t="str">
        <v>2024-05-14</v>
      </c>
      <c r="D6" t="str">
        <v>DURIN config</v>
      </c>
      <c r="E6" t="str">
        <v>Nicole Bison</v>
      </c>
      <c r="F6" t="str">
        <v/>
      </c>
      <c r="G6" t="str">
        <v>35208</v>
      </c>
      <c r="H6" t="str">
        <v/>
      </c>
      <c r="I6" t="str">
        <v/>
      </c>
      <c r="J6" t="str">
        <f>1/((1/L6)-(1/K6))</f>
        <v>0.003606</v>
      </c>
      <c r="K6" t="str">
        <f>BH6+(BI6*AN6)+(BJ6*AN6*POWER(V6,2))+(BK6*AN6*V6)+(BL6*POWER(AN6,2))</f>
        <v>2.916871</v>
      </c>
      <c r="L6" t="str">
        <f>((M6/1000)*(1000-((T6+S6)/2)))/(T6-S6)</f>
        <v>0.003602</v>
      </c>
      <c r="M6" t="str">
        <f>(AN6*(S6-R6))/(100*U6*(1000-S6))*1000</f>
        <v>0.051621</v>
      </c>
      <c r="N6" t="str">
        <v>1.349679</v>
      </c>
      <c r="O6" t="str">
        <v>1.348220</v>
      </c>
      <c r="P6" t="str">
        <f>0.61365*EXP((17.502*AL6)/(240.97+AL6))</f>
        <v>2.770621</v>
      </c>
      <c r="Q6" t="str">
        <f>P6-N6</f>
        <v>1.420942</v>
      </c>
      <c r="R6" t="str">
        <v>13.321214</v>
      </c>
      <c r="S6" t="str">
        <v>13.335628</v>
      </c>
      <c r="T6" t="str">
        <f>(P6/AM6)*1000</f>
        <v>27.375378</v>
      </c>
      <c r="U6" t="str">
        <f>V6*BG6</f>
        <v>0.441786</v>
      </c>
      <c r="V6" t="str">
        <v>7.500000</v>
      </c>
      <c r="W6" t="str">
        <v>PSF-00189_20240514144101_ac0</v>
      </c>
      <c r="X6" t="str">
        <v>0.000000</v>
      </c>
      <c r="Y6" t="str">
        <v>0.000000</v>
      </c>
      <c r="Z6" t="str">
        <v>0.000000</v>
      </c>
      <c r="AA6" t="str">
        <v>109.891891</v>
      </c>
      <c r="AB6" t="str">
        <v>420.620789</v>
      </c>
      <c r="AC6" t="str">
        <v>0.738739</v>
      </c>
      <c r="AD6" t="str">
        <v>0.5</v>
      </c>
      <c r="AE6" t="str">
        <v>0.80</v>
      </c>
      <c r="AF6" t="str">
        <f>AC6*AD6*AE6*AQ6</f>
        <v>15.192058</v>
      </c>
      <c r="AG6" t="str">
        <v>1.000000</v>
      </c>
      <c r="AH6" t="str">
        <v>47.32</v>
      </c>
      <c r="AI6" t="str">
        <v>47.27</v>
      </c>
      <c r="AJ6" t="str">
        <v>23.19</v>
      </c>
      <c r="AK6" t="str">
        <v>22.71</v>
      </c>
      <c r="AL6" t="str">
        <f>(AK6-AJ6)*(AJ6*0+0)+AK6</f>
        <v>22.71</v>
      </c>
      <c r="AM6" t="str">
        <v>101.21</v>
      </c>
      <c r="AN6" t="str">
        <v>156.1</v>
      </c>
      <c r="AO6" t="str">
        <v>155.5</v>
      </c>
      <c r="AP6" t="str">
        <v>0.4</v>
      </c>
      <c r="AQ6" t="str">
        <v>51</v>
      </c>
      <c r="AR6" t="str">
        <v>3.848</v>
      </c>
      <c r="AS6" t="str">
        <v>14:31:06</v>
      </c>
      <c r="AT6" t="str">
        <v>2024-05-14</v>
      </c>
      <c r="AU6" t="str">
        <v>-0.55</v>
      </c>
      <c r="AV6" t="str">
        <v>1</v>
      </c>
      <c r="AW6" t="str">
        <v>-0.001</v>
      </c>
      <c r="AX6" t="str">
        <v>-0.000</v>
      </c>
      <c r="AY6" t="str">
        <v>-9999.000</v>
      </c>
      <c r="AZ6" t="str">
        <v>-0.219</v>
      </c>
      <c r="BA6" t="str">
        <v>-0.468</v>
      </c>
      <c r="BB6" t="str">
        <v>-9999.000</v>
      </c>
      <c r="BC6" t="str">
        <v>1</v>
      </c>
      <c r="BD6" t="str">
        <v>150</v>
      </c>
      <c r="BE6" t="str">
        <v>0.005</v>
      </c>
      <c r="BF6" t="str">
        <v>2.000000</v>
      </c>
      <c r="BG6" t="str">
        <v>0.058905</v>
      </c>
      <c r="BH6" t="str">
        <v>0.000000</v>
      </c>
      <c r="BI6" t="str">
        <v>0.029230</v>
      </c>
      <c r="BJ6" t="str">
        <v>0.000000</v>
      </c>
      <c r="BK6" t="str">
        <v>0.000000</v>
      </c>
      <c r="BL6" t="str">
        <v>-0.000068</v>
      </c>
      <c r="BM6" t="str">
        <v>standard</v>
      </c>
      <c r="BN6" t="str">
        <v>0</v>
      </c>
      <c r="BO6" t="str">
        <v>rectangular</v>
      </c>
      <c r="BP6" t="str">
        <v>7000</v>
      </c>
      <c r="BQ6" t="str">
        <v>500</v>
      </c>
      <c r="BR6" t="str">
        <v>-9999.000000</v>
      </c>
      <c r="BS6" t="str">
        <v>-9999.000000</v>
      </c>
      <c r="BT6" t="str">
        <v>55537</v>
      </c>
      <c r="BU6" t="str">
        <v>55537</v>
      </c>
      <c r="BV6" t="str">
        <v>55537</v>
      </c>
      <c r="BW6" t="str">
        <v>0.000000</v>
      </c>
      <c r="BX6" t="str">
        <v>-9999</v>
      </c>
      <c r="BY6" t="str">
        <v>0.000000</v>
      </c>
      <c r="BZ6" t="str">
        <v>0.000000</v>
      </c>
      <c r="CA6" t="str">
        <v>0.000000</v>
      </c>
      <c r="CB6" t="str">
        <v>0.000000</v>
      </c>
      <c r="CC6" t="str">
        <v>2.442940</v>
      </c>
      <c r="CD6" t="str">
        <v>2.507150</v>
      </c>
      <c r="CE6" t="str">
        <v>1.650756</v>
      </c>
      <c r="CF6" t="str">
        <v>0.929793</v>
      </c>
      <c r="CG6" t="str">
        <v>0.293196</v>
      </c>
      <c r="CH6" t="str">
        <v>-0.004196</v>
      </c>
      <c r="CI6" t="str">
        <v>0.154657</v>
      </c>
      <c r="CJ6" t="str">
        <v>0.150565</v>
      </c>
      <c r="CK6" t="str">
        <v>109.891891</v>
      </c>
      <c r="CL6" t="str">
        <v>0.000448</v>
      </c>
      <c r="CM6" t="str">
        <v>2.368202</v>
      </c>
      <c r="CN6" t="str">
        <v>-0.000033</v>
      </c>
      <c r="CO6" t="str">
        <v>1.000000</v>
      </c>
      <c r="CP6" t="str">
        <v>2.426428</v>
      </c>
      <c r="CQ6" t="str">
        <v>-0.000040</v>
      </c>
      <c r="CR6" t="str">
        <v>1.000000</v>
      </c>
      <c r="CS6" t="str">
        <v>0.602049</v>
      </c>
      <c r="CT6" t="str">
        <v>0.601182</v>
      </c>
      <c r="CU6" t="str">
        <v>0.107400</v>
      </c>
      <c r="CV6" t="str">
        <v>0.000000</v>
      </c>
      <c r="CW6" t="str">
        <v>PSF-00189_20240514144101_ac0</v>
      </c>
      <c r="CX6" t="str">
        <v>PFA-00183</v>
      </c>
      <c r="CY6" t="str">
        <v>PSA-00195</v>
      </c>
      <c r="CZ6" t="str">
        <v>PSF-00189</v>
      </c>
      <c r="DA6" t="str">
        <v>RHS-00549</v>
      </c>
      <c r="DB6" t="str">
        <v>3.0.0</v>
      </c>
      <c r="DC6" t="str">
        <v>2023-06-15T18:05:35.947Z</v>
      </c>
    </row>
    <row r="7">
      <c r="A7" t="str">
        <v>4</v>
      </c>
      <c r="B7" t="str">
        <v>14:42:53</v>
      </c>
      <c r="C7" t="str">
        <v>2024-05-14</v>
      </c>
      <c r="D7" t="str">
        <v>DURIN config</v>
      </c>
      <c r="E7" t="str">
        <v>Nicole Bison</v>
      </c>
      <c r="F7" t="str">
        <v/>
      </c>
      <c r="G7" t="str">
        <v>36038</v>
      </c>
      <c r="H7" t="str">
        <v/>
      </c>
      <c r="I7" t="str">
        <v/>
      </c>
      <c r="J7" t="str">
        <f>1/((1/L7)-(1/K7))</f>
        <v>0.012217</v>
      </c>
      <c r="K7" t="str">
        <f>BH7+(BI7*AN7)+(BJ7*AN7*POWER(V7,2))+(BK7*AN7*V7)+(BL7*POWER(AN7,2))</f>
        <v>2.917442</v>
      </c>
      <c r="L7" t="str">
        <f>((M7/1000)*(1000-((T7+S7)/2)))/(T7-S7)</f>
        <v>0.012166</v>
      </c>
      <c r="M7" t="str">
        <f>(AN7*(S7-R7))/(100*U7*(1000-S7))*1000</f>
        <v>0.194184</v>
      </c>
      <c r="N7" t="str">
        <v>1.374425</v>
      </c>
      <c r="O7" t="str">
        <v>1.368941</v>
      </c>
      <c r="P7" t="str">
        <f>0.61365*EXP((17.502*AL7)/(240.97+AL7))</f>
        <v>2.955184</v>
      </c>
      <c r="Q7" t="str">
        <f>P7-N7</f>
        <v>1.580760</v>
      </c>
      <c r="R7" t="str">
        <v>13.526550</v>
      </c>
      <c r="S7" t="str">
        <v>13.580735</v>
      </c>
      <c r="T7" t="str">
        <f>(P7/AM7)*1000</f>
        <v>29.200274</v>
      </c>
      <c r="U7" t="str">
        <f>V7*BG7</f>
        <v>0.441786</v>
      </c>
      <c r="V7" t="str">
        <v>7.500000</v>
      </c>
      <c r="W7" t="str">
        <v>PSF-00189_20240514144253_616</v>
      </c>
      <c r="X7" t="str">
        <v>0.000000</v>
      </c>
      <c r="Y7" t="str">
        <v>0.000000</v>
      </c>
      <c r="Z7" t="str">
        <v>0.000000</v>
      </c>
      <c r="AA7" t="str">
        <v>112.907051</v>
      </c>
      <c r="AB7" t="str">
        <v>467.303741</v>
      </c>
      <c r="AC7" t="str">
        <v>0.758386</v>
      </c>
      <c r="AD7" t="str">
        <v>0.5</v>
      </c>
      <c r="AE7" t="str">
        <v>0.80</v>
      </c>
      <c r="AF7" t="str">
        <f>AC7*AD7*AE7*AQ7</f>
        <v>15.832957</v>
      </c>
      <c r="AG7" t="str">
        <v>1.000000</v>
      </c>
      <c r="AH7" t="str">
        <v>47.25</v>
      </c>
      <c r="AI7" t="str">
        <v>47.06</v>
      </c>
      <c r="AJ7" t="str">
        <v>23.51</v>
      </c>
      <c r="AK7" t="str">
        <v>23.78</v>
      </c>
      <c r="AL7" t="str">
        <f>(AK7-AJ7)*(AJ7*0+0)+AK7</f>
        <v>23.78</v>
      </c>
      <c r="AM7" t="str">
        <v>101.20</v>
      </c>
      <c r="AN7" t="str">
        <v>156.2</v>
      </c>
      <c r="AO7" t="str">
        <v>155.9</v>
      </c>
      <c r="AP7" t="str">
        <v>0.2</v>
      </c>
      <c r="AQ7" t="str">
        <v>52</v>
      </c>
      <c r="AR7" t="str">
        <v>3.846</v>
      </c>
      <c r="AS7" t="str">
        <v>14:41:19</v>
      </c>
      <c r="AT7" t="str">
        <v>2024-05-14</v>
      </c>
      <c r="AU7" t="str">
        <v>-0.61</v>
      </c>
      <c r="AV7" t="str">
        <v>1</v>
      </c>
      <c r="AW7" t="str">
        <v>-0.001</v>
      </c>
      <c r="AX7" t="str">
        <v>-0.002</v>
      </c>
      <c r="AY7" t="str">
        <v>-9999.000</v>
      </c>
      <c r="AZ7" t="str">
        <v>0.828</v>
      </c>
      <c r="BA7" t="str">
        <v>1.364</v>
      </c>
      <c r="BB7" t="str">
        <v>-9999.000</v>
      </c>
      <c r="BC7" t="str">
        <v>1</v>
      </c>
      <c r="BD7" t="str">
        <v>150</v>
      </c>
      <c r="BE7" t="str">
        <v>0.005</v>
      </c>
      <c r="BF7" t="str">
        <v>2.000000</v>
      </c>
      <c r="BG7" t="str">
        <v>0.058905</v>
      </c>
      <c r="BH7" t="str">
        <v>0.000000</v>
      </c>
      <c r="BI7" t="str">
        <v>0.029230</v>
      </c>
      <c r="BJ7" t="str">
        <v>0.000000</v>
      </c>
      <c r="BK7" t="str">
        <v>0.000000</v>
      </c>
      <c r="BL7" t="str">
        <v>-0.000068</v>
      </c>
      <c r="BM7" t="str">
        <v>standard</v>
      </c>
      <c r="BN7" t="str">
        <v>0</v>
      </c>
      <c r="BO7" t="str">
        <v>rectangular</v>
      </c>
      <c r="BP7" t="str">
        <v>7000</v>
      </c>
      <c r="BQ7" t="str">
        <v>500</v>
      </c>
      <c r="BR7" t="str">
        <v>-9999.000000</v>
      </c>
      <c r="BS7" t="str">
        <v>-9999.000000</v>
      </c>
      <c r="BT7" t="str">
        <v>55537</v>
      </c>
      <c r="BU7" t="str">
        <v>55537</v>
      </c>
      <c r="BV7" t="str">
        <v>55537</v>
      </c>
      <c r="BW7" t="str">
        <v>0.000000</v>
      </c>
      <c r="BX7" t="str">
        <v>-9999</v>
      </c>
      <c r="BY7" t="str">
        <v>0.000000</v>
      </c>
      <c r="BZ7" t="str">
        <v>0.000000</v>
      </c>
      <c r="CA7" t="str">
        <v>0.000000</v>
      </c>
      <c r="CB7" t="str">
        <v>0.000000</v>
      </c>
      <c r="CC7" t="str">
        <v>2.442582</v>
      </c>
      <c r="CD7" t="str">
        <v>2.507061</v>
      </c>
      <c r="CE7" t="str">
        <v>1.651354</v>
      </c>
      <c r="CF7" t="str">
        <v>0.930734</v>
      </c>
      <c r="CG7" t="str">
        <v>0.289396</v>
      </c>
      <c r="CH7" t="str">
        <v>0.004425</v>
      </c>
      <c r="CI7" t="str">
        <v>0.167061</v>
      </c>
      <c r="CJ7" t="str">
        <v>0.151220</v>
      </c>
      <c r="CK7" t="str">
        <v>112.907051</v>
      </c>
      <c r="CL7" t="str">
        <v>0.000444</v>
      </c>
      <c r="CM7" t="str">
        <v>2.368202</v>
      </c>
      <c r="CN7" t="str">
        <v>-0.000033</v>
      </c>
      <c r="CO7" t="str">
        <v>1.000000</v>
      </c>
      <c r="CP7" t="str">
        <v>2.426428</v>
      </c>
      <c r="CQ7" t="str">
        <v>-0.000040</v>
      </c>
      <c r="CR7" t="str">
        <v>1.000000</v>
      </c>
      <c r="CS7" t="str">
        <v>0.602049</v>
      </c>
      <c r="CT7" t="str">
        <v>0.601182</v>
      </c>
      <c r="CU7" t="str">
        <v>0.107400</v>
      </c>
      <c r="CV7" t="str">
        <v>0.000000</v>
      </c>
      <c r="CW7" t="str">
        <v>PSF-00189_20240514144253_616</v>
      </c>
      <c r="CX7" t="str">
        <v>PFA-00183</v>
      </c>
      <c r="CY7" t="str">
        <v>PSA-00195</v>
      </c>
      <c r="CZ7" t="str">
        <v>PSF-00189</v>
      </c>
      <c r="DA7" t="str">
        <v>RHS-00549</v>
      </c>
      <c r="DB7" t="str">
        <v>3.0.0</v>
      </c>
      <c r="DC7" t="str">
        <v>2023-06-15T18:05:35.947Z</v>
      </c>
    </row>
    <row r="8">
      <c r="A8" t="str">
        <v>5</v>
      </c>
      <c r="B8" t="str">
        <v>14:45:15</v>
      </c>
      <c r="C8" t="str">
        <v>2024-05-14</v>
      </c>
      <c r="D8" t="str">
        <v>DURIN config</v>
      </c>
      <c r="E8" t="str">
        <v>Nicole Bison</v>
      </c>
      <c r="F8" t="str">
        <v/>
      </c>
      <c r="G8" t="str">
        <v>36731</v>
      </c>
      <c r="H8" t="str">
        <v/>
      </c>
      <c r="I8" t="str">
        <v/>
      </c>
      <c r="J8" t="str">
        <f>1/((1/L8)-(1/K8))</f>
        <v>0.002821</v>
      </c>
      <c r="K8" t="str">
        <f>BH8+(BI8*AN8)+(BJ8*AN8*POWER(V8,2))+(BK8*AN8*V8)+(BL8*POWER(AN8,2))</f>
        <v>2.917342</v>
      </c>
      <c r="L8" t="str">
        <f>((M8/1000)*(1000-((T8+S8)/2)))/(T8-S8)</f>
        <v>0.002818</v>
      </c>
      <c r="M8" t="str">
        <f>(AN8*(S8-R8))/(100*U8*(1000-S8))*1000</f>
        <v>0.041377</v>
      </c>
      <c r="N8" t="str">
        <v>1.400322</v>
      </c>
      <c r="O8" t="str">
        <v>1.399154</v>
      </c>
      <c r="P8" t="str">
        <f>0.61365*EXP((17.502*AL8)/(240.97+AL8))</f>
        <v>2.855028</v>
      </c>
      <c r="Q8" t="str">
        <f>P8-N8</f>
        <v>1.454706</v>
      </c>
      <c r="R8" t="str">
        <v>13.823511</v>
      </c>
      <c r="S8" t="str">
        <v>13.835054</v>
      </c>
      <c r="T8" t="str">
        <f>(P8/AM8)*1000</f>
        <v>28.207422</v>
      </c>
      <c r="U8" t="str">
        <f>V8*BG8</f>
        <v>0.441786</v>
      </c>
      <c r="V8" t="str">
        <v>7.500000</v>
      </c>
      <c r="W8" t="str">
        <v>PSF-00189_20240514144515_182</v>
      </c>
      <c r="X8" t="str">
        <v>0.000000</v>
      </c>
      <c r="Y8" t="str">
        <v>0.000000</v>
      </c>
      <c r="Z8" t="str">
        <v>0.000000</v>
      </c>
      <c r="AA8" t="str">
        <v>122.919556</v>
      </c>
      <c r="AB8" t="str">
        <v>444.301117</v>
      </c>
      <c r="AC8" t="str">
        <v>0.723342</v>
      </c>
      <c r="AD8" t="str">
        <v>0.5</v>
      </c>
      <c r="AE8" t="str">
        <v>0.80</v>
      </c>
      <c r="AF8" t="str">
        <f>AC8*AD8*AE8*AQ8</f>
        <v>12.944168</v>
      </c>
      <c r="AG8" t="str">
        <v>1.000000</v>
      </c>
      <c r="AH8" t="str">
        <v>47.22</v>
      </c>
      <c r="AI8" t="str">
        <v>47.18</v>
      </c>
      <c r="AJ8" t="str">
        <v>23.84</v>
      </c>
      <c r="AK8" t="str">
        <v>23.21</v>
      </c>
      <c r="AL8" t="str">
        <f>(AK8-AJ8)*(AJ8*0+0)+AK8</f>
        <v>23.21</v>
      </c>
      <c r="AM8" t="str">
        <v>101.22</v>
      </c>
      <c r="AN8" t="str">
        <v>156.2</v>
      </c>
      <c r="AO8" t="str">
        <v>155.9</v>
      </c>
      <c r="AP8" t="str">
        <v>0.2</v>
      </c>
      <c r="AQ8" t="str">
        <v>45</v>
      </c>
      <c r="AR8" t="str">
        <v>3.812</v>
      </c>
      <c r="AS8" t="str">
        <v>14:41:19</v>
      </c>
      <c r="AT8" t="str">
        <v>2024-05-14</v>
      </c>
      <c r="AU8" t="str">
        <v>-0.61</v>
      </c>
      <c r="AV8" t="str">
        <v>1</v>
      </c>
      <c r="AW8" t="str">
        <v>-0.000</v>
      </c>
      <c r="AX8" t="str">
        <v>-0.001</v>
      </c>
      <c r="AY8" t="str">
        <v>-9999.000</v>
      </c>
      <c r="AZ8" t="str">
        <v>0.305</v>
      </c>
      <c r="BA8" t="str">
        <v>0.349</v>
      </c>
      <c r="BB8" t="str">
        <v>-9999.000</v>
      </c>
      <c r="BC8" t="str">
        <v>1</v>
      </c>
      <c r="BD8" t="str">
        <v>150</v>
      </c>
      <c r="BE8" t="str">
        <v>0.005</v>
      </c>
      <c r="BF8" t="str">
        <v>2.000000</v>
      </c>
      <c r="BG8" t="str">
        <v>0.058905</v>
      </c>
      <c r="BH8" t="str">
        <v>0.000000</v>
      </c>
      <c r="BI8" t="str">
        <v>0.029230</v>
      </c>
      <c r="BJ8" t="str">
        <v>0.000000</v>
      </c>
      <c r="BK8" t="str">
        <v>0.000000</v>
      </c>
      <c r="BL8" t="str">
        <v>-0.000068</v>
      </c>
      <c r="BM8" t="str">
        <v>standard</v>
      </c>
      <c r="BN8" t="str">
        <v>0</v>
      </c>
      <c r="BO8" t="str">
        <v>rectangular</v>
      </c>
      <c r="BP8" t="str">
        <v>7000</v>
      </c>
      <c r="BQ8" t="str">
        <v>500</v>
      </c>
      <c r="BR8" t="str">
        <v>-9999.000000</v>
      </c>
      <c r="BS8" t="str">
        <v>-9999.000000</v>
      </c>
      <c r="BT8" t="str">
        <v>55537</v>
      </c>
      <c r="BU8" t="str">
        <v>55537</v>
      </c>
      <c r="BV8" t="str">
        <v>55537</v>
      </c>
      <c r="BW8" t="str">
        <v>0.000000</v>
      </c>
      <c r="BX8" t="str">
        <v>-9999</v>
      </c>
      <c r="BY8" t="str">
        <v>0.000000</v>
      </c>
      <c r="BZ8" t="str">
        <v>0.000000</v>
      </c>
      <c r="CA8" t="str">
        <v>0.000000</v>
      </c>
      <c r="CB8" t="str">
        <v>0.000000</v>
      </c>
      <c r="CC8" t="str">
        <v>2.442669</v>
      </c>
      <c r="CD8" t="str">
        <v>2.506938</v>
      </c>
      <c r="CE8" t="str">
        <v>1.651249</v>
      </c>
      <c r="CF8" t="str">
        <v>0.930585</v>
      </c>
      <c r="CG8" t="str">
        <v>0.285704</v>
      </c>
      <c r="CH8" t="str">
        <v>-0.006014</v>
      </c>
      <c r="CI8" t="str">
        <v>0.182162</v>
      </c>
      <c r="CJ8" t="str">
        <v>0.144961</v>
      </c>
      <c r="CK8" t="str">
        <v>122.919556</v>
      </c>
      <c r="CL8" t="str">
        <v>0.000436</v>
      </c>
      <c r="CM8" t="str">
        <v>2.368202</v>
      </c>
      <c r="CN8" t="str">
        <v>-0.000033</v>
      </c>
      <c r="CO8" t="str">
        <v>1.000000</v>
      </c>
      <c r="CP8" t="str">
        <v>2.426428</v>
      </c>
      <c r="CQ8" t="str">
        <v>-0.000040</v>
      </c>
      <c r="CR8" t="str">
        <v>1.000000</v>
      </c>
      <c r="CS8" t="str">
        <v>0.602049</v>
      </c>
      <c r="CT8" t="str">
        <v>0.601182</v>
      </c>
      <c r="CU8" t="str">
        <v>0.107400</v>
      </c>
      <c r="CV8" t="str">
        <v>0.000000</v>
      </c>
      <c r="CW8" t="str">
        <v>PSF-00189_20240514144515_182</v>
      </c>
      <c r="CX8" t="str">
        <v>PFA-00183</v>
      </c>
      <c r="CY8" t="str">
        <v>PSA-00195</v>
      </c>
      <c r="CZ8" t="str">
        <v>PSF-00189</v>
      </c>
      <c r="DA8" t="str">
        <v>RHS-00549</v>
      </c>
      <c r="DB8" t="str">
        <v>3.0.0</v>
      </c>
      <c r="DC8" t="str">
        <v>2023-06-15T18:05:35.947Z</v>
      </c>
    </row>
    <row r="9">
      <c r="A9" t="str">
        <v>6</v>
      </c>
      <c r="B9" t="str">
        <v>14:46:41</v>
      </c>
      <c r="C9" t="str">
        <v>2024-05-14</v>
      </c>
      <c r="D9" t="str">
        <v>DURIN config</v>
      </c>
      <c r="E9" t="str">
        <v>Nicole Bison</v>
      </c>
      <c r="F9" t="str">
        <v/>
      </c>
      <c r="G9" t="str">
        <v>38025</v>
      </c>
      <c r="H9" t="str">
        <v/>
      </c>
      <c r="I9" t="str">
        <v/>
      </c>
      <c r="J9" t="str">
        <f>1/((1/L9)-(1/K9))</f>
        <v>0.015013</v>
      </c>
      <c r="K9" t="str">
        <f>BH9+(BI9*AN9)+(BJ9*AN9*POWER(V9,2))+(BK9*AN9*V9)+(BL9*POWER(AN9,2))</f>
        <v>2.918758</v>
      </c>
      <c r="L9" t="str">
        <f>((M9/1000)*(1000-((T9+S9)/2)))/(T9-S9)</f>
        <v>0.014936</v>
      </c>
      <c r="M9" t="str">
        <f>(AN9*(S9-R9))/(100*U9*(1000-S9))*1000</f>
        <v>0.224935</v>
      </c>
      <c r="N9" t="str">
        <v>1.411331</v>
      </c>
      <c r="O9" t="str">
        <v>1.404987</v>
      </c>
      <c r="P9" t="str">
        <f>0.61365*EXP((17.502*AL9)/(240.97+AL9))</f>
        <v>2.903199</v>
      </c>
      <c r="Q9" t="str">
        <f>P9-N9</f>
        <v>1.491868</v>
      </c>
      <c r="R9" t="str">
        <v>13.880424</v>
      </c>
      <c r="S9" t="str">
        <v>13.943100</v>
      </c>
      <c r="T9" t="str">
        <f>(P9/AM9)*1000</f>
        <v>28.681856</v>
      </c>
      <c r="U9" t="str">
        <f>V9*BG9</f>
        <v>0.441786</v>
      </c>
      <c r="V9" t="str">
        <v>7.500000</v>
      </c>
      <c r="W9" t="str">
        <v>PSF-00189_20240514144641_c32</v>
      </c>
      <c r="X9" t="str">
        <v>0.000000</v>
      </c>
      <c r="Y9" t="str">
        <v>0.000000</v>
      </c>
      <c r="Z9" t="str">
        <v>0.000000</v>
      </c>
      <c r="AA9" t="str">
        <v>117.686035</v>
      </c>
      <c r="AB9" t="str">
        <v>460.951569</v>
      </c>
      <c r="AC9" t="str">
        <v>0.744689</v>
      </c>
      <c r="AD9" t="str">
        <v>0.5</v>
      </c>
      <c r="AE9" t="str">
        <v>0.80</v>
      </c>
      <c r="AF9" t="str">
        <f>AC9*AD9*AE9*AQ9</f>
        <v>16.392921</v>
      </c>
      <c r="AG9" t="str">
        <v>1.000000</v>
      </c>
      <c r="AH9" t="str">
        <v>47.06</v>
      </c>
      <c r="AI9" t="str">
        <v>46.85</v>
      </c>
      <c r="AJ9" t="str">
        <v>24.02</v>
      </c>
      <c r="AK9" t="str">
        <v>23.48</v>
      </c>
      <c r="AL9" t="str">
        <f>(AK9-AJ9)*(AJ9*0+0)+AK9</f>
        <v>23.48</v>
      </c>
      <c r="AM9" t="str">
        <v>101.22</v>
      </c>
      <c r="AN9" t="str">
        <v>156.3</v>
      </c>
      <c r="AO9" t="str">
        <v>155.8</v>
      </c>
      <c r="AP9" t="str">
        <v>0.4</v>
      </c>
      <c r="AQ9" t="str">
        <v>55</v>
      </c>
      <c r="AR9" t="str">
        <v>3.841</v>
      </c>
      <c r="AS9" t="str">
        <v>14:41:19</v>
      </c>
      <c r="AT9" t="str">
        <v>2024-05-14</v>
      </c>
      <c r="AU9" t="str">
        <v>-0.61</v>
      </c>
      <c r="AV9" t="str">
        <v>1</v>
      </c>
      <c r="AW9" t="str">
        <v>-0.000</v>
      </c>
      <c r="AX9" t="str">
        <v>-0.000</v>
      </c>
      <c r="AY9" t="str">
        <v>-9999.000</v>
      </c>
      <c r="AZ9" t="str">
        <v>0.124</v>
      </c>
      <c r="BA9" t="str">
        <v>0.629</v>
      </c>
      <c r="BB9" t="str">
        <v>-9999.000</v>
      </c>
      <c r="BC9" t="str">
        <v>1</v>
      </c>
      <c r="BD9" t="str">
        <v>150</v>
      </c>
      <c r="BE9" t="str">
        <v>0.005</v>
      </c>
      <c r="BF9" t="str">
        <v>2.000000</v>
      </c>
      <c r="BG9" t="str">
        <v>0.058905</v>
      </c>
      <c r="BH9" t="str">
        <v>0.000000</v>
      </c>
      <c r="BI9" t="str">
        <v>0.029230</v>
      </c>
      <c r="BJ9" t="str">
        <v>0.000000</v>
      </c>
      <c r="BK9" t="str">
        <v>0.000000</v>
      </c>
      <c r="BL9" t="str">
        <v>-0.000068</v>
      </c>
      <c r="BM9" t="str">
        <v>standard</v>
      </c>
      <c r="BN9" t="str">
        <v>0</v>
      </c>
      <c r="BO9" t="str">
        <v>rectangular</v>
      </c>
      <c r="BP9" t="str">
        <v>7000</v>
      </c>
      <c r="BQ9" t="str">
        <v>500</v>
      </c>
      <c r="BR9" t="str">
        <v>-9999.000000</v>
      </c>
      <c r="BS9" t="str">
        <v>-9999.000000</v>
      </c>
      <c r="BT9" t="str">
        <v>55537</v>
      </c>
      <c r="BU9" t="str">
        <v>55537</v>
      </c>
      <c r="BV9" t="str">
        <v>55537</v>
      </c>
      <c r="BW9" t="str">
        <v>0.000000</v>
      </c>
      <c r="BX9" t="str">
        <v>-9999</v>
      </c>
      <c r="BY9" t="str">
        <v>0.000000</v>
      </c>
      <c r="BZ9" t="str">
        <v>0.000000</v>
      </c>
      <c r="CA9" t="str">
        <v>0.000000</v>
      </c>
      <c r="CB9" t="str">
        <v>0.000000</v>
      </c>
      <c r="CC9" t="str">
        <v>2.442183</v>
      </c>
      <c r="CD9" t="str">
        <v>2.506668</v>
      </c>
      <c r="CE9" t="str">
        <v>1.652736</v>
      </c>
      <c r="CF9" t="str">
        <v>0.930353</v>
      </c>
      <c r="CG9" t="str">
        <v>0.283601</v>
      </c>
      <c r="CH9" t="str">
        <v>-0.004955</v>
      </c>
      <c r="CI9" t="str">
        <v>0.190935</v>
      </c>
      <c r="CJ9" t="str">
        <v>0.153605</v>
      </c>
      <c r="CK9" t="str">
        <v>117.686035</v>
      </c>
      <c r="CL9" t="str">
        <v>0.000442</v>
      </c>
      <c r="CM9" t="str">
        <v>2.368202</v>
      </c>
      <c r="CN9" t="str">
        <v>-0.000033</v>
      </c>
      <c r="CO9" t="str">
        <v>1.000000</v>
      </c>
      <c r="CP9" t="str">
        <v>2.426428</v>
      </c>
      <c r="CQ9" t="str">
        <v>-0.000040</v>
      </c>
      <c r="CR9" t="str">
        <v>1.000000</v>
      </c>
      <c r="CS9" t="str">
        <v>0.602049</v>
      </c>
      <c r="CT9" t="str">
        <v>0.601182</v>
      </c>
      <c r="CU9" t="str">
        <v>0.107400</v>
      </c>
      <c r="CV9" t="str">
        <v>0.000000</v>
      </c>
      <c r="CW9" t="str">
        <v>PSF-00189_20240514144641_c32</v>
      </c>
      <c r="CX9" t="str">
        <v>PFA-00183</v>
      </c>
      <c r="CY9" t="str">
        <v>PSA-00195</v>
      </c>
      <c r="CZ9" t="str">
        <v>PSF-00189</v>
      </c>
      <c r="DA9" t="str">
        <v>RHS-00549</v>
      </c>
      <c r="DB9" t="str">
        <v>3.0.0</v>
      </c>
      <c r="DC9" t="str">
        <v>2023-06-15T18:05:35.947Z</v>
      </c>
    </row>
    <row r="10">
      <c r="A10" t="str">
        <v>7</v>
      </c>
      <c r="B10" t="str">
        <v>14:49:16</v>
      </c>
      <c r="C10" t="str">
        <v>2024-05-14</v>
      </c>
      <c r="D10" t="str">
        <v>DURIN config</v>
      </c>
      <c r="E10" t="str">
        <v>Nicole Bison</v>
      </c>
      <c r="F10" t="str">
        <v/>
      </c>
      <c r="G10" t="str">
        <v>38386</v>
      </c>
      <c r="H10" t="str">
        <v/>
      </c>
      <c r="I10" t="str">
        <v/>
      </c>
      <c r="J10" t="str">
        <f>1/((1/L10)-(1/K10))</f>
        <v>0.057032</v>
      </c>
      <c r="K10" t="str">
        <f>BH10+(BI10*AN10)+(BJ10*AN10*POWER(V10,2))+(BK10*AN10*V10)+(BL10*POWER(AN10,2))</f>
        <v>2.916808</v>
      </c>
      <c r="L10" t="str">
        <f>((M10/1000)*(1000-((T10+S10)/2)))/(T10-S10)</f>
        <v>0.055939</v>
      </c>
      <c r="M10" t="str">
        <f>(AN10*(S10-R10))/(100*U10*(1000-S10))*1000</f>
        <v>0.848342</v>
      </c>
      <c r="N10" t="str">
        <v>1.489482</v>
      </c>
      <c r="O10" t="str">
        <v>1.465537</v>
      </c>
      <c r="P10" t="str">
        <f>0.61365*EXP((17.502*AL10)/(240.97+AL10))</f>
        <v>2.990592</v>
      </c>
      <c r="Q10" t="str">
        <f>P10-N10</f>
        <v>1.501109</v>
      </c>
      <c r="R10" t="str">
        <v>14.478516</v>
      </c>
      <c r="S10" t="str">
        <v>14.715080</v>
      </c>
      <c r="T10" t="str">
        <f>(P10/AM10)*1000</f>
        <v>29.545027</v>
      </c>
      <c r="U10" t="str">
        <f>V10*BG10</f>
        <v>0.441786</v>
      </c>
      <c r="V10" t="str">
        <v>7.500000</v>
      </c>
      <c r="W10" t="str">
        <v>PSF-00189_20240514144916_2ed</v>
      </c>
      <c r="X10" t="str">
        <v>0.000000</v>
      </c>
      <c r="Y10" t="str">
        <v>0.000000</v>
      </c>
      <c r="Z10" t="str">
        <v>0.000000</v>
      </c>
      <c r="AA10" t="str">
        <v>128.512497</v>
      </c>
      <c r="AB10" t="str">
        <v>468.302979</v>
      </c>
      <c r="AC10" t="str">
        <v>0.725578</v>
      </c>
      <c r="AD10" t="str">
        <v>0.5</v>
      </c>
      <c r="AE10" t="str">
        <v>0.80</v>
      </c>
      <c r="AF10" t="str">
        <f>AC10*AD10*AE10*AQ10</f>
        <v>16.383541</v>
      </c>
      <c r="AG10" t="str">
        <v>1.000000</v>
      </c>
      <c r="AH10" t="str">
        <v>48.78</v>
      </c>
      <c r="AI10" t="str">
        <v>48.00</v>
      </c>
      <c r="AJ10" t="str">
        <v>24.32</v>
      </c>
      <c r="AK10" t="str">
        <v>23.98</v>
      </c>
      <c r="AL10" t="str">
        <f>(AK10-AJ10)*(AJ10*0+0)+AK10</f>
        <v>23.98</v>
      </c>
      <c r="AM10" t="str">
        <v>101.22</v>
      </c>
      <c r="AN10" t="str">
        <v>156.1</v>
      </c>
      <c r="AO10" t="str">
        <v>150.8</v>
      </c>
      <c r="AP10" t="str">
        <v>3.4</v>
      </c>
      <c r="AQ10" t="str">
        <v>56</v>
      </c>
      <c r="AR10" t="str">
        <v>3.807</v>
      </c>
      <c r="AS10" t="str">
        <v>14:41:19</v>
      </c>
      <c r="AT10" t="str">
        <v>2024-05-14</v>
      </c>
      <c r="AU10" t="str">
        <v>-0.61</v>
      </c>
      <c r="AV10" t="str">
        <v>1</v>
      </c>
      <c r="AW10" t="str">
        <v>-0.000</v>
      </c>
      <c r="AX10" t="str">
        <v>-0.001</v>
      </c>
      <c r="AY10" t="str">
        <v>-9999.000</v>
      </c>
      <c r="AZ10" t="str">
        <v>-0.867</v>
      </c>
      <c r="BA10" t="str">
        <v>-1.845</v>
      </c>
      <c r="BB10" t="str">
        <v>-9999.000</v>
      </c>
      <c r="BC10" t="str">
        <v>1</v>
      </c>
      <c r="BD10" t="str">
        <v>150</v>
      </c>
      <c r="BE10" t="str">
        <v>0.005</v>
      </c>
      <c r="BF10" t="str">
        <v>2.000000</v>
      </c>
      <c r="BG10" t="str">
        <v>0.058905</v>
      </c>
      <c r="BH10" t="str">
        <v>0.000000</v>
      </c>
      <c r="BI10" t="str">
        <v>0.029230</v>
      </c>
      <c r="BJ10" t="str">
        <v>0.000000</v>
      </c>
      <c r="BK10" t="str">
        <v>0.000000</v>
      </c>
      <c r="BL10" t="str">
        <v>-0.000068</v>
      </c>
      <c r="BM10" t="str">
        <v>standard</v>
      </c>
      <c r="BN10" t="str">
        <v>0</v>
      </c>
      <c r="BO10" t="str">
        <v>rectangular</v>
      </c>
      <c r="BP10" t="str">
        <v>7000</v>
      </c>
      <c r="BQ10" t="str">
        <v>500</v>
      </c>
      <c r="BR10" t="str">
        <v>-9999.000000</v>
      </c>
      <c r="BS10" t="str">
        <v>-9999.000000</v>
      </c>
      <c r="BT10" t="str">
        <v>55537</v>
      </c>
      <c r="BU10" t="str">
        <v>55537</v>
      </c>
      <c r="BV10" t="str">
        <v>55537</v>
      </c>
      <c r="BW10" t="str">
        <v>0.000000</v>
      </c>
      <c r="BX10" t="str">
        <v>-9999</v>
      </c>
      <c r="BY10" t="str">
        <v>0.000000</v>
      </c>
      <c r="BZ10" t="str">
        <v>0.000000</v>
      </c>
      <c r="CA10" t="str">
        <v>0.000000</v>
      </c>
      <c r="CB10" t="str">
        <v>0.000000</v>
      </c>
      <c r="CC10" t="str">
        <v>2.443672</v>
      </c>
      <c r="CD10" t="str">
        <v>2.509094</v>
      </c>
      <c r="CE10" t="str">
        <v>1.650689</v>
      </c>
      <c r="CF10" t="str">
        <v>0.917696</v>
      </c>
      <c r="CG10" t="str">
        <v>0.280217</v>
      </c>
      <c r="CH10" t="str">
        <v>-0.002731</v>
      </c>
      <c r="CI10" t="str">
        <v>0.206427</v>
      </c>
      <c r="CJ10" t="str">
        <v>0.154795</v>
      </c>
      <c r="CK10" t="str">
        <v>128.512497</v>
      </c>
      <c r="CL10" t="str">
        <v>0.000429</v>
      </c>
      <c r="CM10" t="str">
        <v>2.368202</v>
      </c>
      <c r="CN10" t="str">
        <v>-0.000033</v>
      </c>
      <c r="CO10" t="str">
        <v>1.000000</v>
      </c>
      <c r="CP10" t="str">
        <v>2.426428</v>
      </c>
      <c r="CQ10" t="str">
        <v>-0.000040</v>
      </c>
      <c r="CR10" t="str">
        <v>1.000000</v>
      </c>
      <c r="CS10" t="str">
        <v>0.602049</v>
      </c>
      <c r="CT10" t="str">
        <v>0.601182</v>
      </c>
      <c r="CU10" t="str">
        <v>0.107400</v>
      </c>
      <c r="CV10" t="str">
        <v>0.000000</v>
      </c>
      <c r="CW10" t="str">
        <v>PSF-00189_20240514144916_2ed</v>
      </c>
      <c r="CX10" t="str">
        <v>PFA-00183</v>
      </c>
      <c r="CY10" t="str">
        <v>PSA-00195</v>
      </c>
      <c r="CZ10" t="str">
        <v>PSF-00189</v>
      </c>
      <c r="DA10" t="str">
        <v>RHS-00549</v>
      </c>
      <c r="DB10" t="str">
        <v>3.0.0</v>
      </c>
      <c r="DC10" t="str">
        <v>2023-06-15T18:05:35.947Z</v>
      </c>
    </row>
    <row r="11">
      <c r="A11" t="str">
        <v>8</v>
      </c>
      <c r="B11" t="str">
        <v>14:53:29</v>
      </c>
      <c r="C11" t="str">
        <v>2024-05-14</v>
      </c>
      <c r="D11" t="str">
        <v>DURIN config</v>
      </c>
      <c r="E11" t="str">
        <v>Nicole Bison</v>
      </c>
      <c r="F11" t="str">
        <v/>
      </c>
      <c r="G11" t="str">
        <v>35764</v>
      </c>
      <c r="H11" t="str">
        <v/>
      </c>
      <c r="I11" t="str">
        <v/>
      </c>
      <c r="J11" t="str">
        <f>1/((1/L11)-(1/K11))</f>
        <v>0.002848</v>
      </c>
      <c r="K11" t="str">
        <f>BH11+(BI11*AN11)+(BJ11*AN11*POWER(V11,2))+(BK11*AN11*V11)+(BL11*POWER(AN11,2))</f>
        <v>2.917869</v>
      </c>
      <c r="L11" t="str">
        <f>((M11/1000)*(1000-((T11+S11)/2)))/(T11-S11)</f>
        <v>0.002845</v>
      </c>
      <c r="M11" t="str">
        <f>(AN11*(S11-R11))/(100*U11*(1000-S11))*1000</f>
        <v>0.044456</v>
      </c>
      <c r="N11" t="str">
        <v>1.488442</v>
      </c>
      <c r="O11" t="str">
        <v>1.487189</v>
      </c>
      <c r="P11" t="str">
        <f>0.61365*EXP((17.502*AL11)/(240.97+AL11))</f>
        <v>3.034603</v>
      </c>
      <c r="Q11" t="str">
        <f>P11-N11</f>
        <v>1.546161</v>
      </c>
      <c r="R11" t="str">
        <v>14.694051</v>
      </c>
      <c r="S11" t="str">
        <v>14.706437</v>
      </c>
      <c r="T11" t="str">
        <f>(P11/AM11)*1000</f>
        <v>29.983160</v>
      </c>
      <c r="U11" t="str">
        <f>V11*BG11</f>
        <v>0.441786</v>
      </c>
      <c r="V11" t="str">
        <v>7.500000</v>
      </c>
      <c r="W11" t="str">
        <v>PSF-00189_20240514145329_b3a</v>
      </c>
      <c r="X11" t="str">
        <v>0.000000</v>
      </c>
      <c r="Y11" t="str">
        <v>0.000000</v>
      </c>
      <c r="Z11" t="str">
        <v>0.000000</v>
      </c>
      <c r="AA11" t="str">
        <v>105.824234</v>
      </c>
      <c r="AB11" t="str">
        <v>417.736877</v>
      </c>
      <c r="AC11" t="str">
        <v>0.746673</v>
      </c>
      <c r="AD11" t="str">
        <v>0.5</v>
      </c>
      <c r="AE11" t="str">
        <v>0.80</v>
      </c>
      <c r="AF11" t="str">
        <f>AC11*AD11*AE11*AQ11</f>
        <v>14.004771</v>
      </c>
      <c r="AG11" t="str">
        <v>1.000000</v>
      </c>
      <c r="AH11" t="str">
        <v>47.76</v>
      </c>
      <c r="AI11" t="str">
        <v>47.72</v>
      </c>
      <c r="AJ11" t="str">
        <v>24.66</v>
      </c>
      <c r="AK11" t="str">
        <v>24.22</v>
      </c>
      <c r="AL11" t="str">
        <f>(AK11-AJ11)*(AJ11*0+0)+AK11</f>
        <v>24.22</v>
      </c>
      <c r="AM11" t="str">
        <v>101.21</v>
      </c>
      <c r="AN11" t="str">
        <v>156.2</v>
      </c>
      <c r="AO11" t="str">
        <v>152.3</v>
      </c>
      <c r="AP11" t="str">
        <v>2.5</v>
      </c>
      <c r="AQ11" t="str">
        <v>47</v>
      </c>
      <c r="AR11" t="str">
        <v>3.824</v>
      </c>
      <c r="AS11" t="str">
        <v>14:41:19</v>
      </c>
      <c r="AT11" t="str">
        <v>2024-05-14</v>
      </c>
      <c r="AU11" t="str">
        <v>-0.61</v>
      </c>
      <c r="AV11" t="str">
        <v>1</v>
      </c>
      <c r="AW11" t="str">
        <v>-0.001</v>
      </c>
      <c r="AX11" t="str">
        <v>-0.002</v>
      </c>
      <c r="AY11" t="str">
        <v>-9999.000</v>
      </c>
      <c r="AZ11" t="str">
        <v>0.045</v>
      </c>
      <c r="BA11" t="str">
        <v>0.116</v>
      </c>
      <c r="BB11" t="str">
        <v>-9999.000</v>
      </c>
      <c r="BC11" t="str">
        <v>1</v>
      </c>
      <c r="BD11" t="str">
        <v>150</v>
      </c>
      <c r="BE11" t="str">
        <v>0.005</v>
      </c>
      <c r="BF11" t="str">
        <v>2.000000</v>
      </c>
      <c r="BG11" t="str">
        <v>0.058905</v>
      </c>
      <c r="BH11" t="str">
        <v>0.000000</v>
      </c>
      <c r="BI11" t="str">
        <v>0.029230</v>
      </c>
      <c r="BJ11" t="str">
        <v>0.000000</v>
      </c>
      <c r="BK11" t="str">
        <v>0.000000</v>
      </c>
      <c r="BL11" t="str">
        <v>-0.000068</v>
      </c>
      <c r="BM11" t="str">
        <v>standard</v>
      </c>
      <c r="BN11" t="str">
        <v>0</v>
      </c>
      <c r="BO11" t="str">
        <v>rectangular</v>
      </c>
      <c r="BP11" t="str">
        <v>7000</v>
      </c>
      <c r="BQ11" t="str">
        <v>500</v>
      </c>
      <c r="BR11" t="str">
        <v>-9999.000000</v>
      </c>
      <c r="BS11" t="str">
        <v>-9999.000000</v>
      </c>
      <c r="BT11" t="str">
        <v>55537</v>
      </c>
      <c r="BU11" t="str">
        <v>55537</v>
      </c>
      <c r="BV11" t="str">
        <v>55537</v>
      </c>
      <c r="BW11" t="str">
        <v>0.000000</v>
      </c>
      <c r="BX11" t="str">
        <v>-9999</v>
      </c>
      <c r="BY11" t="str">
        <v>0.000000</v>
      </c>
      <c r="BZ11" t="str">
        <v>0.000000</v>
      </c>
      <c r="CA11" t="str">
        <v>0.000000</v>
      </c>
      <c r="CB11" t="str">
        <v>0.000000</v>
      </c>
      <c r="CC11" t="str">
        <v>2.443211</v>
      </c>
      <c r="CD11" t="str">
        <v>2.507520</v>
      </c>
      <c r="CE11" t="str">
        <v>1.651802</v>
      </c>
      <c r="CF11" t="str">
        <v>0.921661</v>
      </c>
      <c r="CG11" t="str">
        <v>0.276398</v>
      </c>
      <c r="CH11" t="str">
        <v>-0.003932</v>
      </c>
      <c r="CI11" t="str">
        <v>0.230326</v>
      </c>
      <c r="CJ11" t="str">
        <v>0.146769</v>
      </c>
      <c r="CK11" t="str">
        <v>105.824234</v>
      </c>
      <c r="CL11" t="str">
        <v>0.000443</v>
      </c>
      <c r="CM11" t="str">
        <v>2.368202</v>
      </c>
      <c r="CN11" t="str">
        <v>-0.000033</v>
      </c>
      <c r="CO11" t="str">
        <v>1.000000</v>
      </c>
      <c r="CP11" t="str">
        <v>2.426428</v>
      </c>
      <c r="CQ11" t="str">
        <v>-0.000040</v>
      </c>
      <c r="CR11" t="str">
        <v>1.000000</v>
      </c>
      <c r="CS11" t="str">
        <v>0.602049</v>
      </c>
      <c r="CT11" t="str">
        <v>0.601182</v>
      </c>
      <c r="CU11" t="str">
        <v>0.107400</v>
      </c>
      <c r="CV11" t="str">
        <v>0.000000</v>
      </c>
      <c r="CW11" t="str">
        <v>PSF-00189_20240514145329_b3a</v>
      </c>
      <c r="CX11" t="str">
        <v>PFA-00183</v>
      </c>
      <c r="CY11" t="str">
        <v>PSA-00195</v>
      </c>
      <c r="CZ11" t="str">
        <v>PSF-00189</v>
      </c>
      <c r="DA11" t="str">
        <v>RHS-00549</v>
      </c>
      <c r="DB11" t="str">
        <v>3.0.0</v>
      </c>
      <c r="DC11" t="str">
        <v>2023-06-15T18:05:35.947Z</v>
      </c>
    </row>
    <row r="12">
      <c r="A12" t="str">
        <v>9</v>
      </c>
      <c r="B12" t="str">
        <v>14:55:57</v>
      </c>
      <c r="C12" t="str">
        <v>2024-05-14</v>
      </c>
      <c r="D12" t="str">
        <v>DURIN config</v>
      </c>
      <c r="E12" t="str">
        <v>Nicole Bison</v>
      </c>
      <c r="F12" t="str">
        <v/>
      </c>
      <c r="G12" t="str">
        <v>27057</v>
      </c>
      <c r="H12" t="str">
        <v/>
      </c>
      <c r="I12" t="str">
        <v/>
      </c>
      <c r="J12" t="str">
        <f>1/((1/L12)-(1/K12))</f>
        <v>-0.004059</v>
      </c>
      <c r="K12" t="str">
        <f>BH12+(BI12*AN12)+(BJ12*AN12*POWER(V12,2))+(BK12*AN12*V12)+(BL12*POWER(AN12,2))</f>
        <v>2.916769</v>
      </c>
      <c r="L12" t="str">
        <f>((M12/1000)*(1000-((T12+S12)/2)))/(T12-S12)</f>
        <v>-0.004065</v>
      </c>
      <c r="M12" t="str">
        <f>(AN12*(S12-R12))/(100*U12*(1000-S12))*1000</f>
        <v>-0.061205</v>
      </c>
      <c r="N12" t="str">
        <v>1.497832</v>
      </c>
      <c r="O12" t="str">
        <v>1.499559</v>
      </c>
      <c r="P12" t="str">
        <f>0.61365*EXP((17.502*AL12)/(240.97+AL12))</f>
        <v>2.987954</v>
      </c>
      <c r="Q12" t="str">
        <f>P12-N12</f>
        <v>1.490123</v>
      </c>
      <c r="R12" t="str">
        <v>14.817849</v>
      </c>
      <c r="S12" t="str">
        <v>14.800782</v>
      </c>
      <c r="T12" t="str">
        <f>(P12/AM12)*1000</f>
        <v>29.525387</v>
      </c>
      <c r="U12" t="str">
        <f>V12*BG12</f>
        <v>0.441786</v>
      </c>
      <c r="V12" t="str">
        <v>7.500000</v>
      </c>
      <c r="W12" t="str">
        <v>PSF-00189_20240514145557_f91</v>
      </c>
      <c r="X12" t="str">
        <v>0.000000</v>
      </c>
      <c r="Y12" t="str">
        <v>0.000000</v>
      </c>
      <c r="Z12" t="str">
        <v>0.000000</v>
      </c>
      <c r="AA12" t="str">
        <v>103.278282</v>
      </c>
      <c r="AB12" t="str">
        <v>394.297607</v>
      </c>
      <c r="AC12" t="str">
        <v>0.738070</v>
      </c>
      <c r="AD12" t="str">
        <v>0.5</v>
      </c>
      <c r="AE12" t="str">
        <v>0.80</v>
      </c>
      <c r="AF12" t="str">
        <f>AC12*AD12*AE12*AQ12</f>
        <v>13.953961</v>
      </c>
      <c r="AG12" t="str">
        <v>1.000000</v>
      </c>
      <c r="AH12" t="str">
        <v>47.57</v>
      </c>
      <c r="AI12" t="str">
        <v>47.62</v>
      </c>
      <c r="AJ12" t="str">
        <v>24.84</v>
      </c>
      <c r="AK12" t="str">
        <v>23.96</v>
      </c>
      <c r="AL12" t="str">
        <f>(AK12-AJ12)*(AJ12*0+0)+AK12</f>
        <v>23.96</v>
      </c>
      <c r="AM12" t="str">
        <v>101.20</v>
      </c>
      <c r="AN12" t="str">
        <v>156.1</v>
      </c>
      <c r="AO12" t="str">
        <v>155.6</v>
      </c>
      <c r="AP12" t="str">
        <v>0.3</v>
      </c>
      <c r="AQ12" t="str">
        <v>47</v>
      </c>
      <c r="AR12" t="str">
        <v>3.799</v>
      </c>
      <c r="AS12" t="str">
        <v>14:53:47</v>
      </c>
      <c r="AT12" t="str">
        <v>2024-05-14</v>
      </c>
      <c r="AU12" t="str">
        <v>-0.60</v>
      </c>
      <c r="AV12" t="str">
        <v>1</v>
      </c>
      <c r="AW12" t="str">
        <v>-0.001</v>
      </c>
      <c r="AX12" t="str">
        <v>-0.000</v>
      </c>
      <c r="AY12" t="str">
        <v>-9999.000</v>
      </c>
      <c r="AZ12" t="str">
        <v>0.339</v>
      </c>
      <c r="BA12" t="str">
        <v>0.020</v>
      </c>
      <c r="BB12" t="str">
        <v>-9999.000</v>
      </c>
      <c r="BC12" t="str">
        <v>1</v>
      </c>
      <c r="BD12" t="str">
        <v>150</v>
      </c>
      <c r="BE12" t="str">
        <v>0.005</v>
      </c>
      <c r="BF12" t="str">
        <v>2.000000</v>
      </c>
      <c r="BG12" t="str">
        <v>0.058905</v>
      </c>
      <c r="BH12" t="str">
        <v>0.000000</v>
      </c>
      <c r="BI12" t="str">
        <v>0.029230</v>
      </c>
      <c r="BJ12" t="str">
        <v>0.000000</v>
      </c>
      <c r="BK12" t="str">
        <v>0.000000</v>
      </c>
      <c r="BL12" t="str">
        <v>-0.000068</v>
      </c>
      <c r="BM12" t="str">
        <v>standard</v>
      </c>
      <c r="BN12" t="str">
        <v>0</v>
      </c>
      <c r="BO12" t="str">
        <v>rectangular</v>
      </c>
      <c r="BP12" t="str">
        <v>7000</v>
      </c>
      <c r="BQ12" t="str">
        <v>500</v>
      </c>
      <c r="BR12" t="str">
        <v>-9999.000000</v>
      </c>
      <c r="BS12" t="str">
        <v>-9999.000000</v>
      </c>
      <c r="BT12" t="str">
        <v>55537</v>
      </c>
      <c r="BU12" t="str">
        <v>55537</v>
      </c>
      <c r="BV12" t="str">
        <v>55537</v>
      </c>
      <c r="BW12" t="str">
        <v>0.000000</v>
      </c>
      <c r="BX12" t="str">
        <v>-9999</v>
      </c>
      <c r="BY12" t="str">
        <v>0.000000</v>
      </c>
      <c r="BZ12" t="str">
        <v>0.000000</v>
      </c>
      <c r="CA12" t="str">
        <v>0.000000</v>
      </c>
      <c r="CB12" t="str">
        <v>0.000000</v>
      </c>
      <c r="CC12" t="str">
        <v>2.443043</v>
      </c>
      <c r="CD12" t="str">
        <v>2.507182</v>
      </c>
      <c r="CE12" t="str">
        <v>1.650649</v>
      </c>
      <c r="CF12" t="str">
        <v>0.929957</v>
      </c>
      <c r="CG12" t="str">
        <v>0.274504</v>
      </c>
      <c r="CH12" t="str">
        <v>-0.008993</v>
      </c>
      <c r="CI12" t="str">
        <v>0.243657</v>
      </c>
      <c r="CJ12" t="str">
        <v>0.147083</v>
      </c>
      <c r="CK12" t="str">
        <v>103.278282</v>
      </c>
      <c r="CL12" t="str">
        <v>0.000445</v>
      </c>
      <c r="CM12" t="str">
        <v>2.368202</v>
      </c>
      <c r="CN12" t="str">
        <v>-0.000033</v>
      </c>
      <c r="CO12" t="str">
        <v>1.000000</v>
      </c>
      <c r="CP12" t="str">
        <v>2.426428</v>
      </c>
      <c r="CQ12" t="str">
        <v>-0.000040</v>
      </c>
      <c r="CR12" t="str">
        <v>1.000000</v>
      </c>
      <c r="CS12" t="str">
        <v>0.602049</v>
      </c>
      <c r="CT12" t="str">
        <v>0.601182</v>
      </c>
      <c r="CU12" t="str">
        <v>0.107400</v>
      </c>
      <c r="CV12" t="str">
        <v>0.000000</v>
      </c>
      <c r="CW12" t="str">
        <v>PSF-00189_20240514145557_f91</v>
      </c>
      <c r="CX12" t="str">
        <v>PFA-00183</v>
      </c>
      <c r="CY12" t="str">
        <v>PSA-00195</v>
      </c>
      <c r="CZ12" t="str">
        <v>PSF-00189</v>
      </c>
      <c r="DA12" t="str">
        <v>RHS-00549</v>
      </c>
      <c r="DB12" t="str">
        <v>3.0.0</v>
      </c>
      <c r="DC12" t="str">
        <v>2023-06-15T18:05:35.947Z</v>
      </c>
    </row>
    <row r="13">
      <c r="A13" t="str">
        <v>10</v>
      </c>
      <c r="B13" t="str">
        <v>14:58:36</v>
      </c>
      <c r="C13" t="str">
        <v>2024-05-14</v>
      </c>
      <c r="D13" t="str">
        <v>DURIN config</v>
      </c>
      <c r="E13" t="str">
        <v>Nicole Bison</v>
      </c>
      <c r="F13" t="str">
        <v/>
      </c>
      <c r="G13" t="str">
        <v>30786</v>
      </c>
      <c r="H13" t="str">
        <v/>
      </c>
      <c r="I13" t="str">
        <v/>
      </c>
      <c r="J13" t="str">
        <f>1/((1/L13)-(1/K13))</f>
        <v>-0.000218</v>
      </c>
      <c r="K13" t="str">
        <f>BH13+(BI13*AN13)+(BJ13*AN13*POWER(V13,2))+(BK13*AN13*V13)+(BL13*POWER(AN13,2))</f>
        <v>2.918678</v>
      </c>
      <c r="L13" t="str">
        <f>((M13/1000)*(1000-((T13+S13)/2)))/(T13-S13)</f>
        <v>-0.000218</v>
      </c>
      <c r="M13" t="str">
        <f>(AN13*(S13-R13))/(100*U13*(1000-S13))*1000</f>
        <v>-0.003397</v>
      </c>
      <c r="N13" t="str">
        <v>1.538517</v>
      </c>
      <c r="O13" t="str">
        <v>1.538613</v>
      </c>
      <c r="P13" t="str">
        <f>0.61365*EXP((17.502*AL13)/(240.97+AL13))</f>
        <v>3.081588</v>
      </c>
      <c r="Q13" t="str">
        <f>P13-N13</f>
        <v>1.543071</v>
      </c>
      <c r="R13" t="str">
        <v>15.203080</v>
      </c>
      <c r="S13" t="str">
        <v>15.202135</v>
      </c>
      <c r="T13" t="str">
        <f>(P13/AM13)*1000</f>
        <v>30.449272</v>
      </c>
      <c r="U13" t="str">
        <f>V13*BG13</f>
        <v>0.441786</v>
      </c>
      <c r="V13" t="str">
        <v>7.500000</v>
      </c>
      <c r="W13" t="str">
        <v>PSF-00189_20240514145836_724</v>
      </c>
      <c r="X13" t="str">
        <v>0.000000</v>
      </c>
      <c r="Y13" t="str">
        <v>0.000000</v>
      </c>
      <c r="Z13" t="str">
        <v>0.000000</v>
      </c>
      <c r="AA13" t="str">
        <v>108.081940</v>
      </c>
      <c r="AB13" t="str">
        <v>440.094360</v>
      </c>
      <c r="AC13" t="str">
        <v>0.754412</v>
      </c>
      <c r="AD13" t="str">
        <v>0.5</v>
      </c>
      <c r="AE13" t="str">
        <v>0.80</v>
      </c>
      <c r="AF13" t="str">
        <f>AC13*AD13*AE13*AQ13</f>
        <v>12.552193</v>
      </c>
      <c r="AG13" t="str">
        <v>1.000000</v>
      </c>
      <c r="AH13" t="str">
        <v>48.48</v>
      </c>
      <c r="AI13" t="str">
        <v>48.48</v>
      </c>
      <c r="AJ13" t="str">
        <v>24.97</v>
      </c>
      <c r="AK13" t="str">
        <v>24.48</v>
      </c>
      <c r="AL13" t="str">
        <f>(AK13-AJ13)*(AJ13*0+0)+AK13</f>
        <v>24.48</v>
      </c>
      <c r="AM13" t="str">
        <v>101.20</v>
      </c>
      <c r="AN13" t="str">
        <v>156.3</v>
      </c>
      <c r="AO13" t="str">
        <v>155.6</v>
      </c>
      <c r="AP13" t="str">
        <v>0.5</v>
      </c>
      <c r="AQ13" t="str">
        <v>42</v>
      </c>
      <c r="AR13" t="str">
        <v>3.796</v>
      </c>
      <c r="AS13" t="str">
        <v>14:53:47</v>
      </c>
      <c r="AT13" t="str">
        <v>2024-05-14</v>
      </c>
      <c r="AU13" t="str">
        <v>-0.60</v>
      </c>
      <c r="AV13" t="str">
        <v>1</v>
      </c>
      <c r="AW13" t="str">
        <v>-0.001</v>
      </c>
      <c r="AX13" t="str">
        <v>0.000</v>
      </c>
      <c r="AY13" t="str">
        <v>-9999.000</v>
      </c>
      <c r="AZ13" t="str">
        <v>0.040</v>
      </c>
      <c r="BA13" t="str">
        <v>0.005</v>
      </c>
      <c r="BB13" t="str">
        <v>-9999.000</v>
      </c>
      <c r="BC13" t="str">
        <v>1</v>
      </c>
      <c r="BD13" t="str">
        <v>150</v>
      </c>
      <c r="BE13" t="str">
        <v>0.005</v>
      </c>
      <c r="BF13" t="str">
        <v>2.000000</v>
      </c>
      <c r="BG13" t="str">
        <v>0.058905</v>
      </c>
      <c r="BH13" t="str">
        <v>0.000000</v>
      </c>
      <c r="BI13" t="str">
        <v>0.029230</v>
      </c>
      <c r="BJ13" t="str">
        <v>0.000000</v>
      </c>
      <c r="BK13" t="str">
        <v>0.000000</v>
      </c>
      <c r="BL13" t="str">
        <v>-0.000068</v>
      </c>
      <c r="BM13" t="str">
        <v>standard</v>
      </c>
      <c r="BN13" t="str">
        <v>0</v>
      </c>
      <c r="BO13" t="str">
        <v>rectangular</v>
      </c>
      <c r="BP13" t="str">
        <v>7000</v>
      </c>
      <c r="BQ13" t="str">
        <v>500</v>
      </c>
      <c r="BR13" t="str">
        <v>-9999.000000</v>
      </c>
      <c r="BS13" t="str">
        <v>-9999.000000</v>
      </c>
      <c r="BT13" t="str">
        <v>55537</v>
      </c>
      <c r="BU13" t="str">
        <v>55537</v>
      </c>
      <c r="BV13" t="str">
        <v>55537</v>
      </c>
      <c r="BW13" t="str">
        <v>0.000000</v>
      </c>
      <c r="BX13" t="str">
        <v>-9999</v>
      </c>
      <c r="BY13" t="str">
        <v>0.000000</v>
      </c>
      <c r="BZ13" t="str">
        <v>0.000000</v>
      </c>
      <c r="CA13" t="str">
        <v>0.000000</v>
      </c>
      <c r="CB13" t="str">
        <v>0.000000</v>
      </c>
      <c r="CC13" t="str">
        <v>2.444181</v>
      </c>
      <c r="CD13" t="str">
        <v>2.508478</v>
      </c>
      <c r="CE13" t="str">
        <v>1.652652</v>
      </c>
      <c r="CF13" t="str">
        <v>0.929811</v>
      </c>
      <c r="CG13" t="str">
        <v>0.273085</v>
      </c>
      <c r="CH13" t="str">
        <v>-0.004493</v>
      </c>
      <c r="CI13" t="str">
        <v>0.257538</v>
      </c>
      <c r="CJ13" t="str">
        <v>0.142323</v>
      </c>
      <c r="CK13" t="str">
        <v>108.081940</v>
      </c>
      <c r="CL13" t="str">
        <v>0.000428</v>
      </c>
      <c r="CM13" t="str">
        <v>2.368202</v>
      </c>
      <c r="CN13" t="str">
        <v>-0.000033</v>
      </c>
      <c r="CO13" t="str">
        <v>1.000000</v>
      </c>
      <c r="CP13" t="str">
        <v>2.426428</v>
      </c>
      <c r="CQ13" t="str">
        <v>-0.000040</v>
      </c>
      <c r="CR13" t="str">
        <v>1.000000</v>
      </c>
      <c r="CS13" t="str">
        <v>0.602049</v>
      </c>
      <c r="CT13" t="str">
        <v>0.601182</v>
      </c>
      <c r="CU13" t="str">
        <v>0.107400</v>
      </c>
      <c r="CV13" t="str">
        <v>0.000000</v>
      </c>
      <c r="CW13" t="str">
        <v>PSF-00189_20240514145836_724</v>
      </c>
      <c r="CX13" t="str">
        <v>PFA-00183</v>
      </c>
      <c r="CY13" t="str">
        <v>PSA-00195</v>
      </c>
      <c r="CZ13" t="str">
        <v>PSF-00189</v>
      </c>
      <c r="DA13" t="str">
        <v>RHS-00549</v>
      </c>
      <c r="DB13" t="str">
        <v>3.0.0</v>
      </c>
      <c r="DC13" t="str">
        <v>2023-06-15T18:05:35.947Z</v>
      </c>
    </row>
    <row r="14">
      <c r="A14" t="str">
        <v>11</v>
      </c>
      <c r="B14" t="str">
        <v>15:00:07</v>
      </c>
      <c r="C14" t="str">
        <v>2024-05-14</v>
      </c>
      <c r="D14" t="str">
        <v>DURIN config</v>
      </c>
      <c r="E14" t="str">
        <v>Nicole Bison</v>
      </c>
      <c r="F14" t="str">
        <v/>
      </c>
      <c r="G14" t="str">
        <v>38114</v>
      </c>
      <c r="H14" t="str">
        <v/>
      </c>
      <c r="I14" t="str">
        <v/>
      </c>
      <c r="J14" t="str">
        <f>1/((1/L14)-(1/K14))</f>
        <v>0.043173</v>
      </c>
      <c r="K14" t="str">
        <f>BH14+(BI14*AN14)+(BJ14*AN14*POWER(V14,2))+(BK14*AN14*V14)+(BL14*POWER(AN14,2))</f>
        <v>2.916111</v>
      </c>
      <c r="L14" t="str">
        <f>((M14/1000)*(1000-((T14+S14)/2)))/(T14-S14)</f>
        <v>0.042543</v>
      </c>
      <c r="M14" t="str">
        <f>(AN14*(S14-R14))/(100*U14*(1000-S14))*1000</f>
        <v>0.736417</v>
      </c>
      <c r="N14" t="str">
        <v>1.576519</v>
      </c>
      <c r="O14" t="str">
        <v>1.555745</v>
      </c>
      <c r="P14" t="str">
        <f>0.61365*EXP((17.502*AL14)/(240.97+AL14))</f>
        <v>3.286093</v>
      </c>
      <c r="Q14" t="str">
        <f>P14-N14</f>
        <v>1.709574</v>
      </c>
      <c r="R14" t="str">
        <v>15.373813</v>
      </c>
      <c r="S14" t="str">
        <v>15.579099</v>
      </c>
      <c r="T14" t="str">
        <f>(P14/AM14)*1000</f>
        <v>32.473038</v>
      </c>
      <c r="U14" t="str">
        <f>V14*BG14</f>
        <v>0.441786</v>
      </c>
      <c r="V14" t="str">
        <v>7.500000</v>
      </c>
      <c r="W14" t="str">
        <v>PSF-00189_20240514150007_fa7</v>
      </c>
      <c r="X14" t="str">
        <v>0.000000</v>
      </c>
      <c r="Y14" t="str">
        <v>0.000000</v>
      </c>
      <c r="Z14" t="str">
        <v>0.000000</v>
      </c>
      <c r="AA14" t="str">
        <v>126.246933</v>
      </c>
      <c r="AB14" t="str">
        <v>449.597961</v>
      </c>
      <c r="AC14" t="str">
        <v>0.719200</v>
      </c>
      <c r="AD14" t="str">
        <v>0.5</v>
      </c>
      <c r="AE14" t="str">
        <v>0.80</v>
      </c>
      <c r="AF14" t="str">
        <f>AC14*AD14*AE14*AQ14</f>
        <v>14.517357</v>
      </c>
      <c r="AG14" t="str">
        <v>1.000000</v>
      </c>
      <c r="AH14" t="str">
        <v>49.44</v>
      </c>
      <c r="AI14" t="str">
        <v>48.79</v>
      </c>
      <c r="AJ14" t="str">
        <v>25.05</v>
      </c>
      <c r="AK14" t="str">
        <v>25.55</v>
      </c>
      <c r="AL14" t="str">
        <f>(AK14-AJ14)*(AJ14*0+0)+AK14</f>
        <v>25.55</v>
      </c>
      <c r="AM14" t="str">
        <v>101.19</v>
      </c>
      <c r="AN14" t="str">
        <v>156.0</v>
      </c>
      <c r="AO14" t="str">
        <v>154.4</v>
      </c>
      <c r="AP14" t="str">
        <v>1.1</v>
      </c>
      <c r="AQ14" t="str">
        <v>50</v>
      </c>
      <c r="AR14" t="str">
        <v>3.800</v>
      </c>
      <c r="AS14" t="str">
        <v>14:53:47</v>
      </c>
      <c r="AT14" t="str">
        <v>2024-05-14</v>
      </c>
      <c r="AU14" t="str">
        <v>-0.60</v>
      </c>
      <c r="AV14" t="str">
        <v>1</v>
      </c>
      <c r="AW14" t="str">
        <v>-0.000</v>
      </c>
      <c r="AX14" t="str">
        <v>-0.001</v>
      </c>
      <c r="AY14" t="str">
        <v>-9999.000</v>
      </c>
      <c r="AZ14" t="str">
        <v>0.420</v>
      </c>
      <c r="BA14" t="str">
        <v>-0.403</v>
      </c>
      <c r="BB14" t="str">
        <v>-9999.000</v>
      </c>
      <c r="BC14" t="str">
        <v>1</v>
      </c>
      <c r="BD14" t="str">
        <v>150</v>
      </c>
      <c r="BE14" t="str">
        <v>0.005</v>
      </c>
      <c r="BF14" t="str">
        <v>2.000000</v>
      </c>
      <c r="BG14" t="str">
        <v>0.058905</v>
      </c>
      <c r="BH14" t="str">
        <v>0.000000</v>
      </c>
      <c r="BI14" t="str">
        <v>0.029230</v>
      </c>
      <c r="BJ14" t="str">
        <v>0.000000</v>
      </c>
      <c r="BK14" t="str">
        <v>0.000000</v>
      </c>
      <c r="BL14" t="str">
        <v>-0.000068</v>
      </c>
      <c r="BM14" t="str">
        <v>standard</v>
      </c>
      <c r="BN14" t="str">
        <v>0</v>
      </c>
      <c r="BO14" t="str">
        <v>rectangular</v>
      </c>
      <c r="BP14" t="str">
        <v>7000</v>
      </c>
      <c r="BQ14" t="str">
        <v>500</v>
      </c>
      <c r="BR14" t="str">
        <v>-9999.000000</v>
      </c>
      <c r="BS14" t="str">
        <v>-9999.000000</v>
      </c>
      <c r="BT14" t="str">
        <v>55537</v>
      </c>
      <c r="BU14" t="str">
        <v>55537</v>
      </c>
      <c r="BV14" t="str">
        <v>55537</v>
      </c>
      <c r="BW14" t="str">
        <v>0.000000</v>
      </c>
      <c r="BX14" t="str">
        <v>-9999</v>
      </c>
      <c r="BY14" t="str">
        <v>0.000000</v>
      </c>
      <c r="BZ14" t="str">
        <v>0.000000</v>
      </c>
      <c r="CA14" t="str">
        <v>0.000000</v>
      </c>
      <c r="CB14" t="str">
        <v>0.000000</v>
      </c>
      <c r="CC14" t="str">
        <v>2.444580</v>
      </c>
      <c r="CD14" t="str">
        <v>2.509852</v>
      </c>
      <c r="CE14" t="str">
        <v>1.649960</v>
      </c>
      <c r="CF14" t="str">
        <v>0.926808</v>
      </c>
      <c r="CG14" t="str">
        <v>0.272223</v>
      </c>
      <c r="CH14" t="str">
        <v>0.007324</v>
      </c>
      <c r="CI14" t="str">
        <v>0.265277</v>
      </c>
      <c r="CJ14" t="str">
        <v>0.149768</v>
      </c>
      <c r="CK14" t="str">
        <v>126.246933</v>
      </c>
      <c r="CL14" t="str">
        <v>0.000432</v>
      </c>
      <c r="CM14" t="str">
        <v>2.368202</v>
      </c>
      <c r="CN14" t="str">
        <v>-0.000033</v>
      </c>
      <c r="CO14" t="str">
        <v>1.000000</v>
      </c>
      <c r="CP14" t="str">
        <v>2.426428</v>
      </c>
      <c r="CQ14" t="str">
        <v>-0.000040</v>
      </c>
      <c r="CR14" t="str">
        <v>1.000000</v>
      </c>
      <c r="CS14" t="str">
        <v>0.602049</v>
      </c>
      <c r="CT14" t="str">
        <v>0.601182</v>
      </c>
      <c r="CU14" t="str">
        <v>0.107400</v>
      </c>
      <c r="CV14" t="str">
        <v>0.000000</v>
      </c>
      <c r="CW14" t="str">
        <v>PSF-00189_20240514150007_fa7</v>
      </c>
      <c r="CX14" t="str">
        <v>PFA-00183</v>
      </c>
      <c r="CY14" t="str">
        <v>PSA-00195</v>
      </c>
      <c r="CZ14" t="str">
        <v>PSF-00189</v>
      </c>
      <c r="DA14" t="str">
        <v>RHS-00549</v>
      </c>
      <c r="DB14" t="str">
        <v>3.0.0</v>
      </c>
      <c r="DC14" t="str">
        <v>2023-06-15T18:05:35.947Z</v>
      </c>
    </row>
    <row r="15">
      <c r="A15" t="str">
        <v>12</v>
      </c>
      <c r="B15" t="str">
        <v>15:06:46</v>
      </c>
      <c r="C15" t="str">
        <v>2024-05-14</v>
      </c>
      <c r="D15" t="str">
        <v>DURIN config</v>
      </c>
      <c r="E15" t="str">
        <v>Nicole Bison</v>
      </c>
      <c r="F15" t="str">
        <v/>
      </c>
      <c r="G15" t="str">
        <v>36912</v>
      </c>
      <c r="H15" t="str">
        <v/>
      </c>
      <c r="I15" t="str">
        <v/>
      </c>
      <c r="J15" t="str">
        <f>1/((1/L15)-(1/K15))</f>
        <v>0.000182</v>
      </c>
      <c r="K15" t="str">
        <f>BH15+(BI15*AN15)+(BJ15*AN15*POWER(V15,2))+(BK15*AN15*V15)+(BL15*POWER(AN15,2))</f>
        <v>2.917509</v>
      </c>
      <c r="L15" t="str">
        <f>((M15/1000)*(1000-((T15+S15)/2)))/(T15-S15)</f>
        <v>0.000182</v>
      </c>
      <c r="M15" t="str">
        <f>(AN15*(S15-R15))/(100*U15*(1000-S15))*1000</f>
        <v>0.002730</v>
      </c>
      <c r="N15" t="str">
        <v>1.623533</v>
      </c>
      <c r="O15" t="str">
        <v>1.623456</v>
      </c>
      <c r="P15" t="str">
        <f>0.61365*EXP((17.502*AL15)/(240.97+AL15))</f>
        <v>3.104165</v>
      </c>
      <c r="Q15" t="str">
        <f>P15-N15</f>
        <v>1.480632</v>
      </c>
      <c r="R15" t="str">
        <v>16.041574</v>
      </c>
      <c r="S15" t="str">
        <v>16.042336</v>
      </c>
      <c r="T15" t="str">
        <f>(P15/AM15)*1000</f>
        <v>30.672657</v>
      </c>
      <c r="U15" t="str">
        <f>V15*BG15</f>
        <v>0.441786</v>
      </c>
      <c r="V15" t="str">
        <v>7.500000</v>
      </c>
      <c r="W15" t="str">
        <v>PSF-00189_20240514150646_4e5</v>
      </c>
      <c r="X15" t="str">
        <v>0.000000</v>
      </c>
      <c r="Y15" t="str">
        <v>0.000000</v>
      </c>
      <c r="Z15" t="str">
        <v>0.000000</v>
      </c>
      <c r="AA15" t="str">
        <v>102.186440</v>
      </c>
      <c r="AB15" t="str">
        <v>415.228119</v>
      </c>
      <c r="AC15" t="str">
        <v>0.753903</v>
      </c>
      <c r="AD15" t="str">
        <v>0.5</v>
      </c>
      <c r="AE15" t="str">
        <v>0.80</v>
      </c>
      <c r="AF15" t="str">
        <f>AC15*AD15*AE15*AQ15</f>
        <v>12.634412</v>
      </c>
      <c r="AG15" t="str">
        <v>1.000000</v>
      </c>
      <c r="AH15" t="str">
        <v>50.22</v>
      </c>
      <c r="AI15" t="str">
        <v>50.22</v>
      </c>
      <c r="AJ15" t="str">
        <v>25.28</v>
      </c>
      <c r="AK15" t="str">
        <v>24.60</v>
      </c>
      <c r="AL15" t="str">
        <f>(AK15-AJ15)*(AJ15*0+0)+AK15</f>
        <v>24.60</v>
      </c>
      <c r="AM15" t="str">
        <v>101.20</v>
      </c>
      <c r="AN15" t="str">
        <v>156.2</v>
      </c>
      <c r="AO15" t="str">
        <v>131.8</v>
      </c>
      <c r="AP15" t="str">
        <v>15.6</v>
      </c>
      <c r="AQ15" t="str">
        <v>42</v>
      </c>
      <c r="AR15" t="str">
        <v>3.786</v>
      </c>
      <c r="AS15" t="str">
        <v>14:53:47</v>
      </c>
      <c r="AT15" t="str">
        <v>2024-05-14</v>
      </c>
      <c r="AU15" t="str">
        <v>-0.60</v>
      </c>
      <c r="AV15" t="str">
        <v>1</v>
      </c>
      <c r="AW15" t="str">
        <v>0.000</v>
      </c>
      <c r="AX15" t="str">
        <v>0.000</v>
      </c>
      <c r="AY15" t="str">
        <v>-9999.000</v>
      </c>
      <c r="AZ15" t="str">
        <v>-0.095</v>
      </c>
      <c r="BA15" t="str">
        <v>-0.192</v>
      </c>
      <c r="BB15" t="str">
        <v>-9999.000</v>
      </c>
      <c r="BC15" t="str">
        <v>1</v>
      </c>
      <c r="BD15" t="str">
        <v>150</v>
      </c>
      <c r="BE15" t="str">
        <v>0.005</v>
      </c>
      <c r="BF15" t="str">
        <v>2.000000</v>
      </c>
      <c r="BG15" t="str">
        <v>0.058905</v>
      </c>
      <c r="BH15" t="str">
        <v>0.000000</v>
      </c>
      <c r="BI15" t="str">
        <v>0.029230</v>
      </c>
      <c r="BJ15" t="str">
        <v>0.000000</v>
      </c>
      <c r="BK15" t="str">
        <v>0.000000</v>
      </c>
      <c r="BL15" t="str">
        <v>-0.000068</v>
      </c>
      <c r="BM15" t="str">
        <v>standard</v>
      </c>
      <c r="BN15" t="str">
        <v>0</v>
      </c>
      <c r="BO15" t="str">
        <v>rectangular</v>
      </c>
      <c r="BP15" t="str">
        <v>7000</v>
      </c>
      <c r="BQ15" t="str">
        <v>500</v>
      </c>
      <c r="BR15" t="str">
        <v>-9999.000000</v>
      </c>
      <c r="BS15" t="str">
        <v>-9999.000000</v>
      </c>
      <c r="BT15" t="str">
        <v>55537</v>
      </c>
      <c r="BU15" t="str">
        <v>55537</v>
      </c>
      <c r="BV15" t="str">
        <v>55537</v>
      </c>
      <c r="BW15" t="str">
        <v>0.000000</v>
      </c>
      <c r="BX15" t="str">
        <v>-9999</v>
      </c>
      <c r="BY15" t="str">
        <v>0.000000</v>
      </c>
      <c r="BZ15" t="str">
        <v>0.000000</v>
      </c>
      <c r="CA15" t="str">
        <v>0.000000</v>
      </c>
      <c r="CB15" t="str">
        <v>0.000000</v>
      </c>
      <c r="CC15" t="str">
        <v>2.446445</v>
      </c>
      <c r="CD15" t="str">
        <v>2.510913</v>
      </c>
      <c r="CE15" t="str">
        <v>1.651424</v>
      </c>
      <c r="CF15" t="str">
        <v>0.870981</v>
      </c>
      <c r="CG15" t="str">
        <v>0.269710</v>
      </c>
      <c r="CH15" t="str">
        <v>-0.006755</v>
      </c>
      <c r="CI15" t="str">
        <v>0.297530</v>
      </c>
      <c r="CJ15" t="str">
        <v>0.142576</v>
      </c>
      <c r="CK15" t="str">
        <v>102.186440</v>
      </c>
      <c r="CL15" t="str">
        <v>0.000439</v>
      </c>
      <c r="CM15" t="str">
        <v>2.368202</v>
      </c>
      <c r="CN15" t="str">
        <v>-0.000033</v>
      </c>
      <c r="CO15" t="str">
        <v>1.000000</v>
      </c>
      <c r="CP15" t="str">
        <v>2.426428</v>
      </c>
      <c r="CQ15" t="str">
        <v>-0.000040</v>
      </c>
      <c r="CR15" t="str">
        <v>1.000000</v>
      </c>
      <c r="CS15" t="str">
        <v>0.602049</v>
      </c>
      <c r="CT15" t="str">
        <v>0.601182</v>
      </c>
      <c r="CU15" t="str">
        <v>0.107400</v>
      </c>
      <c r="CV15" t="str">
        <v>0.000000</v>
      </c>
      <c r="CW15" t="str">
        <v>PSF-00189_20240514150646_4e5</v>
      </c>
      <c r="CX15" t="str">
        <v>PFA-00183</v>
      </c>
      <c r="CY15" t="str">
        <v>PSA-00195</v>
      </c>
      <c r="CZ15" t="str">
        <v>PSF-00189</v>
      </c>
      <c r="DA15" t="str">
        <v>RHS-00549</v>
      </c>
      <c r="DB15" t="str">
        <v>3.0.0</v>
      </c>
      <c r="DC15" t="str">
        <v>2023-06-15T18:05:35.947Z</v>
      </c>
    </row>
    <row r="16">
      <c r="A16" t="str">
        <v>13</v>
      </c>
      <c r="B16" t="str">
        <v>15:10:29</v>
      </c>
      <c r="C16" t="str">
        <v>2024-05-14</v>
      </c>
      <c r="D16" t="str">
        <v>DURIN config</v>
      </c>
      <c r="E16" t="str">
        <v>Nicole Bison</v>
      </c>
      <c r="F16" t="str">
        <v/>
      </c>
      <c r="G16" t="str">
        <v>31841</v>
      </c>
      <c r="H16" t="str">
        <v/>
      </c>
      <c r="I16" t="str">
        <v/>
      </c>
      <c r="J16" t="str">
        <f>1/((1/L16)-(1/K16))</f>
        <v>-0.003853</v>
      </c>
      <c r="K16" t="str">
        <f>BH16+(BI16*AN16)+(BJ16*AN16*POWER(V16,2))+(BK16*AN16*V16)+(BL16*POWER(AN16,2))</f>
        <v>2.918172</v>
      </c>
      <c r="L16" t="str">
        <f>((M16/1000)*(1000-((T16+S16)/2)))/(T16-S16)</f>
        <v>-0.003858</v>
      </c>
      <c r="M16" t="str">
        <f>(AN16*(S16-R16))/(100*U16*(1000-S16))*1000</f>
        <v>-0.054308</v>
      </c>
      <c r="N16" t="str">
        <v>1.656589</v>
      </c>
      <c r="O16" t="str">
        <v>1.658117</v>
      </c>
      <c r="P16" t="str">
        <f>0.61365*EXP((17.502*AL16)/(240.97+AL16))</f>
        <v>3.048160</v>
      </c>
      <c r="Q16" t="str">
        <f>P16-N16</f>
        <v>1.391572</v>
      </c>
      <c r="R16" t="str">
        <v>16.384474</v>
      </c>
      <c r="S16" t="str">
        <v>16.369371</v>
      </c>
      <c r="T16" t="str">
        <f>(P16/AM16)*1000</f>
        <v>30.120012</v>
      </c>
      <c r="U16" t="str">
        <f>V16*BG16</f>
        <v>0.441786</v>
      </c>
      <c r="V16" t="str">
        <v>7.500000</v>
      </c>
      <c r="W16" t="str">
        <v>PSF-00189_20240514151029_073</v>
      </c>
      <c r="X16" t="str">
        <v>0.000000</v>
      </c>
      <c r="Y16" t="str">
        <v>0.000000</v>
      </c>
      <c r="Z16" t="str">
        <v>0.000000</v>
      </c>
      <c r="AA16" t="str">
        <v>107.217552</v>
      </c>
      <c r="AB16" t="str">
        <v>430.091492</v>
      </c>
      <c r="AC16" t="str">
        <v>0.750710</v>
      </c>
      <c r="AD16" t="str">
        <v>0.5</v>
      </c>
      <c r="AE16" t="str">
        <v>0.80</v>
      </c>
      <c r="AF16" t="str">
        <f>AC16*AD16*AE16*AQ16</f>
        <v>13.749725</v>
      </c>
      <c r="AG16" t="str">
        <v>1.000000</v>
      </c>
      <c r="AH16" t="str">
        <v>51.00</v>
      </c>
      <c r="AI16" t="str">
        <v>51.05</v>
      </c>
      <c r="AJ16" t="str">
        <v>25.36</v>
      </c>
      <c r="AK16" t="str">
        <v>24.29</v>
      </c>
      <c r="AL16" t="str">
        <f>(AK16-AJ16)*(AJ16*0+0)+AK16</f>
        <v>24.29</v>
      </c>
      <c r="AM16" t="str">
        <v>101.20</v>
      </c>
      <c r="AN16" t="str">
        <v>156.3</v>
      </c>
      <c r="AO16" t="str">
        <v>155.2</v>
      </c>
      <c r="AP16" t="str">
        <v>0.7</v>
      </c>
      <c r="AQ16" t="str">
        <v>46</v>
      </c>
      <c r="AR16" t="str">
        <v>3.811</v>
      </c>
      <c r="AS16" t="str">
        <v>15:07:05</v>
      </c>
      <c r="AT16" t="str">
        <v>2024-05-14</v>
      </c>
      <c r="AU16" t="str">
        <v>-0.63</v>
      </c>
      <c r="AV16" t="str">
        <v>1</v>
      </c>
      <c r="AW16" t="str">
        <v>0.001</v>
      </c>
      <c r="AX16" t="str">
        <v>-0.002</v>
      </c>
      <c r="AY16" t="str">
        <v>-9999.000</v>
      </c>
      <c r="AZ16" t="str">
        <v>-0.398</v>
      </c>
      <c r="BA16" t="str">
        <v>0.243</v>
      </c>
      <c r="BB16" t="str">
        <v>-9999.000</v>
      </c>
      <c r="BC16" t="str">
        <v>1</v>
      </c>
      <c r="BD16" t="str">
        <v>150</v>
      </c>
      <c r="BE16" t="str">
        <v>0.005</v>
      </c>
      <c r="BF16" t="str">
        <v>2.000000</v>
      </c>
      <c r="BG16" t="str">
        <v>0.058905</v>
      </c>
      <c r="BH16" t="str">
        <v>0.000000</v>
      </c>
      <c r="BI16" t="str">
        <v>0.029230</v>
      </c>
      <c r="BJ16" t="str">
        <v>0.000000</v>
      </c>
      <c r="BK16" t="str">
        <v>0.000000</v>
      </c>
      <c r="BL16" t="str">
        <v>-0.000068</v>
      </c>
      <c r="BM16" t="str">
        <v>standard</v>
      </c>
      <c r="BN16" t="str">
        <v>0</v>
      </c>
      <c r="BO16" t="str">
        <v>rectangular</v>
      </c>
      <c r="BP16" t="str">
        <v>7000</v>
      </c>
      <c r="BQ16" t="str">
        <v>500</v>
      </c>
      <c r="BR16" t="str">
        <v>-9999.000000</v>
      </c>
      <c r="BS16" t="str">
        <v>-9999.000000</v>
      </c>
      <c r="BT16" t="str">
        <v>55537</v>
      </c>
      <c r="BU16" t="str">
        <v>55537</v>
      </c>
      <c r="BV16" t="str">
        <v>55537</v>
      </c>
      <c r="BW16" t="str">
        <v>0.000000</v>
      </c>
      <c r="BX16" t="str">
        <v>-9999</v>
      </c>
      <c r="BY16" t="str">
        <v>0.000000</v>
      </c>
      <c r="BZ16" t="str">
        <v>0.000000</v>
      </c>
      <c r="CA16" t="str">
        <v>0.000000</v>
      </c>
      <c r="CB16" t="str">
        <v>0.000000</v>
      </c>
      <c r="CC16" t="str">
        <v>2.447541</v>
      </c>
      <c r="CD16" t="str">
        <v>2.512065</v>
      </c>
      <c r="CE16" t="str">
        <v>1.652121</v>
      </c>
      <c r="CF16" t="str">
        <v>0.928858</v>
      </c>
      <c r="CG16" t="str">
        <v>0.268857</v>
      </c>
      <c r="CH16" t="str">
        <v>-0.011272</v>
      </c>
      <c r="CI16" t="str">
        <v>0.314368</v>
      </c>
      <c r="CJ16" t="str">
        <v>0.145844</v>
      </c>
      <c r="CK16" t="str">
        <v>107.217552</v>
      </c>
      <c r="CL16" t="str">
        <v>0.000445</v>
      </c>
      <c r="CM16" t="str">
        <v>2.368202</v>
      </c>
      <c r="CN16" t="str">
        <v>-0.000033</v>
      </c>
      <c r="CO16" t="str">
        <v>1.000000</v>
      </c>
      <c r="CP16" t="str">
        <v>2.426428</v>
      </c>
      <c r="CQ16" t="str">
        <v>-0.000040</v>
      </c>
      <c r="CR16" t="str">
        <v>1.000000</v>
      </c>
      <c r="CS16" t="str">
        <v>0.602049</v>
      </c>
      <c r="CT16" t="str">
        <v>0.601182</v>
      </c>
      <c r="CU16" t="str">
        <v>0.107400</v>
      </c>
      <c r="CV16" t="str">
        <v>0.000000</v>
      </c>
      <c r="CW16" t="str">
        <v>PSF-00189_20240514151029_073</v>
      </c>
      <c r="CX16" t="str">
        <v>PFA-00183</v>
      </c>
      <c r="CY16" t="str">
        <v>PSA-00195</v>
      </c>
      <c r="CZ16" t="str">
        <v>PSF-00189</v>
      </c>
      <c r="DA16" t="str">
        <v>RHS-00549</v>
      </c>
      <c r="DB16" t="str">
        <v>3.0.0</v>
      </c>
      <c r="DC16" t="str">
        <v>2023-06-15T18:05:35.947Z</v>
      </c>
    </row>
    <row r="17">
      <c r="A17" t="str">
        <v>14</v>
      </c>
      <c r="B17" t="str">
        <v>15:15:30</v>
      </c>
      <c r="C17" t="str">
        <v>2024-05-14</v>
      </c>
      <c r="D17" t="str">
        <v>DURIN config</v>
      </c>
      <c r="E17" t="str">
        <v>Nicole Bison</v>
      </c>
      <c r="F17" t="str">
        <v/>
      </c>
      <c r="G17" t="str">
        <v>35106</v>
      </c>
      <c r="H17" t="str">
        <v/>
      </c>
      <c r="I17" t="str">
        <v/>
      </c>
      <c r="J17" t="str">
        <f>1/((1/L17)-(1/K17))</f>
        <v>0.001363</v>
      </c>
      <c r="K17" t="str">
        <f>BH17+(BI17*AN17)+(BJ17*AN17*POWER(V17,2))+(BK17*AN17*V17)+(BL17*POWER(AN17,2))</f>
        <v>2.916625</v>
      </c>
      <c r="L17" t="str">
        <f>((M17/1000)*(1000-((T17+S17)/2)))/(T17-S17)</f>
        <v>0.001362</v>
      </c>
      <c r="M17" t="str">
        <f>(AN17*(S17-R17))/(100*U17*(1000-S17))*1000</f>
        <v>0.018018</v>
      </c>
      <c r="N17" t="str">
        <v>1.739977</v>
      </c>
      <c r="O17" t="str">
        <v>1.739470</v>
      </c>
      <c r="P17" t="str">
        <f>0.61365*EXP((17.502*AL17)/(240.97+AL17))</f>
        <v>3.046879</v>
      </c>
      <c r="Q17" t="str">
        <f>P17-N17</f>
        <v>1.306901</v>
      </c>
      <c r="R17" t="str">
        <v>17.189245</v>
      </c>
      <c r="S17" t="str">
        <v>17.194258</v>
      </c>
      <c r="T17" t="str">
        <f>(P17/AM17)*1000</f>
        <v>30.108908</v>
      </c>
      <c r="U17" t="str">
        <f>V17*BG17</f>
        <v>0.441786</v>
      </c>
      <c r="V17" t="str">
        <v>7.500000</v>
      </c>
      <c r="W17" t="str">
        <v>PSF-00189_20240514151530_942</v>
      </c>
      <c r="X17" t="str">
        <v>0.000000</v>
      </c>
      <c r="Y17" t="str">
        <v>0.000000</v>
      </c>
      <c r="Z17" t="str">
        <v>0.000000</v>
      </c>
      <c r="AA17" t="str">
        <v>117.231133</v>
      </c>
      <c r="AB17" t="str">
        <v>456.410767</v>
      </c>
      <c r="AC17" t="str">
        <v>0.743146</v>
      </c>
      <c r="AD17" t="str">
        <v>0.5</v>
      </c>
      <c r="AE17" t="str">
        <v>0.80</v>
      </c>
      <c r="AF17" t="str">
        <f>AC17*AD17*AE17*AQ17</f>
        <v>10.724385</v>
      </c>
      <c r="AG17" t="str">
        <v>1.000000</v>
      </c>
      <c r="AH17" t="str">
        <v>53.32</v>
      </c>
      <c r="AI17" t="str">
        <v>53.30</v>
      </c>
      <c r="AJ17" t="str">
        <v>25.44</v>
      </c>
      <c r="AK17" t="str">
        <v>24.29</v>
      </c>
      <c r="AL17" t="str">
        <f>(AK17-AJ17)*(AJ17*0+0)+AK17</f>
        <v>24.29</v>
      </c>
      <c r="AM17" t="str">
        <v>101.20</v>
      </c>
      <c r="AN17" t="str">
        <v>156.1</v>
      </c>
      <c r="AO17" t="str">
        <v>155.3</v>
      </c>
      <c r="AP17" t="str">
        <v>0.5</v>
      </c>
      <c r="AQ17" t="str">
        <v>36</v>
      </c>
      <c r="AR17" t="str">
        <v>3.806</v>
      </c>
      <c r="AS17" t="str">
        <v>15:07:05</v>
      </c>
      <c r="AT17" t="str">
        <v>2024-05-14</v>
      </c>
      <c r="AU17" t="str">
        <v>-0.63</v>
      </c>
      <c r="AV17" t="str">
        <v>1</v>
      </c>
      <c r="AW17" t="str">
        <v>-0.001</v>
      </c>
      <c r="AX17" t="str">
        <v>-0.001</v>
      </c>
      <c r="AY17" t="str">
        <v>-9999.000</v>
      </c>
      <c r="AZ17" t="str">
        <v>-1.205</v>
      </c>
      <c r="BA17" t="str">
        <v>-2.498</v>
      </c>
      <c r="BB17" t="str">
        <v>-9999.000</v>
      </c>
      <c r="BC17" t="str">
        <v>1</v>
      </c>
      <c r="BD17" t="str">
        <v>150</v>
      </c>
      <c r="BE17" t="str">
        <v>0.005</v>
      </c>
      <c r="BF17" t="str">
        <v>2.000000</v>
      </c>
      <c r="BG17" t="str">
        <v>0.058905</v>
      </c>
      <c r="BH17" t="str">
        <v>0.000000</v>
      </c>
      <c r="BI17" t="str">
        <v>0.029230</v>
      </c>
      <c r="BJ17" t="str">
        <v>0.000000</v>
      </c>
      <c r="BK17" t="str">
        <v>0.000000</v>
      </c>
      <c r="BL17" t="str">
        <v>-0.000068</v>
      </c>
      <c r="BM17" t="str">
        <v>standard</v>
      </c>
      <c r="BN17" t="str">
        <v>0</v>
      </c>
      <c r="BO17" t="str">
        <v>rectangular</v>
      </c>
      <c r="BP17" t="str">
        <v>7000</v>
      </c>
      <c r="BQ17" t="str">
        <v>500</v>
      </c>
      <c r="BR17" t="str">
        <v>-9999.000000</v>
      </c>
      <c r="BS17" t="str">
        <v>-9999.000000</v>
      </c>
      <c r="BT17" t="str">
        <v>55537</v>
      </c>
      <c r="BU17" t="str">
        <v>55537</v>
      </c>
      <c r="BV17" t="str">
        <v>55537</v>
      </c>
      <c r="BW17" t="str">
        <v>0.000000</v>
      </c>
      <c r="BX17" t="str">
        <v>-9999</v>
      </c>
      <c r="BY17" t="str">
        <v>0.000000</v>
      </c>
      <c r="BZ17" t="str">
        <v>0.000000</v>
      </c>
      <c r="CA17" t="str">
        <v>0.000000</v>
      </c>
      <c r="CB17" t="str">
        <v>0.000000</v>
      </c>
      <c r="CC17" t="str">
        <v>2.450542</v>
      </c>
      <c r="CD17" t="str">
        <v>2.515375</v>
      </c>
      <c r="CE17" t="str">
        <v>1.650498</v>
      </c>
      <c r="CF17" t="str">
        <v>0.929041</v>
      </c>
      <c r="CG17" t="str">
        <v>0.268022</v>
      </c>
      <c r="CH17" t="str">
        <v>-0.012281</v>
      </c>
      <c r="CI17" t="str">
        <v>0.336250</v>
      </c>
      <c r="CJ17" t="str">
        <v>0.137690</v>
      </c>
      <c r="CK17" t="str">
        <v>117.231133</v>
      </c>
      <c r="CL17" t="str">
        <v>0.000439</v>
      </c>
      <c r="CM17" t="str">
        <v>2.368202</v>
      </c>
      <c r="CN17" t="str">
        <v>-0.000033</v>
      </c>
      <c r="CO17" t="str">
        <v>1.000000</v>
      </c>
      <c r="CP17" t="str">
        <v>2.426428</v>
      </c>
      <c r="CQ17" t="str">
        <v>-0.000040</v>
      </c>
      <c r="CR17" t="str">
        <v>1.000000</v>
      </c>
      <c r="CS17" t="str">
        <v>0.602049</v>
      </c>
      <c r="CT17" t="str">
        <v>0.601182</v>
      </c>
      <c r="CU17" t="str">
        <v>0.107400</v>
      </c>
      <c r="CV17" t="str">
        <v>0.000000</v>
      </c>
      <c r="CW17" t="str">
        <v>PSF-00189_20240514151530_942</v>
      </c>
      <c r="CX17" t="str">
        <v>PFA-00183</v>
      </c>
      <c r="CY17" t="str">
        <v>PSA-00195</v>
      </c>
      <c r="CZ17" t="str">
        <v>PSF-00189</v>
      </c>
      <c r="DA17" t="str">
        <v>RHS-00549</v>
      </c>
      <c r="DB17" t="str">
        <v>3.0.0</v>
      </c>
      <c r="DC17" t="str">
        <v>2023-06-15T18:05:35.947Z</v>
      </c>
    </row>
    <row r="18">
      <c r="A18" t="str">
        <v>15</v>
      </c>
      <c r="B18" t="str">
        <v>15:20:55</v>
      </c>
      <c r="C18" t="str">
        <v>2024-05-14</v>
      </c>
      <c r="D18" t="str">
        <v>DURIN config</v>
      </c>
      <c r="E18" t="str">
        <v>Nicole Bison</v>
      </c>
      <c r="F18" t="str">
        <v/>
      </c>
      <c r="G18" t="str">
        <v>34680</v>
      </c>
      <c r="H18" t="str">
        <v/>
      </c>
      <c r="I18" t="str">
        <v/>
      </c>
      <c r="J18" t="str">
        <f>1/((1/L18)-(1/K18))</f>
        <v>0.023453</v>
      </c>
      <c r="K18" t="str">
        <f>BH18+(BI18*AN18)+(BJ18*AN18*POWER(V18,2))+(BK18*AN18*V18)+(BL18*POWER(AN18,2))</f>
        <v>2.918097</v>
      </c>
      <c r="L18" t="str">
        <f>((M18/1000)*(1000-((T18+S18)/2)))/(T18-S18)</f>
        <v>0.023266</v>
      </c>
      <c r="M18" t="str">
        <f>(AN18*(S18-R18))/(100*U18*(1000-S18))*1000</f>
        <v>0.395089</v>
      </c>
      <c r="N18" t="str">
        <v>1.714063</v>
      </c>
      <c r="O18" t="str">
        <v>1.702951</v>
      </c>
      <c r="P18" t="str">
        <f>0.61365*EXP((17.502*AL18)/(240.97+AL18))</f>
        <v>3.389184</v>
      </c>
      <c r="Q18" t="str">
        <f>P18-N18</f>
        <v>1.675121</v>
      </c>
      <c r="R18" t="str">
        <v>16.828493</v>
      </c>
      <c r="S18" t="str">
        <v>16.938305</v>
      </c>
      <c r="T18" t="str">
        <f>(P18/AM18)*1000</f>
        <v>33.491783</v>
      </c>
      <c r="U18" t="str">
        <f>V18*BG18</f>
        <v>0.441786</v>
      </c>
      <c r="V18" t="str">
        <v>7.500000</v>
      </c>
      <c r="W18" t="str">
        <v>PSF-00189_20240514152055_723</v>
      </c>
      <c r="X18" t="str">
        <v>0.000000</v>
      </c>
      <c r="Y18" t="str">
        <v>0.000000</v>
      </c>
      <c r="Z18" t="str">
        <v>0.000000</v>
      </c>
      <c r="AA18" t="str">
        <v>107.613083</v>
      </c>
      <c r="AB18" t="str">
        <v>446.320648</v>
      </c>
      <c r="AC18" t="str">
        <v>0.758888</v>
      </c>
      <c r="AD18" t="str">
        <v>0.5</v>
      </c>
      <c r="AE18" t="str">
        <v>0.80</v>
      </c>
      <c r="AF18" t="str">
        <f>AC18*AD18*AE18*AQ18</f>
        <v>9.389349</v>
      </c>
      <c r="AG18" t="str">
        <v>1.000000</v>
      </c>
      <c r="AH18" t="str">
        <v>52.25</v>
      </c>
      <c r="AI18" t="str">
        <v>51.91</v>
      </c>
      <c r="AJ18" t="str">
        <v>25.53</v>
      </c>
      <c r="AK18" t="str">
        <v>26.07</v>
      </c>
      <c r="AL18" t="str">
        <f>(AK18-AJ18)*(AJ18*0+0)+AK18</f>
        <v>26.07</v>
      </c>
      <c r="AM18" t="str">
        <v>101.19</v>
      </c>
      <c r="AN18" t="str">
        <v>156.3</v>
      </c>
      <c r="AO18" t="str">
        <v>155.2</v>
      </c>
      <c r="AP18" t="str">
        <v>0.6</v>
      </c>
      <c r="AQ18" t="str">
        <v>31</v>
      </c>
      <c r="AR18" t="str">
        <v>3.767</v>
      </c>
      <c r="AS18" t="str">
        <v>15:07:05</v>
      </c>
      <c r="AT18" t="str">
        <v>2024-05-14</v>
      </c>
      <c r="AU18" t="str">
        <v>-0.63</v>
      </c>
      <c r="AV18" t="str">
        <v>1</v>
      </c>
      <c r="AW18" t="str">
        <v>0.000</v>
      </c>
      <c r="AX18" t="str">
        <v>0.002</v>
      </c>
      <c r="AY18" t="str">
        <v>-9999.000</v>
      </c>
      <c r="AZ18" t="str">
        <v>0.125</v>
      </c>
      <c r="BA18" t="str">
        <v>0.367</v>
      </c>
      <c r="BB18" t="str">
        <v>-9999.000</v>
      </c>
      <c r="BC18" t="str">
        <v>1</v>
      </c>
      <c r="BD18" t="str">
        <v>150</v>
      </c>
      <c r="BE18" t="str">
        <v>0.005</v>
      </c>
      <c r="BF18" t="str">
        <v>2.000000</v>
      </c>
      <c r="BG18" t="str">
        <v>0.058905</v>
      </c>
      <c r="BH18" t="str">
        <v>0.000000</v>
      </c>
      <c r="BI18" t="str">
        <v>0.029230</v>
      </c>
      <c r="BJ18" t="str">
        <v>0.000000</v>
      </c>
      <c r="BK18" t="str">
        <v>0.000000</v>
      </c>
      <c r="BL18" t="str">
        <v>-0.000068</v>
      </c>
      <c r="BM18" t="str">
        <v>standard</v>
      </c>
      <c r="BN18" t="str">
        <v>0</v>
      </c>
      <c r="BO18" t="str">
        <v>rectangular</v>
      </c>
      <c r="BP18" t="str">
        <v>7000</v>
      </c>
      <c r="BQ18" t="str">
        <v>500</v>
      </c>
      <c r="BR18" t="str">
        <v>-9999.000000</v>
      </c>
      <c r="BS18" t="str">
        <v>-9999.000000</v>
      </c>
      <c r="BT18" t="str">
        <v>55537</v>
      </c>
      <c r="BU18" t="str">
        <v>55537</v>
      </c>
      <c r="BV18" t="str">
        <v>55537</v>
      </c>
      <c r="BW18" t="str">
        <v>0.000000</v>
      </c>
      <c r="BX18" t="str">
        <v>-9999</v>
      </c>
      <c r="BY18" t="str">
        <v>0.000000</v>
      </c>
      <c r="BZ18" t="str">
        <v>0.000000</v>
      </c>
      <c r="CA18" t="str">
        <v>0.000000</v>
      </c>
      <c r="CB18" t="str">
        <v>0.000000</v>
      </c>
      <c r="CC18" t="str">
        <v>2.448659</v>
      </c>
      <c r="CD18" t="str">
        <v>2.513818</v>
      </c>
      <c r="CE18" t="str">
        <v>1.652042</v>
      </c>
      <c r="CF18" t="str">
        <v>0.929025</v>
      </c>
      <c r="CG18" t="str">
        <v>0.267075</v>
      </c>
      <c r="CH18" t="str">
        <v>0.007845</v>
      </c>
      <c r="CI18" t="str">
        <v>0.358636</v>
      </c>
      <c r="CJ18" t="str">
        <v>0.133369</v>
      </c>
      <c r="CK18" t="str">
        <v>107.613083</v>
      </c>
      <c r="CL18" t="str">
        <v>0.000431</v>
      </c>
      <c r="CM18" t="str">
        <v>2.368202</v>
      </c>
      <c r="CN18" t="str">
        <v>-0.000033</v>
      </c>
      <c r="CO18" t="str">
        <v>1.000000</v>
      </c>
      <c r="CP18" t="str">
        <v>2.426428</v>
      </c>
      <c r="CQ18" t="str">
        <v>-0.000040</v>
      </c>
      <c r="CR18" t="str">
        <v>1.000000</v>
      </c>
      <c r="CS18" t="str">
        <v>0.602049</v>
      </c>
      <c r="CT18" t="str">
        <v>0.601182</v>
      </c>
      <c r="CU18" t="str">
        <v>0.107400</v>
      </c>
      <c r="CV18" t="str">
        <v>0.000000</v>
      </c>
      <c r="CW18" t="str">
        <v>PSF-00189_20240514152055_723</v>
      </c>
      <c r="CX18" t="str">
        <v>PFA-00183</v>
      </c>
      <c r="CY18" t="str">
        <v>PSA-00195</v>
      </c>
      <c r="CZ18" t="str">
        <v>PSF-00189</v>
      </c>
      <c r="DA18" t="str">
        <v>RHS-00549</v>
      </c>
      <c r="DB18" t="str">
        <v>3.0.0</v>
      </c>
      <c r="DC18" t="str">
        <v>2023-06-15T18:05:35.947Z</v>
      </c>
    </row>
    <row r="19">
      <c r="A19" t="str">
        <v>16</v>
      </c>
      <c r="B19" t="str">
        <v>15:26:23</v>
      </c>
      <c r="C19" t="str">
        <v>2024-05-14</v>
      </c>
      <c r="D19" t="str">
        <v>DURIN config</v>
      </c>
      <c r="E19" t="str">
        <v>Nicole Bison</v>
      </c>
      <c r="F19" t="str">
        <v/>
      </c>
      <c r="G19" t="str">
        <v>34122</v>
      </c>
      <c r="H19" t="str">
        <v/>
      </c>
      <c r="I19" t="str">
        <v/>
      </c>
      <c r="J19" t="str">
        <f>1/((1/L19)-(1/K19))</f>
        <v>-0.009439</v>
      </c>
      <c r="K19" t="str">
        <f>BH19+(BI19*AN19)+(BJ19*AN19*POWER(V19,2))+(BK19*AN19*V19)+(BL19*POWER(AN19,2))</f>
        <v>2.917167</v>
      </c>
      <c r="L19" t="str">
        <f>((M19/1000)*(1000-((T19+S19)/2)))/(T19-S19)</f>
        <v>-0.009470</v>
      </c>
      <c r="M19" t="str">
        <f>(AN19*(S19-R19))/(100*U19*(1000-S19))*1000</f>
        <v>-0.141151</v>
      </c>
      <c r="N19" t="str">
        <v>1.662030</v>
      </c>
      <c r="O19" t="str">
        <v>1.666005</v>
      </c>
      <c r="P19" t="str">
        <f>0.61365*EXP((17.502*AL19)/(240.97+AL19))</f>
        <v>3.134763</v>
      </c>
      <c r="Q19" t="str">
        <f>P19-N19</f>
        <v>1.472733</v>
      </c>
      <c r="R19" t="str">
        <v>16.461569</v>
      </c>
      <c r="S19" t="str">
        <v>16.422287</v>
      </c>
      <c r="T19" t="str">
        <f>(P19/AM19)*1000</f>
        <v>30.974155</v>
      </c>
      <c r="U19" t="str">
        <f>V19*BG19</f>
        <v>0.441786</v>
      </c>
      <c r="V19" t="str">
        <v>7.500000</v>
      </c>
      <c r="W19" t="str">
        <v>PSF-00189_20240514152623_db9</v>
      </c>
      <c r="X19" t="str">
        <v>0.000000</v>
      </c>
      <c r="Y19" t="str">
        <v>0.000000</v>
      </c>
      <c r="Z19" t="str">
        <v>0.000000</v>
      </c>
      <c r="AA19" t="str">
        <v>106.099251</v>
      </c>
      <c r="AB19" t="str">
        <v>447.352753</v>
      </c>
      <c r="AC19" t="str">
        <v>0.762829</v>
      </c>
      <c r="AD19" t="str">
        <v>0.5</v>
      </c>
      <c r="AE19" t="str">
        <v>0.80</v>
      </c>
      <c r="AF19" t="str">
        <f>AC19*AD19*AE19*AQ19</f>
        <v>9.698566</v>
      </c>
      <c r="AG19" t="str">
        <v>1.000000</v>
      </c>
      <c r="AH19" t="str">
        <v>50.29</v>
      </c>
      <c r="AI19" t="str">
        <v>50.41</v>
      </c>
      <c r="AJ19" t="str">
        <v>25.65</v>
      </c>
      <c r="AK19" t="str">
        <v>24.76</v>
      </c>
      <c r="AL19" t="str">
        <f>(AK19-AJ19)*(AJ19*0+0)+AK19</f>
        <v>24.76</v>
      </c>
      <c r="AM19" t="str">
        <v>101.21</v>
      </c>
      <c r="AN19" t="str">
        <v>156.1</v>
      </c>
      <c r="AO19" t="str">
        <v>155.6</v>
      </c>
      <c r="AP19" t="str">
        <v>0.4</v>
      </c>
      <c r="AQ19" t="str">
        <v>32</v>
      </c>
      <c r="AR19" t="str">
        <v>3.791</v>
      </c>
      <c r="AS19" t="str">
        <v>15:21:13</v>
      </c>
      <c r="AT19" t="str">
        <v>2024-05-14</v>
      </c>
      <c r="AU19" t="str">
        <v>-0.65</v>
      </c>
      <c r="AV19" t="str">
        <v>1</v>
      </c>
      <c r="AW19" t="str">
        <v>0.000</v>
      </c>
      <c r="AX19" t="str">
        <v>0.001</v>
      </c>
      <c r="AY19" t="str">
        <v>-9999.000</v>
      </c>
      <c r="AZ19" t="str">
        <v>-0.015</v>
      </c>
      <c r="BA19" t="str">
        <v>0.077</v>
      </c>
      <c r="BB19" t="str">
        <v>-9999.000</v>
      </c>
      <c r="BC19" t="str">
        <v>1</v>
      </c>
      <c r="BD19" t="str">
        <v>150</v>
      </c>
      <c r="BE19" t="str">
        <v>0.005</v>
      </c>
      <c r="BF19" t="str">
        <v>2.000000</v>
      </c>
      <c r="BG19" t="str">
        <v>0.058905</v>
      </c>
      <c r="BH19" t="str">
        <v>0.000000</v>
      </c>
      <c r="BI19" t="str">
        <v>0.029230</v>
      </c>
      <c r="BJ19" t="str">
        <v>0.000000</v>
      </c>
      <c r="BK19" t="str">
        <v>0.000000</v>
      </c>
      <c r="BL19" t="str">
        <v>-0.000068</v>
      </c>
      <c r="BM19" t="str">
        <v>standard</v>
      </c>
      <c r="BN19" t="str">
        <v>0</v>
      </c>
      <c r="BO19" t="str">
        <v>rectangular</v>
      </c>
      <c r="BP19" t="str">
        <v>7000</v>
      </c>
      <c r="BQ19" t="str">
        <v>500</v>
      </c>
      <c r="BR19" t="str">
        <v>-9999.000000</v>
      </c>
      <c r="BS19" t="str">
        <v>-9999.000000</v>
      </c>
      <c r="BT19" t="str">
        <v>55537</v>
      </c>
      <c r="BU19" t="str">
        <v>55537</v>
      </c>
      <c r="BV19" t="str">
        <v>55537</v>
      </c>
      <c r="BW19" t="str">
        <v>0.000000</v>
      </c>
      <c r="BX19" t="str">
        <v>-9999</v>
      </c>
      <c r="BY19" t="str">
        <v>0.000000</v>
      </c>
      <c r="BZ19" t="str">
        <v>0.000000</v>
      </c>
      <c r="CA19" t="str">
        <v>0.000000</v>
      </c>
      <c r="CB19" t="str">
        <v>0.000000</v>
      </c>
      <c r="CC19" t="str">
        <v>2.446615</v>
      </c>
      <c r="CD19" t="str">
        <v>2.510993</v>
      </c>
      <c r="CE19" t="str">
        <v>1.651066</v>
      </c>
      <c r="CF19" t="str">
        <v>0.929853</v>
      </c>
      <c r="CG19" t="str">
        <v>0.265744</v>
      </c>
      <c r="CH19" t="str">
        <v>-0.009240</v>
      </c>
      <c r="CI19" t="str">
        <v>0.379961</v>
      </c>
      <c r="CJ19" t="str">
        <v>0.134086</v>
      </c>
      <c r="CK19" t="str">
        <v>106.099251</v>
      </c>
      <c r="CL19" t="str">
        <v>0.000427</v>
      </c>
      <c r="CM19" t="str">
        <v>2.368202</v>
      </c>
      <c r="CN19" t="str">
        <v>-0.000033</v>
      </c>
      <c r="CO19" t="str">
        <v>1.000000</v>
      </c>
      <c r="CP19" t="str">
        <v>2.426428</v>
      </c>
      <c r="CQ19" t="str">
        <v>-0.000040</v>
      </c>
      <c r="CR19" t="str">
        <v>1.000000</v>
      </c>
      <c r="CS19" t="str">
        <v>0.602049</v>
      </c>
      <c r="CT19" t="str">
        <v>0.601182</v>
      </c>
      <c r="CU19" t="str">
        <v>0.107400</v>
      </c>
      <c r="CV19" t="str">
        <v>0.000000</v>
      </c>
      <c r="CW19" t="str">
        <v>PSF-00189_20240514152623_db9</v>
      </c>
      <c r="CX19" t="str">
        <v>PFA-00183</v>
      </c>
      <c r="CY19" t="str">
        <v>PSA-00195</v>
      </c>
      <c r="CZ19" t="str">
        <v>PSF-00189</v>
      </c>
      <c r="DA19" t="str">
        <v>RHS-00549</v>
      </c>
      <c r="DB19" t="str">
        <v>3.0.0</v>
      </c>
      <c r="DC19" t="str">
        <v>2023-06-15T18:05:35.947Z</v>
      </c>
    </row>
    <row r="20">
      <c r="A20" t="str">
        <v>17</v>
      </c>
      <c r="B20" t="str">
        <v>15:28:58</v>
      </c>
      <c r="C20" t="str">
        <v>2024-05-14</v>
      </c>
      <c r="D20" t="str">
        <v>DURIN config</v>
      </c>
      <c r="E20" t="str">
        <v>Nicole Bison</v>
      </c>
      <c r="F20" t="str">
        <v/>
      </c>
      <c r="G20" t="str">
        <v>31552</v>
      </c>
      <c r="H20" t="str">
        <v/>
      </c>
      <c r="I20" t="str">
        <v/>
      </c>
      <c r="J20" t="str">
        <f>1/((1/L20)-(1/K20))</f>
        <v>-0.008048</v>
      </c>
      <c r="K20" t="str">
        <f>BH20+(BI20*AN20)+(BJ20*AN20*POWER(V20,2))+(BK20*AN20*V20)+(BL20*POWER(AN20,2))</f>
        <v>2.917666</v>
      </c>
      <c r="L20" t="str">
        <f>((M20/1000)*(1000-((T20+S20)/2)))/(T20-S20)</f>
        <v>-0.008071</v>
      </c>
      <c r="M20" t="str">
        <f>(AN20*(S20-R20))/(100*U20*(1000-S20))*1000</f>
        <v>-0.144031</v>
      </c>
      <c r="N20" t="str">
        <v>1.647701</v>
      </c>
      <c r="O20" t="str">
        <v>1.651757</v>
      </c>
      <c r="P20" t="str">
        <f>0.61365*EXP((17.502*AL20)/(240.97+AL20))</f>
        <v>3.408881</v>
      </c>
      <c r="Q20" t="str">
        <f>P20-N20</f>
        <v>1.761180</v>
      </c>
      <c r="R20" t="str">
        <v>16.319296</v>
      </c>
      <c r="S20" t="str">
        <v>16.279222</v>
      </c>
      <c r="T20" t="str">
        <f>(P20/AM20)*1000</f>
        <v>33.679607</v>
      </c>
      <c r="U20" t="str">
        <f>V20*BG20</f>
        <v>0.441786</v>
      </c>
      <c r="V20" t="str">
        <v>7.500000</v>
      </c>
      <c r="W20" t="str">
        <v>PSF-00189_20240514152858_33a</v>
      </c>
      <c r="X20" t="str">
        <v>0.000000</v>
      </c>
      <c r="Y20" t="str">
        <v>0.000000</v>
      </c>
      <c r="Z20" t="str">
        <v>0.000000</v>
      </c>
      <c r="AA20" t="str">
        <v>108.325836</v>
      </c>
      <c r="AB20" t="str">
        <v>434.485321</v>
      </c>
      <c r="AC20" t="str">
        <v>0.750680</v>
      </c>
      <c r="AD20" t="str">
        <v>0.5</v>
      </c>
      <c r="AE20" t="str">
        <v>0.80</v>
      </c>
      <c r="AF20" t="str">
        <f>AC20*AD20*AE20*AQ20</f>
        <v>11.366217</v>
      </c>
      <c r="AG20" t="str">
        <v>1.000000</v>
      </c>
      <c r="AH20" t="str">
        <v>49.78</v>
      </c>
      <c r="AI20" t="str">
        <v>49.90</v>
      </c>
      <c r="AJ20" t="str">
        <v>25.68</v>
      </c>
      <c r="AK20" t="str">
        <v>26.17</v>
      </c>
      <c r="AL20" t="str">
        <f>(AK20-AJ20)*(AJ20*0+0)+AK20</f>
        <v>26.17</v>
      </c>
      <c r="AM20" t="str">
        <v>101.21</v>
      </c>
      <c r="AN20" t="str">
        <v>156.2</v>
      </c>
      <c r="AO20" t="str">
        <v>154.2</v>
      </c>
      <c r="AP20" t="str">
        <v>1.3</v>
      </c>
      <c r="AQ20" t="str">
        <v>38</v>
      </c>
      <c r="AR20" t="str">
        <v>3.790</v>
      </c>
      <c r="AS20" t="str">
        <v>15:21:13</v>
      </c>
      <c r="AT20" t="str">
        <v>2024-05-14</v>
      </c>
      <c r="AU20" t="str">
        <v>-0.65</v>
      </c>
      <c r="AV20" t="str">
        <v>1</v>
      </c>
      <c r="AW20" t="str">
        <v>-0.001</v>
      </c>
      <c r="AX20" t="str">
        <v>-0.001</v>
      </c>
      <c r="AY20" t="str">
        <v>-9999.000</v>
      </c>
      <c r="AZ20" t="str">
        <v>-0.707</v>
      </c>
      <c r="BA20" t="str">
        <v>-2.508</v>
      </c>
      <c r="BB20" t="str">
        <v>-9999.000</v>
      </c>
      <c r="BC20" t="str">
        <v>1</v>
      </c>
      <c r="BD20" t="str">
        <v>150</v>
      </c>
      <c r="BE20" t="str">
        <v>0.005</v>
      </c>
      <c r="BF20" t="str">
        <v>2.000000</v>
      </c>
      <c r="BG20" t="str">
        <v>0.058905</v>
      </c>
      <c r="BH20" t="str">
        <v>0.000000</v>
      </c>
      <c r="BI20" t="str">
        <v>0.029230</v>
      </c>
      <c r="BJ20" t="str">
        <v>0.000000</v>
      </c>
      <c r="BK20" t="str">
        <v>0.000000</v>
      </c>
      <c r="BL20" t="str">
        <v>-0.000068</v>
      </c>
      <c r="BM20" t="str">
        <v>standard</v>
      </c>
      <c r="BN20" t="str">
        <v>0</v>
      </c>
      <c r="BO20" t="str">
        <v>rectangular</v>
      </c>
      <c r="BP20" t="str">
        <v>7000</v>
      </c>
      <c r="BQ20" t="str">
        <v>500</v>
      </c>
      <c r="BR20" t="str">
        <v>-9999.000000</v>
      </c>
      <c r="BS20" t="str">
        <v>-9999.000000</v>
      </c>
      <c r="BT20" t="str">
        <v>55537</v>
      </c>
      <c r="BU20" t="str">
        <v>55537</v>
      </c>
      <c r="BV20" t="str">
        <v>55537</v>
      </c>
      <c r="BW20" t="str">
        <v>0.000000</v>
      </c>
      <c r="BX20" t="str">
        <v>-9999</v>
      </c>
      <c r="BY20" t="str">
        <v>0.000000</v>
      </c>
      <c r="BZ20" t="str">
        <v>0.000000</v>
      </c>
      <c r="CA20" t="str">
        <v>0.000000</v>
      </c>
      <c r="CB20" t="str">
        <v>0.000000</v>
      </c>
      <c r="CC20" t="str">
        <v>2.445932</v>
      </c>
      <c r="CD20" t="str">
        <v>2.510258</v>
      </c>
      <c r="CE20" t="str">
        <v>1.651590</v>
      </c>
      <c r="CF20" t="str">
        <v>0.926297</v>
      </c>
      <c r="CG20" t="str">
        <v>0.265486</v>
      </c>
      <c r="CH20" t="str">
        <v>0.007229</v>
      </c>
      <c r="CI20" t="str">
        <v>0.389686</v>
      </c>
      <c r="CJ20" t="str">
        <v>0.139181</v>
      </c>
      <c r="CK20" t="str">
        <v>108.325836</v>
      </c>
      <c r="CL20" t="str">
        <v>0.000428</v>
      </c>
      <c r="CM20" t="str">
        <v>2.368202</v>
      </c>
      <c r="CN20" t="str">
        <v>-0.000033</v>
      </c>
      <c r="CO20" t="str">
        <v>1.000000</v>
      </c>
      <c r="CP20" t="str">
        <v>2.426428</v>
      </c>
      <c r="CQ20" t="str">
        <v>-0.000040</v>
      </c>
      <c r="CR20" t="str">
        <v>1.000000</v>
      </c>
      <c r="CS20" t="str">
        <v>0.602049</v>
      </c>
      <c r="CT20" t="str">
        <v>0.601182</v>
      </c>
      <c r="CU20" t="str">
        <v>0.107400</v>
      </c>
      <c r="CV20" t="str">
        <v>0.000000</v>
      </c>
      <c r="CW20" t="str">
        <v>PSF-00189_20240514152858_33a</v>
      </c>
      <c r="CX20" t="str">
        <v>PFA-00183</v>
      </c>
      <c r="CY20" t="str">
        <v>PSA-00195</v>
      </c>
      <c r="CZ20" t="str">
        <v>PSF-00189</v>
      </c>
      <c r="DA20" t="str">
        <v>RHS-00549</v>
      </c>
      <c r="DB20" t="str">
        <v>3.0.0</v>
      </c>
      <c r="DC20" t="str">
        <v>2023-06-15T18:05:35.947Z</v>
      </c>
    </row>
    <row r="21">
      <c r="A21" t="str">
        <v>18</v>
      </c>
      <c r="B21" t="str">
        <v>15:31:48</v>
      </c>
      <c r="C21" t="str">
        <v>2024-05-14</v>
      </c>
      <c r="D21" t="str">
        <v>DURIN config</v>
      </c>
      <c r="E21" t="str">
        <v>Nicole Bison</v>
      </c>
      <c r="F21" t="str">
        <v/>
      </c>
      <c r="G21" t="str">
        <v>36432</v>
      </c>
      <c r="H21" t="str">
        <v/>
      </c>
      <c r="I21" t="str">
        <v/>
      </c>
      <c r="J21" t="str">
        <f>1/((1/L21)-(1/K21))</f>
        <v>0.029677</v>
      </c>
      <c r="K21" t="str">
        <f>BH21+(BI21*AN21)+(BJ21*AN21*POWER(V21,2))+(BK21*AN21*V21)+(BL21*POWER(AN21,2))</f>
        <v>2.917305</v>
      </c>
      <c r="L21" t="str">
        <f>((M21/1000)*(1000-((T21+S21)/2)))/(T21-S21)</f>
        <v>0.029378</v>
      </c>
      <c r="M21" t="str">
        <f>(AN21*(S21-R21))/(100*U21*(1000-S21))*1000</f>
        <v>0.431091</v>
      </c>
      <c r="N21" t="str">
        <v>1.645329</v>
      </c>
      <c r="O21" t="str">
        <v>1.633187</v>
      </c>
      <c r="P21" t="str">
        <f>0.61365*EXP((17.502*AL21)/(240.97+AL21))</f>
        <v>3.095613</v>
      </c>
      <c r="Q21" t="str">
        <f>P21-N21</f>
        <v>1.450283</v>
      </c>
      <c r="R21" t="str">
        <v>16.137253</v>
      </c>
      <c r="S21" t="str">
        <v>16.257231</v>
      </c>
      <c r="T21" t="str">
        <f>(P21/AM21)*1000</f>
        <v>30.587242</v>
      </c>
      <c r="U21" t="str">
        <f>V21*BG21</f>
        <v>0.441786</v>
      </c>
      <c r="V21" t="str">
        <v>7.500000</v>
      </c>
      <c r="W21" t="str">
        <v>PSF-00189_20240514153148_368</v>
      </c>
      <c r="X21" t="str">
        <v>0.000000</v>
      </c>
      <c r="Y21" t="str">
        <v>0.000000</v>
      </c>
      <c r="Z21" t="str">
        <v>0.000000</v>
      </c>
      <c r="AA21" t="str">
        <v>114.798904</v>
      </c>
      <c r="AB21" t="str">
        <v>450.723053</v>
      </c>
      <c r="AC21" t="str">
        <v>0.745301</v>
      </c>
      <c r="AD21" t="str">
        <v>0.5</v>
      </c>
      <c r="AE21" t="str">
        <v>0.80</v>
      </c>
      <c r="AF21" t="str">
        <f>AC21*AD21*AE21*AQ21</f>
        <v>11.786868</v>
      </c>
      <c r="AG21" t="str">
        <v>1.000000</v>
      </c>
      <c r="AH21" t="str">
        <v>49.60</v>
      </c>
      <c r="AI21" t="str">
        <v>49.24</v>
      </c>
      <c r="AJ21" t="str">
        <v>25.71</v>
      </c>
      <c r="AK21" t="str">
        <v>24.55</v>
      </c>
      <c r="AL21" t="str">
        <f>(AK21-AJ21)*(AJ21*0+0)+AK21</f>
        <v>24.55</v>
      </c>
      <c r="AM21" t="str">
        <v>101.21</v>
      </c>
      <c r="AN21" t="str">
        <v>156.2</v>
      </c>
      <c r="AO21" t="str">
        <v>155.2</v>
      </c>
      <c r="AP21" t="str">
        <v>0.6</v>
      </c>
      <c r="AQ21" t="str">
        <v>40</v>
      </c>
      <c r="AR21" t="str">
        <v>3.756</v>
      </c>
      <c r="AS21" t="str">
        <v>15:21:13</v>
      </c>
      <c r="AT21" t="str">
        <v>2024-05-14</v>
      </c>
      <c r="AU21" t="str">
        <v>-0.65</v>
      </c>
      <c r="AV21" t="str">
        <v>1</v>
      </c>
      <c r="AW21" t="str">
        <v>0.000</v>
      </c>
      <c r="AX21" t="str">
        <v>0.001</v>
      </c>
      <c r="AY21" t="str">
        <v>-9999.000</v>
      </c>
      <c r="AZ21" t="str">
        <v>-0.103</v>
      </c>
      <c r="BA21" t="str">
        <v>-0.254</v>
      </c>
      <c r="BB21" t="str">
        <v>-9999.000</v>
      </c>
      <c r="BC21" t="str">
        <v>1</v>
      </c>
      <c r="BD21" t="str">
        <v>150</v>
      </c>
      <c r="BE21" t="str">
        <v>0.005</v>
      </c>
      <c r="BF21" t="str">
        <v>2.000000</v>
      </c>
      <c r="BG21" t="str">
        <v>0.058905</v>
      </c>
      <c r="BH21" t="str">
        <v>0.000000</v>
      </c>
      <c r="BI21" t="str">
        <v>0.029230</v>
      </c>
      <c r="BJ21" t="str">
        <v>0.000000</v>
      </c>
      <c r="BK21" t="str">
        <v>0.000000</v>
      </c>
      <c r="BL21" t="str">
        <v>-0.000068</v>
      </c>
      <c r="BM21" t="str">
        <v>standard</v>
      </c>
      <c r="BN21" t="str">
        <v>0</v>
      </c>
      <c r="BO21" t="str">
        <v>rectangular</v>
      </c>
      <c r="BP21" t="str">
        <v>7000</v>
      </c>
      <c r="BQ21" t="str">
        <v>500</v>
      </c>
      <c r="BR21" t="str">
        <v>-9999.000000</v>
      </c>
      <c r="BS21" t="str">
        <v>-9999.000000</v>
      </c>
      <c r="BT21" t="str">
        <v>55537</v>
      </c>
      <c r="BU21" t="str">
        <v>55537</v>
      </c>
      <c r="BV21" t="str">
        <v>55537</v>
      </c>
      <c r="BW21" t="str">
        <v>0.000000</v>
      </c>
      <c r="BX21" t="str">
        <v>-9999</v>
      </c>
      <c r="BY21" t="str">
        <v>0.000000</v>
      </c>
      <c r="BZ21" t="str">
        <v>0.000000</v>
      </c>
      <c r="CA21" t="str">
        <v>0.000000</v>
      </c>
      <c r="CB21" t="str">
        <v>0.000000</v>
      </c>
      <c r="CC21" t="str">
        <v>2.445028</v>
      </c>
      <c r="CD21" t="str">
        <v>2.509994</v>
      </c>
      <c r="CE21" t="str">
        <v>1.651210</v>
      </c>
      <c r="CF21" t="str">
        <v>0.929036</v>
      </c>
      <c r="CG21" t="str">
        <v>0.265107</v>
      </c>
      <c r="CH21" t="str">
        <v>-0.012432</v>
      </c>
      <c r="CI21" t="str">
        <v>0.400064</v>
      </c>
      <c r="CJ21" t="str">
        <v>0.140595</v>
      </c>
      <c r="CK21" t="str">
        <v>114.798904</v>
      </c>
      <c r="CL21" t="str">
        <v>0.000438</v>
      </c>
      <c r="CM21" t="str">
        <v>2.368202</v>
      </c>
      <c r="CN21" t="str">
        <v>-0.000033</v>
      </c>
      <c r="CO21" t="str">
        <v>1.000000</v>
      </c>
      <c r="CP21" t="str">
        <v>2.426428</v>
      </c>
      <c r="CQ21" t="str">
        <v>-0.000040</v>
      </c>
      <c r="CR21" t="str">
        <v>1.000000</v>
      </c>
      <c r="CS21" t="str">
        <v>0.602049</v>
      </c>
      <c r="CT21" t="str">
        <v>0.601182</v>
      </c>
      <c r="CU21" t="str">
        <v>0.107400</v>
      </c>
      <c r="CV21" t="str">
        <v>0.000000</v>
      </c>
      <c r="CW21" t="str">
        <v>PSF-00189_20240514153148_368</v>
      </c>
      <c r="CX21" t="str">
        <v>PFA-00183</v>
      </c>
      <c r="CY21" t="str">
        <v>PSA-00195</v>
      </c>
      <c r="CZ21" t="str">
        <v>PSF-00189</v>
      </c>
      <c r="DA21" t="str">
        <v>RHS-00549</v>
      </c>
      <c r="DB21" t="str">
        <v>3.0.0</v>
      </c>
      <c r="DC21" t="str">
        <v>2023-06-15T18:05:35.947Z</v>
      </c>
    </row>
    <row r="22">
      <c r="A22" t="str">
        <v>19</v>
      </c>
      <c r="B22" t="str">
        <v>15:36:15</v>
      </c>
      <c r="C22" t="str">
        <v>2024-05-14</v>
      </c>
      <c r="D22" t="str">
        <v>DURIN config</v>
      </c>
      <c r="E22" t="str">
        <v>Nicole Bison</v>
      </c>
      <c r="F22" t="str">
        <v/>
      </c>
      <c r="G22" t="str">
        <v>35469</v>
      </c>
      <c r="H22" t="str">
        <v/>
      </c>
      <c r="I22" t="str">
        <v/>
      </c>
      <c r="J22" t="str">
        <f>1/((1/L22)-(1/K22))</f>
        <v>0.007339</v>
      </c>
      <c r="K22" t="str">
        <f>BH22+(BI22*AN22)+(BJ22*AN22*POWER(V22,2))+(BK22*AN22*V22)+(BL22*POWER(AN22,2))</f>
        <v>2.917049</v>
      </c>
      <c r="L22" t="str">
        <f>((M22/1000)*(1000-((T22+S22)/2)))/(T22-S22)</f>
        <v>0.007320</v>
      </c>
      <c r="M22" t="str">
        <f>(AN22*(S22-R22))/(100*U22*(1000-S22))*1000</f>
        <v>0.112626</v>
      </c>
      <c r="N22" t="str">
        <v>1.637032</v>
      </c>
      <c r="O22" t="str">
        <v>1.633858</v>
      </c>
      <c r="P22" t="str">
        <f>0.61365*EXP((17.502*AL22)/(240.97+AL22))</f>
        <v>3.157189</v>
      </c>
      <c r="Q22" t="str">
        <f>P22-N22</f>
        <v>1.520157</v>
      </c>
      <c r="R22" t="str">
        <v>16.144487</v>
      </c>
      <c r="S22" t="str">
        <v>16.175842</v>
      </c>
      <c r="T22" t="str">
        <f>(P22/AM22)*1000</f>
        <v>31.196823</v>
      </c>
      <c r="U22" t="str">
        <f>V22*BG22</f>
        <v>0.441786</v>
      </c>
      <c r="V22" t="str">
        <v>7.500000</v>
      </c>
      <c r="W22" t="str">
        <v>PSF-00189_20240514153615_afa</v>
      </c>
      <c r="X22" t="str">
        <v>0.000000</v>
      </c>
      <c r="Y22" t="str">
        <v>0.000000</v>
      </c>
      <c r="Z22" t="str">
        <v>0.000000</v>
      </c>
      <c r="AA22" t="str">
        <v>131.111389</v>
      </c>
      <c r="AB22" t="str">
        <v>468.380920</v>
      </c>
      <c r="AC22" t="str">
        <v>0.720075</v>
      </c>
      <c r="AD22" t="str">
        <v>0.5</v>
      </c>
      <c r="AE22" t="str">
        <v>0.80</v>
      </c>
      <c r="AF22" t="str">
        <f>AC22*AD22*AE22*AQ22</f>
        <v>14.709849</v>
      </c>
      <c r="AG22" t="str">
        <v>1.000000</v>
      </c>
      <c r="AH22" t="str">
        <v>49.05</v>
      </c>
      <c r="AI22" t="str">
        <v>48.96</v>
      </c>
      <c r="AJ22" t="str">
        <v>25.81</v>
      </c>
      <c r="AK22" t="str">
        <v>24.88</v>
      </c>
      <c r="AL22" t="str">
        <f>(AK22-AJ22)*(AJ22*0+0)+AK22</f>
        <v>24.88</v>
      </c>
      <c r="AM22" t="str">
        <v>101.20</v>
      </c>
      <c r="AN22" t="str">
        <v>156.1</v>
      </c>
      <c r="AO22" t="str">
        <v>152.1</v>
      </c>
      <c r="AP22" t="str">
        <v>2.6</v>
      </c>
      <c r="AQ22" t="str">
        <v>51</v>
      </c>
      <c r="AR22" t="str">
        <v>3.782</v>
      </c>
      <c r="AS22" t="str">
        <v>15:32:13</v>
      </c>
      <c r="AT22" t="str">
        <v>2024-05-14</v>
      </c>
      <c r="AU22" t="str">
        <v>-0.58</v>
      </c>
      <c r="AV22" t="str">
        <v>1</v>
      </c>
      <c r="AW22" t="str">
        <v>0.001</v>
      </c>
      <c r="AX22" t="str">
        <v>0.002</v>
      </c>
      <c r="AY22" t="str">
        <v>-9999.000</v>
      </c>
      <c r="AZ22" t="str">
        <v>1.368</v>
      </c>
      <c r="BA22" t="str">
        <v>-0.624</v>
      </c>
      <c r="BB22" t="str">
        <v>-9999.000</v>
      </c>
      <c r="BC22" t="str">
        <v>1</v>
      </c>
      <c r="BD22" t="str">
        <v>150</v>
      </c>
      <c r="BE22" t="str">
        <v>0.005</v>
      </c>
      <c r="BF22" t="str">
        <v>2.000000</v>
      </c>
      <c r="BG22" t="str">
        <v>0.058905</v>
      </c>
      <c r="BH22" t="str">
        <v>0.000000</v>
      </c>
      <c r="BI22" t="str">
        <v>0.029230</v>
      </c>
      <c r="BJ22" t="str">
        <v>0.000000</v>
      </c>
      <c r="BK22" t="str">
        <v>0.000000</v>
      </c>
      <c r="BL22" t="str">
        <v>-0.000068</v>
      </c>
      <c r="BM22" t="str">
        <v>standard</v>
      </c>
      <c r="BN22" t="str">
        <v>0</v>
      </c>
      <c r="BO22" t="str">
        <v>rectangular</v>
      </c>
      <c r="BP22" t="str">
        <v>7000</v>
      </c>
      <c r="BQ22" t="str">
        <v>500</v>
      </c>
      <c r="BR22" t="str">
        <v>-9999.000000</v>
      </c>
      <c r="BS22" t="str">
        <v>-9999.000000</v>
      </c>
      <c r="BT22" t="str">
        <v>55537</v>
      </c>
      <c r="BU22" t="str">
        <v>55537</v>
      </c>
      <c r="BV22" t="str">
        <v>55537</v>
      </c>
      <c r="BW22" t="str">
        <v>0.000000</v>
      </c>
      <c r="BX22" t="str">
        <v>-9999</v>
      </c>
      <c r="BY22" t="str">
        <v>0.000000</v>
      </c>
      <c r="BZ22" t="str">
        <v>0.000000</v>
      </c>
      <c r="CA22" t="str">
        <v>0.000000</v>
      </c>
      <c r="CB22" t="str">
        <v>0.000000</v>
      </c>
      <c r="CC22" t="str">
        <v>2.444631</v>
      </c>
      <c r="CD22" t="str">
        <v>2.509078</v>
      </c>
      <c r="CE22" t="str">
        <v>1.650942</v>
      </c>
      <c r="CF22" t="str">
        <v>0.920918</v>
      </c>
      <c r="CG22" t="str">
        <v>0.264029</v>
      </c>
      <c r="CH22" t="str">
        <v>-0.009768</v>
      </c>
      <c r="CI22" t="str">
        <v>0.415708</v>
      </c>
      <c r="CJ22" t="str">
        <v>0.150278</v>
      </c>
      <c r="CK22" t="str">
        <v>131.111389</v>
      </c>
      <c r="CL22" t="str">
        <v>0.000441</v>
      </c>
      <c r="CM22" t="str">
        <v>2.368202</v>
      </c>
      <c r="CN22" t="str">
        <v>-0.000033</v>
      </c>
      <c r="CO22" t="str">
        <v>1.000000</v>
      </c>
      <c r="CP22" t="str">
        <v>2.426428</v>
      </c>
      <c r="CQ22" t="str">
        <v>-0.000040</v>
      </c>
      <c r="CR22" t="str">
        <v>1.000000</v>
      </c>
      <c r="CS22" t="str">
        <v>0.602049</v>
      </c>
      <c r="CT22" t="str">
        <v>0.601182</v>
      </c>
      <c r="CU22" t="str">
        <v>0.107400</v>
      </c>
      <c r="CV22" t="str">
        <v>0.000000</v>
      </c>
      <c r="CW22" t="str">
        <v>PSF-00189_20240514153615_afa</v>
      </c>
      <c r="CX22" t="str">
        <v>PFA-00183</v>
      </c>
      <c r="CY22" t="str">
        <v>PSA-00195</v>
      </c>
      <c r="CZ22" t="str">
        <v>PSF-00189</v>
      </c>
      <c r="DA22" t="str">
        <v>RHS-00549</v>
      </c>
      <c r="DB22" t="str">
        <v>3.0.0</v>
      </c>
      <c r="DC22" t="str">
        <v>2023-06-15T18:05:35.947Z</v>
      </c>
    </row>
    <row r="23">
      <c r="A23" t="str">
        <v>20</v>
      </c>
      <c r="B23" t="str">
        <v>15:38:36</v>
      </c>
      <c r="C23" t="str">
        <v>2024-05-14</v>
      </c>
      <c r="D23" t="str">
        <v>DURIN config</v>
      </c>
      <c r="E23" t="str">
        <v>Nicole Bison</v>
      </c>
      <c r="F23" t="str">
        <v/>
      </c>
      <c r="G23" t="str">
        <v>35469</v>
      </c>
      <c r="H23" t="str">
        <v/>
      </c>
      <c r="I23" t="str">
        <v/>
      </c>
      <c r="J23" t="str">
        <f>1/((1/L23)-(1/K23))</f>
        <v>-0.002278</v>
      </c>
      <c r="K23" t="str">
        <f>BH23+(BI23*AN23)+(BJ23*AN23*POWER(V23,2))+(BK23*AN23*V23)+(BL23*POWER(AN23,2))</f>
        <v>2.916968</v>
      </c>
      <c r="L23" t="str">
        <f>((M23/1000)*(1000-((T23+S23)/2)))/(T23-S23)</f>
        <v>-0.002280</v>
      </c>
      <c r="M23" t="str">
        <f>(AN23*(S23-R23))/(100*U23*(1000-S23))*1000</f>
        <v>-0.035215</v>
      </c>
      <c r="N23" t="str">
        <v>1.626829</v>
      </c>
      <c r="O23" t="str">
        <v>1.627821</v>
      </c>
      <c r="P23" t="str">
        <f>0.61365*EXP((17.502*AL23)/(240.97+AL23))</f>
        <v>3.153294</v>
      </c>
      <c r="Q23" t="str">
        <f>P23-N23</f>
        <v>1.526465</v>
      </c>
      <c r="R23" t="str">
        <v>16.084475</v>
      </c>
      <c r="S23" t="str">
        <v>16.074671</v>
      </c>
      <c r="T23" t="str">
        <f>(P23/AM23)*1000</f>
        <v>31.157644</v>
      </c>
      <c r="U23" t="str">
        <f>V23*BG23</f>
        <v>0.441786</v>
      </c>
      <c r="V23" t="str">
        <v>7.500000</v>
      </c>
      <c r="W23" t="str">
        <v>PSF-00189_20240514153836_a5e</v>
      </c>
      <c r="X23" t="str">
        <v>0.000000</v>
      </c>
      <c r="Y23" t="str">
        <v>0.000000</v>
      </c>
      <c r="Z23" t="str">
        <v>0.000000</v>
      </c>
      <c r="AA23" t="str">
        <v>105.172638</v>
      </c>
      <c r="AB23" t="str">
        <v>416.074646</v>
      </c>
      <c r="AC23" t="str">
        <v>0.747227</v>
      </c>
      <c r="AD23" t="str">
        <v>0.5</v>
      </c>
      <c r="AE23" t="str">
        <v>0.80</v>
      </c>
      <c r="AF23" t="str">
        <f>AC23*AD23*AE23*AQ23</f>
        <v>15.674072</v>
      </c>
      <c r="AG23" t="str">
        <v>1.000000</v>
      </c>
      <c r="AH23" t="str">
        <v>48.64</v>
      </c>
      <c r="AI23" t="str">
        <v>48.67</v>
      </c>
      <c r="AJ23" t="str">
        <v>25.85</v>
      </c>
      <c r="AK23" t="str">
        <v>24.86</v>
      </c>
      <c r="AL23" t="str">
        <f>(AK23-AJ23)*(AJ23*0+0)+AK23</f>
        <v>24.86</v>
      </c>
      <c r="AM23" t="str">
        <v>101.20</v>
      </c>
      <c r="AN23" t="str">
        <v>156.1</v>
      </c>
      <c r="AO23" t="str">
        <v>155.7</v>
      </c>
      <c r="AP23" t="str">
        <v>0.3</v>
      </c>
      <c r="AQ23" t="str">
        <v>52</v>
      </c>
      <c r="AR23" t="str">
        <v>3.779</v>
      </c>
      <c r="AS23" t="str">
        <v>15:32:13</v>
      </c>
      <c r="AT23" t="str">
        <v>2024-05-14</v>
      </c>
      <c r="AU23" t="str">
        <v>-0.58</v>
      </c>
      <c r="AV23" t="str">
        <v>1</v>
      </c>
      <c r="AW23" t="str">
        <v>0.000</v>
      </c>
      <c r="AX23" t="str">
        <v>0.003</v>
      </c>
      <c r="AY23" t="str">
        <v>-9999.000</v>
      </c>
      <c r="AZ23" t="str">
        <v>-0.331</v>
      </c>
      <c r="BA23" t="str">
        <v>0.281</v>
      </c>
      <c r="BB23" t="str">
        <v>-9999.000</v>
      </c>
      <c r="BC23" t="str">
        <v>1</v>
      </c>
      <c r="BD23" t="str">
        <v>150</v>
      </c>
      <c r="BE23" t="str">
        <v>0.005</v>
      </c>
      <c r="BF23" t="str">
        <v>2.000000</v>
      </c>
      <c r="BG23" t="str">
        <v>0.058905</v>
      </c>
      <c r="BH23" t="str">
        <v>0.000000</v>
      </c>
      <c r="BI23" t="str">
        <v>0.029230</v>
      </c>
      <c r="BJ23" t="str">
        <v>0.000000</v>
      </c>
      <c r="BK23" t="str">
        <v>0.000000</v>
      </c>
      <c r="BL23" t="str">
        <v>-0.000068</v>
      </c>
      <c r="BM23" t="str">
        <v>standard</v>
      </c>
      <c r="BN23" t="str">
        <v>0</v>
      </c>
      <c r="BO23" t="str">
        <v>rectangular</v>
      </c>
      <c r="BP23" t="str">
        <v>7000</v>
      </c>
      <c r="BQ23" t="str">
        <v>500</v>
      </c>
      <c r="BR23" t="str">
        <v>-9999.000000</v>
      </c>
      <c r="BS23" t="str">
        <v>-9999.000000</v>
      </c>
      <c r="BT23" t="str">
        <v>55537</v>
      </c>
      <c r="BU23" t="str">
        <v>55537</v>
      </c>
      <c r="BV23" t="str">
        <v>55537</v>
      </c>
      <c r="BW23" t="str">
        <v>0.000000</v>
      </c>
      <c r="BX23" t="str">
        <v>-9999</v>
      </c>
      <c r="BY23" t="str">
        <v>0.000000</v>
      </c>
      <c r="BZ23" t="str">
        <v>0.000000</v>
      </c>
      <c r="CA23" t="str">
        <v>0.000000</v>
      </c>
      <c r="CB23" t="str">
        <v>0.000000</v>
      </c>
      <c r="CC23" t="str">
        <v>2.444229</v>
      </c>
      <c r="CD23" t="str">
        <v>2.508467</v>
      </c>
      <c r="CE23" t="str">
        <v>1.650858</v>
      </c>
      <c r="CF23" t="str">
        <v>0.930156</v>
      </c>
      <c r="CG23" t="str">
        <v>0.263628</v>
      </c>
      <c r="CH23" t="str">
        <v>-0.010468</v>
      </c>
      <c r="CI23" t="str">
        <v>0.423651</v>
      </c>
      <c r="CJ23" t="str">
        <v>0.151429</v>
      </c>
      <c r="CK23" t="str">
        <v>105.172638</v>
      </c>
      <c r="CL23" t="str">
        <v>0.000425</v>
      </c>
      <c r="CM23" t="str">
        <v>2.368202</v>
      </c>
      <c r="CN23" t="str">
        <v>-0.000033</v>
      </c>
      <c r="CO23" t="str">
        <v>1.000000</v>
      </c>
      <c r="CP23" t="str">
        <v>2.426428</v>
      </c>
      <c r="CQ23" t="str">
        <v>-0.000040</v>
      </c>
      <c r="CR23" t="str">
        <v>1.000000</v>
      </c>
      <c r="CS23" t="str">
        <v>0.602049</v>
      </c>
      <c r="CT23" t="str">
        <v>0.601182</v>
      </c>
      <c r="CU23" t="str">
        <v>0.107400</v>
      </c>
      <c r="CV23" t="str">
        <v>0.000000</v>
      </c>
      <c r="CW23" t="str">
        <v>PSF-00189_20240514153836_a5e</v>
      </c>
      <c r="CX23" t="str">
        <v>PFA-00183</v>
      </c>
      <c r="CY23" t="str">
        <v>PSA-00195</v>
      </c>
      <c r="CZ23" t="str">
        <v>PSF-00189</v>
      </c>
      <c r="DA23" t="str">
        <v>RHS-00549</v>
      </c>
      <c r="DB23" t="str">
        <v>3.0.0</v>
      </c>
      <c r="DC23" t="str">
        <v>2023-06-15T18:05:35.947Z</v>
      </c>
    </row>
    <row r="24">
      <c r="A24" t="str">
        <v>21</v>
      </c>
      <c r="B24" t="str">
        <v>15:43:04</v>
      </c>
      <c r="C24" t="str">
        <v>2024-05-14</v>
      </c>
      <c r="D24" t="str">
        <v>DURIN config</v>
      </c>
      <c r="E24" t="str">
        <v>Nicole Bison</v>
      </c>
      <c r="F24" t="str">
        <v/>
      </c>
      <c r="G24" t="str">
        <v>38450</v>
      </c>
      <c r="H24" t="str">
        <v/>
      </c>
      <c r="I24" t="str">
        <v/>
      </c>
      <c r="J24" t="str">
        <f>1/((1/L24)-(1/K24))</f>
        <v>0.037092</v>
      </c>
      <c r="K24" t="str">
        <f>BH24+(BI24*AN24)+(BJ24*AN24*POWER(V24,2))+(BK24*AN24*V24)+(BL24*POWER(AN24,2))</f>
        <v>2.917459</v>
      </c>
      <c r="L24" t="str">
        <f>((M24/1000)*(1000-((T24+S24)/2)))/(T24-S24)</f>
        <v>0.036627</v>
      </c>
      <c r="M24" t="str">
        <f>(AN24*(S24-R24))/(100*U24*(1000-S24))*1000</f>
        <v>0.602252</v>
      </c>
      <c r="N24" t="str">
        <v>1.620290</v>
      </c>
      <c r="O24" t="str">
        <v>1.603325</v>
      </c>
      <c r="P24" t="str">
        <f>0.61365*EXP((17.502*AL24)/(240.97+AL24))</f>
        <v>3.244403</v>
      </c>
      <c r="Q24" t="str">
        <f>P24-N24</f>
        <v>1.624113</v>
      </c>
      <c r="R24" t="str">
        <v>15.842463</v>
      </c>
      <c r="S24" t="str">
        <v>16.010098</v>
      </c>
      <c r="T24" t="str">
        <f>(P24/AM24)*1000</f>
        <v>32.057976</v>
      </c>
      <c r="U24" t="str">
        <f>V24*BG24</f>
        <v>0.441786</v>
      </c>
      <c r="V24" t="str">
        <v>7.500000</v>
      </c>
      <c r="W24" t="str">
        <v>PSF-00189_20240514154304_823</v>
      </c>
      <c r="X24" t="str">
        <v>0.000000</v>
      </c>
      <c r="Y24" t="str">
        <v>0.000000</v>
      </c>
      <c r="Z24" t="str">
        <v>0.000000</v>
      </c>
      <c r="AA24" t="str">
        <v>118.650909</v>
      </c>
      <c r="AB24" t="str">
        <v>455.814972</v>
      </c>
      <c r="AC24" t="str">
        <v>0.739695</v>
      </c>
      <c r="AD24" t="str">
        <v>0.5</v>
      </c>
      <c r="AE24" t="str">
        <v>0.80</v>
      </c>
      <c r="AF24" t="str">
        <f>AC24*AD24*AE24*AQ24</f>
        <v>9.598534</v>
      </c>
      <c r="AG24" t="str">
        <v>1.000000</v>
      </c>
      <c r="AH24" t="str">
        <v>48.29</v>
      </c>
      <c r="AI24" t="str">
        <v>47.78</v>
      </c>
      <c r="AJ24" t="str">
        <v>25.91</v>
      </c>
      <c r="AK24" t="str">
        <v>25.34</v>
      </c>
      <c r="AL24" t="str">
        <f>(AK24-AJ24)*(AJ24*0+0)+AK24</f>
        <v>25.34</v>
      </c>
      <c r="AM24" t="str">
        <v>101.20</v>
      </c>
      <c r="AN24" t="str">
        <v>156.2</v>
      </c>
      <c r="AO24" t="str">
        <v>155.6</v>
      </c>
      <c r="AP24" t="str">
        <v>0.4</v>
      </c>
      <c r="AQ24" t="str">
        <v>32</v>
      </c>
      <c r="AR24" t="str">
        <v>3.743</v>
      </c>
      <c r="AS24" t="str">
        <v>15:32:13</v>
      </c>
      <c r="AT24" t="str">
        <v>2024-05-14</v>
      </c>
      <c r="AU24" t="str">
        <v>-0.58</v>
      </c>
      <c r="AV24" t="str">
        <v>1</v>
      </c>
      <c r="AW24" t="str">
        <v>-0.002</v>
      </c>
      <c r="AX24" t="str">
        <v>0.001</v>
      </c>
      <c r="AY24" t="str">
        <v>-9999.000</v>
      </c>
      <c r="AZ24" t="str">
        <v>-0.769</v>
      </c>
      <c r="BA24" t="str">
        <v>-1.396</v>
      </c>
      <c r="BB24" t="str">
        <v>-9999.000</v>
      </c>
      <c r="BC24" t="str">
        <v>1</v>
      </c>
      <c r="BD24" t="str">
        <v>150</v>
      </c>
      <c r="BE24" t="str">
        <v>0.005</v>
      </c>
      <c r="BF24" t="str">
        <v>2.000000</v>
      </c>
      <c r="BG24" t="str">
        <v>0.058905</v>
      </c>
      <c r="BH24" t="str">
        <v>0.000000</v>
      </c>
      <c r="BI24" t="str">
        <v>0.029230</v>
      </c>
      <c r="BJ24" t="str">
        <v>0.000000</v>
      </c>
      <c r="BK24" t="str">
        <v>0.000000</v>
      </c>
      <c r="BL24" t="str">
        <v>-0.000068</v>
      </c>
      <c r="BM24" t="str">
        <v>standard</v>
      </c>
      <c r="BN24" t="str">
        <v>0</v>
      </c>
      <c r="BO24" t="str">
        <v>rectangular</v>
      </c>
      <c r="BP24" t="str">
        <v>7000</v>
      </c>
      <c r="BQ24" t="str">
        <v>500</v>
      </c>
      <c r="BR24" t="str">
        <v>-9999.000000</v>
      </c>
      <c r="BS24" t="str">
        <v>-9999.000000</v>
      </c>
      <c r="BT24" t="str">
        <v>55537</v>
      </c>
      <c r="BU24" t="str">
        <v>55537</v>
      </c>
      <c r="BV24" t="str">
        <v>55537</v>
      </c>
      <c r="BW24" t="str">
        <v>0.000000</v>
      </c>
      <c r="BX24" t="str">
        <v>-9999</v>
      </c>
      <c r="BY24" t="str">
        <v>0.000000</v>
      </c>
      <c r="BZ24" t="str">
        <v>0.000000</v>
      </c>
      <c r="CA24" t="str">
        <v>0.000000</v>
      </c>
      <c r="CB24" t="str">
        <v>0.000000</v>
      </c>
      <c r="CC24" t="str">
        <v>2.443020</v>
      </c>
      <c r="CD24" t="str">
        <v>2.507946</v>
      </c>
      <c r="CE24" t="str">
        <v>1.651372</v>
      </c>
      <c r="CF24" t="str">
        <v>0.929810</v>
      </c>
      <c r="CG24" t="str">
        <v>0.263057</v>
      </c>
      <c r="CH24" t="str">
        <v>-0.005463</v>
      </c>
      <c r="CI24" t="str">
        <v>0.438171</v>
      </c>
      <c r="CJ24" t="str">
        <v>0.134637</v>
      </c>
      <c r="CK24" t="str">
        <v>118.650909</v>
      </c>
      <c r="CL24" t="str">
        <v>0.000441</v>
      </c>
      <c r="CM24" t="str">
        <v>2.368202</v>
      </c>
      <c r="CN24" t="str">
        <v>-0.000033</v>
      </c>
      <c r="CO24" t="str">
        <v>1.000000</v>
      </c>
      <c r="CP24" t="str">
        <v>2.426428</v>
      </c>
      <c r="CQ24" t="str">
        <v>-0.000040</v>
      </c>
      <c r="CR24" t="str">
        <v>1.000000</v>
      </c>
      <c r="CS24" t="str">
        <v>0.602049</v>
      </c>
      <c r="CT24" t="str">
        <v>0.601182</v>
      </c>
      <c r="CU24" t="str">
        <v>0.107400</v>
      </c>
      <c r="CV24" t="str">
        <v>0.000000</v>
      </c>
      <c r="CW24" t="str">
        <v>PSF-00189_20240514154304_823</v>
      </c>
      <c r="CX24" t="str">
        <v>PFA-00183</v>
      </c>
      <c r="CY24" t="str">
        <v>PSA-00195</v>
      </c>
      <c r="CZ24" t="str">
        <v>PSF-00189</v>
      </c>
      <c r="DA24" t="str">
        <v>RHS-00549</v>
      </c>
      <c r="DB24" t="str">
        <v>3.0.0</v>
      </c>
      <c r="DC24" t="str">
        <v>2023-06-15T18:05:35.947Z</v>
      </c>
    </row>
    <row r="25">
      <c r="A25" t="str">
        <v>22</v>
      </c>
      <c r="B25" t="str">
        <v>15:45:50</v>
      </c>
      <c r="C25" t="str">
        <v>2024-05-14</v>
      </c>
      <c r="D25" t="str">
        <v>DURIN config</v>
      </c>
      <c r="E25" t="str">
        <v>Nicole Bison</v>
      </c>
      <c r="F25" t="str">
        <v/>
      </c>
      <c r="G25" t="str">
        <v>38947</v>
      </c>
      <c r="H25" t="str">
        <v/>
      </c>
      <c r="I25" t="str">
        <v/>
      </c>
      <c r="J25" t="str">
        <f>1/((1/L25)-(1/K25))</f>
        <v>0.009235</v>
      </c>
      <c r="K25" t="str">
        <f>BH25+(BI25*AN25)+(BJ25*AN25*POWER(V25,2))+(BK25*AN25*V25)+(BL25*POWER(AN25,2))</f>
        <v>2.918375</v>
      </c>
      <c r="L25" t="str">
        <f>((M25/1000)*(1000-((T25+S25)/2)))/(T25-S25)</f>
        <v>0.009205</v>
      </c>
      <c r="M25" t="str">
        <f>(AN25*(S25-R25))/(100*U25*(1000-S25))*1000</f>
        <v>0.149640</v>
      </c>
      <c r="N25" t="str">
        <v>1.648886</v>
      </c>
      <c r="O25" t="str">
        <v>1.644675</v>
      </c>
      <c r="P25" t="str">
        <f>0.61365*EXP((17.502*AL25)/(240.97+AL25))</f>
        <v>3.254242</v>
      </c>
      <c r="Q25" t="str">
        <f>P25-N25</f>
        <v>1.605356</v>
      </c>
      <c r="R25" t="str">
        <v>16.250240</v>
      </c>
      <c r="S25" t="str">
        <v>16.291849</v>
      </c>
      <c r="T25" t="str">
        <f>(P25/AM25)*1000</f>
        <v>32.153599</v>
      </c>
      <c r="U25" t="str">
        <f>V25*BG25</f>
        <v>0.441786</v>
      </c>
      <c r="V25" t="str">
        <v>7.500000</v>
      </c>
      <c r="W25" t="str">
        <v>PSF-00189_20240514154550_604</v>
      </c>
      <c r="X25" t="str">
        <v>0.000000</v>
      </c>
      <c r="Y25" t="str">
        <v>0.000000</v>
      </c>
      <c r="Z25" t="str">
        <v>0.000000</v>
      </c>
      <c r="AA25" t="str">
        <v>107.876297</v>
      </c>
      <c r="AB25" t="str">
        <v>408.587708</v>
      </c>
      <c r="AC25" t="str">
        <v>0.735978</v>
      </c>
      <c r="AD25" t="str">
        <v>0.5</v>
      </c>
      <c r="AE25" t="str">
        <v>0.80</v>
      </c>
      <c r="AF25" t="str">
        <f>AC25*AD25*AE25*AQ25</f>
        <v>11.864768</v>
      </c>
      <c r="AG25" t="str">
        <v>1.000000</v>
      </c>
      <c r="AH25" t="str">
        <v>49.22</v>
      </c>
      <c r="AI25" t="str">
        <v>49.09</v>
      </c>
      <c r="AJ25" t="str">
        <v>25.88</v>
      </c>
      <c r="AK25" t="str">
        <v>25.39</v>
      </c>
      <c r="AL25" t="str">
        <f>(AK25-AJ25)*(AJ25*0+0)+AK25</f>
        <v>25.39</v>
      </c>
      <c r="AM25" t="str">
        <v>101.21</v>
      </c>
      <c r="AN25" t="str">
        <v>156.3</v>
      </c>
      <c r="AO25" t="str">
        <v>131.8</v>
      </c>
      <c r="AP25" t="str">
        <v>15.7</v>
      </c>
      <c r="AQ25" t="str">
        <v>40</v>
      </c>
      <c r="AR25" t="str">
        <v>3.766</v>
      </c>
      <c r="AS25" t="str">
        <v>15:43:21</v>
      </c>
      <c r="AT25" t="str">
        <v>2024-05-14</v>
      </c>
      <c r="AU25" t="str">
        <v>-0.55</v>
      </c>
      <c r="AV25" t="str">
        <v>1</v>
      </c>
      <c r="AW25" t="str">
        <v>0.001</v>
      </c>
      <c r="AX25" t="str">
        <v>-0.000</v>
      </c>
      <c r="AY25" t="str">
        <v>-9999.000</v>
      </c>
      <c r="AZ25" t="str">
        <v>-0.103</v>
      </c>
      <c r="BA25" t="str">
        <v>-0.083</v>
      </c>
      <c r="BB25" t="str">
        <v>-9999.000</v>
      </c>
      <c r="BC25" t="str">
        <v>1</v>
      </c>
      <c r="BD25" t="str">
        <v>150</v>
      </c>
      <c r="BE25" t="str">
        <v>0.005</v>
      </c>
      <c r="BF25" t="str">
        <v>2.000000</v>
      </c>
      <c r="BG25" t="str">
        <v>0.058905</v>
      </c>
      <c r="BH25" t="str">
        <v>0.000000</v>
      </c>
      <c r="BI25" t="str">
        <v>0.029230</v>
      </c>
      <c r="BJ25" t="str">
        <v>0.000000</v>
      </c>
      <c r="BK25" t="str">
        <v>0.000000</v>
      </c>
      <c r="BL25" t="str">
        <v>-0.000068</v>
      </c>
      <c r="BM25" t="str">
        <v>standard</v>
      </c>
      <c r="BN25" t="str">
        <v>0</v>
      </c>
      <c r="BO25" t="str">
        <v>rectangular</v>
      </c>
      <c r="BP25" t="str">
        <v>7000</v>
      </c>
      <c r="BQ25" t="str">
        <v>500</v>
      </c>
      <c r="BR25" t="str">
        <v>-9999.000000</v>
      </c>
      <c r="BS25" t="str">
        <v>-9999.000000</v>
      </c>
      <c r="BT25" t="str">
        <v>55537</v>
      </c>
      <c r="BU25" t="str">
        <v>55537</v>
      </c>
      <c r="BV25" t="str">
        <v>55537</v>
      </c>
      <c r="BW25" t="str">
        <v>0.000000</v>
      </c>
      <c r="BX25" t="str">
        <v>-9999</v>
      </c>
      <c r="BY25" t="str">
        <v>0.000000</v>
      </c>
      <c r="BZ25" t="str">
        <v>0.000000</v>
      </c>
      <c r="CA25" t="str">
        <v>0.000000</v>
      </c>
      <c r="CB25" t="str">
        <v>0.000000</v>
      </c>
      <c r="CC25" t="str">
        <v>2.444793</v>
      </c>
      <c r="CD25" t="str">
        <v>2.509247</v>
      </c>
      <c r="CE25" t="str">
        <v>1.652333</v>
      </c>
      <c r="CF25" t="str">
        <v>0.870962</v>
      </c>
      <c r="CG25" t="str">
        <v>0.263335</v>
      </c>
      <c r="CH25" t="str">
        <v>-0.004543</v>
      </c>
      <c r="CI25" t="str">
        <v>0.446935</v>
      </c>
      <c r="CJ25" t="str">
        <v>0.141238</v>
      </c>
      <c r="CK25" t="str">
        <v>107.876297</v>
      </c>
      <c r="CL25" t="str">
        <v>0.000431</v>
      </c>
      <c r="CM25" t="str">
        <v>2.368202</v>
      </c>
      <c r="CN25" t="str">
        <v>-0.000033</v>
      </c>
      <c r="CO25" t="str">
        <v>1.000000</v>
      </c>
      <c r="CP25" t="str">
        <v>2.426428</v>
      </c>
      <c r="CQ25" t="str">
        <v>-0.000040</v>
      </c>
      <c r="CR25" t="str">
        <v>1.000000</v>
      </c>
      <c r="CS25" t="str">
        <v>0.602049</v>
      </c>
      <c r="CT25" t="str">
        <v>0.601182</v>
      </c>
      <c r="CU25" t="str">
        <v>0.107400</v>
      </c>
      <c r="CV25" t="str">
        <v>0.000000</v>
      </c>
      <c r="CW25" t="str">
        <v>PSF-00189_20240514154550_604</v>
      </c>
      <c r="CX25" t="str">
        <v>PFA-00183</v>
      </c>
      <c r="CY25" t="str">
        <v>PSA-00195</v>
      </c>
      <c r="CZ25" t="str">
        <v>PSF-00189</v>
      </c>
      <c r="DA25" t="str">
        <v>RHS-00549</v>
      </c>
      <c r="DB25" t="str">
        <v>3.0.0</v>
      </c>
      <c r="DC25" t="str">
        <v>2023-06-15T18:05:35.947Z</v>
      </c>
    </row>
    <row r="26">
      <c r="A26" t="str">
        <v>23</v>
      </c>
      <c r="B26" t="str">
        <v>15:47:24</v>
      </c>
      <c r="C26" t="str">
        <v>2024-05-14</v>
      </c>
      <c r="D26" t="str">
        <v>DURIN config</v>
      </c>
      <c r="E26" t="str">
        <v>Nicole Bison</v>
      </c>
      <c r="F26" t="str">
        <v/>
      </c>
      <c r="G26" t="str">
        <v>39992</v>
      </c>
      <c r="H26" t="str">
        <v/>
      </c>
      <c r="I26" t="str">
        <v/>
      </c>
      <c r="J26" t="str">
        <f>1/((1/L26)-(1/K26))</f>
        <v>0.001385</v>
      </c>
      <c r="K26" t="str">
        <f>BH26+(BI26*AN26)+(BJ26*AN26*POWER(V26,2))+(BK26*AN26*V26)+(BL26*POWER(AN26,2))</f>
        <v>2.917915</v>
      </c>
      <c r="L26" t="str">
        <f>((M26/1000)*(1000-((T26+S26)/2)))/(T26-S26)</f>
        <v>0.001385</v>
      </c>
      <c r="M26" t="str">
        <f>(AN26*(S26-R26))/(100*U26*(1000-S26))*1000</f>
        <v>0.020019</v>
      </c>
      <c r="N26" t="str">
        <v>1.671466</v>
      </c>
      <c r="O26" t="str">
        <v>1.670902</v>
      </c>
      <c r="P26" t="str">
        <f>0.61365*EXP((17.502*AL26)/(240.97+AL26))</f>
        <v>3.100084</v>
      </c>
      <c r="Q26" t="str">
        <f>P26-N26</f>
        <v>1.428618</v>
      </c>
      <c r="R26" t="str">
        <v>16.509832</v>
      </c>
      <c r="S26" t="str">
        <v>16.515400</v>
      </c>
      <c r="T26" t="str">
        <f>(P26/AM26)*1000</f>
        <v>30.631275</v>
      </c>
      <c r="U26" t="str">
        <f>V26*BG26</f>
        <v>0.441786</v>
      </c>
      <c r="V26" t="str">
        <v>7.500000</v>
      </c>
      <c r="W26" t="str">
        <v>PSF-00189_20240514154724_046</v>
      </c>
      <c r="X26" t="str">
        <v>0.000000</v>
      </c>
      <c r="Y26" t="str">
        <v>0.000000</v>
      </c>
      <c r="Z26" t="str">
        <v>0.000000</v>
      </c>
      <c r="AA26" t="str">
        <v>107.882378</v>
      </c>
      <c r="AB26" t="str">
        <v>404.581177</v>
      </c>
      <c r="AC26" t="str">
        <v>0.733348</v>
      </c>
      <c r="AD26" t="str">
        <v>0.5</v>
      </c>
      <c r="AE26" t="str">
        <v>0.80</v>
      </c>
      <c r="AF26" t="str">
        <f>AC26*AD26*AE26*AQ26</f>
        <v>13.450224</v>
      </c>
      <c r="AG26" t="str">
        <v>1.000000</v>
      </c>
      <c r="AH26" t="str">
        <v>49.93</v>
      </c>
      <c r="AI26" t="str">
        <v>49.91</v>
      </c>
      <c r="AJ26" t="str">
        <v>25.87</v>
      </c>
      <c r="AK26" t="str">
        <v>24.58</v>
      </c>
      <c r="AL26" t="str">
        <f>(AK26-AJ26)*(AJ26*0+0)+AK26</f>
        <v>24.58</v>
      </c>
      <c r="AM26" t="str">
        <v>101.21</v>
      </c>
      <c r="AN26" t="str">
        <v>156.2</v>
      </c>
      <c r="AO26" t="str">
        <v>155.4</v>
      </c>
      <c r="AP26" t="str">
        <v>0.5</v>
      </c>
      <c r="AQ26" t="str">
        <v>46</v>
      </c>
      <c r="AR26" t="str">
        <v>3.769</v>
      </c>
      <c r="AS26" t="str">
        <v>15:43:21</v>
      </c>
      <c r="AT26" t="str">
        <v>2024-05-14</v>
      </c>
      <c r="AU26" t="str">
        <v>-0.55</v>
      </c>
      <c r="AV26" t="str">
        <v>1</v>
      </c>
      <c r="AW26" t="str">
        <v>-0.000</v>
      </c>
      <c r="AX26" t="str">
        <v>-0.001</v>
      </c>
      <c r="AY26" t="str">
        <v>-9999.000</v>
      </c>
      <c r="AZ26" t="str">
        <v>-0.237</v>
      </c>
      <c r="BA26" t="str">
        <v>-0.448</v>
      </c>
      <c r="BB26" t="str">
        <v>-9999.000</v>
      </c>
      <c r="BC26" t="str">
        <v>1</v>
      </c>
      <c r="BD26" t="str">
        <v>150</v>
      </c>
      <c r="BE26" t="str">
        <v>0.005</v>
      </c>
      <c r="BF26" t="str">
        <v>2.000000</v>
      </c>
      <c r="BG26" t="str">
        <v>0.058905</v>
      </c>
      <c r="BH26" t="str">
        <v>0.000000</v>
      </c>
      <c r="BI26" t="str">
        <v>0.029230</v>
      </c>
      <c r="BJ26" t="str">
        <v>0.000000</v>
      </c>
      <c r="BK26" t="str">
        <v>0.000000</v>
      </c>
      <c r="BL26" t="str">
        <v>-0.000068</v>
      </c>
      <c r="BM26" t="str">
        <v>standard</v>
      </c>
      <c r="BN26" t="str">
        <v>0</v>
      </c>
      <c r="BO26" t="str">
        <v>rectangular</v>
      </c>
      <c r="BP26" t="str">
        <v>7000</v>
      </c>
      <c r="BQ26" t="str">
        <v>500</v>
      </c>
      <c r="BR26" t="str">
        <v>-9999.000000</v>
      </c>
      <c r="BS26" t="str">
        <v>-9999.000000</v>
      </c>
      <c r="BT26" t="str">
        <v>55537</v>
      </c>
      <c r="BU26" t="str">
        <v>55537</v>
      </c>
      <c r="BV26" t="str">
        <v>55537</v>
      </c>
      <c r="BW26" t="str">
        <v>0.000000</v>
      </c>
      <c r="BX26" t="str">
        <v>-9999</v>
      </c>
      <c r="BY26" t="str">
        <v>0.000000</v>
      </c>
      <c r="BZ26" t="str">
        <v>0.000000</v>
      </c>
      <c r="CA26" t="str">
        <v>0.000000</v>
      </c>
      <c r="CB26" t="str">
        <v>0.000000</v>
      </c>
      <c r="CC26" t="str">
        <v>2.445897</v>
      </c>
      <c r="CD26" t="str">
        <v>2.510273</v>
      </c>
      <c r="CE26" t="str">
        <v>1.651851</v>
      </c>
      <c r="CF26" t="str">
        <v>0.929491</v>
      </c>
      <c r="CG26" t="str">
        <v>0.263461</v>
      </c>
      <c r="CH26" t="str">
        <v>-0.014012</v>
      </c>
      <c r="CI26" t="str">
        <v>0.451946</v>
      </c>
      <c r="CJ26" t="str">
        <v>0.145897</v>
      </c>
      <c r="CK26" t="str">
        <v>107.882378</v>
      </c>
      <c r="CL26" t="str">
        <v>0.000436</v>
      </c>
      <c r="CM26" t="str">
        <v>2.368202</v>
      </c>
      <c r="CN26" t="str">
        <v>-0.000033</v>
      </c>
      <c r="CO26" t="str">
        <v>1.000000</v>
      </c>
      <c r="CP26" t="str">
        <v>2.426428</v>
      </c>
      <c r="CQ26" t="str">
        <v>-0.000040</v>
      </c>
      <c r="CR26" t="str">
        <v>1.000000</v>
      </c>
      <c r="CS26" t="str">
        <v>0.602049</v>
      </c>
      <c r="CT26" t="str">
        <v>0.601182</v>
      </c>
      <c r="CU26" t="str">
        <v>0.107400</v>
      </c>
      <c r="CV26" t="str">
        <v>0.000000</v>
      </c>
      <c r="CW26" t="str">
        <v>PSF-00189_20240514154724_046</v>
      </c>
      <c r="CX26" t="str">
        <v>PFA-00183</v>
      </c>
      <c r="CY26" t="str">
        <v>PSA-00195</v>
      </c>
      <c r="CZ26" t="str">
        <v>PSF-00189</v>
      </c>
      <c r="DA26" t="str">
        <v>RHS-00549</v>
      </c>
      <c r="DB26" t="str">
        <v>3.0.0</v>
      </c>
      <c r="DC26" t="str">
        <v>2023-06-15T18:05:35.947Z</v>
      </c>
    </row>
    <row r="27">
      <c r="A27" t="str">
        <v>24</v>
      </c>
      <c r="B27" t="str">
        <v>15:52:02</v>
      </c>
      <c r="C27" t="str">
        <v>2024-05-14</v>
      </c>
      <c r="D27" t="str">
        <v>DURIN config</v>
      </c>
      <c r="E27" t="str">
        <v>Nicole Bison</v>
      </c>
      <c r="F27" t="str">
        <v/>
      </c>
      <c r="G27" t="str">
        <v>37309</v>
      </c>
      <c r="H27" t="str">
        <v/>
      </c>
      <c r="I27" t="str">
        <v/>
      </c>
      <c r="J27" t="str">
        <f>1/((1/L27)-(1/K27))</f>
        <v>-0.001445</v>
      </c>
      <c r="K27" t="str">
        <f>BH27+(BI27*AN27)+(BJ27*AN27*POWER(V27,2))+(BK27*AN27*V27)+(BL27*POWER(AN27,2))</f>
        <v>2.917508</v>
      </c>
      <c r="L27" t="str">
        <f>((M27/1000)*(1000-((T27+S27)/2)))/(T27-S27)</f>
        <v>-0.001446</v>
      </c>
      <c r="M27" t="str">
        <f>(AN27*(S27-R27))/(100*U27*(1000-S27))*1000</f>
        <v>-0.020423</v>
      </c>
      <c r="N27" t="str">
        <v>1.647300</v>
      </c>
      <c r="O27" t="str">
        <v>1.647876</v>
      </c>
      <c r="P27" t="str">
        <f>0.61365*EXP((17.502*AL27)/(240.97+AL27))</f>
        <v>3.043294</v>
      </c>
      <c r="Q27" t="str">
        <f>P27-N27</f>
        <v>1.395994</v>
      </c>
      <c r="R27" t="str">
        <v>16.284441</v>
      </c>
      <c r="S27" t="str">
        <v>16.278759</v>
      </c>
      <c r="T27" t="str">
        <f>(P27/AM27)*1000</f>
        <v>30.074083</v>
      </c>
      <c r="U27" t="str">
        <f>V27*BG27</f>
        <v>0.441786</v>
      </c>
      <c r="V27" t="str">
        <v>7.500000</v>
      </c>
      <c r="W27" t="str">
        <v>PSF-00189_20240514155202_ece</v>
      </c>
      <c r="X27" t="str">
        <v>0.000000</v>
      </c>
      <c r="Y27" t="str">
        <v>0.000000</v>
      </c>
      <c r="Z27" t="str">
        <v>0.000000</v>
      </c>
      <c r="AA27" t="str">
        <v>189.302795</v>
      </c>
      <c r="AB27" t="str">
        <v>638.481995</v>
      </c>
      <c r="AC27" t="str">
        <v>0.703511</v>
      </c>
      <c r="AD27" t="str">
        <v>0.5</v>
      </c>
      <c r="AE27" t="str">
        <v>0.80</v>
      </c>
      <c r="AF27" t="str">
        <f>AC27*AD27*AE27*AQ27</f>
        <v>7.374995</v>
      </c>
      <c r="AG27" t="str">
        <v>1.000000</v>
      </c>
      <c r="AH27" t="str">
        <v>48.87</v>
      </c>
      <c r="AI27" t="str">
        <v>48.88</v>
      </c>
      <c r="AJ27" t="str">
        <v>25.98</v>
      </c>
      <c r="AK27" t="str">
        <v>24.27</v>
      </c>
      <c r="AL27" t="str">
        <f>(AK27-AJ27)*(AJ27*0+0)+AK27</f>
        <v>24.27</v>
      </c>
      <c r="AM27" t="str">
        <v>101.19</v>
      </c>
      <c r="AN27" t="str">
        <v>156.2</v>
      </c>
      <c r="AO27" t="str">
        <v>155.6</v>
      </c>
      <c r="AP27" t="str">
        <v>0.4</v>
      </c>
      <c r="AQ27" t="str">
        <v>26</v>
      </c>
      <c r="AR27" t="str">
        <v>3.763</v>
      </c>
      <c r="AS27" t="str">
        <v>15:43:21</v>
      </c>
      <c r="AT27" t="str">
        <v>2024-05-14</v>
      </c>
      <c r="AU27" t="str">
        <v>-0.55</v>
      </c>
      <c r="AV27" t="str">
        <v>1</v>
      </c>
      <c r="AW27" t="str">
        <v>-0.001</v>
      </c>
      <c r="AX27" t="str">
        <v>0.002</v>
      </c>
      <c r="AY27" t="str">
        <v>-9999.000</v>
      </c>
      <c r="AZ27" t="str">
        <v>0.148</v>
      </c>
      <c r="BA27" t="str">
        <v>0.332</v>
      </c>
      <c r="BB27" t="str">
        <v>-9999.000</v>
      </c>
      <c r="BC27" t="str">
        <v>1</v>
      </c>
      <c r="BD27" t="str">
        <v>150</v>
      </c>
      <c r="BE27" t="str">
        <v>0.005</v>
      </c>
      <c r="BF27" t="str">
        <v>2.000000</v>
      </c>
      <c r="BG27" t="str">
        <v>0.058905</v>
      </c>
      <c r="BH27" t="str">
        <v>0.000000</v>
      </c>
      <c r="BI27" t="str">
        <v>0.029230</v>
      </c>
      <c r="BJ27" t="str">
        <v>0.000000</v>
      </c>
      <c r="BK27" t="str">
        <v>0.000000</v>
      </c>
      <c r="BL27" t="str">
        <v>-0.000068</v>
      </c>
      <c r="BM27" t="str">
        <v>standard</v>
      </c>
      <c r="BN27" t="str">
        <v>0</v>
      </c>
      <c r="BO27" t="str">
        <v>rectangular</v>
      </c>
      <c r="BP27" t="str">
        <v>7000</v>
      </c>
      <c r="BQ27" t="str">
        <v>500</v>
      </c>
      <c r="BR27" t="str">
        <v>-9999.000000</v>
      </c>
      <c r="BS27" t="str">
        <v>-9999.000000</v>
      </c>
      <c r="BT27" t="str">
        <v>55537</v>
      </c>
      <c r="BU27" t="str">
        <v>55537</v>
      </c>
      <c r="BV27" t="str">
        <v>55537</v>
      </c>
      <c r="BW27" t="str">
        <v>0.000000</v>
      </c>
      <c r="BX27" t="str">
        <v>-9999</v>
      </c>
      <c r="BY27" t="str">
        <v>0.000000</v>
      </c>
      <c r="BZ27" t="str">
        <v>0.000000</v>
      </c>
      <c r="CA27" t="str">
        <v>0.000000</v>
      </c>
      <c r="CB27" t="str">
        <v>0.000000</v>
      </c>
      <c r="CC27" t="str">
        <v>2.444489</v>
      </c>
      <c r="CD27" t="str">
        <v>2.508714</v>
      </c>
      <c r="CE27" t="str">
        <v>1.651424</v>
      </c>
      <c r="CF27" t="str">
        <v>0.929974</v>
      </c>
      <c r="CG27" t="str">
        <v>0.262241</v>
      </c>
      <c r="CH27" t="str">
        <v>-0.019025</v>
      </c>
      <c r="CI27" t="str">
        <v>0.466607</v>
      </c>
      <c r="CJ27" t="str">
        <v>0.129404</v>
      </c>
      <c r="CK27" t="str">
        <v>189.302795</v>
      </c>
      <c r="CL27" t="str">
        <v>0.000425</v>
      </c>
      <c r="CM27" t="str">
        <v>2.368202</v>
      </c>
      <c r="CN27" t="str">
        <v>-0.000033</v>
      </c>
      <c r="CO27" t="str">
        <v>1.000000</v>
      </c>
      <c r="CP27" t="str">
        <v>2.426428</v>
      </c>
      <c r="CQ27" t="str">
        <v>-0.000040</v>
      </c>
      <c r="CR27" t="str">
        <v>1.000000</v>
      </c>
      <c r="CS27" t="str">
        <v>0.602049</v>
      </c>
      <c r="CT27" t="str">
        <v>0.601182</v>
      </c>
      <c r="CU27" t="str">
        <v>0.107400</v>
      </c>
      <c r="CV27" t="str">
        <v>0.000000</v>
      </c>
      <c r="CW27" t="str">
        <v>PSF-00189_20240514155202_ece</v>
      </c>
      <c r="CX27" t="str">
        <v>PFA-00183</v>
      </c>
      <c r="CY27" t="str">
        <v>PSA-00195</v>
      </c>
      <c r="CZ27" t="str">
        <v>PSF-00189</v>
      </c>
      <c r="DA27" t="str">
        <v>RHS-00549</v>
      </c>
      <c r="DB27" t="str">
        <v>3.0.0</v>
      </c>
      <c r="DC27" t="str">
        <v>2023-06-15T18:05:35.947Z</v>
      </c>
    </row>
  </sheetData>
  <ignoredErrors>
    <ignoredError numberStoredAsText="1" sqref="A1:DC27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DURIN 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