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2385" windowWidth="29040" windowHeight="15720" tabRatio="600" firstSheet="0" activeTab="0" autoFilterDateGrouping="1"/>
  </bookViews>
  <sheets>
    <sheet name="Ежедневный отчет" sheetId="1" state="visible" r:id="rId1"/>
    <sheet name="Фототчет" sheetId="2" state="visible" r:id="rId2"/>
    <sheet name="Персонал и техника" sheetId="3" state="visible" r:id="rId3"/>
    <sheet name="Материалы и планы" sheetId="4" state="visible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_____________________a218328" hidden="1">{#N/A,#N/A,FALSE,"A";#N/A,#N/A,FALSE,"B"}</definedName>
    <definedName name="_______________________fg1" hidden="1">{#N/A,#N/A,FALSE,"A";#N/A,#N/A,FALSE,"B"}</definedName>
    <definedName name="______________________a218328" hidden="1">{#N/A,#N/A,FALSE,"A";#N/A,#N/A,FALSE,"B"}</definedName>
    <definedName name="______________________fg1" hidden="1">{#N/A,#N/A,FALSE,"A";#N/A,#N/A,FALSE,"B"}</definedName>
    <definedName name="_____________________a218328" hidden="1">{#N/A,#N/A,FALSE,"A";#N/A,#N/A,FALSE,"B"}</definedName>
    <definedName name="_____________________fg1" hidden="1">{#N/A,#N/A,FALSE,"A";#N/A,#N/A,FALSE,"B"}</definedName>
    <definedName name="___________________a218328" hidden="1">{#N/A,#N/A,FALSE,"A";#N/A,#N/A,FALSE,"B"}</definedName>
    <definedName name="___________________fg1" hidden="1">{#N/A,#N/A,FALSE,"A";#N/A,#N/A,FALSE,"B"}</definedName>
    <definedName name="__________________a218328" hidden="1">{#N/A,#N/A,FALSE,"A";#N/A,#N/A,FALSE,"B"}</definedName>
    <definedName name="__________________fg1" hidden="1">{#N/A,#N/A,FALSE,"A";#N/A,#N/A,FALSE,"B"}</definedName>
    <definedName name="_________________a218328" hidden="1">{#N/A,#N/A,FALSE,"A";#N/A,#N/A,FALSE,"B"}</definedName>
    <definedName name="_________________fg1" hidden="1">{#N/A,#N/A,FALSE,"A";#N/A,#N/A,FALSE,"B"}</definedName>
    <definedName name="________________a218328" hidden="1">{#N/A,#N/A,FALSE,"A";#N/A,#N/A,FALSE,"B"}</definedName>
    <definedName name="________________fg1" hidden="1">{#N/A,#N/A,FALSE,"A";#N/A,#N/A,FALSE,"B"}</definedName>
    <definedName name="_______________a218328" hidden="1">{#N/A,#N/A,FALSE,"A";#N/A,#N/A,FALSE,"B"}</definedName>
    <definedName name="_______________fg1" hidden="1">{#N/A,#N/A,FALSE,"A";#N/A,#N/A,FALSE,"B"}</definedName>
    <definedName name="______________a218328" hidden="1">{#N/A,#N/A,FALSE,"A";#N/A,#N/A,FALSE,"B"}</definedName>
    <definedName name="______________fg1" hidden="1">{#N/A,#N/A,FALSE,"A";#N/A,#N/A,FALSE,"B"}</definedName>
    <definedName name="_____________a218328" hidden="1">{#N/A,#N/A,FALSE,"A";#N/A,#N/A,FALSE,"B"}</definedName>
    <definedName name="_____________fg1" hidden="1">{#N/A,#N/A,FALSE,"A";#N/A,#N/A,FALSE,"B"}</definedName>
    <definedName name="____________a218328" hidden="1">{#N/A,#N/A,FALSE,"A";#N/A,#N/A,FALSE,"B"}</definedName>
    <definedName name="____________fg1" hidden="1">{#N/A,#N/A,FALSE,"A";#N/A,#N/A,FALSE,"B"}</definedName>
    <definedName name="___________a218328" hidden="1">{#N/A,#N/A,FALSE,"A";#N/A,#N/A,FALSE,"B"}</definedName>
    <definedName name="___________fg1" hidden="1">{#N/A,#N/A,FALSE,"A";#N/A,#N/A,FALSE,"B"}</definedName>
    <definedName name="__________a218328" hidden="1">{#N/A,#N/A,FALSE,"A";#N/A,#N/A,FALSE,"B"}</definedName>
    <definedName name="__________fg1" hidden="1">{#N/A,#N/A,FALSE,"A";#N/A,#N/A,FALSE,"B"}</definedName>
    <definedName name="_________a218328" hidden="1">{#N/A,#N/A,FALSE,"A";#N/A,#N/A,FALSE,"B"}</definedName>
    <definedName name="_________fg1" hidden="1">{#N/A,#N/A,FALSE,"A";#N/A,#N/A,FALSE,"B"}</definedName>
    <definedName name="________a218328" hidden="1">{#N/A,#N/A,FALSE,"A";#N/A,#N/A,FALSE,"B"}</definedName>
    <definedName name="________fg1" hidden="1">{#N/A,#N/A,FALSE,"A";#N/A,#N/A,FALSE,"B"}</definedName>
    <definedName name="_______a218328" hidden="1">{#N/A,#N/A,FALSE,"A";#N/A,#N/A,FALSE,"B"}</definedName>
    <definedName name="_______fg1" hidden="1">{#N/A,#N/A,FALSE,"A";#N/A,#N/A,FALSE,"B"}</definedName>
    <definedName name="______a218328" hidden="1">{#N/A,#N/A,FALSE,"A";#N/A,#N/A,FALSE,"B"}</definedName>
    <definedName name="______fg1" hidden="1">{#N/A,#N/A,FALSE,"A";#N/A,#N/A,FALSE,"B"}</definedName>
    <definedName name="_____a218328" hidden="1">{#N/A,#N/A,FALSE,"A";#N/A,#N/A,FALSE,"B"}</definedName>
    <definedName name="_____fg1" hidden="1">{#N/A,#N/A,FALSE,"A";#N/A,#N/A,FALSE,"B"}</definedName>
    <definedName name="_____ver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____a218328" hidden="1">{#N/A,#N/A,FALSE,"A";#N/A,#N/A,FALSE,"B"}</definedName>
    <definedName name="____fg1" hidden="1">{#N/A,#N/A,FALSE,"A";#N/A,#N/A,FALSE,"B"}</definedName>
    <definedName name="____ver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___a218328" hidden="1">{#N/A,#N/A,FALSE,"A";#N/A,#N/A,FALSE,"B"}</definedName>
    <definedName name="___fg1" hidden="1">{#N/A,#N/A,FALSE,"A";#N/A,#N/A,FALSE,"B"}</definedName>
    <definedName name="___ver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__123Graph_A" hidden="1">[1]ц_вспом!#REF!</definedName>
    <definedName name="__123Graph_AGraph1" hidden="1">[1]ц_вспом!#REF!</definedName>
    <definedName name="__a218328" hidden="1">{#N/A,#N/A,FALSE,"A";#N/A,#N/A,FALSE,"B"}</definedName>
    <definedName name="__FDS_HYPERLINK_TOGGLE_STATE__" hidden="1">"ON"</definedName>
    <definedName name="__fg1" hidden="1">{#N/A,#N/A,FALSE,"A";#N/A,#N/A,FALSE,"B"}</definedName>
    <definedName name="__ver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_1__123Graph_ACHART_1" hidden="1">[2]Slurry!$V$145:$V$174</definedName>
    <definedName name="_2__123Graph_BCHART_1" hidden="1">[2]Slurry!$X$145:$X$174</definedName>
    <definedName name="_3__123Graph_CCHART_1" hidden="1">[2]Slurry!$AG$112:$AG$143</definedName>
    <definedName name="_4__123Graph_DCHART_1" hidden="1">[2]Slurry!$AH$112:$AH$143</definedName>
    <definedName name="_5__123Graph_ECHART_1" hidden="1">[2]Slurry!$AI$112:$AI$143</definedName>
    <definedName name="_a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_a218328" hidden="1">{#N/A,#N/A,FALSE,"A";#N/A,#N/A,FALSE,"B"}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3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c" hidden="1">{#N/A,#N/A,FALSE,"Layout Cash Flow"}</definedName>
    <definedName name="_fg1" hidden="1">{#N/A,#N/A,FALSE,"A";#N/A,#N/A,FALSE,"B"}</definedName>
    <definedName name="_Fill" hidden="1">'[3]П-6'!#REF!</definedName>
    <definedName name="_filll" hidden="1">#REF!</definedName>
    <definedName name="_fy97" hidden="1">{#N/A,#N/A,FALSE,"FY97";#N/A,#N/A,FALSE,"FY98";#N/A,#N/A,FALSE,"FY99";#N/A,#N/A,FALSE,"FY00";#N/A,#N/A,FALSE,"FY01"}</definedName>
    <definedName name="_GSRATES_1" hidden="1">"CT30000120000728        "</definedName>
    <definedName name="_GSRATES_2" hidden="1">"CT30000119990919        "</definedName>
    <definedName name="_GSRATES_3" hidden="1">"CT30000119990928        "</definedName>
    <definedName name="_GSRATES_4" hidden="1">"CT30000119990928        "</definedName>
    <definedName name="_GSRATES_5" hidden="1">"CT30000119990331        "</definedName>
    <definedName name="_GSRATES_6" hidden="1">"CT30000119990101        "</definedName>
    <definedName name="_GSRATES_7" hidden="1">"CT30000119980930        "</definedName>
    <definedName name="_GSRATES_8" hidden="1">"CT30000119980630        "</definedName>
    <definedName name="_GSRATES_9" hidden="1">"CT30000119980331        "</definedName>
    <definedName name="_GSRATES_COUNT" hidden="1">1</definedName>
    <definedName name="_Key1" hidden="1">[4]MI!#REF!</definedName>
    <definedName name="_Key1_2" hidden="1">'[5]#REF'!$D$32</definedName>
    <definedName name="_Key2_2" hidden="1">'[5]#REF'!$D$32</definedName>
    <definedName name="_Order1" hidden="1">255</definedName>
    <definedName name="_Order2" hidden="1">255</definedName>
    <definedName name="_r" hidden="1">{"consolidated",#N/A,FALSE,"Sheet1";"cms",#N/A,FALSE,"Sheet1";"fse",#N/A,FALSE,"Sheet1"}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[4]MI!#REF!</definedName>
    <definedName name="_Sort_2" hidden="1">'[5]#REF'!$B$32:$AE$70</definedName>
    <definedName name="_ver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a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AAA" hidden="1">{#N/A,#N/A,FALSE,"A";#N/A,#N/A,FALSE,"B"}</definedName>
    <definedName name="AAA_DOCTOPS" hidden="1">"AAA_SET"</definedName>
    <definedName name="AAA_duser" hidden="1">"OFF"</definedName>
    <definedName name="aaaa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AAAAAAAAAAAA" hidden="1">{#N/A,#N/A,FALSE,"Tabl. A1";#N/A,#N/A,FALSE,"Tabl. A1 b";#N/A,#N/A,FALSE,"Tabl. A2";#N/A,#N/A,FALSE,"Tabl. A2-1";#N/A,#N/A,FALSE,"Tabl. A2-2"}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ZAZER" hidden="1">{#N/A,#N/A,FALSE,"Tabl. A1";#N/A,#N/A,FALSE,"Tabl. A1 b";#N/A,#N/A,FALSE,"Tabl. A2";#N/A,#N/A,FALSE,"Tabl. A2-1";#N/A,#N/A,FALSE,"Tabl. A2-2"}</definedName>
    <definedName name="abc" hidden="1">{#N/A,#N/A,FALSE,"Tabl. G1";#N/A,#N/A,FALSE,"Tabl. G2"}</definedName>
    <definedName name="ABN" hidden="1">{#N/A,#N/A,FALSE,"Tabl. FB300";#N/A,#N/A,FALSE,"Tabl. FB350";#N/A,#N/A,FALSE,"Tabl. FB400";#N/A,#N/A,FALSE,"Tabl. FB500";#N/A,#N/A,FALSE,"Tabl. FS090"}</definedName>
    <definedName name="Access_Button" hidden="1">"SBROS_Выпуск_1_Таблица"</definedName>
    <definedName name="AccessDatabase" hidden="1">"H:\TAX\GHRST\STANDARD\2004\forms\201.05.mdb"</definedName>
    <definedName name="ActualVersion">[7]Setup!$C$6</definedName>
    <definedName name="adasd" hidden="1">{#N/A,#N/A,FALSE,"A";#N/A,#N/A,FALSE,"B"}</definedName>
    <definedName name="adaysh" hidden="1">{#N/A,#N/A,FALSE,"A";#N/A,#N/A,FALSE,"B"}</definedName>
    <definedName name="adee" hidden="1">{#N/A,#N/A,FALSE,"A";#N/A,#N/A,FALSE,"B-TOT";#N/A,#N/A,FALSE,"Declaration1";#N/A,#N/A,FALSE,"Spravka1";#N/A,#N/A,FALSE,"A (2)";#N/A,#N/A,FALSE,"B-TOT (2)";#N/A,#N/A,FALSE,"Declaration1 (2)";#N/A,#N/A,FALSE,"Spravka1 (2)"}</definedName>
    <definedName name="adfgafd" hidden="1">{#N/A,#N/A,FALSE,"A";#N/A,#N/A,FALSE,"B"}</definedName>
    <definedName name="adfgfdagfd" hidden="1">{#N/A,#N/A,FALSE,"A";#N/A,#N/A,FALSE,"B-TOT";#N/A,#N/A,FALSE,"Declaration1";#N/A,#N/A,FALSE,"Spravka1";#N/A,#N/A,FALSE,"A (2)";#N/A,#N/A,FALSE,"B-TOT (2)";#N/A,#N/A,FALSE,"Declaration1 (2)";#N/A,#N/A,FALSE,"Spravka1 (2)"}</definedName>
    <definedName name="aerg" hidden="1">{#N/A,#N/A,FALSE,"A";#N/A,#N/A,FALSE,"B"}</definedName>
    <definedName name="afde" hidden="1">{#N/A,#N/A,FALSE,"A";#N/A,#N/A,FALSE,"B"}</definedName>
    <definedName name="afdsa" hidden="1">{#N/A,#N/A,FALSE,"A";#N/A,#N/A,FALSE,"B"}</definedName>
    <definedName name="AFECLKZE" hidden="1">{#N/A,#N/A,FALSE,"Tabl. A1";#N/A,#N/A,FALSE,"Tabl. A1 b";#N/A,#N/A,FALSE,"Tabl. A2";#N/A,#N/A,FALSE,"Tabl. A2-1";#N/A,#N/A,FALSE,"Tabl. A2-2"}</definedName>
    <definedName name="affq" hidden="1">{#N/A,#N/A,FALSE,"A";#N/A,#N/A,FALSE,"B"}</definedName>
    <definedName name="AFGGF" hidden="1">{#N/A,#N/A,FALSE,"Tabl. D1";#N/A,#N/A,FALSE,"Tabl. D1 b";#N/A,#N/A,FALSE,"Tabl. D2";#N/A,#N/A,FALSE,"Tabl. D2 b";#N/A,#N/A,FALSE,"Tabl. D3";#N/A,#N/A,FALSE,"Tabl. D4";#N/A,#N/A,FALSE,"Tabl. D5"}</definedName>
    <definedName name="afrgagag" hidden="1">{#N/A,#N/A,FALSE,"A";#N/A,#N/A,FALSE,"B-TOT";#N/A,#N/A,FALSE,"Declaration1";#N/A,#N/A,FALSE,"Spravka1";#N/A,#N/A,FALSE,"A (2)";#N/A,#N/A,FALSE,"B-TOT (2)";#N/A,#N/A,FALSE,"Declaration1 (2)";#N/A,#N/A,FALSE,"Spravka1 (2)"}</definedName>
    <definedName name="akshdk" hidden="1">{#N/A,#N/A,FALSE,"A";#N/A,#N/A,FALSE,"B"}</definedName>
    <definedName name="akshdk2" hidden="1">{#N/A,#N/A,FALSE,"A";#N/A,#N/A,FALSE,"B"}</definedName>
    <definedName name="Alua" hidden="1">{#N/A,#N/A,FALSE,"A";#N/A,#N/A,FALSE,"B"}</definedName>
    <definedName name="anscount" hidden="1">1</definedName>
    <definedName name="aqsssz" hidden="1">{#N/A,#N/A,FALSE,"A";#N/A,#N/A,FALSE,"B-TOT";#N/A,#N/A,FALSE,"Declaration1";#N/A,#N/A,FALSE,"Spravka1";#N/A,#N/A,FALSE,"A (2)";#N/A,#N/A,FALSE,"B-TOT (2)";#N/A,#N/A,FALSE,"Declaration1 (2)";#N/A,#N/A,FALSE,"Spravka1 (2)"}</definedName>
    <definedName name="argart" hidden="1">{#N/A,#N/A,FALSE,"A";#N/A,#N/A,FALSE,"B-TOT";#N/A,#N/A,FALSE,"Declaration1";#N/A,#N/A,FALSE,"Spravka1";#N/A,#N/A,FALSE,"A (2)";#N/A,#N/A,FALSE,"B-TOT (2)";#N/A,#N/A,FALSE,"Declaration1 (2)";#N/A,#N/A,FALSE,"Spravka1 (2)"}</definedName>
    <definedName name="argasdg" hidden="1">{#N/A,#N/A,FALSE,"A";#N/A,#N/A,FALSE,"B"}</definedName>
    <definedName name="arggj" hidden="1">{#N/A,#N/A,FALSE,"A";#N/A,#N/A,FALSE,"B"}</definedName>
    <definedName name="argr" hidden="1">{#N/A,#N/A,FALSE,"A";#N/A,#N/A,FALSE,"B"}</definedName>
    <definedName name="argra" hidden="1">{#N/A,#N/A,FALSE,"A";#N/A,#N/A,FALSE,"B"}</definedName>
    <definedName name="argrdg" hidden="1">{#N/A,#N/A,FALSE,"A";#N/A,#N/A,FALSE,"B-TOT";#N/A,#N/A,FALSE,"Declaration1";#N/A,#N/A,FALSE,"Spravka1";#N/A,#N/A,FALSE,"A (2)";#N/A,#N/A,FALSE,"B-TOT (2)";#N/A,#N/A,FALSE,"Declaration1 (2)";#N/A,#N/A,FALSE,"Spravka1 (2)"}</definedName>
    <definedName name="argrgr" hidden="1">{#N/A,#N/A,FALSE,"A";#N/A,#N/A,FALSE,"B-TOT";#N/A,#N/A,FALSE,"Declaration1";#N/A,#N/A,FALSE,"Spravka1";#N/A,#N/A,FALSE,"A (2)";#N/A,#N/A,FALSE,"B-TOT (2)";#N/A,#N/A,FALSE,"Declaration1 (2)";#N/A,#N/A,FALSE,"Spravka1 (2)"}</definedName>
    <definedName name="arsgtrdgs" hidden="1">{#N/A,#N/A,FALSE,"A";#N/A,#N/A,FALSE,"B"}</definedName>
    <definedName name="artgtbvc" hidden="1">{#N/A,#N/A,FALSE,"A";#N/A,#N/A,FALSE,"B-TOT";#N/A,#N/A,FALSE,"Declaration1";#N/A,#N/A,FALSE,"Spravka1";#N/A,#N/A,FALSE,"A (2)";#N/A,#N/A,FALSE,"B-TOT (2)";#N/A,#N/A,FALSE,"Declaration1 (2)";#N/A,#N/A,FALSE,"Spravka1 (2)"}</definedName>
    <definedName name="as" hidden="1">{#N/A,#N/A,FALSE,"A";#N/A,#N/A,FALSE,"B"}</definedName>
    <definedName name="AS2DocOpenMode" hidden="1">"AS2DocumentEdit"</definedName>
    <definedName name="AS2HasNoAutoHeaderFooter" hidden="1">" "</definedName>
    <definedName name="asasa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ASCVBN" hidden="1">{#N/A,#N/A,FALSE,"Tabl. D1";#N/A,#N/A,FALSE,"Tabl. D1 b";#N/A,#N/A,FALSE,"Tabl. D2";#N/A,#N/A,FALSE,"Tabl. D2 b";#N/A,#N/A,FALSE,"Tabl. D3";#N/A,#N/A,FALSE,"Tabl. D4";#N/A,#N/A,FALSE,"Tabl. D5"}</definedName>
    <definedName name="asd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asdasd" hidden="1">{#N/A,#N/A,FALSE,"A";#N/A,#N/A,FALSE,"B"}</definedName>
    <definedName name="asde" hidden="1">{#N/A,#N/A,FALSE,"A";#N/A,#N/A,FALSE,"B"}</definedName>
    <definedName name="asdfads" hidden="1">{#N/A,#N/A,FALSE,"A";#N/A,#N/A,FALSE,"B-TOT";#N/A,#N/A,FALSE,"Declaration1";#N/A,#N/A,FALSE,"Spravka1";#N/A,#N/A,FALSE,"A (2)";#N/A,#N/A,FALSE,"B-TOT (2)";#N/A,#N/A,FALSE,"Declaration1 (2)";#N/A,#N/A,FALSE,"Spravka1 (2)"}</definedName>
    <definedName name="asdfraf" hidden="1">{#N/A,#N/A,FALSE,"A";#N/A,#N/A,FALSE,"B"}</definedName>
    <definedName name="asdsa" hidden="1">{#N/A,#N/A,FALSE,"A";#N/A,#N/A,FALSE,"B"}</definedName>
    <definedName name="asdsad" hidden="1">{#N/A,#N/A,FALSE,"A";#N/A,#N/A,FALSE,"B-TOT";#N/A,#N/A,FALSE,"Declaration1";#N/A,#N/A,FALSE,"Spravka1";#N/A,#N/A,FALSE,"A (2)";#N/A,#N/A,FALSE,"B-TOT (2)";#N/A,#N/A,FALSE,"Declaration1 (2)";#N/A,#N/A,FALSE,"Spravka1 (2)"}</definedName>
    <definedName name="asfdasf" hidden="1">{#N/A,#N/A,FALSE,"A";#N/A,#N/A,FALSE,"B"}</definedName>
    <definedName name="asff" hidden="1">{#N/A,#N/A,FALSE,"A";#N/A,#N/A,FALSE,"B"}</definedName>
    <definedName name="asrad" hidden="1">{#N/A,#N/A,FALSE,"A";#N/A,#N/A,FALSE,"B-TOT";#N/A,#N/A,FALSE,"Declaration1";#N/A,#N/A,FALSE,"Spravka1";#N/A,#N/A,FALSE,"A (2)";#N/A,#N/A,FALSE,"B-TOT (2)";#N/A,#N/A,FALSE,"Declaration1 (2)";#N/A,#N/A,FALSE,"Spravka1 (2)"}</definedName>
    <definedName name="assdsd" hidden="1">{#N/A,#N/A,FALSE,"A";#N/A,#N/A,FALSE,"B"}</definedName>
    <definedName name="AXCHUT" hidden="1">{#N/A,#N/A,FALSE,"Tabl. H1";#N/A,#N/A,FALSE,"Tabl. H2"}</definedName>
    <definedName name="azvdsfagt" hidden="1">{#N/A,#N/A,FALSE,"A";#N/A,#N/A,FALSE,"B"}</definedName>
    <definedName name="AZXC" hidden="1">{#N/A,#N/A,FALSE,"Tabl. H1";#N/A,#N/A,FALSE,"Tabl. H2"}</definedName>
    <definedName name="B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BBB" hidden="1">{#N/A,#N/A,FALSE,"Tabl. A1";#N/A,#N/A,FALSE,"Tabl. A1 b";#N/A,#N/A,FALSE,"Tabl. A2";#N/A,#N/A,FALSE,"Tabl. A2-1";#N/A,#N/A,FALSE,"Tabl. A2-2"}</definedName>
    <definedName name="bc" hidden="1">{#N/A,#N/A,FALSE,"A";#N/A,#N/A,FALSE,"B-TOT";#N/A,#N/A,FALSE,"Declaration1";#N/A,#N/A,FALSE,"Spravka1";#N/A,#N/A,FALSE,"A (2)";#N/A,#N/A,FALSE,"B-TOT (2)";#N/A,#N/A,FALSE,"Declaration1 (2)";#N/A,#N/A,FALSE,"Spravka1 (2)"}</definedName>
    <definedName name="bew" hidden="1">{#N/A,#N/A,FALSE,"A";#N/A,#N/A,FALSE,"B"}</definedName>
    <definedName name="bgg" hidden="1">{#N/A,#N/A,FALSE,"A";#N/A,#N/A,FALSE,"B-TOT";#N/A,#N/A,FALSE,"Declaration1";#N/A,#N/A,FALSE,"Spravka1";#N/A,#N/A,FALSE,"A (2)";#N/A,#N/A,FALSE,"B-TOT (2)";#N/A,#N/A,FALSE,"Declaration1 (2)";#N/A,#N/A,FALSE,"Spravka1 (2)"}</definedName>
    <definedName name="bil" hidden="1">{#N/A,#N/A,FALSE,"Tabl. D1";#N/A,#N/A,FALSE,"Tabl. D1 b";#N/A,#N/A,FALSE,"Tabl. D2";#N/A,#N/A,FALSE,"Tabl. D2 b";#N/A,#N/A,FALSE,"Tabl. D3";#N/A,#N/A,FALSE,"Tabl. D4";#N/A,#N/A,FALSE,"Tabl. D5"}</definedName>
    <definedName name="blabla" hidden="1">{#N/A,#N/A,FALSE,"Tabl. H1";#N/A,#N/A,FALSE,"Tabl. H2"}</definedName>
    <definedName name="brfgbtrf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BTOI" hidden="1">{#N/A,#N/A,FALSE,"Tabl. FB300";#N/A,#N/A,FALSE,"Tabl. FB350";#N/A,#N/A,FALSE,"Tabl. FB400";#N/A,#N/A,FALSE,"Tabl. FB500";#N/A,#N/A,FALSE,"Tabl. FS090"}</definedName>
    <definedName name="BudgetVersion">[7]Setup!$C$5</definedName>
    <definedName name="bvncbxcbx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CBWorkbookPriority" hidden="1">-1264563189</definedName>
    <definedName name="CCC" hidden="1">{#N/A,#N/A,FALSE,"Tabl. FB300";#N/A,#N/A,FALSE,"Tabl. FB350";#N/A,#N/A,FALSE,"Tabl. FB400";#N/A,#N/A,FALSE,"Tabl. FB500";#N/A,#N/A,FALSE,"Tabl. FS090"}</definedName>
    <definedName name="celine" hidden="1">{#N/A,#N/A,FALSE,"Tabl. G1";#N/A,#N/A,FALSE,"Tabl. G2"}</definedName>
    <definedName name="CF00.0">'[7]#'!$B$127</definedName>
    <definedName name="CF00.1">'[7]#'!$B$128</definedName>
    <definedName name="CF00.10">'[7]#'!$B$137</definedName>
    <definedName name="CF00.11">'[7]#'!$B$138</definedName>
    <definedName name="CF00.12">'[7]#'!$B$139</definedName>
    <definedName name="CF00.13">'[7]#'!$B$140</definedName>
    <definedName name="CF00.14">'[7]#'!$B$141</definedName>
    <definedName name="CF00.15">'[7]#'!$B$142</definedName>
    <definedName name="CF00.16">'[7]#'!$B$143</definedName>
    <definedName name="CF00.17">'[7]#'!$B$144</definedName>
    <definedName name="CF00.18">'[7]#'!$B$145</definedName>
    <definedName name="CF00.19">'[7]#'!$B$146</definedName>
    <definedName name="CF00.2">'[7]#'!$B$129</definedName>
    <definedName name="CF00.20">'[7]#'!$B$147</definedName>
    <definedName name="CF00.21">'[7]#'!$B$148</definedName>
    <definedName name="CF00.23">'[7]#'!$B$150</definedName>
    <definedName name="CF00.24">'[7]#'!$B$151</definedName>
    <definedName name="CF00.25">'[7]#'!$B$152</definedName>
    <definedName name="CF00.26">'[7]#'!$B$153</definedName>
    <definedName name="CF00.27">'[7]#'!$B$154</definedName>
    <definedName name="CF00.28">'[7]#'!$B$155</definedName>
    <definedName name="CF00.29">'[7]#'!$B$156</definedName>
    <definedName name="CF00.3">'[7]#'!$B$130</definedName>
    <definedName name="CF00.30">'[7]#'!$B$157</definedName>
    <definedName name="CF00.31">'[7]#'!$B$158</definedName>
    <definedName name="CF00.33">'[7]#'!$B$160</definedName>
    <definedName name="CF00.4">'[7]#'!$B$131</definedName>
    <definedName name="CF00.5">'[7]#'!$B$132</definedName>
    <definedName name="CF00.6">'[7]#'!$B$133</definedName>
    <definedName name="CF00.7">'[7]#'!$B$134</definedName>
    <definedName name="CF00.8">'[7]#'!$B$135</definedName>
    <definedName name="CF00.9">'[7]#'!$B$136</definedName>
    <definedName name="cit">[8]Inputs!$C$33</definedName>
    <definedName name="company">#REF!</definedName>
    <definedName name="company1">#REF!</definedName>
    <definedName name="ContextHelpID" hidden="1">#REF!</definedName>
    <definedName name="cvcxcxv" hidden="1">{#N/A,#N/A,FALSE,"A";#N/A,#N/A,FALSE,"B-TOT";#N/A,#N/A,FALSE,"Declaration1";#N/A,#N/A,FALSE,"Spravka1";#N/A,#N/A,FALSE,"A (2)";#N/A,#N/A,FALSE,"B-TOT (2)";#N/A,#N/A,FALSE,"Declaration1 (2)";#N/A,#N/A,FALSE,"Spravka1 (2)"}</definedName>
    <definedName name="cxc" hidden="1">{#N/A,#N/A,FALSE,"A";#N/A,#N/A,FALSE,"B-TOT";#N/A,#N/A,FALSE,"Declaration1";#N/A,#N/A,FALSE,"Spravka1";#N/A,#N/A,FALSE,"A (2)";#N/A,#N/A,FALSE,"B-TOT (2)";#N/A,#N/A,FALSE,"Declaration1 (2)";#N/A,#N/A,FALSE,"Spravka1 (2)"}</definedName>
    <definedName name="cxfg" hidden="1">{#N/A,#N/A,FALSE,"A";#N/A,#N/A,FALSE,"B"}</definedName>
    <definedName name="d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dadfhgst" hidden="1">{#N/A,#N/A,FALSE,"A";#N/A,#N/A,FALSE,"B-TOT";#N/A,#N/A,FALSE,"Declaration1";#N/A,#N/A,FALSE,"Spravka1";#N/A,#N/A,FALSE,"A (2)";#N/A,#N/A,FALSE,"B-TOT (2)";#N/A,#N/A,FALSE,"Declaration1 (2)";#N/A,#N/A,FALSE,"Spravka1 (2)"}</definedName>
    <definedName name="dafdf" hidden="1">{#N/A,#N/A,FALSE,"FA_1";#N/A,#N/A,FALSE,"Dep'n SE";#N/A,#N/A,FALSE,"Dep'n FC"}</definedName>
    <definedName name="dasd" hidden="1">{#N/A,#N/A,FALSE,"A";#N/A,#N/A,FALSE,"B"}</definedName>
    <definedName name="DCF_rus" hidden="1">{"PRINTME",#N/A,FALSE,"FINAL-10"}</definedName>
    <definedName name="dd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ddd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ddfd" hidden="1">{#N/A,#N/A,FALSE,"A";#N/A,#N/A,FALSE,"B-TOT";#N/A,#N/A,FALSE,"Declaration1";#N/A,#N/A,FALSE,"Spravka1";#N/A,#N/A,FALSE,"A (2)";#N/A,#N/A,FALSE,"B-TOT (2)";#N/A,#N/A,FALSE,"Declaration1 (2)";#N/A,#N/A,FALSE,"Spravka1 (2)"}</definedName>
    <definedName name="ddff" hidden="1">{#N/A,#N/A,FALSE,"A";#N/A,#N/A,FALSE,"B"}</definedName>
    <definedName name="ddssss" hidden="1">{#N/A,#N/A,FALSE,"A";#N/A,#N/A,FALSE,"B"}</definedName>
    <definedName name="dec" hidden="1">{#N/A,#N/A,FALSE,"A";#N/A,#N/A,FALSE,"B"}</definedName>
    <definedName name="dectax" hidden="1">{#N/A,#N/A,FALSE,"A";#N/A,#N/A,FALSE,"B"}</definedName>
    <definedName name="def" hidden="1">{#N/A,#N/A,FALSE,"Tabl. A1";#N/A,#N/A,FALSE,"Tabl. A1 b";#N/A,#N/A,FALSE,"Tabl. A2";#N/A,#N/A,FALSE,"Tabl. A2-1";#N/A,#N/A,FALSE,"Tabl. A2-2"}</definedName>
    <definedName name="df" hidden="1">{#N/A,#N/A,FALSE,"A";#N/A,#N/A,FALSE,"B"}</definedName>
    <definedName name="dfdf" hidden="1">{#N/A,#N/A,FALSE,"A";#N/A,#N/A,FALSE,"B"}</definedName>
    <definedName name="dfdfg" hidden="1">{"'РП (2)'!$A$5:$S$150"}</definedName>
    <definedName name="dfds" hidden="1">{#N/A,#N/A,FALSE,"A";#N/A,#N/A,FALSE,"B"}</definedName>
    <definedName name="dfdsgd" hidden="1">{#N/A,#N/A,FALSE,"A";#N/A,#N/A,FALSE,"B-TOT";#N/A,#N/A,FALSE,"Declaration1";#N/A,#N/A,FALSE,"Spravka1";#N/A,#N/A,FALSE,"A (2)";#N/A,#N/A,FALSE,"B-TOT (2)";#N/A,#N/A,FALSE,"Declaration1 (2)";#N/A,#N/A,FALSE,"Spravka1 (2)"}</definedName>
    <definedName name="dfgdf" hidden="1">{"'РП (2)'!$A$5:$S$150"}</definedName>
    <definedName name="dfhfgh" hidden="1">{#N/A,#N/A,FALSE,"A";#N/A,#N/A,FALSE,"B"}</definedName>
    <definedName name="DFSESFES" hidden="1">{#N/A,#N/A,FALSE,"A";#N/A,#N/A,FALSE,"B"}</definedName>
    <definedName name="dfv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dfvfdv" hidden="1">{#N/A,#N/A,FALSE,"A";#N/A,#N/A,FALSE,"B"}</definedName>
    <definedName name="dg" hidden="1">{#N/A,#N/A,FALSE,"A";#N/A,#N/A,FALSE,"B-TOT";#N/A,#N/A,FALSE,"Declaration1";#N/A,#N/A,FALSE,"Spravka1";#N/A,#N/A,FALSE,"A (2)";#N/A,#N/A,FALSE,"B-TOT (2)";#N/A,#N/A,FALSE,"Declaration1 (2)";#N/A,#N/A,FALSE,"Spravka1 (2)"}</definedName>
    <definedName name="dgd" hidden="1">{#N/A,#N/A,FALSE,"A";#N/A,#N/A,FALSE,"B-TOT";#N/A,#N/A,FALSE,"Declaration1";#N/A,#N/A,FALSE,"Spravka1";#N/A,#N/A,FALSE,"A (2)";#N/A,#N/A,FALSE,"B-TOT (2)";#N/A,#N/A,FALSE,"Declaration1 (2)";#N/A,#N/A,FALSE,"Spravka1 (2)"}</definedName>
    <definedName name="dgdfs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dgdr" hidden="1">{#N/A,#N/A,FALSE,"A";#N/A,#N/A,FALSE,"B"}</definedName>
    <definedName name="dger" hidden="1">{#N/A,#N/A,FALSE,"A";#N/A,#N/A,FALSE,"B-TOT";#N/A,#N/A,FALSE,"Declaration1";#N/A,#N/A,FALSE,"Spravka1";#N/A,#N/A,FALSE,"A (2)";#N/A,#N/A,FALSE,"B-TOT (2)";#N/A,#N/A,FALSE,"Declaration1 (2)";#N/A,#N/A,FALSE,"Spravka1 (2)"}</definedName>
    <definedName name="dgfdsg" hidden="1">{#N/A,#N/A,FALSE,"A";#N/A,#N/A,FALSE,"B-TOT";#N/A,#N/A,FALSE,"Declaration1";#N/A,#N/A,FALSE,"Spravka1";#N/A,#N/A,FALSE,"A (2)";#N/A,#N/A,FALSE,"B-TOT (2)";#N/A,#N/A,FALSE,"Declaration1 (2)";#N/A,#N/A,FALSE,"Spravka1 (2)"}</definedName>
    <definedName name="dhdghtr" hidden="1">{#N/A,#N/A,FALSE,"A";#N/A,#N/A,FALSE,"B"}</definedName>
    <definedName name="Dilution">[8]Добыча!#REF!</definedName>
    <definedName name="dimac" hidden="1">{#N/A,#N/A,FALSE,"Tabl. D1";#N/A,#N/A,FALSE,"Tabl. D1 b";#N/A,#N/A,FALSE,"Tabl. D2";#N/A,#N/A,FALSE,"Tabl. D2 b";#N/A,#N/A,FALSE,"Tabl. D3";#N/A,#N/A,FALSE,"Tabl. D4";#N/A,#N/A,FALSE,"Tabl. D5"}</definedName>
    <definedName name="ds" hidden="1">{#N/A,#N/A,FALSE,"A";#N/A,#N/A,FALSE,"B"}</definedName>
    <definedName name="dsd" hidden="1">{#N/A,#N/A,FALSE,"A";#N/A,#N/A,FALSE,"B"}</definedName>
    <definedName name="dsf" hidden="1">{#N/A,#N/A,FALSE,"A";#N/A,#N/A,FALSE,"B"}</definedName>
    <definedName name="dsfd" hidden="1">3</definedName>
    <definedName name="dsfdsf" hidden="1">{#N/A,#N/A,FALSE,"A";#N/A,#N/A,FALSE,"B-TOT";#N/A,#N/A,FALSE,"Declaration1";#N/A,#N/A,FALSE,"Spravka1";#N/A,#N/A,FALSE,"A (2)";#N/A,#N/A,FALSE,"B-TOT (2)";#N/A,#N/A,FALSE,"Declaration1 (2)";#N/A,#N/A,FALSE,"Spravka1 (2)"}</definedName>
    <definedName name="dsfsf" hidden="1">{#N/A,#N/A,FALSE,"A";#N/A,#N/A,FALSE,"B"}</definedName>
    <definedName name="dsgdfbvnvbn" hidden="1">{#N/A,#N/A,FALSE,"A";#N/A,#N/A,FALSE,"B"}</definedName>
    <definedName name="dsht" hidden="1">{#N/A,#N/A,FALSE,"A";#N/A,#N/A,FALSE,"B"}</definedName>
    <definedName name="dshtret" hidden="1">{#N/A,#N/A,FALSE,"A";#N/A,#N/A,FALSE,"B"}</definedName>
    <definedName name="e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edds" hidden="1">{#N/A,#N/A,FALSE,"A";#N/A,#N/A,FALSE,"B-TOT";#N/A,#N/A,FALSE,"Declaration1";#N/A,#N/A,FALSE,"Spravka1";#N/A,#N/A,FALSE,"A (2)";#N/A,#N/A,FALSE,"B-TOT (2)";#N/A,#N/A,FALSE,"Declaration1 (2)";#N/A,#N/A,FALSE,"Spravka1 (2)"}</definedName>
    <definedName name="edew" hidden="1">{#N/A,#N/A,FALSE,"A";#N/A,#N/A,FALSE,"B"}</definedName>
    <definedName name="ee" hidden="1">{#N/A,#N/A,FALSE,"A";#N/A,#N/A,FALSE,"B-TOT";#N/A,#N/A,FALSE,"Declaration1";#N/A,#N/A,FALSE,"Spravka1";#N/A,#N/A,FALSE,"A (2)";#N/A,#N/A,FALSE,"B-TOT (2)";#N/A,#N/A,FALSE,"Declaration1 (2)";#N/A,#N/A,FALSE,"Spravka1 (2)"}</definedName>
    <definedName name="EEE" hidden="1">{#N/A,#N/A,FALSE,"Tabl. H1";#N/A,#N/A,FALSE,"Tabl. H2"}</definedName>
    <definedName name="eertry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euyte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f" hidden="1">{#N/A,#N/A,FALSE,"A";#N/A,#N/A,FALSE,"B"}</definedName>
    <definedName name="efef" hidden="1">{#N/A,#N/A,FALSE,"A";#N/A,#N/A,FALSE,"B-TOT";#N/A,#N/A,FALSE,"Declaration1";#N/A,#N/A,FALSE,"Spravka1";#N/A,#N/A,FALSE,"A (2)";#N/A,#N/A,FALSE,"B-TOT (2)";#N/A,#N/A,FALSE,"Declaration1 (2)";#N/A,#N/A,FALSE,"Spravka1 (2)"}</definedName>
    <definedName name="efefw4" hidden="1">{#N/A,#N/A,FALSE,"A";#N/A,#N/A,FALSE,"B"}</definedName>
    <definedName name="efgrewf" hidden="1">{#N/A,#N/A,FALSE,"A";#N/A,#N/A,FALSE,"B"}</definedName>
    <definedName name="ege" hidden="1">{#N/A,#N/A,FALSE,"A";#N/A,#N/A,FALSE,"B-TOT";#N/A,#N/A,FALSE,"Declaration1";#N/A,#N/A,FALSE,"Spravka1";#N/A,#N/A,FALSE,"A (2)";#N/A,#N/A,FALSE,"B-TOT (2)";#N/A,#N/A,FALSE,"Declaration1 (2)";#N/A,#N/A,FALSE,"Spravka1 (2)"}</definedName>
    <definedName name="egthyt" hidden="1">{#N/A,#N/A,FALSE,"A";#N/A,#N/A,FALSE,"B-TOT";#N/A,#N/A,FALSE,"Declaration1";#N/A,#N/A,FALSE,"Spravka1";#N/A,#N/A,FALSE,"A (2)";#N/A,#N/A,FALSE,"B-TOT (2)";#N/A,#N/A,FALSE,"Declaration1 (2)";#N/A,#N/A,FALSE,"Spravka1 (2)"}</definedName>
    <definedName name="ehrtaergw" hidden="1">{#N/A,#N/A,FALSE,"A";#N/A,#N/A,FALSE,"B"}</definedName>
    <definedName name="Entries" hidden="1">'[3]П-6'!#REF!</definedName>
    <definedName name="eqwrer" hidden="1">{#N/A,#N/A,FALSE,"A";#N/A,#N/A,FALSE,"B"}</definedName>
    <definedName name="er" hidden="1">{#N/A,#N/A,FALSE,"A";#N/A,#N/A,FALSE,"B"}</definedName>
    <definedName name="erg" hidden="1">{#N/A,#N/A,FALSE,"A";#N/A,#N/A,FALSE,"B"}</definedName>
    <definedName name="ergf" hidden="1">{#N/A,#N/A,FALSE,"A";#N/A,#N/A,FALSE,"B"}</definedName>
    <definedName name="erghtgfc" hidden="1">{#N/A,#N/A,FALSE,"A";#N/A,#N/A,FALSE,"B-TOT";#N/A,#N/A,FALSE,"Declaration1";#N/A,#N/A,FALSE,"Spravka1";#N/A,#N/A,FALSE,"A (2)";#N/A,#N/A,FALSE,"B-TOT (2)";#N/A,#N/A,FALSE,"Declaration1 (2)";#N/A,#N/A,FALSE,"Spravka1 (2)"}</definedName>
    <definedName name="ergr" hidden="1">{#N/A,#N/A,FALSE,"A";#N/A,#N/A,FALSE,"B"}</definedName>
    <definedName name="ert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ertherhe" hidden="1">{#N/A,#N/A,FALSE,"A";#N/A,#N/A,FALSE,"B-TOT";#N/A,#N/A,FALSE,"Declaration1";#N/A,#N/A,FALSE,"Spravka1";#N/A,#N/A,FALSE,"A (2)";#N/A,#N/A,FALSE,"B-TOT (2)";#N/A,#N/A,FALSE,"Declaration1 (2)";#N/A,#N/A,FALSE,"Spravka1 (2)"}</definedName>
    <definedName name="ertre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rty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ruyne" hidden="1">{#N/A,#N/A,FALSE,"A";#N/A,#N/A,FALSE,"B"}</definedName>
    <definedName name="ethfhg" hidden="1">{#N/A,#N/A,FALSE,"A";#N/A,#N/A,FALSE,"B"}</definedName>
    <definedName name="etr" hidden="1">{#N/A,#N/A,FALSE,"A";#N/A,#N/A,FALSE,"B"}</definedName>
    <definedName name="etry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UR">#REF!</definedName>
    <definedName name="evdfv" hidden="1">{#N/A,#N/A,FALSE,"A";#N/A,#N/A,FALSE,"B-TOT";#N/A,#N/A,FALSE,"Declaration1";#N/A,#N/A,FALSE,"Spravka1";#N/A,#N/A,FALSE,"A (2)";#N/A,#N/A,FALSE,"B-TOT (2)";#N/A,#N/A,FALSE,"Declaration1 (2)";#N/A,#N/A,FALSE,"Spravka1 (2)"}</definedName>
    <definedName name="ew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wfdew" hidden="1">{#N/A,#N/A,FALSE,"A";#N/A,#N/A,FALSE,"B"}</definedName>
    <definedName name="ewfr" hidden="1">{#N/A,#N/A,FALSE,"A";#N/A,#N/A,FALSE,"B"}</definedName>
    <definedName name="ewref" hidden="1">{#N/A,#N/A,FALSE,"A";#N/A,#N/A,FALSE,"B-TOT";#N/A,#N/A,FALSE,"Declaration1";#N/A,#N/A,FALSE,"Spravka1";#N/A,#N/A,FALSE,"A (2)";#N/A,#N/A,FALSE,"B-TOT (2)";#N/A,#N/A,FALSE,"Declaration1 (2)";#N/A,#N/A,FALSE,"Spravka1 (2)"}</definedName>
    <definedName name="ewREQFT" hidden="1">{#N/A,#N/A,FALSE,"A";#N/A,#N/A,FALSE,"B-TOT";#N/A,#N/A,FALSE,"Declaration1";#N/A,#N/A,FALSE,"Spravka1";#N/A,#N/A,FALSE,"A (2)";#N/A,#N/A,FALSE,"B-TOT (2)";#N/A,#N/A,FALSE,"Declaration1 (2)";#N/A,#N/A,FALSE,"Spravka1 (2)"}</definedName>
    <definedName name="ExitStatus" hidden="1">#REF!</definedName>
    <definedName name="eyu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f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F00.0">'[7]#'!$B$63</definedName>
    <definedName name="F00.1">'[7]#'!$B$64</definedName>
    <definedName name="F00.10">'[7]#'!$B$73</definedName>
    <definedName name="F00.11">'[7]#'!$B$74</definedName>
    <definedName name="F00.12">'[7]#'!$B$75</definedName>
    <definedName name="F00.13">'[7]#'!$B$76</definedName>
    <definedName name="F00.14">'[7]#'!$B$77</definedName>
    <definedName name="F00.15">'[7]#'!$B$78</definedName>
    <definedName name="F00.17">'[7]#'!$B$80</definedName>
    <definedName name="F00.18">'[7]#'!$B$81</definedName>
    <definedName name="F00.19">'[7]#'!$B$82</definedName>
    <definedName name="F00.2">'[7]#'!$B$65</definedName>
    <definedName name="F00.20">'[7]#'!$B$83</definedName>
    <definedName name="F00.21">'[7]#'!$B$84</definedName>
    <definedName name="F00.22">'[7]#'!$B$85</definedName>
    <definedName name="F00.23">'[7]#'!$B$86</definedName>
    <definedName name="F00.24">'[7]#'!$B$87</definedName>
    <definedName name="F00.25">'[7]#'!$B$88</definedName>
    <definedName name="F00.26">'[7]#'!$B$89</definedName>
    <definedName name="F00.27">'[7]#'!$B$90</definedName>
    <definedName name="F00.28">'[7]#'!$B$91</definedName>
    <definedName name="F00.29">'[7]#'!$B$92</definedName>
    <definedName name="F00.3">'[7]#'!$B$66</definedName>
    <definedName name="F00.30">'[7]#'!$B$93</definedName>
    <definedName name="F00.31">'[7]#'!$B$94</definedName>
    <definedName name="F00.32">'[7]#'!$B$95</definedName>
    <definedName name="F00.33">'[7]#'!$B$96</definedName>
    <definedName name="F00.34">'[7]#'!$B$97</definedName>
    <definedName name="F00.35">'[7]#'!$B$98</definedName>
    <definedName name="F00.36">'[7]#'!$B$99</definedName>
    <definedName name="F00.37">'[7]#'!$B$100</definedName>
    <definedName name="F00.38">'[7]#'!$B$101</definedName>
    <definedName name="F00.39">'[7]#'!$B$102</definedName>
    <definedName name="F00.4">'[7]#'!$B$67</definedName>
    <definedName name="F00.40">'[7]#'!$B$103</definedName>
    <definedName name="F00.41">'[7]#'!$B$104</definedName>
    <definedName name="F00.42">'[7]#'!$B$105</definedName>
    <definedName name="F00.43">'[7]#'!$B$106</definedName>
    <definedName name="F00.44">'[7]#'!$B$107</definedName>
    <definedName name="F00.6">'[7]#'!$B$69</definedName>
    <definedName name="F00.7">'[7]#'!$B$70</definedName>
    <definedName name="F00.8">'[7]#'!$B$71</definedName>
    <definedName name="F00.9">'[7]#'!$B$72</definedName>
    <definedName name="fasrtgrgd" hidden="1">{#N/A,#N/A,FALSE,"A";#N/A,#N/A,FALSE,"B"}</definedName>
    <definedName name="fbvs" hidden="1">{#N/A,#N/A,FALSE,"A";#N/A,#N/A,FALSE,"B"}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f" hidden="1">{#N/A,#N/A,FALSE,"A";#N/A,#N/A,FALSE,"B"}</definedName>
    <definedName name="fdg" hidden="1">{#N/A,#N/A,FALSE,"A";#N/A,#N/A,FALSE,"B"}</definedName>
    <definedName name="fdgdgfd" hidden="1">{#N/A,#N/A,FALSE,"A";#N/A,#N/A,FALSE,"B"}</definedName>
    <definedName name="fdgr" hidden="1">{#N/A,#N/A,FALSE,"A";#N/A,#N/A,FALSE,"B-TOT";#N/A,#N/A,FALSE,"Declaration1";#N/A,#N/A,FALSE,"Spravka1";#N/A,#N/A,FALSE,"A (2)";#N/A,#N/A,FALSE,"B-TOT (2)";#N/A,#N/A,FALSE,"Declaration1 (2)";#N/A,#N/A,FALSE,"Spravka1 (2)"}</definedName>
    <definedName name="fdgsd" hidden="1">{#N/A,#N/A,FALSE,"A";#N/A,#N/A,FALSE,"B"}</definedName>
    <definedName name="fds" hidden="1">{#N/A,#N/A,FALSE,"A";#N/A,#N/A,FALSE,"B"}</definedName>
    <definedName name="fdsfr" hidden="1">{#N/A,#N/A,FALSE,"A";#N/A,#N/A,FALSE,"B"}</definedName>
    <definedName name="fdsgrtd" hidden="1">{#N/A,#N/A,FALSE,"A";#N/A,#N/A,FALSE,"B-TOT";#N/A,#N/A,FALSE,"Declaration1";#N/A,#N/A,FALSE,"Spravka1";#N/A,#N/A,FALSE,"A (2)";#N/A,#N/A,FALSE,"B-TOT (2)";#N/A,#N/A,FALSE,"Declaration1 (2)";#N/A,#N/A,FALSE,"Spravka1 (2)"}</definedName>
    <definedName name="fdsgsfdc" hidden="1">{#N/A,#N/A,FALSE,"A";#N/A,#N/A,FALSE,"B-TOT";#N/A,#N/A,FALSE,"Declaration1";#N/A,#N/A,FALSE,"Spravka1";#N/A,#N/A,FALSE,"A (2)";#N/A,#N/A,FALSE,"B-TOT (2)";#N/A,#N/A,FALSE,"Declaration1 (2)";#N/A,#N/A,FALSE,"Spravka1 (2)"}</definedName>
    <definedName name="fdsvfdsag" hidden="1">{#N/A,#N/A,FALSE,"A";#N/A,#N/A,FALSE,"B-TOT";#N/A,#N/A,FALSE,"Declaration1";#N/A,#N/A,FALSE,"Spravka1";#N/A,#N/A,FALSE,"A (2)";#N/A,#N/A,FALSE,"B-TOT (2)";#N/A,#N/A,FALSE,"Declaration1 (2)";#N/A,#N/A,FALSE,"Spravka1 (2)"}</definedName>
    <definedName name="FF" hidden="1">{#N/A,#N/A,FALSE,"A";#N/A,#N/A,FALSE,"B"}</definedName>
    <definedName name="ffd" hidden="1">{#N/A,#N/A,FALSE,"A";#N/A,#N/A,FALSE,"B"}</definedName>
    <definedName name="fffdrdr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fg" hidden="1">{#N/A,#N/A,FALSE,"A";#N/A,#N/A,FALSE,"B"}</definedName>
    <definedName name="fg1_" hidden="1">{#VALUE!,#N/A,FALSE,0;#N/A,#N/A,FALSE,0}</definedName>
    <definedName name="fgdfv" hidden="1">{#N/A,#N/A,FALSE,"A";#N/A,#N/A,FALSE,"B-TOT";#N/A,#N/A,FALSE,"Declaration1";#N/A,#N/A,FALSE,"Spravka1";#N/A,#N/A,FALSE,"A (2)";#N/A,#N/A,FALSE,"B-TOT (2)";#N/A,#N/A,FALSE,"Declaration1 (2)";#N/A,#N/A,FALSE,"Spravka1 (2)"}</definedName>
    <definedName name="fgfdshgth" hidden="1">{#N/A,#N/A,FALSE,"A";#N/A,#N/A,FALSE,"B"}</definedName>
    <definedName name="fgfg" hidden="1">{#N/A,#N/A,FALSE,"A";#N/A,#N/A,FALSE,"B-TOT";#N/A,#N/A,FALSE,"Declaration1";#N/A,#N/A,FALSE,"Spravka1";#N/A,#N/A,FALSE,"A (2)";#N/A,#N/A,FALSE,"B-TOT (2)";#N/A,#N/A,FALSE,"Declaration1 (2)";#N/A,#N/A,FALSE,"Spravka1 (2)"}</definedName>
    <definedName name="fgfghj" hidden="1">{#N/A,#N/A,FALSE,"A";#N/A,#N/A,FALSE,"B-TOT";#N/A,#N/A,FALSE,"Declaration1";#N/A,#N/A,FALSE,"Spravka1";#N/A,#N/A,FALSE,"A (2)";#N/A,#N/A,FALSE,"B-TOT (2)";#N/A,#N/A,FALSE,"Declaration1 (2)";#N/A,#N/A,FALSE,"Spravka1 (2)"}</definedName>
    <definedName name="fghbdf" hidden="1">{#N/A,#N/A,FALSE,"A";#N/A,#N/A,FALSE,"B"}</definedName>
    <definedName name="fghf" hidden="1">{#N/A,#N/A,FALSE,"A";#N/A,#N/A,FALSE,"B"}</definedName>
    <definedName name="fgrdg" hidden="1">{#N/A,#N/A,FALSE,"A";#N/A,#N/A,FALSE,"B"}</definedName>
    <definedName name="fh" hidden="1">{#N/A,#N/A,FALSE,"A";#N/A,#N/A,FALSE,"B"}</definedName>
    <definedName name="fhgj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Fill" hidden="1">'[3]П-6'!#REF!</definedName>
    <definedName name="fpytuityityi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fr" hidden="1">{#N/A,#N/A,FALSE,"A";#N/A,#N/A,FALSE,"B"}</definedName>
    <definedName name="Frequency">[7]Setup!$C$9</definedName>
    <definedName name="frtfdg" hidden="1">{#N/A,#N/A,FALSE,"A";#N/A,#N/A,FALSE,"B-TOT";#N/A,#N/A,FALSE,"Declaration1";#N/A,#N/A,FALSE,"Spravka1";#N/A,#N/A,FALSE,"A (2)";#N/A,#N/A,FALSE,"B-TOT (2)"}</definedName>
    <definedName name="fsdf" hidden="1">{#N/A,#N/A,FALSE,"A";#N/A,#N/A,FALSE,"B"}</definedName>
    <definedName name="fsdgrtd" hidden="1">{#N/A,#N/A,FALSE,"A";#N/A,#N/A,FALSE,"B-TOT";#N/A,#N/A,FALSE,"Declaration1";#N/A,#N/A,FALSE,"Spravka1";#N/A,#N/A,FALSE,"A (2)";#N/A,#N/A,FALSE,"B-TOT (2)";#N/A,#N/A,FALSE,"Declaration1 (2)";#N/A,#N/A,FALSE,"Spravka1 (2)"}</definedName>
    <definedName name="fukfu" hidden="1">{#N/A,#N/A,FALSE,"A";#N/A,#N/A,FALSE,"B"}</definedName>
    <definedName name="Fun" hidden="1">{#N/A,#N/A,FALSE,"A";#N/A,#N/A,FALSE,"B"}</definedName>
    <definedName name="fvfdtr" hidden="1">{#N/A,#N/A,FALSE,"A";#N/A,#N/A,FALSE,"B"}</definedName>
    <definedName name="g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gbhgb" hidden="1">{#N/A,#N/A,FALSE,"A";#N/A,#N/A,FALSE,"B"}</definedName>
    <definedName name="gd" hidden="1">{#N/A,#N/A,FALSE,"A";#N/A,#N/A,FALSE,"B"}</definedName>
    <definedName name="georges" hidden="1">{#N/A,#N/A,FALSE,"Tabl. FB300";#N/A,#N/A,FALSE,"Tabl. FB350";#N/A,#N/A,FALSE,"Tabl. FB400";#N/A,#N/A,FALSE,"Tabl. FB500";#N/A,#N/A,FALSE,"Tabl. FS090"}</definedName>
    <definedName name="gf" hidden="1">{#N/A,#N/A,FALSE,"A";#N/A,#N/A,FALSE,"B"}</definedName>
    <definedName name="gfd" hidden="1">{#N/A,#N/A,FALSE,"передел"}</definedName>
    <definedName name="gfdsacv" hidden="1">{#N/A,#N/A,FALSE,"A";#N/A,#N/A,FALSE,"B"}</definedName>
    <definedName name="gfgwgt" hidden="1">{#N/A,#N/A,FALSE,"A";#N/A,#N/A,FALSE,"B"}</definedName>
    <definedName name="gfhd" hidden="1">{#N/A,#N/A,FALSE,"A";#N/A,#N/A,FALSE,"B"}</definedName>
    <definedName name="gfnyds" hidden="1">{#N/A,#N/A,FALSE,"A";#N/A,#N/A,FALSE,"B"}</definedName>
    <definedName name="gg" hidden="1">{#N/A,#N/A,FALSE,"A";#N/A,#N/A,FALSE,"B-TOT";#N/A,#N/A,FALSE,"Declaration1";#N/A,#N/A,FALSE,"Spravka1";#N/A,#N/A,FALSE,"A (2)";#N/A,#N/A,FALSE,"B-TOT (2)";#N/A,#N/A,FALSE,"Declaration1 (2)";#N/A,#N/A,FALSE,"Spravka1 (2)"}</definedName>
    <definedName name="Gh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ghg" hidden="1">{#N/A,#N/A,FALSE,"A";#N/A,#N/A,FALSE,"B"}</definedName>
    <definedName name="ghgnhg" hidden="1">{#N/A,#N/A,FALSE,"A";#N/A,#N/A,FALSE,"B"}</definedName>
    <definedName name="ghi" hidden="1">{#N/A,#N/A,FALSE,"Tabl. FB300";#N/A,#N/A,FALSE,"Tabl. FB350";#N/A,#N/A,FALSE,"Tabl. FB400";#N/A,#N/A,FALSE,"Tabl. FB500";#N/A,#N/A,FALSE,"Tabl. FS090"}</definedName>
    <definedName name="ghjh" hidden="1">{#N/A,#N/A,FALSE,"A";#N/A,#N/A,FALSE,"B-TOT";#N/A,#N/A,FALSE,"Declaration1";#N/A,#N/A,FALSE,"Spravka1";#N/A,#N/A,FALSE,"A (2)";#N/A,#N/A,FALSE,"B-TOT (2)";#N/A,#N/A,FALSE,"Declaration1 (2)";#N/A,#N/A,FALSE,"Spravka1 (2)"}</definedName>
    <definedName name="ghwtrg" hidden="1">{#N/A,#N/A,FALSE,"A";#N/A,#N/A,FALSE,"B"}</definedName>
    <definedName name="gnjny" hidden="1">{#N/A,#N/A,FALSE,"A";#N/A,#N/A,FALSE,"B"}</definedName>
    <definedName name="gntyjnty" hidden="1">{#N/A,#N/A,FALSE,"A";#N/A,#N/A,FALSE,"B"}</definedName>
    <definedName name="grgsdr" hidden="1">{#N/A,#N/A,FALSE,"A";#N/A,#N/A,FALSE,"B-TOT";#N/A,#N/A,FALSE,"Declaration1";#N/A,#N/A,FALSE,"Spravka1";#N/A,#N/A,FALSE,"A (2)";#N/A,#N/A,FALSE,"B-TOT (2)";#N/A,#N/A,FALSE,"Declaration1 (2)";#N/A,#N/A,FALSE,"Spravka1 (2)"}</definedName>
    <definedName name="grtf" hidden="1">{#N/A,#N/A,FALSE,"A";#N/A,#N/A,FALSE,"B"}</definedName>
    <definedName name="grtt" hidden="1">{#N/A,#N/A,FALSE,"A";#N/A,#N/A,FALSE,"B-TOT";#N/A,#N/A,FALSE,"Declaration1";#N/A,#N/A,FALSE,"Spravka1";#N/A,#N/A,FALSE,"A (2)";#N/A,#N/A,FALSE,"B-TOT (2)";#N/A,#N/A,FALSE,"Declaration1 (2)";#N/A,#N/A,FALSE,"Spravka1 (2)"}</definedName>
    <definedName name="gsd" hidden="1">{#N/A,#N/A,FALSE,"A";#N/A,#N/A,FALSE,"B-TOT";#N/A,#N/A,FALSE,"Declaration1";#N/A,#N/A,FALSE,"Spravka1";#N/A,#N/A,FALSE,"A (2)";#N/A,#N/A,FALSE,"B-TOT (2)";#N/A,#N/A,FALSE,"Declaration1 (2)";#N/A,#N/A,FALSE,"Spravka1 (2)"}</definedName>
    <definedName name="gsdgbgh" hidden="1">{#N/A,#N/A,FALSE,"A";#N/A,#N/A,FALSE,"B-TOT";#N/A,#N/A,FALSE,"Declaration1";#N/A,#N/A,FALSE,"Spravka1";#N/A,#N/A,FALSE,"A (2)";#N/A,#N/A,FALSE,"B-TOT (2)";#N/A,#N/A,FALSE,"Declaration1 (2)";#N/A,#N/A,FALSE,"Spravka1 (2)"}</definedName>
    <definedName name="gt" hidden="1">{#N/A,#N/A,FALSE,"A";#N/A,#N/A,FALSE,"B-TOT";#N/A,#N/A,FALSE,"Declaration1";#N/A,#N/A,FALSE,"Spravka1";#N/A,#N/A,FALSE,"A (2)";#N/A,#N/A,FALSE,"B-TOT (2)";#N/A,#N/A,FALSE,"Declaration1 (2)";#N/A,#N/A,FALSE,"Spravka1 (2)"}</definedName>
    <definedName name="guguitg" hidden="1">{#N/A,#N/A,FALSE,"A";#N/A,#N/A,FALSE,"B-TOT";#N/A,#N/A,FALSE,"Declaration1";#N/A,#N/A,FALSE,"Spravka1";#N/A,#N/A,FALSE,"A (2)";#N/A,#N/A,FALSE,"B-TOT (2)";#N/A,#N/A,FALSE,"Declaration1 (2)";#N/A,#N/A,FALSE,"Spravka1 (2)"}</definedName>
    <definedName name="GUILLAU" hidden="1">{#N/A,#N/A,FALSE,"Tabl. D1";#N/A,#N/A,FALSE,"Tabl. D1 b";#N/A,#N/A,FALSE,"Tabl. D2";#N/A,#N/A,FALSE,"Tabl. D2 b";#N/A,#N/A,FALSE,"Tabl. D3";#N/A,#N/A,FALSE,"Tabl. D4";#N/A,#N/A,FALSE,"Tabl. D5"}</definedName>
    <definedName name="h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hdnb" hidden="1">{#N/A,#N/A,FALSE,"A";#N/A,#N/A,FALSE,"B-TOT";#N/A,#N/A,FALSE,"Declaration1";#N/A,#N/A,FALSE,"Spravka1";#N/A,#N/A,FALSE,"A (2)";#N/A,#N/A,FALSE,"B-TOT (2)";#N/A,#N/A,FALSE,"Declaration1 (2)";#N/A,#N/A,FALSE,"Spravka1 (2)"}</definedName>
    <definedName name="HEKIE?." hidden="1">{#N/A,#N/A,FALSE,"Tabl. FB300";#N/A,#N/A,FALSE,"Tabl. FB350";#N/A,#N/A,FALSE,"Tabl. FB400";#N/A,#N/A,FALSE,"Tabl. FB500";#N/A,#N/A,FALSE,"Tabl. FS090"}</definedName>
    <definedName name="hgbv" hidden="1">[9]Slurry!$V$145:$V$174</definedName>
    <definedName name="hgdd" hidden="1">{#N/A,#N/A,FALSE,"A";#N/A,#N/A,FALSE,"B"}</definedName>
    <definedName name="hgdjdgyj" hidden="1">{#N/A,#N/A,FALSE,"A";#N/A,#N/A,FALSE,"B"}</definedName>
    <definedName name="hgdsff" hidden="1">{#N/A,#N/A,FALSE,"A";#N/A,#N/A,FALSE,"B-TOT";#N/A,#N/A,FALSE,"Declaration1";#N/A,#N/A,FALSE,"Spravka1";#N/A,#N/A,FALSE,"A (2)";#N/A,#N/A,FALSE,"B-TOT (2)";#N/A,#N/A,FALSE,"Declaration1 (2)";#N/A,#N/A,FALSE,"Spravka1 (2)"}</definedName>
    <definedName name="hgf" hidden="1">{#N/A,#N/A,FALSE,"A";#N/A,#N/A,FALSE,"B-TOT";#N/A,#N/A,FALSE,"Declaration1";#N/A,#N/A,FALSE,"Spravka1";#N/A,#N/A,FALSE,"A (2)";#N/A,#N/A,FALSE,"B-TOT (2)";#N/A,#N/A,FALSE,"Declaration1 (2)";#N/A,#N/A,FALSE,"Spravka1 (2)"}</definedName>
    <definedName name="hgfh" hidden="1">{#N/A,#N/A,FALSE,"A";#N/A,#N/A,FALSE,"B"}</definedName>
    <definedName name="hgg" hidden="1">{#N/A,#N/A,FALSE,"A";#N/A,#N/A,FALSE,"B-TOT";#N/A,#N/A,FALSE,"Declaration1";#N/A,#N/A,FALSE,"Spravka1";#N/A,#N/A,FALSE,"A (2)";#N/A,#N/A,FALSE,"B-TOT (2)";#N/A,#N/A,FALSE,"Declaration1 (2)";#N/A,#N/A,FALSE,"Spravka1 (2)"}</definedName>
    <definedName name="hggfdgfd" hidden="1">{#N/A,#N/A,FALSE,"A";#N/A,#N/A,FALSE,"B-TOT";#N/A,#N/A,FALSE,"Declaration1";#N/A,#N/A,FALSE,"Spravka1";#N/A,#N/A,FALSE,"A (2)";#N/A,#N/A,FALSE,"B-TOT (2)";#N/A,#N/A,FALSE,"Declaration1 (2)";#N/A,#N/A,FALSE,"Spravka1 (2)"}</definedName>
    <definedName name="hgj" hidden="1">{#N/A,#N/A,FALSE,"A";#N/A,#N/A,FALSE,"B-TOT";#N/A,#N/A,FALSE,"Declaration1";#N/A,#N/A,FALSE,"Spravka1";#N/A,#N/A,FALSE,"A (2)";#N/A,#N/A,FALSE,"B-TOT (2)";#N/A,#N/A,FALSE,"Declaration1 (2)";#N/A,#N/A,FALSE,"Spravka1 (2)"}</definedName>
    <definedName name="hgk" hidden="1">{"'РП (2)'!$A$5:$S$150"}</definedName>
    <definedName name="hgnhgngh" hidden="1">{#N/A,#N/A,FALSE,"A";#N/A,#N/A,FALSE,"B"}</definedName>
    <definedName name="hhhoh" hidden="1">{#N/A,#N/A,FALSE,"A";#N/A,#N/A,FALSE,"B"}</definedName>
    <definedName name="hhjhj" hidden="1">{#N/A,#N/A,FALSE,"A";#N/A,#N/A,FALSE,"B"}</definedName>
    <definedName name="hihhi" hidden="1">{#N/A,#N/A,FALSE,"A";#N/A,#N/A,FALSE,"B"}</definedName>
    <definedName name="HJ" hidden="1">{#N/A,#N/A,FALSE,"A";#N/A,#N/A,FALSE,"B"}</definedName>
    <definedName name="hjg" hidden="1">{#N/A,#N/A,FALSE,"A";#N/A,#N/A,FALSE,"B-TOT";#N/A,#N/A,FALSE,"Declaration1";#N/A,#N/A,FALSE,"Spravka1";#N/A,#N/A,FALSE,"A (2)";#N/A,#N/A,FALSE,"B-TOT (2)";#N/A,#N/A,FALSE,"Declaration1 (2)";#N/A,#N/A,FALSE,"Spravka1 (2)"}</definedName>
    <definedName name="hjhhh" hidden="1">{#N/A,#N/A,FALSE,"A";#N/A,#N/A,FALSE,"B"}</definedName>
    <definedName name="hjk" hidden="1">{"'РП (2)'!$A$5:$S$150"}</definedName>
    <definedName name="hjkjh" hidden="1">{"'РП (2)'!$A$5:$S$150"}</definedName>
    <definedName name="hjkjhkljh" hidden="1">{"'РП (2)'!$A$5:$S$150"}</definedName>
    <definedName name="hndg" hidden="1">{#N/A,#N/A,FALSE,"A";#N/A,#N/A,FALSE,"B"}</definedName>
    <definedName name="HTML_CodePage" hidden="1">1251</definedName>
    <definedName name="HTML_COntrjl" hidden="1">{"'РП (2)'!$A$5:$S$150"}</definedName>
    <definedName name="HTML_Control" hidden="1">{"'РП (2)'!$A$5:$S$150"}</definedName>
    <definedName name="HTML_Description" hidden="1">""</definedName>
    <definedName name="HTML_Email" hidden="1">""</definedName>
    <definedName name="HTML_Header" hidden="1">"кРАП"</definedName>
    <definedName name="HTML_LastUpdate" hidden="1">"03.06.99"</definedName>
    <definedName name="HTML_LineAfter" hidden="1">FALSE</definedName>
    <definedName name="HTML_LineBefore" hidden="1">FALSE</definedName>
    <definedName name="HTML_Name" hidden="1">"Вячеслав Г. Колчин"</definedName>
    <definedName name="HTML_OBDlg2" hidden="1">TRUE</definedName>
    <definedName name="HTML_OBDlg4" hidden="1">TRUE</definedName>
    <definedName name="HTML_OS" hidden="1">0</definedName>
    <definedName name="HTML_PathFile" hidden="1">"C:\1S\AworkSIBAL\ФИНПЛАН\Платежи-поступления\MyHTML.htm"</definedName>
    <definedName name="HTML_Title" hidden="1">"План платежей 0699"</definedName>
    <definedName name="i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ihb" hidden="1">{#N/A,#N/A,FALSE,"Tabl. D1";#N/A,#N/A,FALSE,"Tabl. D1 b";#N/A,#N/A,FALSE,"Tabl. D2";#N/A,#N/A,FALSE,"Tabl. D2 b";#N/A,#N/A,FALSE,"Tabl. D3";#N/A,#N/A,FALSE,"Tabl. D4";#N/A,#N/A,FALSE,"Tabl. D5"}</definedName>
    <definedName name="ikhggh" hidden="1">{#N/A,#N/A,FALSE,"A";#N/A,#N/A,FALSE,"B-TOT";#N/A,#N/A,FALSE,"Declaration1";#N/A,#N/A,FALSE,"Spravka1";#N/A,#N/A,FALSE,"A (2)";#N/A,#N/A,FALSE,"B-TOT (2)";#N/A,#N/A,FALSE,"Declaration1 (2)";#N/A,#N/A,FALSE,"Spravka1 (2)"}</definedName>
    <definedName name="ikhjhggh" hidden="1">{#N/A,#N/A,FALSE,"A";#N/A,#N/A,FALSE,"B"}</definedName>
    <definedName name="Income_202" hidden="1">{#N/A,#N/A,FALSE,"A";#N/A,#N/A,FALSE,"B"}</definedName>
    <definedName name="io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BS_PERIOD_EST" hidden="1">"c16122"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_CODE_INTEREST_PENALTIES" hidden="1">"c15741"</definedName>
    <definedName name="IQ_ACCOUNTING_FFIEC" hidden="1">"c13054"</definedName>
    <definedName name="IQ_ACCOUNTING_STANDARD" hidden="1">"c4539"</definedName>
    <definedName name="IQ_ACCOUNTING_STANDARD_CIQ_COL" hidden="1">"c11739"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"c16174"</definedName>
    <definedName name="IQ_ACQ_COST_WIRELESS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COST_SUB" hidden="1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_TAX_POSITIONS_CURRENT_YR" hidden="1">"c15733"</definedName>
    <definedName name="IQ_ADD_TAX_POSITIONS_PRIOR_YRS" hidden="1">"c15735"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 hidden="1">"c16188"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DET_EST" hidden="1">"c12043"</definedName>
    <definedName name="IQ_ANALYST_DET_EST_THOM" hidden="1">"c12071"</definedName>
    <definedName name="IQ_ANALYST_EMAIL" hidden="1">"c13738"</definedName>
    <definedName name="IQ_ANALYST_NAME" hidden="1">"c13736"</definedName>
    <definedName name="IQ_ANALYST_NON_PER_DET_EST" hidden="1">"c12755"</definedName>
    <definedName name="IQ_ANALYST_NON_PER_DET_EST_THOM" hidden="1">"c12759"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"c16134"</definedName>
    <definedName name="IQ_ARPU_ANALOG_CABLE" hidden="1">"c2864"</definedName>
    <definedName name="IQ_ARPU_BASIC_CABLE" hidden="1">"c2866"</definedName>
    <definedName name="IQ_ARPU_BBAND" hidden="1">"c2867"</definedName>
    <definedName name="IQ_ARPU_DIG_CABLE" hidden="1">"c2865"</definedName>
    <definedName name="IQ_ARPU_PHONE" hidden="1">"c2868"</definedName>
    <definedName name="IQ_ARPU_POSTPAID_WIRELESS" hidden="1">"c15758"</definedName>
    <definedName name="IQ_ARPU_PREPAID_WIRELESS" hidden="1">"c15759"</definedName>
    <definedName name="IQ_ARPU_RETAIL_WIRELESS" hidden="1">"c15760"</definedName>
    <definedName name="IQ_ARPU_SATELLITE" hidden="1">"c15790"</definedName>
    <definedName name="IQ_ARPU_TOTAL" hidden="1">"c2869"</definedName>
    <definedName name="IQ_ARPU_WHOLESALE_WIRELESS" hidden="1">"c15761"</definedName>
    <definedName name="IQ_ARPU_WIRELESS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IGNED_RESERVES_COAL" hidden="1">"c15912"</definedName>
    <definedName name="IQ_ASSIGNED_RESERVES_TO_TOTAL_RESERVES_COAL" hidden="1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 hidden="1">"c15870"</definedName>
    <definedName name="IQ_ASSUMED_PC_EARNED" hidden="1">"c2746"</definedName>
    <definedName name="IQ_ASSUMED_PREMIUMS_EARNED_GROSS_PREMIUMS_EARNED" hidden="1">"c15886"</definedName>
    <definedName name="IQ_ASSUMED_PREMIUMS_WRITTEN_GROSS_PREMIUMS_WRITTEN" hidden="1">"c15884"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LOANS_TOTAL_LOANS" hidden="1">"c15713"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CIQ_COL" hidden="1">"c11631"</definedName>
    <definedName name="IQ_AVG_INDUSTRY_REC_NO" hidden="1">"c4454"</definedName>
    <definedName name="IQ_AVG_INDUSTRY_REC_NO_CIQ_COL" hidden="1">"c11630"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 hidden="1">"c15812"</definedName>
    <definedName name="IQ_AVG_INV_HOMES" hidden="1">"c15810"</definedName>
    <definedName name="IQ_AVG_INV_LAND_LOTS" hidden="1">"c15811"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E_RENT" hidden="1">"c16017"</definedName>
    <definedName name="IQ_BASE_RENT_OPERATING_LEASE_EXPIRING_AFTER_FIVE" hidden="1">"c16107"</definedName>
    <definedName name="IQ_BASE_RENT_OPERATING_LEASE_EXPIRING_CY" hidden="1">"c16101"</definedName>
    <definedName name="IQ_BASE_RENT_OPERATING_LEASE_EXPIRING_CY1" hidden="1">"c16102"</definedName>
    <definedName name="IQ_BASE_RENT_OPERATING_LEASE_EXPIRING_CY2" hidden="1">"c16103"</definedName>
    <definedName name="IQ_BASE_RENT_OPERATING_LEASE_EXPIRING_CY3" hidden="1">"c16104"</definedName>
    <definedName name="IQ_BASE_RENT_OPERATING_LEASE_EXPIRING_CY4" hidden="1">"c16105"</definedName>
    <definedName name="IQ_BASE_RENT_OPERATING_LEASE_EXPIRING_NEXT_FIVE" hidden="1">"c16106"</definedName>
    <definedName name="IQ_BASE_RENT_OPERATING_LEASE_EXPIRING_TOTAL" hidden="1">"c16108"</definedName>
    <definedName name="IQ_BASE_RENT_RENTAL_REVENUE" hidden="1">"c16062"</definedName>
    <definedName name="IQ_BASIC_EPS_EXCL" hidden="1">"c85"</definedName>
    <definedName name="IQ_BASIC_EPS_INCL" hidden="1">"c86"</definedName>
    <definedName name="IQ_BASIC_NAV_SHARES" hidden="1">"c16012"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ALL_OTHER_COMP" hidden="1">"c18992"</definedName>
    <definedName name="IQ_BOARD_MEMBER_ANNUAL_CASH_COMP" hidden="1">"c18993"</definedName>
    <definedName name="IQ_BOARD_MEMBER_AS_REPORTED_COMP" hidden="1">"c18997"</definedName>
    <definedName name="IQ_BOARD_MEMBER_AS_REPORTED_DIRECTOR_COMP" hidden="1">"c19009"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BONUS" hidden="1">"c18988"</definedName>
    <definedName name="IQ_BOARD_MEMBER_CALCULATED_COMP" hidden="1">"c18995"</definedName>
    <definedName name="IQ_BOARD_MEMBER_CHANGE_PENSION" hidden="1">"c19010"</definedName>
    <definedName name="IQ_BOARD_MEMBER_DIRECT_FAX" hidden="1">"c15176"</definedName>
    <definedName name="IQ_BOARD_MEMBER_DIRECT_PHONE" hidden="1">"c15175"</definedName>
    <definedName name="IQ_BOARD_MEMBER_DIRECTOR_BONUS" hidden="1">"c19004"</definedName>
    <definedName name="IQ_BOARD_MEMBER_DIRECTOR_CHANGE_PENSION" hidden="1">"c19005"</definedName>
    <definedName name="IQ_BOARD_MEMBER_DIRECTOR_FEE" hidden="1">"c19001"</definedName>
    <definedName name="IQ_BOARD_MEMBER_DIRECTOR_NON_EQUITY_COMP" hidden="1">"c19006"</definedName>
    <definedName name="IQ_BOARD_MEMBER_DIRECTOR_OPTION_AWARDS" hidden="1">"c19002"</definedName>
    <definedName name="IQ_BOARD_MEMBER_DIRECTOR_OTHER" hidden="1">"c19003"</definedName>
    <definedName name="IQ_BOARD_MEMBER_DIRECTOR_STOCK_AWARDS" hidden="1">"c19007"</definedName>
    <definedName name="IQ_BOARD_MEMBER_DIRECTOR_STOCK_GRANTS" hidden="1">"c19034"</definedName>
    <definedName name="IQ_BOARD_MEMBER_DIRECTOR_STOCK_OPTIONS" hidden="1">"c19008"</definedName>
    <definedName name="IQ_BOARD_MEMBER_EMAIL" hidden="1">"c15177"</definedName>
    <definedName name="IQ_BOARD_MEMBER_EQUITY_INCENTIVE" hidden="1">"c19030"</definedName>
    <definedName name="IQ_BOARD_MEMBER_EST_PAYMENTS_CHANGE_CONTROL" hidden="1">"c18999"</definedName>
    <definedName name="IQ_BOARD_MEMBER_EST_PAYMENTS_TERMINATION" hidden="1">"c19011"</definedName>
    <definedName name="IQ_BOARD_MEMBER_EXERCISABLE_OPTIONS" hidden="1">"c19014"</definedName>
    <definedName name="IQ_BOARD_MEMBER_EXERCISABLE_VALUES" hidden="1">"c19015"</definedName>
    <definedName name="IQ_BOARD_MEMBER_EXERCISED_OPTIONS" hidden="1">"c19012"</definedName>
    <definedName name="IQ_BOARD_MEMBER_EXERCISED_VALUES" hidden="1">"c19013"</definedName>
    <definedName name="IQ_BOARD_MEMBER_ID" hidden="1">"c13756"</definedName>
    <definedName name="IQ_BOARD_MEMBER_LT_INCENTIVE" hidden="1">"c18991"</definedName>
    <definedName name="IQ_BOARD_MEMBER_MAIN_FAX" hidden="1">"c15174"</definedName>
    <definedName name="IQ_BOARD_MEMBER_MAIN_PHONE" hidden="1">"c15173"</definedName>
    <definedName name="IQ_BOARD_MEMBER_MARKET_VALUE_SHARES_NOT_VESTED" hidden="1">"c19029"</definedName>
    <definedName name="IQ_BOARD_MEMBER_NON_EQUITY_INCENTIVE" hidden="1">"c19000"</definedName>
    <definedName name="IQ_BOARD_MEMBER_NUM_SHARED_NOT_VESTED" hidden="1">"c19028"</definedName>
    <definedName name="IQ_BOARD_MEMBER_NUM_SHARES_ACQUIRED" hidden="1">"c19026"</definedName>
    <definedName name="IQ_BOARD_MEMBER_OFFICE_ADDRESS" hidden="1">"c15172"</definedName>
    <definedName name="IQ_BOARD_MEMBER_OPTION_AWARDS" hidden="1">"c18996"</definedName>
    <definedName name="IQ_BOARD_MEMBER_OPTION_MARKET_PRICE" hidden="1">"c19025"</definedName>
    <definedName name="IQ_BOARD_MEMBER_OPTION_PRICE" hidden="1">"c19024"</definedName>
    <definedName name="IQ_BOARD_MEMBER_OTHER_ANNUAL_COMP" hidden="1">"c18989"</definedName>
    <definedName name="IQ_BOARD_MEMBER_OTHER_COMP" hidden="1">"c18998"</definedName>
    <definedName name="IQ_BOARD_MEMBER_RESTRICTED_STOCK_COMP" hidden="1">"c18990"</definedName>
    <definedName name="IQ_BOARD_MEMBER_SALARY" hidden="1">"c18987"</definedName>
    <definedName name="IQ_BOARD_MEMBER_ST_COMP" hidden="1">"c18994"</definedName>
    <definedName name="IQ_BOARD_MEMBER_TITLE" hidden="1">"c97"</definedName>
    <definedName name="IQ_BOARD_MEMBER_TOTAL_NUM_STOCK_AWARDS" hidden="1">"c19033"</definedName>
    <definedName name="IQ_BOARD_MEMBER_TOTAL_OPTIONS" hidden="1">"c19022"</definedName>
    <definedName name="IQ_BOARD_MEMBER_TOTAL_STOCK_VALUE" hidden="1">"c19032"</definedName>
    <definedName name="IQ_BOARD_MEMBER_TOTAL_VALUE_OPTIONS" hidden="1">"c19023"</definedName>
    <definedName name="IQ_BOARD_MEMBER_UNCLASSIFIED_OPTIONS" hidden="1">"c19018"</definedName>
    <definedName name="IQ_BOARD_MEMBER_UNCLASSIFIED_OPTIONS_VALUE" hidden="1">"c19019"</definedName>
    <definedName name="IQ_BOARD_MEMBER_UNEARNED_STOCK_VALUE" hidden="1">"c19031"</definedName>
    <definedName name="IQ_BOARD_MEMBER_UNEXERCISABLE_OPTIONS" hidden="1">"c19016"</definedName>
    <definedName name="IQ_BOARD_MEMBER_UNEXERCISABLE_VALUES" hidden="1">"c19017"</definedName>
    <definedName name="IQ_BOARD_MEMBER_UNEXERCISED_UNEARNED_OPTIONS" hidden="1">"c19020"</definedName>
    <definedName name="IQ_BOARD_MEMBER_UNEXERCISED_UNEARNED_OPTIONS_VALUE" hidden="1">"c19021"</definedName>
    <definedName name="IQ_BOARD_MEMBER_VALUE_VESTING" hidden="1">"c19027"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RROWED_MONEY_QUARTERLY_AVG_FFIEC" hidden="1">"c13091"</definedName>
    <definedName name="IQ_BORROWINGS_LESS_1YR_ASSETS_TOT_FFIEC" hidden="1">"c13450"</definedName>
    <definedName name="IQ_BR_FILING_DATE" hidden="1">"c16223"</definedName>
    <definedName name="IQ_BR_FILING_TYPE" hidden="1">"c16224"</definedName>
    <definedName name="IQ_BR_PLAN_APPROVE_DATE" hidden="1">"c16226"</definedName>
    <definedName name="IQ_BR_PLAN_CONFIRM" hidden="1">"c16225"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 hidden="1">"c15589"</definedName>
    <definedName name="IQ_BUS_SEG_DESCRIPTION_ABS" hidden="1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 hidden="1">"c15588"</definedName>
    <definedName name="IQ_BUS_SEG_NAIC_ABS" hidden="1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PRIMARY_SIC" hidden="1">"c15586"</definedName>
    <definedName name="IQ_BUS_SEG_PRIMARY_SIC_ABS" hidden="1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_SEG_SECONDARY_SIC" hidden="1">"c15587"</definedName>
    <definedName name="IQ_BUS_SEG_SECONDARY_SIC_ABS" hidden="1">"c15575"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CIQ_COL" hidden="1">"c11715"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CIQ_COL" hidden="1">"c11719"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THOM" hidden="1">"c4020"</definedName>
    <definedName name="IQ_BV_SHARE_HIGH_EST" hidden="1">"c3542"</definedName>
    <definedName name="IQ_BV_SHARE_HIGH_EST_THOM" hidden="1">"c4022"</definedName>
    <definedName name="IQ_BV_SHARE_LOW_EST" hidden="1">"c3543"</definedName>
    <definedName name="IQ_BV_SHARE_LOW_EST_THOM" hidden="1">"c4023"</definedName>
    <definedName name="IQ_BV_SHARE_MEDIAN_EST" hidden="1">"c3544"</definedName>
    <definedName name="IQ_BV_SHARE_MEDIAN_EST_THOM" hidden="1">"c4021"</definedName>
    <definedName name="IQ_BV_SHARE_NUM_EST" hidden="1">"c3539"</definedName>
    <definedName name="IQ_BV_SHARE_NUM_EST_THOM" hidden="1">"c4024"</definedName>
    <definedName name="IQ_BV_SHARE_STDDEV_EST" hidden="1">"c3540"</definedName>
    <definedName name="IQ_BV_SHARE_STDDEV_EST_THOM" hidden="1">"c4025"</definedName>
    <definedName name="IQ_BV_STDDEV_EST" hidden="1">"c5629"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"c16151"</definedName>
    <definedName name="IQ_CABLE_ARPU_ANALOG" hidden="1">"c16146"</definedName>
    <definedName name="IQ_CABLE_ARPU_BASIC" hidden="1">"c16148"</definedName>
    <definedName name="IQ_CABLE_ARPU_BBAND" hidden="1">"c16150"</definedName>
    <definedName name="IQ_CABLE_ARPU_DIG" hidden="1">"c16147"</definedName>
    <definedName name="IQ_CABLE_ARPU_PHONE" hidden="1">"c16149"</definedName>
    <definedName name="IQ_CABLE_BASIC_PENETRATION" hidden="1">"c16130"</definedName>
    <definedName name="IQ_CABLE_BBAND_PENETRATION" hidden="1">"c16131"</definedName>
    <definedName name="IQ_CABLE_BBAND_PENETRATION_THP" hidden="1">"c16132"</definedName>
    <definedName name="IQ_CABLE_CHURN" hidden="1">"c16156"</definedName>
    <definedName name="IQ_CABLE_CHURN_BASIC" hidden="1">"c16153"</definedName>
    <definedName name="IQ_CABLE_CHURN_BBAND" hidden="1">"c16155"</definedName>
    <definedName name="IQ_CABLE_CHURN_DIG" hidden="1">"c16152"</definedName>
    <definedName name="IQ_CABLE_CHURN_PHONE" hidden="1">"c16154"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"c16145"</definedName>
    <definedName name="IQ_CABLE_OTHER_REV" hidden="1">"c16164"</definedName>
    <definedName name="IQ_CABLE_PHONE_PENETRATION" hidden="1">"c16133"</definedName>
    <definedName name="IQ_CABLE_PROGRAMMING_COSTS" hidden="1">"c16144"</definedName>
    <definedName name="IQ_CABLE_REV_ADVERT" hidden="1">"c16162"</definedName>
    <definedName name="IQ_CABLE_REV_ANALOG" hidden="1">"c16157"</definedName>
    <definedName name="IQ_CABLE_REV_BASIC" hidden="1">"c16159"</definedName>
    <definedName name="IQ_CABLE_REV_BBAND" hidden="1">"c16160"</definedName>
    <definedName name="IQ_CABLE_REV_COMMERCIAL" hidden="1">"c16163"</definedName>
    <definedName name="IQ_CABLE_REV_DIG" hidden="1">"c16158"</definedName>
    <definedName name="IQ_CABLE_REV_PHONE" hidden="1">"c16161"</definedName>
    <definedName name="IQ_CABLE_RGU" hidden="1">"c16143"</definedName>
    <definedName name="IQ_CABLE_SUBS_ANALOG" hidden="1">"c16135"</definedName>
    <definedName name="IQ_CABLE_SUBS_BASIC" hidden="1">"c16137"</definedName>
    <definedName name="IQ_CABLE_SUBS_BBAND" hidden="1">"c16138"</definedName>
    <definedName name="IQ_CABLE_SUBS_BUNDLED" hidden="1">"c16141"</definedName>
    <definedName name="IQ_CABLE_SUBS_BUS_PHONE" hidden="1">"c15773"</definedName>
    <definedName name="IQ_CABLE_SUBS_DIG" hidden="1">"c16136"</definedName>
    <definedName name="IQ_CABLE_SUBS_LONG_DIST_PHONE" hidden="1">"c15775"</definedName>
    <definedName name="IQ_CABLE_SUBS_NON_VIDEO" hidden="1">"c16140"</definedName>
    <definedName name="IQ_CABLE_SUBS_PHONE" hidden="1">"c16139"</definedName>
    <definedName name="IQ_CABLE_SUBS_RES_PHONE" hidden="1">"c15772"</definedName>
    <definedName name="IQ_CABLE_SUBS_SATELITE" hidden="1">"c15771"</definedName>
    <definedName name="IQ_CABLE_SUBS_TOTAL" hidden="1">"c16142"</definedName>
    <definedName name="IQ_CABLE_SUBS_WHOLE_PHONE" hidden="1">"c15774"</definedName>
    <definedName name="IQ_CABLE_THP" hidden="1">"c2847"</definedName>
    <definedName name="IQ_CABLE_TOTAL_PENETRATION" hidden="1">"c2854"</definedName>
    <definedName name="IQ_CABLE_TOTAL_REV" hidden="1">"c16165"</definedName>
    <definedName name="IQ_CAL_Q" hidden="1">"c101"</definedName>
    <definedName name="IQ_CAL_Q_EST" hidden="1">"c6796"</definedName>
    <definedName name="IQ_CAL_Q_EST_CIQ" hidden="1">"c6808"</definedName>
    <definedName name="IQ_CAL_Q_EST_CIQ_COL" hidden="1">"c11743"</definedName>
    <definedName name="IQ_CAL_Q_EST_REUT" hidden="1">"c6800"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CIQ_COL" hidden="1">"c11744"</definedName>
    <definedName name="IQ_CAL_Y_EST_REUT" hidden="1">"c6801"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 hidden="1">"c15794"</definedName>
    <definedName name="IQ_CAP_INVEST_COMMERCIAL" hidden="1">"c15800"</definedName>
    <definedName name="IQ_CAP_INVEST_CUST_PREMISE_EQUIP" hidden="1">"c15795"</definedName>
    <definedName name="IQ_CAP_INVEST_LINE_EXTENSIONS" hidden="1">"c15797"</definedName>
    <definedName name="IQ_CAP_INVEST_SCALABLE_INFRASTRUCTURE" hidden="1">"c15796"</definedName>
    <definedName name="IQ_CAP_INVEST_SUPPORT" hidden="1">"c15799"</definedName>
    <definedName name="IQ_CAP_INVEST_UPGRADE_REBUILD" hidden="1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CIQ_COL" hidden="1">"c11718"</definedName>
    <definedName name="IQ_CAPEX_ACT_OR_EST_THOM" hidden="1">"c5546"</definedName>
    <definedName name="IQ_CAPEX_BNK" hidden="1">"c110"</definedName>
    <definedName name="IQ_CAPEX_BR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THOM" hidden="1">"c5502"</definedName>
    <definedName name="IQ_CAPEX_FIN" hidden="1">"c112"</definedName>
    <definedName name="IQ_CAPEX_GUIDANCE" hidden="1">"c4150"</definedName>
    <definedName name="IQ_CAPEX_GUIDANCE_CIQ" hidden="1">"c4562"</definedName>
    <definedName name="IQ_CAPEX_GUIDANCE_CIQ_COL" hidden="1">"c11211"</definedName>
    <definedName name="IQ_CAPEX_HIGH_EST" hidden="1">"c3524"</definedName>
    <definedName name="IQ_CAPEX_HIGH_EST_THOM" hidden="1">"c5504"</definedName>
    <definedName name="IQ_CAPEX_HIGH_GUIDANCE" hidden="1">"c4180"</definedName>
    <definedName name="IQ_CAPEX_HIGH_GUIDANCE_CIQ" hidden="1">"c4592"</definedName>
    <definedName name="IQ_CAPEX_HIGH_GUIDANCE_CIQ_COL" hidden="1">"c11241"</definedName>
    <definedName name="IQ_CAPEX_INS" hidden="1">"c113"</definedName>
    <definedName name="IQ_CAPEX_LOW_EST" hidden="1">"c3525"</definedName>
    <definedName name="IQ_CAPEX_LOW_EST_THOM" hidden="1">"c5505"</definedName>
    <definedName name="IQ_CAPEX_LOW_GUIDANCE" hidden="1">"c4220"</definedName>
    <definedName name="IQ_CAPEX_LOW_GUIDANCE_CIQ" hidden="1">"c4632"</definedName>
    <definedName name="IQ_CAPEX_LOW_GUIDANCE_CIQ_COL" hidden="1">"c11281"</definedName>
    <definedName name="IQ_CAPEX_MEDIAN_EST" hidden="1">"c3526"</definedName>
    <definedName name="IQ_CAPEX_MEDIAN_EST_THOM" hidden="1">"c5503"</definedName>
    <definedName name="IQ_CAPEX_NUM_EST" hidden="1">"c3521"</definedName>
    <definedName name="IQ_CAPEX_NUM_EST_THOM" hidden="1">"c5506"</definedName>
    <definedName name="IQ_CAPEX_PCT_REV" hidden="1">"c19144"</definedName>
    <definedName name="IQ_CAPEX_STDDEV_EST" hidden="1">"c3522"</definedName>
    <definedName name="IQ_CAPEX_STDDEV_EST_THOM" hidden="1">"c5507"</definedName>
    <definedName name="IQ_CAPEX_UTI" hidden="1">"c114"</definedName>
    <definedName name="IQ_CAPITAL_ALLOCATION_ADJUSTMENT_FOREIGN_FFIEC" hidden="1">"c15389"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_UNDER_MANAGE" hidden="1">"c18929"</definedName>
    <definedName name="IQ_CAPITAL_UNDER_MANAGE_CURRENCY" hidden="1">"c19171"</definedName>
    <definedName name="IQ_CAPITAL_UNDER_MANAGE_DATE" hidden="1">"c18930"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 hidden="1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ACT_OR_EST_CIQ_COL" hidden="1">"c11215"</definedName>
    <definedName name="IQ_CASH_FLOW_EST" hidden="1">"c4153"</definedName>
    <definedName name="IQ_CASH_FLOW_GUIDANCE" hidden="1">"c4155"</definedName>
    <definedName name="IQ_CASH_FLOW_GUIDANCE_CIQ" hidden="1">"c4567"</definedName>
    <definedName name="IQ_CASH_FLOW_GUIDANCE_CIQ_COL" hidden="1">"c11216"</definedName>
    <definedName name="IQ_CASH_FLOW_HIGH_EST" hidden="1">"c4156"</definedName>
    <definedName name="IQ_CASH_FLOW_HIGH_GUIDANCE" hidden="1">"c4201"</definedName>
    <definedName name="IQ_CASH_FLOW_HIGH_GUIDANCE_CIQ" hidden="1">"c4613"</definedName>
    <definedName name="IQ_CASH_FLOW_HIGH_GUIDANCE_CIQ_COL" hidden="1">"c11262"</definedName>
    <definedName name="IQ_CASH_FLOW_LOW_EST" hidden="1">"c4157"</definedName>
    <definedName name="IQ_CASH_FLOW_LOW_GUIDANCE" hidden="1">"c4241"</definedName>
    <definedName name="IQ_CASH_FLOW_LOW_GUIDANCE_CIQ" hidden="1">"c4653"</definedName>
    <definedName name="IQ_CASH_FLOW_LOW_GUIDANCE_CIQ_COL" hidden="1">"c11302"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CT_OR_EST_CIQ_COL" hidden="1">"c11225"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" hidden="1">"c4165"</definedName>
    <definedName name="IQ_CASH_OPER_GUIDANCE_CIQ" hidden="1">"c4577"</definedName>
    <definedName name="IQ_CASH_OPER_GUIDANCE_CIQ_COL" hidden="1">"c11226"</definedName>
    <definedName name="IQ_CASH_OPER_HIGH_EST" hidden="1">"c4166"</definedName>
    <definedName name="IQ_CASH_OPER_HIGH_GUIDANCE" hidden="1">"c4185"</definedName>
    <definedName name="IQ_CASH_OPER_HIGH_GUIDANCE_CIQ" hidden="1">"c4597"</definedName>
    <definedName name="IQ_CASH_OPER_HIGH_GUIDANCE_CIQ_COL" hidden="1">"c11246"</definedName>
    <definedName name="IQ_CASH_OPER_LOW_EST" hidden="1">"c4244"</definedName>
    <definedName name="IQ_CASH_OPER_LOW_GUIDANCE" hidden="1">"c4225"</definedName>
    <definedName name="IQ_CASH_OPER_LOW_GUIDANCE_CIQ" hidden="1">"c4637"</definedName>
    <definedName name="IQ_CASH_OPER_LOW_GUIDANCE_CIQ_COL" hidden="1">"c11286"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GUIDANCE_CIQ" hidden="1">"c4776"</definedName>
    <definedName name="IQ_CASH_ST_INVEST_GUIDANCE_CIQ_COL" hidden="1">"c11423"</definedName>
    <definedName name="IQ_CASH_ST_INVEST_HIGH_EST" hidden="1">"c4251"</definedName>
    <definedName name="IQ_CASH_ST_INVEST_HIGH_GUIDANCE" hidden="1">"c4195"</definedName>
    <definedName name="IQ_CASH_ST_INVEST_HIGH_GUIDANCE_CIQ" hidden="1">"c4607"</definedName>
    <definedName name="IQ_CASH_ST_INVEST_HIGH_GUIDANCE_CIQ_COL" hidden="1">"c11256"</definedName>
    <definedName name="IQ_CASH_ST_INVEST_LOW_EST" hidden="1">"c4252"</definedName>
    <definedName name="IQ_CASH_ST_INVEST_LOW_GUIDANCE" hidden="1">"c4235"</definedName>
    <definedName name="IQ_CASH_ST_INVEST_LOW_GUIDANCE_CIQ" hidden="1">"c4647"</definedName>
    <definedName name="IQ_CASH_ST_INVEST_LOW_GUIDANCE_CIQ_COL" hidden="1">"c11296"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TASTROPHIC_LOSS_RATIO" hidden="1">"c15881"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ADJ_EXP_RESERVE_BOP" hidden="1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 hidden="1">"c15872"</definedName>
    <definedName name="IQ_CEDED_PC_EARNED" hidden="1">"c2748"</definedName>
    <definedName name="IQ_CEDED_PREMIUMS_EARNED_GROSS_PREMIUMS_EARNED" hidden="1">"c15887"</definedName>
    <definedName name="IQ_CEDED_PREMIUMS_WRITTEN_GROSS_PREMIUMS_WRITTEN" hidden="1">"c15885"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CIQ_COL" hidden="1">"c11708"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ORIGIN" hidden="1">"c12575"</definedName>
    <definedName name="IQ_CFPS_DET_EST_ORIGIN_THOM" hidden="1">"c12598"</definedName>
    <definedName name="IQ_CFPS_DET_EST_THOM" hidden="1">"c12078"</definedName>
    <definedName name="IQ_CFPS_EST" hidden="1">"c1667"</definedName>
    <definedName name="IQ_CFPS_EST_THOM" hidden="1">"c4006"</definedName>
    <definedName name="IQ_CFPS_GUIDANCE" hidden="1">"c4256"</definedName>
    <definedName name="IQ_CFPS_GUIDANCE_CIQ" hidden="1">"c4782"</definedName>
    <definedName name="IQ_CFPS_GUIDANCE_CIQ_COL" hidden="1">"c11429"</definedName>
    <definedName name="IQ_CFPS_HIGH_EST" hidden="1">"c1669"</definedName>
    <definedName name="IQ_CFPS_HIGH_EST_THOM" hidden="1">"c4008"</definedName>
    <definedName name="IQ_CFPS_HIGH_GUIDANCE" hidden="1">"c4167"</definedName>
    <definedName name="IQ_CFPS_HIGH_GUIDANCE_CIQ" hidden="1">"c4579"</definedName>
    <definedName name="IQ_CFPS_HIGH_GUIDANCE_CIQ_COL" hidden="1">"c11228"</definedName>
    <definedName name="IQ_CFPS_LOW_EST" hidden="1">"c1670"</definedName>
    <definedName name="IQ_CFPS_LOW_EST_THOM" hidden="1">"c4009"</definedName>
    <definedName name="IQ_CFPS_LOW_GUIDANCE" hidden="1">"c4207"</definedName>
    <definedName name="IQ_CFPS_LOW_GUIDANCE_CIQ" hidden="1">"c4619"</definedName>
    <definedName name="IQ_CFPS_LOW_GUIDANCE_CIQ_COL" hidden="1">"c11268"</definedName>
    <definedName name="IQ_CFPS_MEDIAN_EST" hidden="1">"c1668"</definedName>
    <definedName name="IQ_CFPS_MEDIAN_EST_THOM" hidden="1">"c4007"</definedName>
    <definedName name="IQ_CFPS_NUM_EST" hidden="1">"c1671"</definedName>
    <definedName name="IQ_CFPS_NUM_EST_THOM" hidden="1">"c4010"</definedName>
    <definedName name="IQ_CFPS_STDDEV_EST" hidden="1">"c1672"</definedName>
    <definedName name="IQ_CFPS_STDDEV_EST_THOM" hidden="1">"c4011"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UNRECOG_TAX_BENEFIT_1_YR_MAX" hidden="1">"c15747"</definedName>
    <definedName name="IQ_CHANGE_UNRECOG_TAX_BENEFIT_1_YR_MIN" hidden="1">"c15746"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URN_BASIC_CABLE" hidden="1">"c2871"</definedName>
    <definedName name="IQ_CHURN_BBAND" hidden="1">"c2872"</definedName>
    <definedName name="IQ_CHURN_DIG_CABLE" hidden="1">"c2870"</definedName>
    <definedName name="IQ_CHURN_PHONE" hidden="1">"c2873"</definedName>
    <definedName name="IQ_CHURN_POSTPAID_WIRELESS" hidden="1">"c2121"</definedName>
    <definedName name="IQ_CHURN_PREPAID_WIRELESS" hidden="1">"c2120"</definedName>
    <definedName name="IQ_CHURN_SATELLITE" hidden="1">"c15791"</definedName>
    <definedName name="IQ_CHURN_TOTAL" hidden="1">"c2874"</definedName>
    <definedName name="IQ_CHURN_TOTAL_WIRELESS" hidden="1">"c2122"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LOSEPRICE_RT" hidden="1">"CLOSE"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_INVESTORS" hidden="1">"c18910"</definedName>
    <definedName name="IQ_CO_INVESTORS_ID" hidden="1">"c18911"</definedName>
    <definedName name="IQ_CO_INVESTORS_INVESTMENT" hidden="1">"c19113"</definedName>
    <definedName name="IQ_CO_INVESTORS_NUM_INVESTMENTS" hidden="1">"c19170"</definedName>
    <definedName name="IQ_COAL_SALES_TO_OPERATING_REVENUE_COAL" hidden="1">"c15954"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IND_LOANS_TOT_LOANS_FFIEC" hidden="1">"c13874"</definedName>
    <definedName name="IQ_COMM_INDUSTRIAL_LL_REC_FFIEC" hidden="1">"c18880"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INVEST_CABLE_INVEST" hidden="1">"c15806"</definedName>
    <definedName name="IQ_COMMERCIAL_LOANS_TOTAL_LOANS" hidden="1">"c15709"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LOANS_TOTAL_LOANS" hidden="1">"c15710"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"c13596"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ID_QUICK_MATCH" hidden="1">"c16227"</definedName>
    <definedName name="IQ_COMPANY_NAME" hidden="1">"c215"</definedName>
    <definedName name="IQ_COMPANY_NAME_LONG" hidden="1">"c1585"</definedName>
    <definedName name="IQ_COMPANY_NAME_QUICK_MATCH" hidden="1">"c16228"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ITUENTS" hidden="1">"c19169"</definedName>
    <definedName name="IQ_CONSTITUENTS_NAME" hidden="1">"c19192"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LOANS_TOTAL_LOANS" hidden="1">"c15711"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LOANS_TOTAL_LOANS" hidden="1">"c15712"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LIABILITIES" hidden="1">"c18873"</definedName>
    <definedName name="IQ_CONTRACT_OBLIGATION_AFTER_FIVE" hidden="1">"c15691"</definedName>
    <definedName name="IQ_CONTRACT_OBLIGATION_CY" hidden="1">"c15685"</definedName>
    <definedName name="IQ_CONTRACT_OBLIGATION_CY1" hidden="1">"c15686"</definedName>
    <definedName name="IQ_CONTRACT_OBLIGATION_CY2" hidden="1">"c15687"</definedName>
    <definedName name="IQ_CONTRACT_OBLIGATION_CY3" hidden="1">"c15688"</definedName>
    <definedName name="IQ_CONTRACT_OBLIGATION_CY4" hidden="1">"c15689"</definedName>
    <definedName name="IQ_CONTRACT_OBLIGATION_NEXT_FIVE" hidden="1">"c15690"</definedName>
    <definedName name="IQ_CONTRACT_OBLIGATION_TOTAL" hidden="1">"c15692"</definedName>
    <definedName name="IQ_CONTRACTS_OTHER_COMMODITIES_EQUITIES._FDIC" hidden="1">"c6522"</definedName>
    <definedName name="IQ_CONTRACTS_OTHER_COMMODITIES_EQUITIES_FDIC" hidden="1">"c6522"</definedName>
    <definedName name="IQ_CONTRIB_ID_DET_EST" hidden="1">"c12045"</definedName>
    <definedName name="IQ_CONTRIB_ID_DET_EST_THOM" hidden="1">"c12073"</definedName>
    <definedName name="IQ_CONTRIB_ID_NON_PER_DET_EST" hidden="1">"c13824"</definedName>
    <definedName name="IQ_CONTRIB_ID_NON_PER_DET_EST_THOM" hidden="1">"c13826"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ARITY" hidden="1">"c16197"</definedName>
    <definedName name="IQ_CONV_PREMIUM" hidden="1">"c2195"</definedName>
    <definedName name="IQ_CONV_PRICE" hidden="1">"c2193"</definedName>
    <definedName name="IQ_CONV_PRICE_ISSUE" hidden="1">"c16195"</definedName>
    <definedName name="IQ_CONV_PRICE_PREM_ISSUE" hidden="1">"c16196"</definedName>
    <definedName name="IQ_CONV_PRICE_PREMIUM" hidden="1">"c16198"</definedName>
    <definedName name="IQ_CONV_PT_PREMIUM" hidden="1">"c16199"</definedName>
    <definedName name="IQ_CONV_PT_PREMIUM_PCT" hidden="1">"c16200"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" hidden="1">"c15726"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LES_COAL" hidden="1">"c15933"</definedName>
    <definedName name="IQ_COST_SALES_PER_UNIT_SOLD_COAL" hidden="1">"c15944"</definedName>
    <definedName name="IQ_COST_SALES_TO_SALES_COAL" hidden="1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hidden="1">"c16173"</definedName>
    <definedName name="IQ_COVERED_WIRELESS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_TAXES" hidden="1">"c19141"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_PREMISE_EQUIP_CABLE_INVEST" hidden="1">"c15801"</definedName>
    <definedName name="IQ_CUSTOMER_LIAB_ACCEPTANCES_OUT_FFIEC" hidden="1">"c12835"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A_PROCESSING_EXP_FFIEC" hidden="1">"c13047"</definedName>
    <definedName name="IQ_DATA_SET" hidden="1">"c19244"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AULT_DATE" hidden="1">"c16220"</definedName>
    <definedName name="IQ_DEFAULT_TYPE" hidden="1">"c16219"</definedName>
    <definedName name="IQ_DEFERRED_CONTINGENT_RENT" hidden="1">"c16181"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_NAV" hidden="1">"c16003"</definedName>
    <definedName name="IQ_DEFERRED_TAX_NNAV" hidden="1">"c16008"</definedName>
    <definedName name="IQ_DEFERRED_TAXES" hidden="1">"c1356"</definedName>
    <definedName name="IQ_DEFERRED_TAXES_TOTAL" hidden="1">"c19142"</definedName>
    <definedName name="IQ_DELIVERED_HOMES_NEW_ORDERS" hidden="1">"c15821"</definedName>
    <definedName name="IQ_DELIVERED_HOMES_PRICE_NEW_ORDER_PRICE" hidden="1">"c15822"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EVELOPMENT_EXPENSE" hidden="1">"c16040"</definedName>
    <definedName name="IQ_DEVELOPMENT_REVENUE" hidden="1">"c16024"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FF_LASTCLOSE_TARGET_PRICE_THOM" hidden="1">"c5278"</definedName>
    <definedName name="IQ_DIG_SUB_BASIC_SUB" hidden="1">"c16202"</definedName>
    <definedName name="IQ_DIG_SUB_VIDEO_SUB" hidden="1">"c15788"</definedName>
    <definedName name="IQ_DIGITAL_SUB_TOTAL_HOMES_PASSED" hidden="1">"c15769"</definedName>
    <definedName name="IQ_DIGITAL_VIDEO_PENETRATION" hidden="1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LUTED_EPRA_NAV" hidden="1">"c16005"</definedName>
    <definedName name="IQ_DILUTED_EPRA_NAV_SHARE_RE" hidden="1">"c16014"</definedName>
    <definedName name="IQ_DILUTED_EPRA_NNAV" hidden="1">"c16010"</definedName>
    <definedName name="IQ_DILUTED_EPRA_NNAV_SHARE_RE" hidden="1">"c16015"</definedName>
    <definedName name="IQ_DILUTED_NAV_RE" hidden="1">"c15998"</definedName>
    <definedName name="IQ_DILUTED_NAV_SHARE_RE" hidden="1">"c16013"</definedName>
    <definedName name="IQ_DILUTED_NAV_SHARES" hidden="1">"c16016"</definedName>
    <definedName name="IQ_DILUTION_EFFECT_NAV" hidden="1">"c15997"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LOSSES" hidden="1">"c15869"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CRETIONARY_CAPEX" hidden="1">"c16183"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ACT_OR_EST_CIQ_COL" hidden="1">"c11450"</definedName>
    <definedName name="IQ_DISTRIBUTABLE_CASH_EST" hidden="1">"c4277"</definedName>
    <definedName name="IQ_DISTRIBUTABLE_CASH_GUIDANCE" hidden="1">"c4279"</definedName>
    <definedName name="IQ_DISTRIBUTABLE_CASH_GUIDANCE_CIQ" hidden="1">"c4804"</definedName>
    <definedName name="IQ_DISTRIBUTABLE_CASH_GUIDANCE_CIQ_COL" hidden="1">"c11451"</definedName>
    <definedName name="IQ_DISTRIBUTABLE_CASH_HIGH_EST" hidden="1">"c4280"</definedName>
    <definedName name="IQ_DISTRIBUTABLE_CASH_HIGH_GUIDANCE" hidden="1">"c4198"</definedName>
    <definedName name="IQ_DISTRIBUTABLE_CASH_HIGH_GUIDANCE_CIQ" hidden="1">"c4610"</definedName>
    <definedName name="IQ_DISTRIBUTABLE_CASH_HIGH_GUIDANCE_CIQ_COL" hidden="1">"c11259"</definedName>
    <definedName name="IQ_DISTRIBUTABLE_CASH_LOW_EST" hidden="1">"c4281"</definedName>
    <definedName name="IQ_DISTRIBUTABLE_CASH_LOW_GUIDANCE" hidden="1">"c4238"</definedName>
    <definedName name="IQ_DISTRIBUTABLE_CASH_LOW_GUIDANCE_CIQ" hidden="1">"c4650"</definedName>
    <definedName name="IQ_DISTRIBUTABLE_CASH_LOW_GUIDANCE_CIQ_COL" hidden="1">"c11299"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PER_SHARE_DILUTED" hidden="1">"c16191"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ACT_OR_EST_CIQ_COL" hidden="1">"c11458"</definedName>
    <definedName name="IQ_DISTRIBUTABLE_CASH_SHARE_EST" hidden="1">"c4285"</definedName>
    <definedName name="IQ_DISTRIBUTABLE_CASH_SHARE_GUIDANCE" hidden="1">"c4287"</definedName>
    <definedName name="IQ_DISTRIBUTABLE_CASH_SHARE_GUIDANCE_CIQ" hidden="1">"c4812"</definedName>
    <definedName name="IQ_DISTRIBUTABLE_CASH_SHARE_GUIDANCE_CIQ_COL" hidden="1">"c11459"</definedName>
    <definedName name="IQ_DISTRIBUTABLE_CASH_SHARE_HIGH_EST" hidden="1">"c4288"</definedName>
    <definedName name="IQ_DISTRIBUTABLE_CASH_SHARE_HIGH_GUIDANCE" hidden="1">"c4199"</definedName>
    <definedName name="IQ_DISTRIBUTABLE_CASH_SHARE_HIGH_GUIDANCE_CIQ" hidden="1">"c4611"</definedName>
    <definedName name="IQ_DISTRIBUTABLE_CASH_SHARE_HIGH_GUIDANCE_CIQ_COL" hidden="1">"c11260"</definedName>
    <definedName name="IQ_DISTRIBUTABLE_CASH_SHARE_LOW_EST" hidden="1">"c4289"</definedName>
    <definedName name="IQ_DISTRIBUTABLE_CASH_SHARE_LOW_GUIDANCE" hidden="1">"c4239"</definedName>
    <definedName name="IQ_DISTRIBUTABLE_CASH_SHARE_LOW_GUIDANCE_CIQ" hidden="1">"c4651"</definedName>
    <definedName name="IQ_DISTRIBUTABLE_CASH_SHARE_LOW_GUIDANCE_CIQ_COL" hidden="1">"c11300"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HARES_BASIC" hidden="1">"c16189"</definedName>
    <definedName name="IQ_DISTRIBUTABLE_CASH_SHARES_DILUTED" hidden="1">"c16190"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CIQ_COL" hidden="1">"c11709"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 hidden="1">"c1674"</definedName>
    <definedName name="IQ_DPS_EST_BOTTOM_UP" hidden="1">"c5493"</definedName>
    <definedName name="IQ_DPS_EST_THOM" hidden="1">"c4013"</definedName>
    <definedName name="IQ_DPS_GUIDANCE" hidden="1">"c4302"</definedName>
    <definedName name="IQ_DPS_GUIDANCE_CIQ" hidden="1">"c4827"</definedName>
    <definedName name="IQ_DPS_GUIDANCE_CIQ_COL" hidden="1">"c11474"</definedName>
    <definedName name="IQ_DPS_HIGH_EST" hidden="1">"c1676"</definedName>
    <definedName name="IQ_DPS_HIGH_EST_THOM" hidden="1">"c4015"</definedName>
    <definedName name="IQ_DPS_HIGH_GUIDANCE" hidden="1">"c4168"</definedName>
    <definedName name="IQ_DPS_HIGH_GUIDANCE_CIQ" hidden="1">"c4580"</definedName>
    <definedName name="IQ_DPS_HIGH_GUIDANCE_CIQ_COL" hidden="1">"c11229"</definedName>
    <definedName name="IQ_DPS_LOW_EST" hidden="1">"c1677"</definedName>
    <definedName name="IQ_DPS_LOW_EST_THOM" hidden="1">"c4016"</definedName>
    <definedName name="IQ_DPS_LOW_GUIDANCE" hidden="1">"c4208"</definedName>
    <definedName name="IQ_DPS_LOW_GUIDANCE_CIQ" hidden="1">"c4620"</definedName>
    <definedName name="IQ_DPS_LOW_GUIDANCE_CIQ_COL" hidden="1">"c11269"</definedName>
    <definedName name="IQ_DPS_MEDIAN_EST" hidden="1">"c1675"</definedName>
    <definedName name="IQ_DPS_MEDIAN_EST_THOM" hidden="1">"c4014"</definedName>
    <definedName name="IQ_DPS_NUM_EST" hidden="1">"c1678"</definedName>
    <definedName name="IQ_DPS_NUM_EST_THOM" hidden="1">"c4017"</definedName>
    <definedName name="IQ_DPS_STDDEV_EST" hidden="1">"c1679"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 hidden="1">"c15703"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_FFIEC" hidden="1">"c13032"</definedName>
    <definedName name="IQ_EARNINGS_CONT_OPS_HOMEBUILDING_SALES" hidden="1">"c15817"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CIQ_COL" hidden="1">"c11710"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 hidden="1">"c3498"</definedName>
    <definedName name="IQ_EBIT_EQ_INC_EXCL_SBC" hidden="1">"c3502"</definedName>
    <definedName name="IQ_EBIT_EST" hidden="1">"c1681"</definedName>
    <definedName name="IQ_EBIT_EST_THOM" hidden="1">"c5105"</definedName>
    <definedName name="IQ_EBIT_EXCL_SBC" hidden="1">"c3082"</definedName>
    <definedName name="IQ_EBIT_GUIDANCE" hidden="1">"c4303"</definedName>
    <definedName name="IQ_EBIT_GUIDANCE_CIQ" hidden="1">"c4828"</definedName>
    <definedName name="IQ_EBIT_GUIDANCE_CIQ_COL" hidden="1">"c11475"</definedName>
    <definedName name="IQ_EBIT_GW_ACT_OR_EST" hidden="1">"c4306"</definedName>
    <definedName name="IQ_EBIT_GW_ACT_OR_EST_CIQ_COL" hidden="1">"c11478"</definedName>
    <definedName name="IQ_EBIT_GW_EST" hidden="1">"c4305"</definedName>
    <definedName name="IQ_EBIT_GW_GUIDANCE" hidden="1">"c4307"</definedName>
    <definedName name="IQ_EBIT_GW_GUIDANCE_CIQ" hidden="1">"c4832"</definedName>
    <definedName name="IQ_EBIT_GW_GUIDANCE_CIQ_COL" hidden="1">"c11479"</definedName>
    <definedName name="IQ_EBIT_GW_HIGH_EST" hidden="1">"c4308"</definedName>
    <definedName name="IQ_EBIT_GW_HIGH_GUIDANCE" hidden="1">"c4171"</definedName>
    <definedName name="IQ_EBIT_GW_HIGH_GUIDANCE_CIQ" hidden="1">"c4583"</definedName>
    <definedName name="IQ_EBIT_GW_HIGH_GUIDANCE_CIQ_COL" hidden="1">"c11232"</definedName>
    <definedName name="IQ_EBIT_GW_LOW_EST" hidden="1">"c4309"</definedName>
    <definedName name="IQ_EBIT_GW_LOW_GUIDANCE" hidden="1">"c4211"</definedName>
    <definedName name="IQ_EBIT_GW_LOW_GUIDANCE_CIQ" hidden="1">"c4623"</definedName>
    <definedName name="IQ_EBIT_GW_LOW_GUIDANCE_CIQ_COL" hidden="1">"c11272"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THOM" hidden="1">"c5107"</definedName>
    <definedName name="IQ_EBIT_HIGH_GUIDANCE" hidden="1">"c4172"</definedName>
    <definedName name="IQ_EBIT_HIGH_GUIDANCE_CIQ" hidden="1">"c4584"</definedName>
    <definedName name="IQ_EBIT_HIGH_GUIDANCE_CIQ_COL" hidden="1">"c11233"</definedName>
    <definedName name="IQ_EBIT_HOMEBUILDING_SALES" hidden="1">"c15815"</definedName>
    <definedName name="IQ_EBIT_INT" hidden="1">"c360"</definedName>
    <definedName name="IQ_EBIT_LOW_EST" hidden="1">"c1684"</definedName>
    <definedName name="IQ_EBIT_LOW_EST_THOM" hidden="1">"c5108"</definedName>
    <definedName name="IQ_EBIT_LOW_GUIDANCE" hidden="1">"c4212"</definedName>
    <definedName name="IQ_EBIT_LOW_GUIDANCE_CIQ" hidden="1">"c4624"</definedName>
    <definedName name="IQ_EBIT_LOW_GUIDANCE_CIQ_COL" hidden="1">"c11273"</definedName>
    <definedName name="IQ_EBIT_MARGIN" hidden="1">"c359"</definedName>
    <definedName name="IQ_EBIT_MEDIAN_EST" hidden="1">"c1682"</definedName>
    <definedName name="IQ_EBIT_MEDIAN_EST_THOM" hidden="1">"c5106"</definedName>
    <definedName name="IQ_EBIT_NUM_EST" hidden="1">"c1685"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ACT_OR_EST_CIQ_COL" hidden="1">"c11488"</definedName>
    <definedName name="IQ_EBIT_SBC_EST" hidden="1">"c4315"</definedName>
    <definedName name="IQ_EBIT_SBC_GUIDANCE" hidden="1">"c4317"</definedName>
    <definedName name="IQ_EBIT_SBC_GUIDANCE_CIQ" hidden="1">"c4842"</definedName>
    <definedName name="IQ_EBIT_SBC_GUIDANCE_CIQ_COL" hidden="1">"c11489"</definedName>
    <definedName name="IQ_EBIT_SBC_GW_ACT_OR_EST" hidden="1">"c4320"</definedName>
    <definedName name="IQ_EBIT_SBC_GW_ACT_OR_EST_CIQ" hidden="1">"c4845"</definedName>
    <definedName name="IQ_EBIT_SBC_GW_ACT_OR_EST_CIQ_COL" hidden="1">"c11492"</definedName>
    <definedName name="IQ_EBIT_SBC_GW_EST" hidden="1">"c4319"</definedName>
    <definedName name="IQ_EBIT_SBC_GW_GUIDANCE" hidden="1">"c4321"</definedName>
    <definedName name="IQ_EBIT_SBC_GW_GUIDANCE_CIQ" hidden="1">"c4846"</definedName>
    <definedName name="IQ_EBIT_SBC_GW_GUIDANCE_CIQ_COL" hidden="1">"c11493"</definedName>
    <definedName name="IQ_EBIT_SBC_GW_HIGH_EST" hidden="1">"c4322"</definedName>
    <definedName name="IQ_EBIT_SBC_GW_HIGH_GUIDANCE" hidden="1">"c4193"</definedName>
    <definedName name="IQ_EBIT_SBC_GW_HIGH_GUIDANCE_CIQ" hidden="1">"c4605"</definedName>
    <definedName name="IQ_EBIT_SBC_GW_HIGH_GUIDANCE_CIQ_COL" hidden="1">"c11254"</definedName>
    <definedName name="IQ_EBIT_SBC_GW_LOW_EST" hidden="1">"c4323"</definedName>
    <definedName name="IQ_EBIT_SBC_GW_LOW_GUIDANCE" hidden="1">"c4233"</definedName>
    <definedName name="IQ_EBIT_SBC_GW_LOW_GUIDANCE_CIQ" hidden="1">"c4645"</definedName>
    <definedName name="IQ_EBIT_SBC_GW_LOW_GUIDANCE_CIQ_COL" hidden="1">"c11294"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HIGH_GUIDANCE_CIQ" hidden="1">"c4604"</definedName>
    <definedName name="IQ_EBIT_SBC_HIGH_GUIDANCE_CIQ_COL" hidden="1">"c11253"</definedName>
    <definedName name="IQ_EBIT_SBC_LOW_EST" hidden="1">"c4329"</definedName>
    <definedName name="IQ_EBIT_SBC_LOW_GUIDANCE" hidden="1">"c4232"</definedName>
    <definedName name="IQ_EBIT_SBC_LOW_GUIDANCE_CIQ" hidden="1">"c4644"</definedName>
    <definedName name="IQ_EBIT_SBC_LOW_GUIDANCE_CIQ_COL" hidden="1">"c11293"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CIQ_COL" hidden="1">"c11707"</definedName>
    <definedName name="IQ_EBITDA_ACT_OR_EST_THOM" hidden="1">"c5300"</definedName>
    <definedName name="IQ_EBITDA_CAPEX" hidden="1">"c19143"</definedName>
    <definedName name="IQ_EBITDA_CAPEX_INT" hidden="1">"c368"</definedName>
    <definedName name="IQ_EBITDA_CAPEX_OVER_TOTAL_IE" hidden="1">"c1370"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ORIGIN" hidden="1">"c12580"</definedName>
    <definedName name="IQ_EBITDA_DET_EST_ORIGIN_THOM" hidden="1">"c12603"</definedName>
    <definedName name="IQ_EBITDA_DET_EST_THOM" hidden="1">"c12083"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ST_THOM" hidden="1">"c3658"</definedName>
    <definedName name="IQ_EBITDA_EXCL_SBC" hidden="1">"c3081"</definedName>
    <definedName name="IQ_EBITDA_GUIDANCE" hidden="1">"c4334"</definedName>
    <definedName name="IQ_EBITDA_GUIDANCE_CIQ" hidden="1">"c4859"</definedName>
    <definedName name="IQ_EBITDA_GUIDANCE_CIQ_COL" hidden="1">"c11506"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HIGH_GUIDANCE_CIQ" hidden="1">"c4582"</definedName>
    <definedName name="IQ_EBITDA_HIGH_GUIDANCE_CIQ_COL" hidden="1">"c11231"</definedName>
    <definedName name="IQ_EBITDA_HOMEBUILDING_SALES" hidden="1">"c15814"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LOW_GUIDANCE_CIQ" hidden="1">"c4622"</definedName>
    <definedName name="IQ_EBITDA_LOW_GUIDANCE_CIQ_COL" hidden="1">"c11271"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ACT_OR_EST_CIQ_COL" hidden="1">"c11509"</definedName>
    <definedName name="IQ_EBITDA_SBC_EST" hidden="1">"c4336"</definedName>
    <definedName name="IQ_EBITDA_SBC_GUIDANCE" hidden="1">"c4338"</definedName>
    <definedName name="IQ_EBITDA_SBC_GUIDANCE_CIQ" hidden="1">"c4863"</definedName>
    <definedName name="IQ_EBITDA_SBC_GUIDANCE_CIQ_COL" hidden="1">"c11510"</definedName>
    <definedName name="IQ_EBITDA_SBC_HIGH_EST" hidden="1">"c4339"</definedName>
    <definedName name="IQ_EBITDA_SBC_HIGH_GUIDANCE" hidden="1">"c4194"</definedName>
    <definedName name="IQ_EBITDA_SBC_HIGH_GUIDANCE_CIQ" hidden="1">"c4606"</definedName>
    <definedName name="IQ_EBITDA_SBC_HIGH_GUIDANCE_CIQ_COL" hidden="1">"c11255"</definedName>
    <definedName name="IQ_EBITDA_SBC_LOW_EST" hidden="1">"c4340"</definedName>
    <definedName name="IQ_EBITDA_SBC_LOW_GUIDANCE" hidden="1">"c4234"</definedName>
    <definedName name="IQ_EBITDA_SBC_LOW_GUIDANCE_CIQ" hidden="1">"c4646"</definedName>
    <definedName name="IQ_EBITDA_SBC_LOW_GUIDANCE_CIQ_COL" hidden="1">"c11295"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" hidden="1">"c4345"</definedName>
    <definedName name="IQ_EBT_GAAP_GUIDANCE_CIQ" hidden="1">"c4870"</definedName>
    <definedName name="IQ_EBT_GAAP_GUIDANCE_CIQ_COL" hidden="1">"c11517"</definedName>
    <definedName name="IQ_EBT_GAAP_HIGH_GUIDANCE" hidden="1">"c4174"</definedName>
    <definedName name="IQ_EBT_GAAP_HIGH_GUIDANCE_CIQ" hidden="1">"c4586"</definedName>
    <definedName name="IQ_EBT_GAAP_HIGH_GUIDANCE_CIQ_COL" hidden="1">"c11235"</definedName>
    <definedName name="IQ_EBT_GAAP_LOW_GUIDANCE" hidden="1">"c4214"</definedName>
    <definedName name="IQ_EBT_GAAP_LOW_GUIDANCE_CIQ" hidden="1">"c4626"</definedName>
    <definedName name="IQ_EBT_GAAP_LOW_GUIDANCE_CIQ_COL" hidden="1">"c11275"</definedName>
    <definedName name="IQ_EBT_GUIDANCE" hidden="1">"c4346"</definedName>
    <definedName name="IQ_EBT_GUIDANCE_CIQ" hidden="1">"c4871"</definedName>
    <definedName name="IQ_EBT_GUIDANCE_CIQ_COL" hidden="1">"c11518"</definedName>
    <definedName name="IQ_EBT_GW_GUIDANCE" hidden="1">"c4347"</definedName>
    <definedName name="IQ_EBT_GW_GUIDANCE_CIQ" hidden="1">"c4872"</definedName>
    <definedName name="IQ_EBT_GW_GUIDANCE_CIQ_COL" hidden="1">"c11519"</definedName>
    <definedName name="IQ_EBT_GW_HIGH_GUIDANCE" hidden="1">"c4175"</definedName>
    <definedName name="IQ_EBT_GW_HIGH_GUIDANCE_CIQ" hidden="1">"c4587"</definedName>
    <definedName name="IQ_EBT_GW_HIGH_GUIDANCE_CIQ_COL" hidden="1">"c11236"</definedName>
    <definedName name="IQ_EBT_GW_LOW_GUIDANCE" hidden="1">"c4215"</definedName>
    <definedName name="IQ_EBT_GW_LOW_GUIDANCE_CIQ" hidden="1">"c4627"</definedName>
    <definedName name="IQ_EBT_GW_LOW_GUIDANCE_CIQ_COL" hidden="1">"c11276"</definedName>
    <definedName name="IQ_EBT_HIGH_GUIDANCE" hidden="1">"c4173"</definedName>
    <definedName name="IQ_EBT_HIGH_GUIDANCE_CIQ" hidden="1">"c4585"</definedName>
    <definedName name="IQ_EBT_HIGH_GUIDANCE_CIQ_COL" hidden="1">"c11234"</definedName>
    <definedName name="IQ_EBT_HOMEBUILDING_SALES" hidden="1">"c15816"</definedName>
    <definedName name="IQ_EBT_INCL_MARGIN" hidden="1">"c387"</definedName>
    <definedName name="IQ_EBT_INS" hidden="1">"c388"</definedName>
    <definedName name="IQ_EBT_LOW_GUIDANCE" hidden="1">"c4213"</definedName>
    <definedName name="IQ_EBT_LOW_GUIDANCE_CIQ" hidden="1">"c4625"</definedName>
    <definedName name="IQ_EBT_LOW_GUIDANCE_CIQ_COL" hidden="1">"c11274"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ACT_OR_EST_CIQ_COL" hidden="1">"c11522"</definedName>
    <definedName name="IQ_EBT_SBC_EST" hidden="1">"c4349"</definedName>
    <definedName name="IQ_EBT_SBC_GUIDANCE" hidden="1">"c4351"</definedName>
    <definedName name="IQ_EBT_SBC_GUIDANCE_CIQ" hidden="1">"c4876"</definedName>
    <definedName name="IQ_EBT_SBC_GUIDANCE_CIQ_COL" hidden="1">"c11523"</definedName>
    <definedName name="IQ_EBT_SBC_GW_ACT_OR_EST" hidden="1">"c4354"</definedName>
    <definedName name="IQ_EBT_SBC_GW_ACT_OR_EST_CIQ" hidden="1">"c4879"</definedName>
    <definedName name="IQ_EBT_SBC_GW_ACT_OR_EST_CIQ_COL" hidden="1">"c11526"</definedName>
    <definedName name="IQ_EBT_SBC_GW_EST" hidden="1">"c4353"</definedName>
    <definedName name="IQ_EBT_SBC_GW_GUIDANCE" hidden="1">"c4355"</definedName>
    <definedName name="IQ_EBT_SBC_GW_GUIDANCE_CIQ" hidden="1">"c4880"</definedName>
    <definedName name="IQ_EBT_SBC_GW_GUIDANCE_CIQ_COL" hidden="1">"c11527"</definedName>
    <definedName name="IQ_EBT_SBC_GW_HIGH_EST" hidden="1">"c4356"</definedName>
    <definedName name="IQ_EBT_SBC_GW_HIGH_GUIDANCE" hidden="1">"c4191"</definedName>
    <definedName name="IQ_EBT_SBC_GW_HIGH_GUIDANCE_CIQ" hidden="1">"c4603"</definedName>
    <definedName name="IQ_EBT_SBC_GW_HIGH_GUIDANCE_CIQ_COL" hidden="1">"c11252"</definedName>
    <definedName name="IQ_EBT_SBC_GW_LOW_EST" hidden="1">"c4357"</definedName>
    <definedName name="IQ_EBT_SBC_GW_LOW_GUIDANCE" hidden="1">"c4231"</definedName>
    <definedName name="IQ_EBT_SBC_GW_LOW_GUIDANCE_CIQ" hidden="1">"c4643"</definedName>
    <definedName name="IQ_EBT_SBC_GW_LOW_GUIDANCE_CIQ_COL" hidden="1">"c11292"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HIGH_GUIDANCE_CIQ" hidden="1">"c4602"</definedName>
    <definedName name="IQ_EBT_SBC_HIGH_GUIDANCE_CIQ_COL" hidden="1">"c11251"</definedName>
    <definedName name="IQ_EBT_SBC_LOW_EST" hidden="1">"c4363"</definedName>
    <definedName name="IQ_EBT_SBC_LOW_GUIDANCE" hidden="1">"c4230"</definedName>
    <definedName name="IQ_EBT_SBC_LOW_GUIDANCE_CIQ" hidden="1">"c4642"</definedName>
    <definedName name="IQ_EBT_SBC_LOW_GUIDANCE_CIQ_COL" hidden="1">"c11291"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AUTHORIZED_SHARES_OTHER" hidden="1">"c15613"</definedName>
    <definedName name="IQ_ECS_AUTHORIZED_SHARES_OTHER_ABS" hidden="1">"c15630"</definedName>
    <definedName name="IQ_ECS_CONVERT_FACTOR" hidden="1">"c5581"</definedName>
    <definedName name="IQ_ECS_CONVERT_FACTOR_ABS" hidden="1">"c5595"</definedName>
    <definedName name="IQ_ECS_CONVERT_FACTOR_OTHER" hidden="1">"c15611"</definedName>
    <definedName name="IQ_ECS_CONVERT_FACTOR_OTHER_ABS" hidden="1">"c15628"</definedName>
    <definedName name="IQ_ECS_CONVERT_INTO" hidden="1">"c5580"</definedName>
    <definedName name="IQ_ECS_CONVERT_INTO_ABS" hidden="1">"c5594"</definedName>
    <definedName name="IQ_ECS_CONVERT_INTO_OTHER" hidden="1">"c15610"</definedName>
    <definedName name="IQ_ECS_CONVERT_INTO_OTHER_ABS" hidden="1">"c15627"</definedName>
    <definedName name="IQ_ECS_CONVERT_PRIMARY_FACTOR" hidden="1">"c15592"</definedName>
    <definedName name="IQ_ECS_CONVERT_PRIMARY_FACTOR_ABS" hidden="1">"c15596"</definedName>
    <definedName name="IQ_ECS_CONVERT_TYPE" hidden="1">"c5579"</definedName>
    <definedName name="IQ_ECS_CONVERT_TYPE_ABS" hidden="1">"c5593"</definedName>
    <definedName name="IQ_ECS_CONVERT_TYPE_OTHER" hidden="1">"c15609"</definedName>
    <definedName name="IQ_ECS_CONVERT_TYPE_OTHER_ABS" hidden="1">"c15626"</definedName>
    <definedName name="IQ_ECS_INACTIVE_DATE" hidden="1">"c5576"</definedName>
    <definedName name="IQ_ECS_INACTIVE_DATE_ABS" hidden="1">"c5590"</definedName>
    <definedName name="IQ_ECS_INACTIVE_DATE_OTHER" hidden="1">"c15606"</definedName>
    <definedName name="IQ_ECS_INACTIVE_DATE_OTHER_ABS" hidden="1">"c15623"</definedName>
    <definedName name="IQ_ECS_NAME" hidden="1">"c5571"</definedName>
    <definedName name="IQ_ECS_NAME_ABS" hidden="1">"c5585"</definedName>
    <definedName name="IQ_ECS_NAME_OTHER" hidden="1">"c15599"</definedName>
    <definedName name="IQ_ECS_NAME_OTHER_ABS" hidden="1">"c15616"</definedName>
    <definedName name="IQ_ECS_NUM_SHAREHOLDERS" hidden="1">"c16242"</definedName>
    <definedName name="IQ_ECS_NUM_SHAREHOLDERS_ABS" hidden="1">"c16243"</definedName>
    <definedName name="IQ_ECS_NUM_SHAREHOLDERS_BENEFICIAL_BS_DATE" hidden="1">"c16234"</definedName>
    <definedName name="IQ_ECS_NUM_SHAREHOLDERS_BENEFICIAL_BS_DATE_ABS" hidden="1">"c16235"</definedName>
    <definedName name="IQ_ECS_NUM_SHAREHOLDERS_BENEFICIAL_BS_DATE_OTHER" hidden="1">"c16236"</definedName>
    <definedName name="IQ_ECS_NUM_SHAREHOLDERS_BENEFICIAL_BS_DATE_OTHER_ABS" hidden="1">"c16237"</definedName>
    <definedName name="IQ_ECS_NUM_SHAREHOLDERS_BENEFICIAL_FILING_DATE" hidden="1">"c16230"</definedName>
    <definedName name="IQ_ECS_NUM_SHAREHOLDERS_BENEFICIAL_FILING_DATE_ABS" hidden="1">"c16231"</definedName>
    <definedName name="IQ_ECS_NUM_SHAREHOLDERS_BENEFICIAL_FILING_DATE_OTHER" hidden="1">"c16232"</definedName>
    <definedName name="IQ_ECS_NUM_SHAREHOLDERS_BENEFICIAL_FILING_DATE_OTHER_ABS" hidden="1">"c16233"</definedName>
    <definedName name="IQ_ECS_NUM_SHAREHOLDERS_BS_DATE" hidden="1">"c16238"</definedName>
    <definedName name="IQ_ECS_NUM_SHAREHOLDERS_BS_DATE_ABS" hidden="1">"c16239"</definedName>
    <definedName name="IQ_ECS_NUM_SHAREHOLDERS_BS_DATE_OTHER" hidden="1">"c16240"</definedName>
    <definedName name="IQ_ECS_NUM_SHAREHOLDERS_BS_DATE_OTHER_ABS" hidden="1">"c16241"</definedName>
    <definedName name="IQ_ECS_NUM_SHAREHOLDERS_FILING_DATE" hidden="1">"c5584"</definedName>
    <definedName name="IQ_ECS_NUM_SHAREHOLDERS_FILING_DATE_ABS" hidden="1">"c5598"</definedName>
    <definedName name="IQ_ECS_NUM_SHAREHOLDERS_FILING_DATE_OTHER" hidden="1">"c15615"</definedName>
    <definedName name="IQ_ECS_NUM_SHAREHOLDERS_FILING_DATE_OTHER_ABS" hidden="1">"c15632"</definedName>
    <definedName name="IQ_ECS_NUM_SHAREHOLDERS_OTHER" hidden="1">"c16244"</definedName>
    <definedName name="IQ_ECS_NUM_SHAREHOLDERS_OTHER_ABS" hidden="1">"c16245"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 hidden="1">"c15608"</definedName>
    <definedName name="IQ_ECS_PAR_VALUE_CURRENCY_OTHER_ABS" hidden="1">"c15625"</definedName>
    <definedName name="IQ_ECS_PAR_VALUE_OTHER" hidden="1">"c15607"</definedName>
    <definedName name="IQ_ECS_PAR_VALUE_OTHER_ABS" hidden="1">"c15624"</definedName>
    <definedName name="IQ_ECS_PARTICIPATE_FLAG" hidden="1">"c15591"</definedName>
    <definedName name="IQ_ECS_PARTICIPATE_FLAG_ABS" hidden="1">"c15595"</definedName>
    <definedName name="IQ_ECS_PARTICIPATE_FLAG_OTHER" hidden="1">"c15614"</definedName>
    <definedName name="IQ_ECS_PARTICIPATE_FLAG_OTHER_ABS" hidden="1">"c15631"</definedName>
    <definedName name="IQ_ECS_SHARES_OUT_BS_DATE" hidden="1">"c5572"</definedName>
    <definedName name="IQ_ECS_SHARES_OUT_BS_DATE_ABS" hidden="1">"c5586"</definedName>
    <definedName name="IQ_ECS_SHARES_OUT_BS_DATE_OTHER" hidden="1">"c15600"</definedName>
    <definedName name="IQ_ECS_SHARES_OUT_BS_DATE_OTHER_ABS" hidden="1">"c15617"</definedName>
    <definedName name="IQ_ECS_SHARES_OUT_FILING_DATE" hidden="1">"c5573"</definedName>
    <definedName name="IQ_ECS_SHARES_OUT_FILING_DATE_ABS" hidden="1">"c5587"</definedName>
    <definedName name="IQ_ECS_SHARES_OUT_FILING_DATE_OTHER" hidden="1">"c15601"</definedName>
    <definedName name="IQ_ECS_SHARES_OUT_FILING_DATE_OTHER_ABS" hidden="1">"c15618"</definedName>
    <definedName name="IQ_ECS_START_DATE" hidden="1">"c5575"</definedName>
    <definedName name="IQ_ECS_START_DATE_ABS" hidden="1">"c5589"</definedName>
    <definedName name="IQ_ECS_START_DATE_OTHER" hidden="1">"c15605"</definedName>
    <definedName name="IQ_ECS_START_DATE_OTHER_ABS" hidden="1">"c15622"</definedName>
    <definedName name="IQ_ECS_TICKER" hidden="1">"c15594"</definedName>
    <definedName name="IQ_ECS_TICKER_ABS" hidden="1">"c15598"</definedName>
    <definedName name="IQ_ECS_TICKER_OTHER" hidden="1">"c15603"</definedName>
    <definedName name="IQ_ECS_TICKER_OTHER_ABS" hidden="1">"c15620"</definedName>
    <definedName name="IQ_ECS_TRADING_ITEM_CIQID" hidden="1">"c15593"</definedName>
    <definedName name="IQ_ECS_TRADING_ITEM_CIQID_ABS" hidden="1">"c15597"</definedName>
    <definedName name="IQ_ECS_TRADING_ITEM_CIQID_OTHER" hidden="1">"c15602"</definedName>
    <definedName name="IQ_ECS_TRADING_ITEM_CIQID_OTHER_ABS" hidden="1">"c15619"</definedName>
    <definedName name="IQ_ECS_TYPE" hidden="1">"c5574"</definedName>
    <definedName name="IQ_ECS_TYPE_ABS" hidden="1">"c5588"</definedName>
    <definedName name="IQ_ECS_TYPE_OTHER" hidden="1">"c15604"</definedName>
    <definedName name="IQ_ECS_TYPE_OTHER_ABS" hidden="1">"c15621"</definedName>
    <definedName name="IQ_ECS_VOTING" hidden="1">"c5582"</definedName>
    <definedName name="IQ_ECS_VOTING_ABS" hidden="1">"c5596"</definedName>
    <definedName name="IQ_ECS_VOTING_OTHER" hidden="1">"c15612"</definedName>
    <definedName name="IQ_ECS_VOTING_OTHER_ABS" hidden="1">"c15629"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MPLOYEES_UNDER_UNION_CONTRACTS" hidden="1">"c16109"</definedName>
    <definedName name="IQ_ENTERPRISE_VALUE" hidden="1">"c1348"</definedName>
    <definedName name="IQ_ENTITLEMENT_DET_EST" hidden="1">"c12044"</definedName>
    <definedName name="IQ_ENTITLEMENT_DET_EST_THOM" hidden="1">"c12072"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CIQ_COL" hidden="1">"c11705"</definedName>
    <definedName name="IQ_EPS_ACT_OR_EST_THOM" hidden="1">"c5298"</definedName>
    <definedName name="IQ_EPS_AP" hidden="1">"c8880"</definedName>
    <definedName name="IQ_EPS_AP_ABS" hidden="1">"c8899"</definedName>
    <definedName name="IQ_EPS_DET_EST" hidden="1">"c13571"</definedName>
    <definedName name="IQ_EPS_DET_EST_CURRENCY" hidden="1">"c13583"</definedName>
    <definedName name="IQ_EPS_DET_EST_CURRENCY_THOM" hidden="1">"c12484"</definedName>
    <definedName name="IQ_EPS_DET_EST_DATE" hidden="1">"c13575"</definedName>
    <definedName name="IQ_EPS_DET_EST_DATE_THOM" hidden="1">"c12235"</definedName>
    <definedName name="IQ_EPS_DET_EST_INCL" hidden="1">"c13587"</definedName>
    <definedName name="IQ_EPS_DET_EST_INCL_THOM" hidden="1">"c12367"</definedName>
    <definedName name="IQ_EPS_DET_EST_ORIGIN" hidden="1">"c13579"</definedName>
    <definedName name="IQ_EPS_DET_EST_ORIGIN_THOM" hidden="1">"c12605"</definedName>
    <definedName name="IQ_EPS_DET_EST_THOM" hidden="1">"c12085"</definedName>
    <definedName name="IQ_EPS_EST" hidden="1">"c399"</definedName>
    <definedName name="IQ_EPS_EST_BOTTOM_UP" hidden="1">"c5489"</definedName>
    <definedName name="IQ_EPS_EST_BOTTOM_UP_CIQ" hidden="1">"c12026"</definedName>
    <definedName name="IQ_EPS_EST_BOTTOM_UP_THOM" hidden="1">"c5647"</definedName>
    <definedName name="IQ_EPS_EST_CIQ" hidden="1">"c4994"</definedName>
    <definedName name="IQ_EPS_EST_REUT" hidden="1">"c5453"</definedName>
    <definedName name="IQ_EPS_EST_THOM" hidden="1">"c5290"</definedName>
    <definedName name="IQ_EPS_EXCL_GUIDANCE" hidden="1">"c4368"</definedName>
    <definedName name="IQ_EPS_EXCL_GUIDANCE_CIQ" hidden="1">"c4893"</definedName>
    <definedName name="IQ_EPS_EXCL_GUIDANCE_CIQ_COL" hidden="1">"c11540"</definedName>
    <definedName name="IQ_EPS_EXCL_HIGH_GUIDANCE" hidden="1">"c4369"</definedName>
    <definedName name="IQ_EPS_EXCL_HIGH_GUIDANCE_CIQ" hidden="1">"c4894"</definedName>
    <definedName name="IQ_EPS_EXCL_HIGH_GUIDANCE_CIQ_COL" hidden="1">"c11541"</definedName>
    <definedName name="IQ_EPS_EXCL_LOW_GUIDANCE" hidden="1">"c4204"</definedName>
    <definedName name="IQ_EPS_EXCL_LOW_GUIDANCE_CIQ" hidden="1">"c4616"</definedName>
    <definedName name="IQ_EPS_EXCL_LOW_GUIDANCE_CIQ_COL" hidden="1">"c11265"</definedName>
    <definedName name="IQ_EPS_GAAP_GUIDANCE" hidden="1">"c4370"</definedName>
    <definedName name="IQ_EPS_GAAP_GUIDANCE_CIQ" hidden="1">"c4895"</definedName>
    <definedName name="IQ_EPS_GAAP_GUIDANCE_CIQ_COL" hidden="1">"c11542"</definedName>
    <definedName name="IQ_EPS_GAAP_HIGH_GUIDANCE" hidden="1">"c4371"</definedName>
    <definedName name="IQ_EPS_GAAP_HIGH_GUIDANCE_CIQ" hidden="1">"c4896"</definedName>
    <definedName name="IQ_EPS_GAAP_HIGH_GUIDANCE_CIQ_COL" hidden="1">"c11543"</definedName>
    <definedName name="IQ_EPS_GAAP_LOW_GUIDANCE" hidden="1">"c4205"</definedName>
    <definedName name="IQ_EPS_GAAP_LOW_GUIDANCE_CIQ" hidden="1">"c4617"</definedName>
    <definedName name="IQ_EPS_GAAP_LOW_GUIDANCE_CIQ_COL" hidden="1">"c11266"</definedName>
    <definedName name="IQ_EPS_GROWTH_GUIDANCE_CIQ" hidden="1">"c32283"</definedName>
    <definedName name="IQ_EPS_GROWTH_GUIDANCE_CIQ_COL" hidden="1">"c32286"</definedName>
    <definedName name="IQ_EPS_GROWTH_HIGH_GUIDANCE_CIQ" hidden="1">"c32284"</definedName>
    <definedName name="IQ_EPS_GROWTH_HIGH_GUIDANCE_CIQ_COL" hidden="1">"c32287"</definedName>
    <definedName name="IQ_EPS_GROWTH_LOW_GUIDANCE_CIQ" hidden="1">"c32285"</definedName>
    <definedName name="IQ_EPS_GROWTH_LOW_GUIDANCE_CIQ_COL" hidden="1">"c32288"</definedName>
    <definedName name="IQ_EPS_GW_ACT_OR_EST" hidden="1">"c2223"</definedName>
    <definedName name="IQ_EPS_GW_ACT_OR_EST_CIQ" hidden="1">"c5066"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ORIGIN" hidden="1">"c12582"</definedName>
    <definedName name="IQ_EPS_GW_DET_EST_ORIGIN_THOM" hidden="1">"c12606"</definedName>
    <definedName name="IQ_EPS_GW_DET_EST_THOM" hidden="1">"c12086"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CIQ" hidden="1">"c4723"</definedName>
    <definedName name="IQ_EPS_GW_EST_REUT" hidden="1">"c5389"</definedName>
    <definedName name="IQ_EPS_GW_EST_THOM" hidden="1">"c5133"</definedName>
    <definedName name="IQ_EPS_GW_GUIDANCE" hidden="1">"c4372"</definedName>
    <definedName name="IQ_EPS_GW_GUIDANCE_CIQ" hidden="1">"c4897"</definedName>
    <definedName name="IQ_EPS_GW_GUIDANCE_CIQ_COL" hidden="1">"c11544"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HIGH_GUIDANCE_CIQ" hidden="1">"c4898"</definedName>
    <definedName name="IQ_EPS_GW_HIGH_GUIDANCE_CIQ_COL" hidden="1">"c11545"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LOW_GUIDANCE_CIQ" hidden="1">"c4618"</definedName>
    <definedName name="IQ_EPS_GW_LOW_GUIDANCE_CIQ_COL" hidden="1">"c11267"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ORIGIN" hidden="1">"c12583"</definedName>
    <definedName name="IQ_EPS_NORM_DET_EST_ORIGIN_THOM" hidden="1">"c12607"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REPORT_ACT_OR_EST" hidden="1">"c2224"</definedName>
    <definedName name="IQ_EPS_REPORT_ACT_OR_EST_CIQ" hidden="1">"c5067"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ORIGIN" hidden="1">"c12772"</definedName>
    <definedName name="IQ_EPS_REPORTED_DET_EST_ORIGIN_THOM" hidden="1">"c13511"</definedName>
    <definedName name="IQ_EPS_REPORTED_DET_EST_THOM" hidden="1">"c12087"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CIQ" hidden="1">"c4730"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ACT_OR_EST_CIQ_COL" hidden="1">"c11548"</definedName>
    <definedName name="IQ_EPS_SBC_EST" hidden="1">"c4375"</definedName>
    <definedName name="IQ_EPS_SBC_GUIDANCE" hidden="1">"c4377"</definedName>
    <definedName name="IQ_EPS_SBC_GUIDANCE_CIQ" hidden="1">"c4902"</definedName>
    <definedName name="IQ_EPS_SBC_GUIDANCE_CIQ_COL" hidden="1">"c11549"</definedName>
    <definedName name="IQ_EPS_SBC_GW_ACT_OR_EST" hidden="1">"c4380"</definedName>
    <definedName name="IQ_EPS_SBC_GW_ACT_OR_EST_CIQ" hidden="1">"c4905"</definedName>
    <definedName name="IQ_EPS_SBC_GW_ACT_OR_EST_CIQ_COL" hidden="1">"c11552"</definedName>
    <definedName name="IQ_EPS_SBC_GW_EST" hidden="1">"c4379"</definedName>
    <definedName name="IQ_EPS_SBC_GW_GUIDANCE" hidden="1">"c4381"</definedName>
    <definedName name="IQ_EPS_SBC_GW_GUIDANCE_CIQ" hidden="1">"c4906"</definedName>
    <definedName name="IQ_EPS_SBC_GW_GUIDANCE_CIQ_COL" hidden="1">"c11553"</definedName>
    <definedName name="IQ_EPS_SBC_GW_HIGH_EST" hidden="1">"c4382"</definedName>
    <definedName name="IQ_EPS_SBC_GW_HIGH_GUIDANCE" hidden="1">"c4189"</definedName>
    <definedName name="IQ_EPS_SBC_GW_HIGH_GUIDANCE_CIQ" hidden="1">"c4601"</definedName>
    <definedName name="IQ_EPS_SBC_GW_HIGH_GUIDANCE_CIQ_COL" hidden="1">"c11250"</definedName>
    <definedName name="IQ_EPS_SBC_GW_LOW_EST" hidden="1">"c4383"</definedName>
    <definedName name="IQ_EPS_SBC_GW_LOW_GUIDANCE" hidden="1">"c4229"</definedName>
    <definedName name="IQ_EPS_SBC_GW_LOW_GUIDANCE_CIQ" hidden="1">"c4641"</definedName>
    <definedName name="IQ_EPS_SBC_GW_LOW_GUIDANCE_CIQ_COL" hidden="1">"c11290"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HIGH_GUIDANCE_CIQ" hidden="1">"c4600"</definedName>
    <definedName name="IQ_EPS_SBC_HIGH_GUIDANCE_CIQ_COL" hidden="1">"c11249"</definedName>
    <definedName name="IQ_EPS_SBC_LOW_EST" hidden="1">"c4389"</definedName>
    <definedName name="IQ_EPS_SBC_LOW_GUIDANCE" hidden="1">"c4228"</definedName>
    <definedName name="IQ_EPS_SBC_LOW_GUIDANCE_CIQ" hidden="1">"c4640"</definedName>
    <definedName name="IQ_EPS_SBC_LOW_GUIDANCE_CIQ_COL" hidden="1">"c11289"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LIST" hidden="1">"c15158"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" hidden="1">"c5630"</definedName>
    <definedName name="IQ_EST_ACT_BV_SHARE" hidden="1">"c3549"</definedName>
    <definedName name="IQ_EST_ACT_BV_SHARE_THOM" hidden="1">"c4026"</definedName>
    <definedName name="IQ_EST_ACT_CAPEX" hidden="1">"c3546"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THOM" hidden="1">"c4012"</definedName>
    <definedName name="IQ_EST_ACT_DISTRIBUTABLE_CASH" hidden="1">"c4396"</definedName>
    <definedName name="IQ_EST_ACT_DISTRIBUTABLE_CASH_CIQ_COL" hidden="1">"c11568"</definedName>
    <definedName name="IQ_EST_ACT_DISTRIBUTABLE_CASH_SHARE" hidden="1">"c4397"</definedName>
    <definedName name="IQ_EST_ACT_DPS" hidden="1">"c1680"</definedName>
    <definedName name="IQ_EST_ACT_DPS_THOM" hidden="1">"c4019"</definedName>
    <definedName name="IQ_EST_ACT_EBIT" hidden="1">"c1687"</definedName>
    <definedName name="IQ_EST_ACT_EBIT_GW" hidden="1">"c4398"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 hidden="1">"c4407"</definedName>
    <definedName name="IQ_EST_ACT_FFO_ADJ" hidden="1">"c4406"</definedName>
    <definedName name="IQ_EST_ACT_FFO_CIQ_COL" hidden="1">"c11579"</definedName>
    <definedName name="IQ_EST_ACT_FFO_SHARE" hidden="1">"c1666"</definedName>
    <definedName name="IQ_EST_ACT_FFO_SHARE_SHARE_THOM" hidden="1">"c4005"</definedName>
    <definedName name="IQ_EST_ACT_FFO_SHARE_THOM" hidden="1">"c4005"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THOM" hidden="1">"c5600"</definedName>
    <definedName name="IQ_EST_ACT_NET_DEBT" hidden="1">"c3545"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REPORTED" hidden="1">"c1736"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 hidden="1">"c1694"</definedName>
    <definedName name="IQ_EST_ACT_OPER_INC_THOM" hidden="1">"c5118"</definedName>
    <definedName name="IQ_EST_ACT_PRETAX_GW_INC" hidden="1">"c1708"</definedName>
    <definedName name="IQ_EST_ACT_PRETAX_INC" hidden="1">"c1701"</definedName>
    <definedName name="IQ_EST_ACT_PRETAX_INC_THOM" hidden="1">"c5125"</definedName>
    <definedName name="IQ_EST_ACT_PRETAX_REPORT_INC" hidden="1">"c1715"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THOM" hidden="1">"c4040"</definedName>
    <definedName name="IQ_EST_ACT_RETURN_EQUITY" hidden="1">"c3548"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THOM" hidden="1">"c3997"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THOM" hidden="1">"c5542"</definedName>
    <definedName name="IQ_EST_CAPEX_GROWTH_2YR" hidden="1">"c3589"</definedName>
    <definedName name="IQ_EST_CAPEX_GROWTH_2YR_THOM" hidden="1">"c5543"</definedName>
    <definedName name="IQ_EST_CAPEX_GROWTH_Q_1YR" hidden="1">"c3590"</definedName>
    <definedName name="IQ_EST_CAPEX_GROWTH_Q_1YR_THOM" hidden="1">"c5544"</definedName>
    <definedName name="IQ_EST_CAPEX_SEQ_GROWTH_Q" hidden="1">"c3591"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DIFF_CIQ_COL" hidden="1">"c11213"</definedName>
    <definedName name="IQ_EST_CASH_FLOW_SURPRISE_PERCENT" hidden="1">"c4161"</definedName>
    <definedName name="IQ_EST_CASH_FLOW_SURPRISE_PERCENT_CIQ_COL" hidden="1">"c11222"</definedName>
    <definedName name="IQ_EST_CASH_OPER_DIFF" hidden="1">"c4162"</definedName>
    <definedName name="IQ_EST_CASH_OPER_DIFF_CIQ_COL" hidden="1">"c11223"</definedName>
    <definedName name="IQ_EST_CASH_OPER_SURPRISE_PERCENT" hidden="1">"c4248"</definedName>
    <definedName name="IQ_EST_CASH_OPER_SURPRISE_PERCENT_CIQ_COL" hidden="1">"c11421"</definedName>
    <definedName name="IQ_EST_CFPS_DIFF" hidden="1">"c1871"</definedName>
    <definedName name="IQ_EST_CFPS_DIFF_THOM" hidden="1">"c5188"</definedName>
    <definedName name="IQ_EST_CFPS_GROWTH_1YR" hidden="1">"c1774"</definedName>
    <definedName name="IQ_EST_CFPS_GROWTH_1YR_THOM" hidden="1">"c5174"</definedName>
    <definedName name="IQ_EST_CFPS_GROWTH_2YR" hidden="1">"c1775"</definedName>
    <definedName name="IQ_EST_CFPS_GROWTH_2YR_THOM" hidden="1">"c5175"</definedName>
    <definedName name="IQ_EST_CFPS_GROWTH_Q_1YR" hidden="1">"c1776"</definedName>
    <definedName name="IQ_EST_CFPS_GROWTH_Q_1YR_THOM" hidden="1">"c5176"</definedName>
    <definedName name="IQ_EST_CFPS_SEQ_GROWTH_Q" hidden="1">"c1777"</definedName>
    <definedName name="IQ_EST_CFPS_SEQ_GROWTH_Q_THOM" hidden="1">"c5177"</definedName>
    <definedName name="IQ_EST_CFPS_SURPRISE_PERCENT" hidden="1">"c1872"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DIFF_CIQ_COL" hidden="1">"c11448"</definedName>
    <definedName name="IQ_EST_DISTRIBUTABLE_CASH_GROWTH_1YR" hidden="1">"c4413"</definedName>
    <definedName name="IQ_EST_DISTRIBUTABLE_CASH_GROWTH_1YR_CIQ_COL" hidden="1">"c11585"</definedName>
    <definedName name="IQ_EST_DISTRIBUTABLE_CASH_GROWTH_2YR" hidden="1">"c4414"</definedName>
    <definedName name="IQ_EST_DISTRIBUTABLE_CASH_GROWTH_2YR_CIQ_COL" hidden="1">"c11586"</definedName>
    <definedName name="IQ_EST_DISTRIBUTABLE_CASH_GROWTH_Q_1YR" hidden="1">"c4415"</definedName>
    <definedName name="IQ_EST_DISTRIBUTABLE_CASH_GROWTH_Q_1YR_CIQ_COL" hidden="1">"c11587"</definedName>
    <definedName name="IQ_EST_DISTRIBUTABLE_CASH_SEQ_GROWTH_Q" hidden="1">"c4416"</definedName>
    <definedName name="IQ_EST_DISTRIBUTABLE_CASH_SEQ_GROWTH_Q_CIQ_COL" hidden="1">"c11588"</definedName>
    <definedName name="IQ_EST_DISTRIBUTABLE_CASH_SHARE_DIFF" hidden="1">"c4284"</definedName>
    <definedName name="IQ_EST_DISTRIBUTABLE_CASH_SHARE_DIFF_CIQ_COL" hidden="1">"c11456"</definedName>
    <definedName name="IQ_EST_DISTRIBUTABLE_CASH_SHARE_GROWTH_1YR" hidden="1">"c4417"</definedName>
    <definedName name="IQ_EST_DISTRIBUTABLE_CASH_SHARE_GROWTH_1YR_CIQ_COL" hidden="1">"c11589"</definedName>
    <definedName name="IQ_EST_DISTRIBUTABLE_CASH_SHARE_GROWTH_2YR" hidden="1">"c4418"</definedName>
    <definedName name="IQ_EST_DISTRIBUTABLE_CASH_SHARE_GROWTH_2YR_CIQ_COL" hidden="1">"c11590"</definedName>
    <definedName name="IQ_EST_DISTRIBUTABLE_CASH_SHARE_GROWTH_Q_1YR" hidden="1">"c4419"</definedName>
    <definedName name="IQ_EST_DISTRIBUTABLE_CASH_SHARE_GROWTH_Q_1YR_CIQ_COL" hidden="1">"c11591"</definedName>
    <definedName name="IQ_EST_DISTRIBUTABLE_CASH_SHARE_SEQ_GROWTH_Q" hidden="1">"c4420"</definedName>
    <definedName name="IQ_EST_DISTRIBUTABLE_CASH_SHARE_SEQ_GROWTH_Q_CIQ_COL" hidden="1">"c11592"</definedName>
    <definedName name="IQ_EST_DISTRIBUTABLE_CASH_SHARE_SURPRISE_PERCENT" hidden="1">"c4293"</definedName>
    <definedName name="IQ_EST_DISTRIBUTABLE_CASH_SHARE_SURPRISE_PERCENT_CIQ_COL" hidden="1">"c11465"</definedName>
    <definedName name="IQ_EST_DISTRIBUTABLE_CASH_SURPRISE_PERCENT" hidden="1">"c4295"</definedName>
    <definedName name="IQ_EST_DISTRIBUTABLE_CASH_SURPRISE_PERCENT_CIQ_COL" hidden="1">"c11467"</definedName>
    <definedName name="IQ_EST_DPS_DIFF" hidden="1">"c1873"</definedName>
    <definedName name="IQ_EST_DPS_DIFF_THOM" hidden="1">"c5190"</definedName>
    <definedName name="IQ_EST_DPS_GROWTH_1YR" hidden="1">"c1778"</definedName>
    <definedName name="IQ_EST_DPS_GROWTH_1YR_THOM" hidden="1">"c5178"</definedName>
    <definedName name="IQ_EST_DPS_GROWTH_2YR" hidden="1">"c1779"</definedName>
    <definedName name="IQ_EST_DPS_GROWTH_2YR_THOM" hidden="1">"c5179"</definedName>
    <definedName name="IQ_EST_DPS_GROWTH_Q_1YR" hidden="1">"c1780"</definedName>
    <definedName name="IQ_EST_DPS_GROWTH_Q_1YR_THOM" hidden="1">"c5180"</definedName>
    <definedName name="IQ_EST_DPS_SEQ_GROWTH_Q" hidden="1">"c1781"</definedName>
    <definedName name="IQ_EST_DPS_SEQ_GROWTH_Q_THOM" hidden="1">"c5181"</definedName>
    <definedName name="IQ_EST_DPS_SURPRISE_PERCENT" hidden="1">"c1874"</definedName>
    <definedName name="IQ_EST_DPS_SURPRISE_PERCENT_THOM" hidden="1">"c5191"</definedName>
    <definedName name="IQ_EST_EBIT_DIFF" hidden="1">"c1875"</definedName>
    <definedName name="IQ_EST_EBIT_DIFF_THOM" hidden="1">"c5192"</definedName>
    <definedName name="IQ_EST_EBIT_GW_DIFF" hidden="1">"c4304"</definedName>
    <definedName name="IQ_EST_EBIT_GW_DIFF_CIQ_COL" hidden="1">"c11476"</definedName>
    <definedName name="IQ_EST_EBIT_GW_SURPRISE_PERCENT" hidden="1">"c4313"</definedName>
    <definedName name="IQ_EST_EBIT_GW_SURPRISE_PERCENT_CIQ_COL" hidden="1">"c11485"</definedName>
    <definedName name="IQ_EST_EBIT_SBC_DIFF" hidden="1">"c4314"</definedName>
    <definedName name="IQ_EST_EBIT_SBC_DIFF_CIQ_COL" hidden="1">"c11486"</definedName>
    <definedName name="IQ_EST_EBIT_SBC_GW_DIFF" hidden="1">"c4318"</definedName>
    <definedName name="IQ_EST_EBIT_SBC_GW_DIFF_CIQ_COL" hidden="1">"c11490"</definedName>
    <definedName name="IQ_EST_EBIT_SBC_GW_SURPRISE_PERCENT" hidden="1">"c4327"</definedName>
    <definedName name="IQ_EST_EBIT_SBC_GW_SURPRISE_PERCENT_CIQ_COL" hidden="1">"c11499"</definedName>
    <definedName name="IQ_EST_EBIT_SBC_SURPRISE_PERCENT" hidden="1">"c4333"</definedName>
    <definedName name="IQ_EST_EBIT_SBC_SURPRISE_PERCENT_CIQ_COL" hidden="1">"c11505"</definedName>
    <definedName name="IQ_EST_EBIT_SURPRISE_PERCENT" hidden="1">"c1876"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THOM" hidden="1">"c5184"</definedName>
    <definedName name="IQ_EST_EBITDA_GROWTH_1YR" hidden="1">"c1766"</definedName>
    <definedName name="IQ_EST_EBITDA_GROWTH_1YR_CIQ" hidden="1">"c3695"</definedName>
    <definedName name="IQ_EST_EBITDA_GROWTH_1YR_THOM" hidden="1">"c5161"</definedName>
    <definedName name="IQ_EST_EBITDA_GROWTH_2YR" hidden="1">"c1767"</definedName>
    <definedName name="IQ_EST_EBITDA_GROWTH_2YR_CIQ" hidden="1">"c3696"</definedName>
    <definedName name="IQ_EST_EBITDA_GROWTH_2YR_THOM" hidden="1">"c5162"</definedName>
    <definedName name="IQ_EST_EBITDA_GROWTH_Q_1YR" hidden="1">"c1768"</definedName>
    <definedName name="IQ_EST_EBITDA_GROWTH_Q_1YR_CIQ" hidden="1">"c3697"</definedName>
    <definedName name="IQ_EST_EBITDA_GROWTH_Q_1YR_THOM" hidden="1">"c5163"</definedName>
    <definedName name="IQ_EST_EBITDA_SBC_DIFF" hidden="1">"c4335"</definedName>
    <definedName name="IQ_EST_EBITDA_SBC_DIFF_CIQ_COL" hidden="1">"c11507"</definedName>
    <definedName name="IQ_EST_EBITDA_SBC_SURPRISE_PERCENT" hidden="1">"c4344"</definedName>
    <definedName name="IQ_EST_EBITDA_SBC_SURPRISE_PERCENT_CIQ_COL" hidden="1">"c11516"</definedName>
    <definedName name="IQ_EST_EBITDA_SEQ_GROWTH_Q" hidden="1">"c1769"</definedName>
    <definedName name="IQ_EST_EBITDA_SEQ_GROWTH_Q_CIQ" hidden="1">"c3698"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THOM" hidden="1">"c5185"</definedName>
    <definedName name="IQ_EST_EBT_SBC_DIFF" hidden="1">"c4348"</definedName>
    <definedName name="IQ_EST_EBT_SBC_DIFF_CIQ_COL" hidden="1">"c11520"</definedName>
    <definedName name="IQ_EST_EBT_SBC_GW_DIFF" hidden="1">"c4352"</definedName>
    <definedName name="IQ_EST_EBT_SBC_GW_DIFF_CIQ_COL" hidden="1">"c11524"</definedName>
    <definedName name="IQ_EST_EBT_SBC_GW_SURPRISE_PERCENT" hidden="1">"c4361"</definedName>
    <definedName name="IQ_EST_EBT_SBC_GW_SURPRISE_PERCENT_CIQ_COL" hidden="1">"c11533"</definedName>
    <definedName name="IQ_EST_EBT_SBC_SURPRISE_PERCENT" hidden="1">"c4367"</definedName>
    <definedName name="IQ_EST_EBT_SBC_SURPRISE_PERCENT_CIQ_COL" hidden="1">"c11539"</definedName>
    <definedName name="IQ_EST_EPS_DIFF" hidden="1">"c1864"</definedName>
    <definedName name="IQ_EST_EPS_DIFF_CIQ" hidden="1">"c4999"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CIQ" hidden="1">"c3689"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DIFF_CIQ_COL" hidden="1">"c11546"</definedName>
    <definedName name="IQ_EST_EPS_SBC_GW_DIFF" hidden="1">"c4378"</definedName>
    <definedName name="IQ_EST_EPS_SBC_GW_DIFF_CIQ_COL" hidden="1">"c11550"</definedName>
    <definedName name="IQ_EST_EPS_SBC_GW_SURPRISE_PERCENT" hidden="1">"c4387"</definedName>
    <definedName name="IQ_EST_EPS_SBC_GW_SURPRISE_PERCENT_CIQ_COL" hidden="1">"c11559"</definedName>
    <definedName name="IQ_EST_EPS_SBC_SURPRISE_PERCENT" hidden="1">"c4393"</definedName>
    <definedName name="IQ_EST_EPS_SBC_SURPRISE_PERCENT_CIQ_COL" hidden="1">"c11565"</definedName>
    <definedName name="IQ_EST_EPS_SEQ_GROWTH_Q" hidden="1">"c1764"</definedName>
    <definedName name="IQ_EST_EPS_SEQ_GROWTH_Q_CIQ" hidden="1">"c3690"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THOM" hidden="1">"c5296"</definedName>
    <definedName name="IQ_EST_FAIR_VALUE_MORT_SERVICING_ASSETS_FFIEC" hidden="1">"c12956"</definedName>
    <definedName name="IQ_EST_FFO_ADJ_DIFF" hidden="1">"c4433"</definedName>
    <definedName name="IQ_EST_FFO_ADJ_DIFF_CIQ_COL" hidden="1">"c11605"</definedName>
    <definedName name="IQ_EST_FFO_ADJ_GROWTH_1YR" hidden="1">"c4421"</definedName>
    <definedName name="IQ_EST_FFO_ADJ_GROWTH_1YR_CIQ_COL" hidden="1">"c11593"</definedName>
    <definedName name="IQ_EST_FFO_ADJ_GROWTH_2YR" hidden="1">"c4422"</definedName>
    <definedName name="IQ_EST_FFO_ADJ_GROWTH_2YR_CIQ_COL" hidden="1">"c11594"</definedName>
    <definedName name="IQ_EST_FFO_ADJ_GROWTH_Q_1YR" hidden="1">"c4423"</definedName>
    <definedName name="IQ_EST_FFO_ADJ_GROWTH_Q_1YR_CIQ_COL" hidden="1">"c11595"</definedName>
    <definedName name="IQ_EST_FFO_ADJ_SEQ_GROWTH_Q" hidden="1">"c4424"</definedName>
    <definedName name="IQ_EST_FFO_ADJ_SEQ_GROWTH_Q_CIQ_COL" hidden="1">"c11596"</definedName>
    <definedName name="IQ_EST_FFO_ADJ_SURPRISE_PERCENT" hidden="1">"c4442"</definedName>
    <definedName name="IQ_EST_FFO_ADJ_SURPRISE_PERCENT_CIQ_COL" hidden="1">"c11614"</definedName>
    <definedName name="IQ_EST_FFO_DIFF" hidden="1">"c4444"</definedName>
    <definedName name="IQ_EST_FFO_DIFF_CIQ_COL" hidden="1">"c11616"</definedName>
    <definedName name="IQ_EST_FFO_DIFF_THOM" hidden="1">"c5186"</definedName>
    <definedName name="IQ_EST_FFO_GROWTH_1YR" hidden="1">"c4425"</definedName>
    <definedName name="IQ_EST_FFO_GROWTH_1YR_CIQ_COL" hidden="1">"c11597"</definedName>
    <definedName name="IQ_EST_FFO_GROWTH_1YR_THOM" hidden="1">"c5170"</definedName>
    <definedName name="IQ_EST_FFO_GROWTH_2YR" hidden="1">"c4426"</definedName>
    <definedName name="IQ_EST_FFO_GROWTH_2YR_CIQ_COL" hidden="1">"c11598"</definedName>
    <definedName name="IQ_EST_FFO_GROWTH_2YR_THOM" hidden="1">"c5171"</definedName>
    <definedName name="IQ_EST_FFO_GROWTH_Q_1YR" hidden="1">"c4427"</definedName>
    <definedName name="IQ_EST_FFO_GROWTH_Q_1YR_CIQ_COL" hidden="1">"c11599"</definedName>
    <definedName name="IQ_EST_FFO_GROWTH_Q_1YR_THOM" hidden="1">"c5172"</definedName>
    <definedName name="IQ_EST_FFO_SEQ_GROWTH_Q" hidden="1">"c4428"</definedName>
    <definedName name="IQ_EST_FFO_SEQ_GROWTH_Q_CIQ_COL" hidden="1">"c11600"</definedName>
    <definedName name="IQ_EST_FFO_SEQ_GROWTH_Q_THOM" hidden="1">"c5173"</definedName>
    <definedName name="IQ_EST_FFO_SHARE_DIFF" hidden="1">"c1869"</definedName>
    <definedName name="IQ_EST_FFO_SHARE_DIFF_THOM" hidden="1">"c5186"</definedName>
    <definedName name="IQ_EST_FFO_SHARE_GROWTH_1YR" hidden="1">"c1770"</definedName>
    <definedName name="IQ_EST_FFO_SHARE_GROWTH_2YR" hidden="1">"c1771"</definedName>
    <definedName name="IQ_EST_FFO_SHARE_GROWTH_Q_1YR" hidden="1">"c1772"</definedName>
    <definedName name="IQ_EST_FFO_SHARE_SEQ_GROWTH_Q" hidden="1">"c1773"</definedName>
    <definedName name="IQ_EST_FFO_SHARE_SHARE_DIFF_THOM" hidden="1">"c5186"</definedName>
    <definedName name="IQ_EST_FFO_SHARE_SHARE_SURPRISE_PERCENT_THOM" hidden="1">"c5187"</definedName>
    <definedName name="IQ_EST_FFO_SHARE_SURPRISE_PERCENT" hidden="1">"c1870"</definedName>
    <definedName name="IQ_EST_FFO_SHARE_SURPRISE_PERCENT_THOM" hidden="1">"c5187"</definedName>
    <definedName name="IQ_EST_FFO_SURPRISE_PERCENT" hidden="1">"c4453"</definedName>
    <definedName name="IQ_EST_FFO_SURPRISE_PERCENT_CIQ_COL" hidden="1">"c11629"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THOM" hidden="1">"c5313"</definedName>
    <definedName name="IQ_EST_MAINT_CAPEX_DIFF" hidden="1">"c4456"</definedName>
    <definedName name="IQ_EST_MAINT_CAPEX_DIFF_CIQ_COL" hidden="1">"c11632"</definedName>
    <definedName name="IQ_EST_MAINT_CAPEX_GROWTH_1YR" hidden="1">"c4429"</definedName>
    <definedName name="IQ_EST_MAINT_CAPEX_GROWTH_1YR_CIQ_COL" hidden="1">"c11601"</definedName>
    <definedName name="IQ_EST_MAINT_CAPEX_GROWTH_2YR" hidden="1">"c4430"</definedName>
    <definedName name="IQ_EST_MAINT_CAPEX_GROWTH_2YR_CIQ_COL" hidden="1">"c11602"</definedName>
    <definedName name="IQ_EST_MAINT_CAPEX_GROWTH_Q_1YR" hidden="1">"c4431"</definedName>
    <definedName name="IQ_EST_MAINT_CAPEX_GROWTH_Q_1YR_CIQ_COL" hidden="1">"c11603"</definedName>
    <definedName name="IQ_EST_MAINT_CAPEX_SEQ_GROWTH_Q" hidden="1">"c4432"</definedName>
    <definedName name="IQ_EST_MAINT_CAPEX_SEQ_GROWTH_Q_CIQ_COL" hidden="1">"c11604"</definedName>
    <definedName name="IQ_EST_MAINT_CAPEX_SURPRISE_PERCENT" hidden="1">"c4465"</definedName>
    <definedName name="IQ_EST_MAINT_CAPEX_SURPRISE_PERCENT_CIQ_COL" hidden="1">"c11650"</definedName>
    <definedName name="IQ_EST_NAV_DIFF" hidden="1">"c1895"</definedName>
    <definedName name="IQ_EST_NAV_SHARE_SURPRISE_PERCENT" hidden="1">"c1896"</definedName>
    <definedName name="IQ_EST_NAV_SURPRISE_PERCENT" hidden="1">"c12040"</definedName>
    <definedName name="IQ_EST_NET_DEBT_DIFF" hidden="1">"c4466"</definedName>
    <definedName name="IQ_EST_NET_DEBT_SURPRISE_PERCENT" hidden="1">"c4468"</definedName>
    <definedName name="IQ_EST_NEXT_EARNINGS_DATE" hidden="1">"c13591"</definedName>
    <definedName name="IQ_EST_NI_DIFF" hidden="1">"c1885"</definedName>
    <definedName name="IQ_EST_NI_DIFF_THOM" hidden="1">"c5198"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BC_DIFF" hidden="1">"c4472"</definedName>
    <definedName name="IQ_EST_NI_SBC_DIFF_CIQ_COL" hidden="1">"c11657"</definedName>
    <definedName name="IQ_EST_NI_SBC_GW_DIFF" hidden="1">"c4476"</definedName>
    <definedName name="IQ_EST_NI_SBC_GW_DIFF_CIQ_COL" hidden="1">"c11661"</definedName>
    <definedName name="IQ_EST_NI_SBC_GW_SURPRISE_PERCENT" hidden="1">"c4485"</definedName>
    <definedName name="IQ_EST_NI_SBC_GW_SURPRISE_PERCENT_CIQ_COL" hidden="1">"c11670"</definedName>
    <definedName name="IQ_EST_NI_SBC_SURPRISE_PERCENT" hidden="1">"c4491"</definedName>
    <definedName name="IQ_EST_NI_SBC_SURPRISE_PERCENT_CIQ_COL" hidden="1">"c11676"</definedName>
    <definedName name="IQ_EST_NI_SURPRISE_PERCENT" hidden="1">"c1886"</definedName>
    <definedName name="IQ_EST_NI_SURPRISE_PERCENT_THOM" hidden="1">"c5199"</definedName>
    <definedName name="IQ_EST_NUM_BUY" hidden="1">"c1759"</definedName>
    <definedName name="IQ_EST_NUM_HIGH_REC" hidden="1">"c5649"</definedName>
    <definedName name="IQ_EST_NUM_HIGH_REC_CIQ" hidden="1">"c3701"</definedName>
    <definedName name="IQ_EST_NUM_HIGH_REC_THOM" hidden="1">"c5166"</definedName>
    <definedName name="IQ_EST_NUM_HIGHEST_REC" hidden="1">"c5648"</definedName>
    <definedName name="IQ_EST_NUM_HIGHEST_REC_CIQ" hidden="1">"c3700"</definedName>
    <definedName name="IQ_EST_NUM_HIGHEST_REC_THOM" hidden="1">"c5165"</definedName>
    <definedName name="IQ_EST_NUM_HOLD" hidden="1">"c1761"</definedName>
    <definedName name="IQ_EST_NUM_LOW_REC" hidden="1">"c5651"</definedName>
    <definedName name="IQ_EST_NUM_LOW_REC_CIQ" hidden="1">"c3703"</definedName>
    <definedName name="IQ_EST_NUM_LOW_REC_THOM" hidden="1">"c5168"</definedName>
    <definedName name="IQ_EST_NUM_LOWEST_REC" hidden="1">"c5652"</definedName>
    <definedName name="IQ_EST_NUM_LOWEST_REC_CIQ" hidden="1">"c3704"</definedName>
    <definedName name="IQ_EST_NUM_LOWEST_REC_THOM" hidden="1">"c5169"</definedName>
    <definedName name="IQ_EST_NUM_NEUTRAL_REC" hidden="1">"c5650"</definedName>
    <definedName name="IQ_EST_NUM_NEUTRAL_REC_CIQ" hidden="1">"c3702"</definedName>
    <definedName name="IQ_EST_NUM_NEUTRAL_REC_THOM" hidden="1">"c5167"</definedName>
    <definedName name="IQ_EST_NUM_NO_OPINION" hidden="1">"c1758"</definedName>
    <definedName name="IQ_EST_NUM_NO_OPINION_CIQ" hidden="1">"c3699"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THOM" hidden="1">"c5194"</definedName>
    <definedName name="IQ_EST_OPER_INC_SURPRISE_PERCENT" hidden="1">"c1878"</definedName>
    <definedName name="IQ_EST_OPER_INC_SURPRISE_PERCENT_THOM" hidden="1">"c5195"</definedName>
    <definedName name="IQ_EST_PERIOD_ID" hidden="1">"c13923"</definedName>
    <definedName name="IQ_EST_PRE_TAX_DIFF" hidden="1">"c1879"</definedName>
    <definedName name="IQ_EST_PRE_TAX_DIFF_THOM" hidden="1">"c5196"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PRE_TAX_SURPRISE_PERCENT_THOM" hidden="1">"c5197"</definedName>
    <definedName name="IQ_EST_RECURRING_PROFIT_SHARE_DIFF" hidden="1">"c4505"</definedName>
    <definedName name="IQ_EST_RECURRING_PROFIT_SHARE_DIFF_CIQ_COL" hidden="1">"c11690"</definedName>
    <definedName name="IQ_EST_RECURRING_PROFIT_SHARE_SURPRISE_PERCENT" hidden="1">"c4515"</definedName>
    <definedName name="IQ_EST_RECURRING_PROFIT_SHARE_SURPRISE_PERCENT_CIQ_COL" hidden="1">"c11700"</definedName>
    <definedName name="IQ_EST_REV_DIFF" hidden="1">"c1865"</definedName>
    <definedName name="IQ_EST_REV_DIFF_CIQ" hidden="1">"c3717"</definedName>
    <definedName name="IQ_EST_REV_DIFF_THOM" hidden="1">"c5182"</definedName>
    <definedName name="IQ_EST_REV_GROWTH_1YR" hidden="1">"c1638"</definedName>
    <definedName name="IQ_EST_REV_GROWTH_1YR_CIQ" hidden="1">"c3691"</definedName>
    <definedName name="IQ_EST_REV_GROWTH_1YR_THOM" hidden="1">"c5157"</definedName>
    <definedName name="IQ_EST_REV_GROWTH_2YR" hidden="1">"c1639"</definedName>
    <definedName name="IQ_EST_REV_GROWTH_2YR_CIQ" hidden="1">"c3692"</definedName>
    <definedName name="IQ_EST_REV_GROWTH_2YR_THOM" hidden="1">"c5158"</definedName>
    <definedName name="IQ_EST_REV_GROWTH_Q_1YR" hidden="1">"c1640"</definedName>
    <definedName name="IQ_EST_REV_GROWTH_Q_1YR_CIQ" hidden="1">"c3693"</definedName>
    <definedName name="IQ_EST_REV_GROWTH_Q_1YR_THOM" hidden="1">"c5159"</definedName>
    <definedName name="IQ_EST_REV_SEQ_GROWTH_Q" hidden="1">"c1765"</definedName>
    <definedName name="IQ_EST_REV_SEQ_GROWTH_Q_CIQ" hidden="1">"c3694"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VENT_ADDRESS" hidden="1">"c19167"</definedName>
    <definedName name="IQ_EVENT_ADVISORS" hidden="1">"c19147"</definedName>
    <definedName name="IQ_EVENT_AGENDA" hidden="1">"c19168"</definedName>
    <definedName name="IQ_EVENT_CALL_DESCRIPTION" hidden="1">"c19154"</definedName>
    <definedName name="IQ_EVENT_CONTACT" hidden="1">"c19160"</definedName>
    <definedName name="IQ_EVENT_DATE" hidden="1">"c13819"</definedName>
    <definedName name="IQ_EVENT_EMAIL" hidden="1">"c19162"</definedName>
    <definedName name="IQ_EVENT_ID" hidden="1">"c13818"</definedName>
    <definedName name="IQ_EVENT_LIVE_AUDIO_DETAILS_WEBCAST_URL" hidden="1">"c19153"</definedName>
    <definedName name="IQ_EVENT_LIVE_OTHER_PASSCODE" hidden="1">"c19152"</definedName>
    <definedName name="IQ_EVENT_LIVE_OTHER_PHONE_NUMBER" hidden="1">"c19151"</definedName>
    <definedName name="IQ_EVENT_LIVE_PASSCODE" hidden="1">"c19150"</definedName>
    <definedName name="IQ_EVENT_LIVE_PHONE_NUMBER" hidden="1">"c19149"</definedName>
    <definedName name="IQ_EVENT_MARKETINDICATOR" hidden="1">"c19166"</definedName>
    <definedName name="IQ_EVENT_OTHER_CONTACT" hidden="1">"c19163"</definedName>
    <definedName name="IQ_EVENT_OTHER_CONTACT_EMAIL" hidden="1">"c19165"</definedName>
    <definedName name="IQ_EVENT_OTHER_CONTACT_PHONE" hidden="1">"c19164"</definedName>
    <definedName name="IQ_EVENT_PHONE" hidden="1">"c19161"</definedName>
    <definedName name="IQ_EVENT_REPLAY_AUDIO_DETAILS_WEBCAST_URL" hidden="1">"c19159"</definedName>
    <definedName name="IQ_EVENT_REPLAY_BEGINS" hidden="1">"c19157"</definedName>
    <definedName name="IQ_EVENT_REPLAY_ENDS" hidden="1">"c19158"</definedName>
    <definedName name="IQ_EVENT_REPLAY_PASSCODE" hidden="1">"c19156"</definedName>
    <definedName name="IQ_EVENT_REPLAY_PHONE_NUMBER" hidden="1">"c19155"</definedName>
    <definedName name="IQ_EVENT_SITUATION" hidden="1">"c19148"</definedName>
    <definedName name="IQ_EVENT_SOURCE" hidden="1">"c19146"</definedName>
    <definedName name="IQ_EVENT_TIME" hidden="1">"c13820"</definedName>
    <definedName name="IQ_EVENT_TYPE" hidden="1">"c13821"</definedName>
    <definedName name="IQ_EXCEL_DATA_METHOD" hidden="1">"c16229"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IMBURSE_RENTAL_REVENUE" hidden="1">"c16064"</definedName>
    <definedName name="IQ_EXP_RETURN_PENSION_DOMESTIC" hidden="1">"c407"</definedName>
    <definedName name="IQ_EXP_RETURN_PENSION_FOREIGN" hidden="1">"c408"</definedName>
    <definedName name="IQ_EXPENSE_REIMBURSEMENTS" hidden="1">"c16020"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_ITEMS_OTHER_ADJUSTMENTS_FOREIGN_FFIEC" hidden="1">"c15392"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DEBT" hidden="1">"c16007"</definedName>
    <definedName name="IQ_FAIR_VALUE_FDIC" hidden="1">"c6427"</definedName>
    <definedName name="IQ_FAIR_VALUE_FIN_INSTRUMENTS_NAV" hidden="1">"c16002"</definedName>
    <definedName name="IQ_FAIR_VALUE_FIN_INSTRUMENTS_NNAV" hidden="1">"c16006"</definedName>
    <definedName name="IQ_FAIR_VALUE_TRADING_PROP" hidden="1">"c16001"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AVAIL" hidden="1">"c2523"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PURCHASED_RELATED" hidden="1">"c19132"</definedName>
    <definedName name="IQ_FEDFUNDS_SOLD" hidden="1">"c2256"</definedName>
    <definedName name="IQ_FEDFUNDS_SOLD_RELATED" hidden="1">"c19130"</definedName>
    <definedName name="IQ_FEES_COMMISSIONS_BROKERAGE_FFIEC" hidden="1">"c13005"</definedName>
    <definedName name="IQ_FEES_OTHER_INCOME" hidden="1">"c15257"</definedName>
    <definedName name="IQ_FFO" hidden="1">"c1574"</definedName>
    <definedName name="IQ_FFO_ACT_OR_EST" hidden="1">"c4446"</definedName>
    <definedName name="IQ_FFO_ADJ_ACT_OR_EST" hidden="1">"c4435"</definedName>
    <definedName name="IQ_FFO_ADJ_ACT_OR_EST_CIQ" hidden="1">"c4960"</definedName>
    <definedName name="IQ_FFO_ADJ_ACT_OR_EST_CIQ_COL" hidden="1">"c11607"</definedName>
    <definedName name="IQ_FFO_ADJ_EST" hidden="1">"c4434"</definedName>
    <definedName name="IQ_FFO_ADJ_GUIDANCE" hidden="1">"c4436"</definedName>
    <definedName name="IQ_FFO_ADJ_GUIDANCE_CIQ" hidden="1">"c4961"</definedName>
    <definedName name="IQ_FFO_ADJ_GUIDANCE_CIQ_COL" hidden="1">"c11608"</definedName>
    <definedName name="IQ_FFO_ADJ_HIGH_EST" hidden="1">"c4437"</definedName>
    <definedName name="IQ_FFO_ADJ_HIGH_GUIDANCE" hidden="1">"c4202"</definedName>
    <definedName name="IQ_FFO_ADJ_HIGH_GUIDANCE_CIQ" hidden="1">"c4614"</definedName>
    <definedName name="IQ_FFO_ADJ_HIGH_GUIDANCE_CIQ_COL" hidden="1">"c11263"</definedName>
    <definedName name="IQ_FFO_ADJ_LOW_EST" hidden="1">"c4438"</definedName>
    <definedName name="IQ_FFO_ADJ_LOW_GUIDANCE" hidden="1">"c4242"</definedName>
    <definedName name="IQ_FFO_ADJ_LOW_GUIDANCE_CIQ" hidden="1">"c4654"</definedName>
    <definedName name="IQ_FFO_ADJ_LOW_GUIDANCE_CIQ_COL" hidden="1">"c11303"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DILUTED" hidden="1">"c16186"</definedName>
    <definedName name="IQ_FFO_EST" hidden="1">"c4445"</definedName>
    <definedName name="IQ_FFO_EST_CIQ_COL" hidden="1">"c11617"</definedName>
    <definedName name="IQ_FFO_EST_DET_EST" hidden="1">"c12059"</definedName>
    <definedName name="IQ_FFO_EST_DET_EST_CURRENCY" hidden="1">"c12466"</definedName>
    <definedName name="IQ_FFO_EST_DET_EST_CURRENCY_THOM" hidden="1">"c12487"</definedName>
    <definedName name="IQ_FFO_EST_DET_EST_DATE" hidden="1">"c12212"</definedName>
    <definedName name="IQ_FFO_EST_DET_EST_DATE_THOM" hidden="1">"c12238"</definedName>
    <definedName name="IQ_FFO_EST_DET_EST_INCL" hidden="1">"c12349"</definedName>
    <definedName name="IQ_FFO_EST_DET_EST_INCL_THOM" hidden="1">"c12370"</definedName>
    <definedName name="IQ_FFO_EST_DET_EST_ORIGIN" hidden="1">"c12722"</definedName>
    <definedName name="IQ_FFO_EST_DET_EST_ORIGIN_THOM" hidden="1">"c12608"</definedName>
    <definedName name="IQ_FFO_EST_DET_EST_THOM" hidden="1">"c12088"</definedName>
    <definedName name="IQ_FFO_EST_THOM" hidden="1">"c3999"</definedName>
    <definedName name="IQ_FFO_GUIDANCE" hidden="1">"c4443"</definedName>
    <definedName name="IQ_FFO_GUIDANCE_CIQ" hidden="1">"c4968"</definedName>
    <definedName name="IQ_FFO_GUIDANCE_CIQ_COL" hidden="1">"c11615"</definedName>
    <definedName name="IQ_FFO_HIGH_EST" hidden="1">"c4448"</definedName>
    <definedName name="IQ_FFO_HIGH_EST_CIQ_COL" hidden="1">"c11624"</definedName>
    <definedName name="IQ_FFO_HIGH_EST_THOM" hidden="1">"c4001"</definedName>
    <definedName name="IQ_FFO_HIGH_GUIDANCE" hidden="1">"c4184"</definedName>
    <definedName name="IQ_FFO_HIGH_GUIDANCE_CIQ" hidden="1">"c4596"</definedName>
    <definedName name="IQ_FFO_HIGH_GUIDANCE_CIQ_COL" hidden="1">"c11245"</definedName>
    <definedName name="IQ_FFO_LOW_EST" hidden="1">"c4449"</definedName>
    <definedName name="IQ_FFO_LOW_EST_CIQ_COL" hidden="1">"c11625"</definedName>
    <definedName name="IQ_FFO_LOW_EST_THOM" hidden="1">"c4002"</definedName>
    <definedName name="IQ_FFO_LOW_GUIDANCE" hidden="1">"c4224"</definedName>
    <definedName name="IQ_FFO_LOW_GUIDANCE_CIQ" hidden="1">"c4636"</definedName>
    <definedName name="IQ_FFO_LOW_GUIDANCE_CIQ_COL" hidden="1">"c11285"</definedName>
    <definedName name="IQ_FFO_MEDIAN_EST" hidden="1">"c4450"</definedName>
    <definedName name="IQ_FFO_MEDIAN_EST_CIQ_COL" hidden="1">"c11626"</definedName>
    <definedName name="IQ_FFO_MEDIAN_EST_THOM" hidden="1">"c4000"</definedName>
    <definedName name="IQ_FFO_NUM_EST" hidden="1">"c4451"</definedName>
    <definedName name="IQ_FFO_NUM_EST_CIQ_COL" hidden="1">"c11627"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"c2216"</definedName>
    <definedName name="IQ_FFO_SHARE_ACT_OR_EST_CIQ" hidden="1">"c4971"</definedName>
    <definedName name="IQ_FFO_SHARE_ACT_OR_EST_CIQ_COL" hidden="1">"c11618"</definedName>
    <definedName name="IQ_FFO_SHARE_EST" hidden="1">"c418"</definedName>
    <definedName name="IQ_FFO_SHARE_EST_DET_EST" hidden="1">"c12059"</definedName>
    <definedName name="IQ_FFO_SHARE_EST_DET_EST_CURRENCY" hidden="1">"c12466"</definedName>
    <definedName name="IQ_FFO_SHARE_EST_DET_EST_CURRENCY_THOM" hidden="1">"c12487"</definedName>
    <definedName name="IQ_FFO_SHARE_EST_DET_EST_DATE" hidden="1">"c12212"</definedName>
    <definedName name="IQ_FFO_SHARE_EST_DET_EST_DATE_THOM" hidden="1">"c12238"</definedName>
    <definedName name="IQ_FFO_SHARE_EST_DET_EST_INCL" hidden="1">"c12349"</definedName>
    <definedName name="IQ_FFO_SHARE_EST_DET_EST_INCL_THOM" hidden="1">"c12370"</definedName>
    <definedName name="IQ_FFO_SHARE_EST_DET_EST_ORIGIN" hidden="1">"c12722"</definedName>
    <definedName name="IQ_FFO_SHARE_EST_DET_EST_ORIGIN_THOM" hidden="1">"c12608"</definedName>
    <definedName name="IQ_FFO_SHARE_EST_DET_EST_THOM" hidden="1">"c12088"</definedName>
    <definedName name="IQ_FFO_SHARE_EST_THOM" hidden="1">"c3999"</definedName>
    <definedName name="IQ_FFO_SHARE_GUIDANCE" hidden="1">"c4447"</definedName>
    <definedName name="IQ_FFO_SHARE_GUIDANCE_CIQ" hidden="1">"c4976"</definedName>
    <definedName name="IQ_FFO_SHARE_GUIDANCE_CIQ_COL" hidden="1">"c11623"</definedName>
    <definedName name="IQ_FFO_SHARE_HIGH_EST" hidden="1">"c419"</definedName>
    <definedName name="IQ_FFO_SHARE_HIGH_EST_THOM" hidden="1">"c4001"</definedName>
    <definedName name="IQ_FFO_SHARE_HIGH_GUIDANCE" hidden="1">"c4203"</definedName>
    <definedName name="IQ_FFO_SHARE_HIGH_GUIDANCE_CIQ" hidden="1">"c4615"</definedName>
    <definedName name="IQ_FFO_SHARE_HIGH_GUIDANCE_CIQ_COL" hidden="1">"c11264"</definedName>
    <definedName name="IQ_FFO_SHARE_LOW_EST" hidden="1">"c420"</definedName>
    <definedName name="IQ_FFO_SHARE_LOW_EST_THOM" hidden="1">"c4002"</definedName>
    <definedName name="IQ_FFO_SHARE_LOW_GUIDANCE" hidden="1">"c4243"</definedName>
    <definedName name="IQ_FFO_SHARE_LOW_GUIDANCE_CIQ" hidden="1">"c4655"</definedName>
    <definedName name="IQ_FFO_SHARE_LOW_GUIDANCE_CIQ_COL" hidden="1">"c11304"</definedName>
    <definedName name="IQ_FFO_SHARE_MEDIAN_EST" hidden="1">"c1665"</definedName>
    <definedName name="IQ_FFO_SHARE_MEDIAN_EST_THOM" hidden="1">"c4000"</definedName>
    <definedName name="IQ_FFO_SHARE_NUM_EST" hidden="1">"c421"</definedName>
    <definedName name="IQ_FFO_SHARE_NUM_EST_THOM" hidden="1">"c4003"</definedName>
    <definedName name="IQ_FFO_SHARE_SHARE_EST_DET_EST" hidden="1">"c12059"</definedName>
    <definedName name="IQ_FFO_SHARE_SHARE_EST_DET_EST_CURRENCY" hidden="1">"c12466"</definedName>
    <definedName name="IQ_FFO_SHARE_SHARE_EST_DET_EST_CURRENCY_THOM" hidden="1">"c12487"</definedName>
    <definedName name="IQ_FFO_SHARE_SHARE_EST_DET_EST_DATE" hidden="1">"c12212"</definedName>
    <definedName name="IQ_FFO_SHARE_SHARE_EST_DET_EST_DATE_THOM" hidden="1">"c12238"</definedName>
    <definedName name="IQ_FFO_SHARE_SHARE_EST_DET_EST_INCL" hidden="1">"c12349"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HARE_STDDEV_EST" hidden="1">"c422"</definedName>
    <definedName name="IQ_FFO_SHARE_STDDEV_EST_THOM" hidden="1">"c4004"</definedName>
    <definedName name="IQ_FFO_SHARES_BASIC" hidden="1">"c16185"</definedName>
    <definedName name="IQ_FFO_SHARES_DILUTED" hidden="1">"c16187"</definedName>
    <definedName name="IQ_FFO_STDDEV_EST" hidden="1">"c4452"</definedName>
    <definedName name="IQ_FFO_STDDEV_EST_CIQ_COL" hidden="1">"c11628"</definedName>
    <definedName name="IQ_FFO_STDDEV_EST_THOM" hidden="1">"c4004"</definedName>
    <definedName name="IQ_FFO_TOTAL_REVENUE" hidden="1">"c16060"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COLLECTION_ID" hidden="1">"c13922"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_INSTANCE_ID" hidden="1">"c13921"</definedName>
    <definedName name="IQ_FIN_PERIOD_ID" hidden="1">"c13920"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CIQ_COL" hidden="1">"c11741"</definedName>
    <definedName name="IQ_FISCAL_Q_EST_REUT" hidden="1">"c6798"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CIQ_COL" hidden="1">"c11742"</definedName>
    <definedName name="IQ_FISCAL_Y_EST_REUT" hidden="1">"c6799"</definedName>
    <definedName name="IQ_FISCAL_Y_EST_THOM" hidden="1">"c6803"</definedName>
    <definedName name="IQ_FIVE_PERCENT_CIQID" hidden="1">"c19094"</definedName>
    <definedName name="IQ_FIVE_PERCENT_DERIVATIVES" hidden="1">"c19096"</definedName>
    <definedName name="IQ_FIVE_PERCENT_NAME" hidden="1">"c19093"</definedName>
    <definedName name="IQ_FIVE_PERCENT_OWNER" hidden="1">"c442"</definedName>
    <definedName name="IQ_FIVE_PERCENT_PERCENT" hidden="1">"c19097"</definedName>
    <definedName name="IQ_FIVE_PERCENT_POSITION_DATE" hidden="1">"c19099"</definedName>
    <definedName name="IQ_FIVE_PERCENT_SHARES" hidden="1">"c19095"</definedName>
    <definedName name="IQ_FIVE_PERCENT_VALUE" hidden="1">"c19098"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OTAL_DEPOSITS" hidden="1">"c15719"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REIGN_LOANS_TOTAL_LOANS" hidden="1">"c15714"</definedName>
    <definedName name="IQ_FOUNDATION_OVER_TOTAL" hidden="1">"c13769"</definedName>
    <definedName name="IQ_FTOOL_CAPEX" hidden="1">"c16212"</definedName>
    <definedName name="IQ_FTOOL_CASH" hidden="1">"c16213"</definedName>
    <definedName name="IQ_FTOOL_CASH_INVEST" hidden="1">"c16214"</definedName>
    <definedName name="IQ_FTOOL_EBT" hidden="1">"c16215"</definedName>
    <definedName name="IQ_FTOOL_NI" hidden="1">"c16216"</definedName>
    <definedName name="IQ_FTOOL_NI_CF" hidden="1">"c16206"</definedName>
    <definedName name="IQ_FTOOL_NUMBER_SHAREHOLDERS" hidden="1">"c16207"</definedName>
    <definedName name="IQ_FTOOL_SHARES_PER_DR" hidden="1">"c16208"</definedName>
    <definedName name="IQ_FTOOL_TOTAL_ASSETS" hidden="1">"c16209"</definedName>
    <definedName name="IQ_FTOOL_TOTAL_LIAB_EQUITY" hidden="1">"c16210"</definedName>
    <definedName name="IQ_FTOOL_TOTAL_REV" hidden="1">"c16211"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ANALYSIS" hidden="1">"c19198"</definedName>
    <definedName name="IQ_FUND_AUTHORIZED_SALE" hidden="1">"c19199"</definedName>
    <definedName name="IQ_FUND_BENCHMARK" hidden="1">"c19200"</definedName>
    <definedName name="IQ_FUND_BENCHMARK_ID" hidden="1">"c19201"</definedName>
    <definedName name="IQ_FUND_DISCOUNT_OR_PREMIUM" hidden="1">"c19242"</definedName>
    <definedName name="IQ_FUND_FEE_INC_NON_INT_INC_FFIEC" hidden="1">"c13493"</definedName>
    <definedName name="IQ_FUND_GEOGRAPHIC_MANDATE" hidden="1">"c19195"</definedName>
    <definedName name="IQ_FUND_MARKET_CAP_EMPHASIS" hidden="1">"c19197"</definedName>
    <definedName name="IQ_FUND_NAV" hidden="1">"c15225"</definedName>
    <definedName name="IQ_FUND_PRIMARY_ADVISOR" hidden="1">"c19091"</definedName>
    <definedName name="IQ_FUND_SECTOR_EMPHASIS" hidden="1">"c19196"</definedName>
    <definedName name="IQ_FUND_VEHICLE_TYPE" hidden="1">"c19194"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GA_EXP" hidden="1">"c2241"</definedName>
    <definedName name="IQ_GAAP_BS" hidden="1">"c6789"</definedName>
    <definedName name="IQ_GAAP_CF" hidden="1">"c6790"</definedName>
    <definedName name="IQ_GAAP_EST_CIQ" hidden="1">"c13924"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ICS_CODE" hidden="1">"c16201"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 hidden="1">"c15776"</definedName>
    <definedName name="IQ_GROSS_ADD_BBAND" hidden="1">"c15779"</definedName>
    <definedName name="IQ_GROSS_ADD_DIG" hidden="1">"c15777"</definedName>
    <definedName name="IQ_GROSS_ADD_PHONE" hidden="1">"c15780"</definedName>
    <definedName name="IQ_GROSS_ADD_POSTPAID_WIRELESS" hidden="1">"c15750"</definedName>
    <definedName name="IQ_GROSS_ADD_PREPAID_WIRELESS" hidden="1">"c15751"</definedName>
    <definedName name="IQ_GROSS_ADD_RESELL_WHOLESALE_WIRELESS" hidden="1">"c15752"</definedName>
    <definedName name="IQ_GROSS_ADD_RGU" hidden="1">"c15781"</definedName>
    <definedName name="IQ_GROSS_ADD_SATELLITE" hidden="1">"c15778"</definedName>
    <definedName name="IQ_GROSS_ADD_TOTAL_WIRELESS" hidden="1">"c15753"</definedName>
    <definedName name="IQ_GROSS_AH_EARNED" hidden="1">"c2742"</definedName>
    <definedName name="IQ_GROSS_CLAIM_ADJ_EXP_RESERVE_BOP" hidden="1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 hidden="1">"c15871"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EMIUMS_WRITTEN_AVG_ASSETS" hidden="1">"c15893"</definedName>
    <definedName name="IQ_GROSS_PREMIUMS_WRITTEN_AVG_EQUITY" hidden="1">"c15892"</definedName>
    <definedName name="IQ_GROSS_PREMIUMS_WRITTEN_AVG_STATUTORY_SURPLUS" hidden="1">"c15894"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VKEY" hidden="1">"c15590"</definedName>
    <definedName name="IQ_GVKEY_OTHER" hidden="1">"c15633"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" hidden="1">"c19145"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 hidden="1">"c15981"</definedName>
    <definedName name="IQ_HG_CASINO_GROSS_PROFIT" hidden="1">"c15974"</definedName>
    <definedName name="IQ_HG_CASINO_MARGIN" hidden="1">"c15976"</definedName>
    <definedName name="IQ_HG_CASINO_OPERATING_MARGIN" hidden="1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 hidden="1">"c15971"</definedName>
    <definedName name="IQ_HG_EXP_CASINO" hidden="1">"c8733"</definedName>
    <definedName name="IQ_HG_EXP_DEVELOPMENT" hidden="1">"c8738"</definedName>
    <definedName name="IQ_HG_EXP_DIRECT_CASINO_GAMING" hidden="1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 hidden="1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 hidden="1">"c15980"</definedName>
    <definedName name="IQ_HG_FOOD_BEV_REV_TOTAL_REV" hidden="1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 hidden="1">"c15970"</definedName>
    <definedName name="IQ_HG_NUMBER_TABLES_AVG" hidden="1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 hidden="1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 hidden="1">"c15993"</definedName>
    <definedName name="IQ_HG_REV_INCENTIVE_MANAGEMENT_FEES" hidden="1">"c8727"</definedName>
    <definedName name="IQ_HG_REV_MANAGEMENT_FEES" hidden="1">"c8718"</definedName>
    <definedName name="IQ_HG_REV_OTHER_CASINO" hidden="1">"c15992"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 hidden="1">"c15990"</definedName>
    <definedName name="IQ_HG_REV_TABLE" hidden="1">"c15991"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 hidden="1">"c15982"</definedName>
    <definedName name="IQ_HG_ROOM_GROSS_PROFIT" hidden="1">"c15975"</definedName>
    <definedName name="IQ_HG_ROOM_MARGIN" hidden="1">"c15978"</definedName>
    <definedName name="IQ_HG_ROOM_PROM_COSTS" hidden="1">"c8745"</definedName>
    <definedName name="IQ_HG_ROOM_REV_TOTAL_REV" hidden="1">"c15984"</definedName>
    <definedName name="IQ_HG_ROOMS_BEG" hidden="1">"c8600"</definedName>
    <definedName name="IQ_HG_SAME_PROPERTIES_CASINO_REV_CHANGE" hidden="1">"c15987"</definedName>
    <definedName name="IQ_HG_SAME_PROPERTIES_FOOD_BEV_REV_CHANGE" hidden="1">"c15989"</definedName>
    <definedName name="IQ_HG_SAME_PROPERTIES_ROOM_REV_CHANGE" hidden="1">"c15988"</definedName>
    <definedName name="IQ_HG_SAME_PROPERTIES_SLOT_MACHINE_REV_CHANGE" hidden="1">"c15985"</definedName>
    <definedName name="IQ_HG_SAME_PROPERTIES_TABLE_REV_CHANGE" hidden="1">"c15986"</definedName>
    <definedName name="IQ_HG_SLOT_MACHINES_AVG" hidden="1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"c16124"</definedName>
    <definedName name="IQ_HG_TABLE_GAMES_MANAGED" hidden="1">"c16125"</definedName>
    <definedName name="IQ_HG_TABLE_GAMES_OWNED" hidden="1">"c16123"</definedName>
    <definedName name="IQ_HG_TABLE_GAMES_TOTAL" hidden="1">"c16126"</definedName>
    <definedName name="IQ_HG_TABLES_JV" hidden="1">"c8643"</definedName>
    <definedName name="IQ_HG_TABLES_MANAGED" hidden="1">"c8644"</definedName>
    <definedName name="IQ_HG_TABLES_OWNED" hidden="1">"c8642"</definedName>
    <definedName name="IQ_HG_TABL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SULFUR_CONTENT_RESERVES_COAL" hidden="1">"c15928"</definedName>
    <definedName name="IQ_HIGH_SULFURE_RESERVES_TO_TOTAL_RESERVES_COAL" hidden="1">"c15963"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FUND_CIQID" hidden="1">"c19084"</definedName>
    <definedName name="IQ_HOLDER_FUND_DERIVATIVES" hidden="1">"c19115"</definedName>
    <definedName name="IQ_HOLDER_FUND_NAME" hidden="1">"c19083"</definedName>
    <definedName name="IQ_HOLDER_FUND_NUMBER" hidden="1">"c19090"</definedName>
    <definedName name="IQ_HOLDER_FUND_PERCENT" hidden="1">"c19085"</definedName>
    <definedName name="IQ_HOLDER_FUND_POSITION_DATE" hidden="1">"c19088"</definedName>
    <definedName name="IQ_HOLDER_FUND_PRIMARY_ADVISOR" hidden="1">"c19089"</definedName>
    <definedName name="IQ_HOLDER_FUND_SHARES" hidden="1">"c19086"</definedName>
    <definedName name="IQ_HOLDER_FUND_VALUE" hidden="1">"c19087"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LDINGS_AFRICA_MIDEAST_PERCENT" hidden="1">"c19235"</definedName>
    <definedName name="IQ_HOLDINGS_AFRICA_MIDEAST_VALUE" hidden="1">"c19234"</definedName>
    <definedName name="IQ_HOLDINGS_ASIA_PERCENT" hidden="1">"c19233"</definedName>
    <definedName name="IQ_HOLDINGS_ASIA_VALUE" hidden="1">"c19232"</definedName>
    <definedName name="IQ_HOLDINGS_CONSUMER_DISCRETIONARY_PERCENT" hidden="1">"c19213"</definedName>
    <definedName name="IQ_HOLDINGS_CONSUMER_DISCRETIONARY_VALUE" hidden="1">"c19212"</definedName>
    <definedName name="IQ_HOLDINGS_CONSUMER_STAPLES_PERCENT" hidden="1">"c19219"</definedName>
    <definedName name="IQ_HOLDINGS_CONSUMER_STAPLES_VALUE" hidden="1">"c19218"</definedName>
    <definedName name="IQ_HOLDINGS_ENERGY_PERCENT" hidden="1">"c19215"</definedName>
    <definedName name="IQ_HOLDINGS_ENERGY_VALUE" hidden="1">"c19214"</definedName>
    <definedName name="IQ_HOLDINGS_EUROPE_PERCENT" hidden="1">"c19229"</definedName>
    <definedName name="IQ_HOLDINGS_EUROPE_VALUE" hidden="1">"c19228"</definedName>
    <definedName name="IQ_HOLDINGS_FINANCIALS_PERCENT" hidden="1">"c19209"</definedName>
    <definedName name="IQ_HOLDINGS_FINANCIALS_VALUE" hidden="1">"c19208"</definedName>
    <definedName name="IQ_HOLDINGS_HEALTHCARE_PERCENT" hidden="1">"c19211"</definedName>
    <definedName name="IQ_HOLDINGS_HEALTHCARE_VALUE" hidden="1">"c19210"</definedName>
    <definedName name="IQ_HOLDINGS_INDUSTRIALS_PERCENT" hidden="1">"c19217"</definedName>
    <definedName name="IQ_HOLDINGS_INDUSTRIALS_VALUE" hidden="1">"c19216"</definedName>
    <definedName name="IQ_HOLDINGS_IT_PERCENT" hidden="1">"c19207"</definedName>
    <definedName name="IQ_HOLDINGS_IT_VALUE" hidden="1">"c19206"</definedName>
    <definedName name="IQ_HOLDINGS_LATIN_CARIBBEAN_PERCENT" hidden="1">"c19231"</definedName>
    <definedName name="IQ_HOLDINGS_LATIN_CARIBBEAN_VALUE" hidden="1">"c19230"</definedName>
    <definedName name="IQ_HOLDINGS_MATERIALS_PERCENT" hidden="1">"c19223"</definedName>
    <definedName name="IQ_HOLDINGS_MATERIALS_VALUE" hidden="1">"c19222"</definedName>
    <definedName name="IQ_HOLDINGS_TELECOMM_PERCENT" hidden="1">"c19221"</definedName>
    <definedName name="IQ_HOLDINGS_TELECOMM_VALUE" hidden="1">"c19220"</definedName>
    <definedName name="IQ_HOLDINGS_US_CANADA_PERCENT" hidden="1">"c19227"</definedName>
    <definedName name="IQ_HOLDINGS_US_CANADA_VALUE" hidden="1">"c19226"</definedName>
    <definedName name="IQ_HOLDINGS_UTILITIES_PERCENT" hidden="1">"c19225"</definedName>
    <definedName name="IQ_HOLDINGS_UTILITIES_VALUE" hidden="1">"c19224"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 hidden="1">"c16192"</definedName>
    <definedName name="IQ_HOME_CANCELLATION_RATE_INCL_JV" hidden="1">"c16194"</definedName>
    <definedName name="IQ_HOME_CANCELLATION_RATE_JV" hidden="1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 hidden="1">"c15813"</definedName>
    <definedName name="IQ_HOMEBUILDING_INV_TURN" hidden="1">"c15819"</definedName>
    <definedName name="IQ_HOMEBUILDING_TURN" hidden="1">"c15820"</definedName>
    <definedName name="IQ_HOMEOWNERS_WRITTEN" hidden="1">"c546"</definedName>
    <definedName name="IQ_HOTEL_OPERATING_EXPENSE" hidden="1">"c16042"</definedName>
    <definedName name="IQ_HOTEL_OPERATING_REVENUE" hidden="1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UNRECOG_TAX_BENEFIT_EFFECTIVE_TAX" hidden="1">"c15748"</definedName>
    <definedName name="IQ_IMPAIR_OIL" hidden="1">"c547"</definedName>
    <definedName name="IQ_IMPAIRED_LOANS" hidden="1">"c15250"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SHARES" hidden="1">"c19193"</definedName>
    <definedName name="IQ_INDEX_TYPE" hidden="1">"c15223"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LL_OTHER_COMP" hidden="1">"c19040"</definedName>
    <definedName name="IQ_INDIVIDUAL_ANNUAL_CASH_COMP" hidden="1">"c19041"</definedName>
    <definedName name="IQ_INDIVIDUAL_AS_REPORTED_COMP" hidden="1">"c19045"</definedName>
    <definedName name="IQ_INDIVIDUAL_AS_REPORTED_DIRECTOR_COMP" hidden="1">"c19057"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BONUS" hidden="1">"c19036"</definedName>
    <definedName name="IQ_INDIVIDUAL_CALCULATED_COMP" hidden="1">"c19043"</definedName>
    <definedName name="IQ_INDIVIDUAL_CHANGE_PENSION" hidden="1">"c19058"</definedName>
    <definedName name="IQ_INDIVIDUAL_DIRECT_FAX" hidden="1">"c15189"</definedName>
    <definedName name="IQ_INDIVIDUAL_DIRECT_PHONE" hidden="1">"c15188"</definedName>
    <definedName name="IQ_INDIVIDUAL_DIRECTOR_BONUS" hidden="1">"c19052"</definedName>
    <definedName name="IQ_INDIVIDUAL_DIRECTOR_CHANGE_PENSION" hidden="1">"c19053"</definedName>
    <definedName name="IQ_INDIVIDUAL_DIRECTOR_FEE" hidden="1">"c19049"</definedName>
    <definedName name="IQ_INDIVIDUAL_DIRECTOR_NON_EQUITY_COMP" hidden="1">"c19054"</definedName>
    <definedName name="IQ_INDIVIDUAL_DIRECTOR_OPTION_AWARDS" hidden="1">"c19050"</definedName>
    <definedName name="IQ_INDIVIDUAL_DIRECTOR_OTHER" hidden="1">"c19051"</definedName>
    <definedName name="IQ_INDIVIDUAL_DIRECTOR_STOCK_AWARDS" hidden="1">"c19055"</definedName>
    <definedName name="IQ_INDIVIDUAL_DIRECTOR_STOCK_GRANTS" hidden="1">"c19082"</definedName>
    <definedName name="IQ_INDIVIDUAL_DIRECTOR_STOCK_OPTIONS" hidden="1">"c19056"</definedName>
    <definedName name="IQ_INDIVIDUAL_EDUCATION" hidden="1">"c15203"</definedName>
    <definedName name="IQ_INDIVIDUAL_EMAIL" hidden="1">"c15193"</definedName>
    <definedName name="IQ_INDIVIDUAL_EQUITY_INCENTIVE" hidden="1">"c19078"</definedName>
    <definedName name="IQ_INDIVIDUAL_EST_PAYMENTS_CHANGE_CONTROL" hidden="1">"c19047"</definedName>
    <definedName name="IQ_INDIVIDUAL_EST_PAYMENTS_TERMINATION" hidden="1">"c19059"</definedName>
    <definedName name="IQ_INDIVIDUAL_EXERCISABLE_OPTIONS" hidden="1">"c19062"</definedName>
    <definedName name="IQ_INDIVIDUAL_EXERCISABLE_VALUES" hidden="1">"c19063"</definedName>
    <definedName name="IQ_INDIVIDUAL_EXERCISED_OPTIONS" hidden="1">"c19060"</definedName>
    <definedName name="IQ_INDIVIDUAL_EXERCISED_VALUES" hidden="1">"c19061"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LT_INCENTIVE" hidden="1">"c19039"</definedName>
    <definedName name="IQ_INDIVIDUAL_MAIN_FAX" hidden="1">"c15187"</definedName>
    <definedName name="IQ_INDIVIDUAL_MAIN_PHONE" hidden="1">"c15186"</definedName>
    <definedName name="IQ_INDIVIDUAL_MARKET_VALUE_SHARES_NOT_VESTED" hidden="1">"c19077"</definedName>
    <definedName name="IQ_INDIVIDUAL_MOBILE" hidden="1">"c15198"</definedName>
    <definedName name="IQ_INDIVIDUAL_NICKNAME" hidden="1">"c15192"</definedName>
    <definedName name="IQ_INDIVIDUAL_NON_EQUITY_INCENTIVE" hidden="1">"c19048"</definedName>
    <definedName name="IQ_INDIVIDUAL_NOTES" hidden="1">"c15204"</definedName>
    <definedName name="IQ_INDIVIDUAL_NUM_SHARED_NOT_VESTED" hidden="1">"c19076"</definedName>
    <definedName name="IQ_INDIVIDUAL_NUM_SHARES_ACQUIRED" hidden="1">"c19074"</definedName>
    <definedName name="IQ_INDIVIDUAL_OFFICE_ADDRESS" hidden="1">"c15185"</definedName>
    <definedName name="IQ_INDIVIDUAL_OPTION_AWARDS" hidden="1">"c19044"</definedName>
    <definedName name="IQ_INDIVIDUAL_OPTION_MARKET_PRICE" hidden="1">"c19073"</definedName>
    <definedName name="IQ_INDIVIDUAL_OPTION_PRICE" hidden="1">"c19072"</definedName>
    <definedName name="IQ_INDIVIDUAL_OTHER_ANNUAL_COMP" hidden="1">"c19037"</definedName>
    <definedName name="IQ_INDIVIDUAL_OTHER_COMP" hidden="1">"c19046"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RESTRICTED_STOCK_COMP" hidden="1">"c19038"</definedName>
    <definedName name="IQ_INDIVIDUAL_SALARY" hidden="1">"c19035"</definedName>
    <definedName name="IQ_INDIVIDUAL_SPECIALTY" hidden="1">"c15190"</definedName>
    <definedName name="IQ_INDIVIDUAL_ST_COMP" hidden="1">"c19042"</definedName>
    <definedName name="IQ_INDIVIDUAL_TITLE" hidden="1">"c15183"</definedName>
    <definedName name="IQ_INDIVIDUAL_TOTAL_NUM_STOCK_AWARDS" hidden="1">"c19081"</definedName>
    <definedName name="IQ_INDIVIDUAL_TOTAL_OPTIONS" hidden="1">"c19070"</definedName>
    <definedName name="IQ_INDIVIDUAL_TOTAL_STOCK_VALUE" hidden="1">"c19080"</definedName>
    <definedName name="IQ_INDIVIDUAL_TOTAL_VALUE_OPTIONS" hidden="1">"c19071"</definedName>
    <definedName name="IQ_INDIVIDUAL_UNCLASSIFIED_OPTIONS" hidden="1">"c19066"</definedName>
    <definedName name="IQ_INDIVIDUAL_UNCLASSIFIED_OPTIONS_VALUE" hidden="1">"c19067"</definedName>
    <definedName name="IQ_INDIVIDUAL_UNEARNED_STOCK_VALUE" hidden="1">"c19079"</definedName>
    <definedName name="IQ_INDIVIDUAL_UNEXERCISABLE_OPTIONS" hidden="1">"c19064"</definedName>
    <definedName name="IQ_INDIVIDUAL_UNEXERCISABLE_VALUES" hidden="1">"c19065"</definedName>
    <definedName name="IQ_INDIVIDUAL_UNEXERCISED_UNEARNED_OPTIONS" hidden="1">"c19068"</definedName>
    <definedName name="IQ_INDIVIDUAL_UNEXERCISED_UNEARNED_OPTIONS_VALUE" hidden="1">"c19069"</definedName>
    <definedName name="IQ_INDIVIDUAL_VALUE_VESTING" hidden="1">"c19075"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ITIAL_TRANSACTION" hidden="1">"c18885"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CIQID" hidden="1">"c19101"</definedName>
    <definedName name="IQ_INSIDER_DERIVATIVES" hidden="1">"c19102"</definedName>
    <definedName name="IQ_INSIDER_LOANS_FDIC" hidden="1">"c6365"</definedName>
    <definedName name="IQ_INSIDER_NAME" hidden="1">"c19100"</definedName>
    <definedName name="IQ_INSIDER_OVER_TOTAL" hidden="1">"c1581"</definedName>
    <definedName name="IQ_INSIDER_OWNER" hidden="1">"c577"</definedName>
    <definedName name="IQ_INSIDER_PERCENT" hidden="1">"c578"</definedName>
    <definedName name="IQ_INSIDER_POSITION_DATE" hidden="1">"c19104"</definedName>
    <definedName name="IQ_INSIDER_SHARES" hidden="1">"c579"</definedName>
    <definedName name="IQ_INSIDER_VALUE" hidden="1">"c19103"</definedName>
    <definedName name="IQ_INST_DEPOSITS" hidden="1">"c89"</definedName>
    <definedName name="IQ_INSTITUTIONAL_CIQID" hidden="1">"c19106"</definedName>
    <definedName name="IQ_INSTITUTIONAL_DERIVATIVES" hidden="1">"c19107"</definedName>
    <definedName name="IQ_INSTITUTIONAL_NAME" hidden="1">"c19105"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POSITION_DATE" hidden="1">"c19109"</definedName>
    <definedName name="IQ_INSTITUTIONAL_SHARES" hidden="1">"c582"</definedName>
    <definedName name="IQ_INSTITUTIONAL_VALUE" hidden="1">"c19108"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EXPENSE_AVG_ASSET" hidden="1">"c15705"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AVG_ASSET" hidden="1">"c15704"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GIBLES_NET" hidden="1">"c1407"</definedName>
    <definedName name="IQ_INTERBANK_RATIO" hidden="1">"c19134"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PENALTIES_RECOG_BS_AFTER_TAX" hidden="1">"c15745"</definedName>
    <definedName name="IQ_INTEREST_PENALTIES_RECOG_BS_PRE_TAX" hidden="1">"c15744"</definedName>
    <definedName name="IQ_INTEREST_PENALTIES_RECOG_IS_AFTER_TAX" hidden="1">"c15743"</definedName>
    <definedName name="IQ_INTEREST_PENALTIES_RECOG_IS_PRE_TAX" hidden="1">"c15742"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CRITERIA_EBITDA_MAX" hidden="1">"c18907"</definedName>
    <definedName name="IQ_INVEST_CRITERIA_EBITDA_MIN" hidden="1">"c18906"</definedName>
    <definedName name="IQ_INVEST_CRITERIA_EQUITY_MAX" hidden="1">"c18901"</definedName>
    <definedName name="IQ_INVEST_CRITERIA_EQUITY_MIN" hidden="1">"c18900"</definedName>
    <definedName name="IQ_INVEST_CRITERIA_EV_MAX" hidden="1">"c18903"</definedName>
    <definedName name="IQ_INVEST_CRITERIA_EV_MIN" hidden="1">"c18902"</definedName>
    <definedName name="IQ_INVEST_CRITERIA_GEOGRAPHY" hidden="1">"c18898"</definedName>
    <definedName name="IQ_INVEST_CRITERIA_INDUSTRY" hidden="1">"c18897"</definedName>
    <definedName name="IQ_INVEST_CRITERIA_STAGES" hidden="1">"c18899"</definedName>
    <definedName name="IQ_INVEST_CRITERIA_TOT_REV_MAX" hidden="1">"c18905"</definedName>
    <definedName name="IQ_INVEST_CRITERIA_TOT_REV_MIN" hidden="1">"c18904"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ADVISOR" hidden="1">"c19236"</definedName>
    <definedName name="IQ_INVESTMENT_ADVISOR_ID" hidden="1">"c19237"</definedName>
    <definedName name="IQ_INVESTMENT_ADVISOR_PRIMARY" hidden="1">"c19239"</definedName>
    <definedName name="IQ_INVESTMENT_ADVISOR_PRIMARY_ID" hidden="1">"c19240"</definedName>
    <definedName name="IQ_INVESTMENT_ADVISOR_REL" hidden="1">"c19238"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NVESTMENT_PARTNERSHIP" hidden="1">"c16072"</definedName>
    <definedName name="IQ_INVESTMENTS_ALL" hidden="1">"c18891"</definedName>
    <definedName name="IQ_INVESTMENTS_ALL_COVER" hidden="1">"c19112"</definedName>
    <definedName name="IQ_INVESTMENTS_ALL_ID" hidden="1">"c18892"</definedName>
    <definedName name="IQ_INVESTMENTS_ALL_REL" hidden="1">"c18894"</definedName>
    <definedName name="IQ_INVESTMENTS_ALL_STAKE" hidden="1">"c18893"</definedName>
    <definedName name="IQ_INVESTMENTS_CURR" hidden="1">"c18881"</definedName>
    <definedName name="IQ_INVESTMENTS_CURR_COVER" hidden="1">"c19110"</definedName>
    <definedName name="IQ_INVESTMENTS_CURR_ID" hidden="1">"c18882"</definedName>
    <definedName name="IQ_INVESTMENTS_CURR_REL" hidden="1">"c18884"</definedName>
    <definedName name="IQ_INVESTMENTS_CURR_STAKE" hidden="1">"c18883"</definedName>
    <definedName name="IQ_INVESTMENTS_LP" hidden="1">"c18912"</definedName>
    <definedName name="IQ_INVESTMENTS_LP_ID" hidden="1">"c18913"</definedName>
    <definedName name="IQ_INVESTMENTS_LP_REL" hidden="1">"c18914"</definedName>
    <definedName name="IQ_INVESTMENTS_PENDING" hidden="1">"c18887"</definedName>
    <definedName name="IQ_INVESTMENTS_PENDING_COVER" hidden="1">"c19111"</definedName>
    <definedName name="IQ_INVESTMENTS_PENDING_ID" hidden="1">"c18888"</definedName>
    <definedName name="IQ_INVESTMENTS_PENDING_REL" hidden="1">"c18890"</definedName>
    <definedName name="IQ_INVESTMENTS_PENDING_STAKE" hidden="1">"c18889"</definedName>
    <definedName name="IQ_INVESTMENTS_PRIOR" hidden="1">"c18895"</definedName>
    <definedName name="IQ_INVESTMENTS_PRIOR_ID" hidden="1">"c18896"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ND_MINERAL_RIGHTS_TO_PPE_GROSS_COAL" hidden="1">"c15949"</definedName>
    <definedName name="IQ_LAND_MINERAL_RIGHTS_TO_PPE_NET_COAL" hidden="1">"c15950"</definedName>
    <definedName name="IQ_LANDS_MINERAL_RIGHTS_GROSS_COAL" hidden="1">"c15938"</definedName>
    <definedName name="IQ_LANDS_MINERAL_RIGHTS_NET_COAL" hidden="1">"c15939"</definedName>
    <definedName name="IQ_LAPSE_STATUTE_LIMITATIONS" hidden="1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_TRANSACTION" hidden="1">"c18886"</definedName>
    <definedName name="IQ_LEAD_UNDERWRITER" hidden="1">"c8957"</definedName>
    <definedName name="IQ_LEASE_EXPENSE" hidden="1">"c16039"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 hidden="1">"c16099"</definedName>
    <definedName name="IQ_LEASE_PMT_REC_CY" hidden="1">"c16093"</definedName>
    <definedName name="IQ_LEASE_PMT_REC_CY1" hidden="1">"c16094"</definedName>
    <definedName name="IQ_LEASE_PMT_REC_CY2" hidden="1">"c16095"</definedName>
    <definedName name="IQ_LEASE_PMT_REC_CY3" hidden="1">"c16096"</definedName>
    <definedName name="IQ_LEASE_PMT_REC_CY4" hidden="1">"c16097"</definedName>
    <definedName name="IQ_LEASE_PMT_REC_NEXT_FIVE" hidden="1">"c16098"</definedName>
    <definedName name="IQ_LEASE_PMT_REC_TOTAL" hidden="1">"c16100"</definedName>
    <definedName name="IQ_LEASE_RECEIVABLES_FOREIGN_FFIEC" hidden="1">"c13483"</definedName>
    <definedName name="IQ_LEASE_REVENUE" hidden="1">"c16023"</definedName>
    <definedName name="IQ_LEASE_TERMINATION_FEES" hidden="1">"c16182"</definedName>
    <definedName name="IQ_LEASED_RESERVES_COAL" hidden="1">"c15918"</definedName>
    <definedName name="IQ_LEASED_RESERVES_TO_TOTAL_RESERVES_COAL" hidden="1">"c15958"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"c16172"</definedName>
    <definedName name="IQ_LICENSED_WIRELESS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MITED_PARTNERS" hidden="1">"c18915"</definedName>
    <definedName name="IQ_LIMITED_PARTNERS_ID" hidden="1">"c18916"</definedName>
    <definedName name="IQ_LIMITED_PARTNERS_REL" hidden="1">"c19114"</definedName>
    <definedName name="IQ_LINE_EXTENSIONS_CABLE_INVEST" hidden="1">"c15803"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SULFUR_CONTENT_RESERVES_COAL" hidden="1">"c15924"</definedName>
    <definedName name="IQ_LOW_SULFURE_RESERVES_TO_TOTAL_RESERVES_COAL" hidden="1">"c15961"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_REVENUE_OVER_EMPLOYEES" hidden="1">"c1437"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ACT_OR_EST_CIQ_COL" hidden="1">"c11634"</definedName>
    <definedName name="IQ_MAINT_CAPEX_EST" hidden="1">"c4457"</definedName>
    <definedName name="IQ_MAINT_CAPEX_GUIDANCE" hidden="1">"c4459"</definedName>
    <definedName name="IQ_MAINT_CAPEX_GUIDANCE_CIQ" hidden="1">"c4988"</definedName>
    <definedName name="IQ_MAINT_CAPEX_GUIDANCE_CIQ_COL" hidden="1">"c11635"</definedName>
    <definedName name="IQ_MAINT_CAPEX_HIGH_EST" hidden="1">"c4460"</definedName>
    <definedName name="IQ_MAINT_CAPEX_HIGH_GUIDANCE" hidden="1">"c4197"</definedName>
    <definedName name="IQ_MAINT_CAPEX_HIGH_GUIDANCE_CIQ" hidden="1">"c4609"</definedName>
    <definedName name="IQ_MAINT_CAPEX_HIGH_GUIDANCE_CIQ_COL" hidden="1">"c11258"</definedName>
    <definedName name="IQ_MAINT_CAPEX_LOW_EST" hidden="1">"c4461"</definedName>
    <definedName name="IQ_MAINT_CAPEX_LOW_GUIDANCE" hidden="1">"c4237"</definedName>
    <definedName name="IQ_MAINT_CAPEX_LOW_GUIDANCE_CIQ" hidden="1">"c4649"</definedName>
    <definedName name="IQ_MAINT_CAPEX_LOW_GUIDANCE_CIQ_COL" hidden="1">"c11298"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ETING_PROMOTION_EXPENSE" hidden="1">"c16035"</definedName>
    <definedName name="IQ_MATERIALS_SUPPLES_INVENTORY_COAL" hidden="1">"c15942"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 hidden="1">"c15862"</definedName>
    <definedName name="IQ_MC_COMMERCIAL_NON_RISK_MEMBERS" hidden="1">"c15835"</definedName>
    <definedName name="IQ_MC_COMMERCIAL_PREMIUMS" hidden="1">"c15852"</definedName>
    <definedName name="IQ_MC_DAYS_CLAIMS_PAYABLE" hidden="1">"c9937"</definedName>
    <definedName name="IQ_MC_DAYS_CLAIMS_PAYABLE_EXCL_CAPITATION" hidden="1">"c9938"</definedName>
    <definedName name="IQ_MC_DENTAL_MEMBERS" hidden="1">"c15832"</definedName>
    <definedName name="IQ_MC_DENTAL_PREMIUMS" hidden="1">"c15858"</definedName>
    <definedName name="IQ_MC_HMO_MEMBERS" hidden="1">"c15824"</definedName>
    <definedName name="IQ_MC_HMO_PREMIUMS" hidden="1">"c15850"</definedName>
    <definedName name="IQ_MC_INDEMNITY_MEMBERS" hidden="1">"c15825"</definedName>
    <definedName name="IQ_MC_INDEMNITY_PREMIUMS" hidden="1">"c15851"</definedName>
    <definedName name="IQ_MC_MEDICAID_ASO_FEES" hidden="1">"c15865"</definedName>
    <definedName name="IQ_MC_MEDICAID_MEMBERS" hidden="1">"c15830"</definedName>
    <definedName name="IQ_MC_MEDICAID_NON_RISK_MEMBERS" hidden="1">"c15838"</definedName>
    <definedName name="IQ_MC_MEDICAID_PREMIUMS" hidden="1">"c15856"</definedName>
    <definedName name="IQ_MC_MEDICAL_COST" hidden="1">"c15847"</definedName>
    <definedName name="IQ_MC_MEDICAL_COSTS_PMPM" hidden="1">"c9925"</definedName>
    <definedName name="IQ_MC_MEDICARE_ASO_FEES" hidden="1">"c15864"</definedName>
    <definedName name="IQ_MC_MEDICARE_MEMBERS" hidden="1">"c15828"</definedName>
    <definedName name="IQ_MC_MEDICARE_NON_RISK_MEMBERS" hidden="1">"c15837"</definedName>
    <definedName name="IQ_MC_MEDICARE_PART_D_MEMBERS" hidden="1">"c15829"</definedName>
    <definedName name="IQ_MC_MEDICARE_PART_D_PREMIUMS" hidden="1">"c15855"</definedName>
    <definedName name="IQ_MC_MEDICARE_PREMIUMS" hidden="1">"c15854"</definedName>
    <definedName name="IQ_MC_MILITARY_ASO_FEES" hidden="1">"c15863"</definedName>
    <definedName name="IQ_MC_MILITARY_MEMBERS" hidden="1">"c15827"</definedName>
    <definedName name="IQ_MC_MILITARY_NON_RISK_MEMBERS" hidden="1">"c15836"</definedName>
    <definedName name="IQ_MC_MILITARY_PREMIUMS" hidden="1">"c15853"</definedName>
    <definedName name="IQ_MC_NET_INVESTMENT_INCOME" hidden="1">"c15845"</definedName>
    <definedName name="IQ_MC_OTHER_REV" hidden="1">"c15846"</definedName>
    <definedName name="IQ_MC_PARENT_CASH" hidden="1">"c9942"</definedName>
    <definedName name="IQ_MC_PPO_POS_MEMBERS" hidden="1">"c15823"</definedName>
    <definedName name="IQ_MC_PPO_POS_PREMIUMS" hidden="1">"c15849"</definedName>
    <definedName name="IQ_MC_PREMIUMS" hidden="1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PECIALTY_ASO_FEES" hidden="1">"c15867"</definedName>
    <definedName name="IQ_MC_SPECIALTY_NON_RISK_MEMBERS" hidden="1">"c15840"</definedName>
    <definedName name="IQ_MC_STATUTORY_SURPLUS" hidden="1">"c2772"</definedName>
    <definedName name="IQ_MC_TANGIBLE_EQUITY_MEDICAL_COST" hidden="1">"c15848"</definedName>
    <definedName name="IQ_MC_TANGIBLE_EQUITY_PER_MEMBER" hidden="1">"c15843"</definedName>
    <definedName name="IQ_MC_TOTAL_ASO_FEES" hidden="1">"c15868"</definedName>
    <definedName name="IQ_MC_TOTAL_COMMERCIAL_MEMBERS" hidden="1">"c15826"</definedName>
    <definedName name="IQ_MC_TOTAL_COVERED_LIVES" hidden="1">"c9919"</definedName>
    <definedName name="IQ_MC_TOTAL_EQUITY_PER_MEMBER" hidden="1">"c15842"</definedName>
    <definedName name="IQ_MC_TOTAL_GOVT_ASO_FEES" hidden="1">"c15866"</definedName>
    <definedName name="IQ_MC_TOTAL_GOVT_MEMBERS" hidden="1">"c15831"</definedName>
    <definedName name="IQ_MC_TOTAL_GOVT_NON_RISK_MEMBERS" hidden="1">"c15839"</definedName>
    <definedName name="IQ_MC_TOTAL_GOVT_PREMIUMS" hidden="1">"c15857"</definedName>
    <definedName name="IQ_MC_TOTAL_MEMBERSHIP" hidden="1">"c9922"</definedName>
    <definedName name="IQ_MC_TOTAL_MEMBERSHIP_CAPITATION" hidden="1">"c9923"</definedName>
    <definedName name="IQ_MC_TOTAL_OTHER_MEMBERS" hidden="1">"c15833"</definedName>
    <definedName name="IQ_MC_TOTAL_OTHER_PREMIUMS" hidden="1">"c15859"</definedName>
    <definedName name="IQ_MC_TOTAL_RESERVES_PER_MEMBER" hidden="1">"c15844"</definedName>
    <definedName name="IQ_MC_TOTAL_SEPCIALTY_MEMBERS" hidden="1">"c15834"</definedName>
    <definedName name="IQ_MC_TOTAL_SEPCIALTY_PREMIUMS" hidden="1">"c15860"</definedName>
    <definedName name="IQ_MC_TOTAL_STATUTORY_CAPITAL_SURPLUS_PER_MEMBER" hidden="1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DIUM_SULFUR_CONTENT_RESERVES_COAL" hidden="1">"c15926"</definedName>
    <definedName name="IQ_MEDIUM_SULFURE_RESERVES_TO_TOTAL_RESERVES_COAL" hidden="1">"c15962"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 hidden="1">"c2848"</definedName>
    <definedName name="IQ_MIN_USE_PER_SUB" hidden="1">"c15764"</definedName>
    <definedName name="IQ_MINE_DEVELOPMENT_GROSS_COAL" hidden="1">"c15940"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NTUTES_USED_LOCAL" hidden="1">"c15808"</definedName>
    <definedName name="IQ_MINTUTES_USED_LONG_DIST" hidden="1">"c15809"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EY_MKT_DEPOSITS_TOTAL_DEPOSITS" hidden="1">"c15720"</definedName>
    <definedName name="IQ_MONEY_MKT_SAVINGS_ACCT_DEPOSITS_TOTAL_DEPOSITS" hidden="1">"c15722"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M_ADJ" hidden="1">"c16000"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MUTUAL_FUND_LIST" hidden="1">"c19092"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RE" hidden="1">"c15996"</definedName>
    <definedName name="IQ_NAV_SHARE_ACT_OR_EST" hidden="1">"c2225"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HIGH_EST" hidden="1">"c5612"</definedName>
    <definedName name="IQ_NAV_SHARE_LOW_EST" hidden="1">"c5613"</definedName>
    <definedName name="IQ_NAV_SHARE_MEDIAN_EST" hidden="1">"c5610"</definedName>
    <definedName name="IQ_NAV_SHARE_NUM_EST" hidden="1">"c5614"</definedName>
    <definedName name="IQ_NAV_SHARE_RE" hidden="1">"c16011"</definedName>
    <definedName name="IQ_NAV_SHARE_STDDEV_EST" hidden="1">"c5611"</definedName>
    <definedName name="IQ_NAV_STDDEV_EST" hidden="1">"c1756"</definedName>
    <definedName name="IQ_NAV_STDDEV_EST_THOM" hidden="1">"c5603"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ADD_BASIC" hidden="1">"c15782"</definedName>
    <definedName name="IQ_NET_ADD_BBAND" hidden="1">"c15785"</definedName>
    <definedName name="IQ_NET_ADD_DIG" hidden="1">"c15783"</definedName>
    <definedName name="IQ_NET_ADD_PHONE" hidden="1">"c15786"</definedName>
    <definedName name="IQ_NET_ADD_POSTPAID_WIRELESS" hidden="1">"c15754"</definedName>
    <definedName name="IQ_NET_ADD_PREPAID_WIRELESS" hidden="1">"c15755"</definedName>
    <definedName name="IQ_NET_ADD_RESELL_WHOLESALE_WIRELESS" hidden="1">"c15756"</definedName>
    <definedName name="IQ_NET_ADD_RGU" hidden="1">"c15787"</definedName>
    <definedName name="IQ_NET_ADD_SATELLITE" hidden="1">"c15784"</definedName>
    <definedName name="IQ_NET_ADD_TOTAL_WIRELESS" hidden="1">"c15757"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ADJ_EXP_RESERVE_BOP" hidden="1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CIQ_COL" hidden="1">"c11717"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THOM" hidden="1">"c4027"</definedName>
    <definedName name="IQ_NET_DEBT_GUIDANCE" hidden="1">"c4467"</definedName>
    <definedName name="IQ_NET_DEBT_GUIDANCE_CIQ" hidden="1">"c5005"</definedName>
    <definedName name="IQ_NET_DEBT_GUIDANCE_CIQ_COL" hidden="1">"c11652"</definedName>
    <definedName name="IQ_NET_DEBT_HIGH_EST" hidden="1">"c3518"</definedName>
    <definedName name="IQ_NET_DEBT_HIGH_EST_THOM" hidden="1">"c4029"</definedName>
    <definedName name="IQ_NET_DEBT_HIGH_GUIDANCE" hidden="1">"c4181"</definedName>
    <definedName name="IQ_NET_DEBT_HIGH_GUIDANCE_CIQ" hidden="1">"c4593"</definedName>
    <definedName name="IQ_NET_DEBT_HIGH_GUIDANCE_CIQ_COL" hidden="1">"c11242"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THOM" hidden="1">"c4030"</definedName>
    <definedName name="IQ_NET_DEBT_LOW_GUIDANCE" hidden="1">"c4221"</definedName>
    <definedName name="IQ_NET_DEBT_LOW_GUIDANCE_CIQ" hidden="1">"c4633"</definedName>
    <definedName name="IQ_NET_DEBT_LOW_GUIDANCE_CIQ_COL" hidden="1">"c11282"</definedName>
    <definedName name="IQ_NET_DEBT_MEDIAN_EST" hidden="1">"c3520"</definedName>
    <definedName name="IQ_NET_DEBT_MEDIAN_EST_THOM" hidden="1">"c4028"</definedName>
    <definedName name="IQ_NET_DEBT_NUM_EST" hidden="1">"c3515"</definedName>
    <definedName name="IQ_NET_DEBT_NUM_EST_THOM" hidden="1">"c4031"</definedName>
    <definedName name="IQ_NET_DEBT_STDDEV_EST" hidden="1">"c3516"</definedName>
    <definedName name="IQ_NET_DEBT_STDDEV_EST_THOM" hidden="1">"c4032"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COME_HOMEBUILDING_SALES" hidden="1">"c15818"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AVG_ASSET" hidden="1">"c15706"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 hidden="1">"c15873"</definedName>
    <definedName name="IQ_NET_NONINTEREST_INC_EXP_INTERNATIONAL_OPS_FFIEC" hidden="1">"c15387"</definedName>
    <definedName name="IQ_NET_OPERATING_INCOME_ASSETS_FDIC" hidden="1">"c6729"</definedName>
    <definedName name="IQ_NET_PREMIUM_WRITTEN_STATUTORY_SURPLUS" hidden="1">"c15880"</definedName>
    <definedName name="IQ_NET_PREMIUMS_WRITTEN_AVG_ASSETS" hidden="1">"c15888"</definedName>
    <definedName name="IQ_NET_PREMIUMS_WRITTEN_AVG_EQUITY" hidden="1">"c15891"</definedName>
    <definedName name="IQ_NET_PREMIUMS_WRITTEN_AVG_STATUTORY_SURPLUS" hidden="1">"c15890"</definedName>
    <definedName name="IQ_NET_PREMIUMS_WRITTEN_GROSS_PREMIUMS_WRITTEN" hidden="1">"c15889"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CIQ_COL" hidden="1">"c11712"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 hidden="1">"c1716"</definedName>
    <definedName name="IQ_NI_EST_THOM" hidden="1">"c5126"</definedName>
    <definedName name="IQ_NI_FFIEC" hidden="1">"c13034"</definedName>
    <definedName name="IQ_NI_GAAP_GUIDANCE" hidden="1">"c4470"</definedName>
    <definedName name="IQ_NI_GAAP_GUIDANCE_CIQ" hidden="1">"c5008"</definedName>
    <definedName name="IQ_NI_GAAP_GUIDANCE_CIQ_COL" hidden="1">"c11655"</definedName>
    <definedName name="IQ_NI_GAAP_HIGH_GUIDANCE" hidden="1">"c4177"</definedName>
    <definedName name="IQ_NI_GAAP_HIGH_GUIDANCE_CIQ" hidden="1">"c4589"</definedName>
    <definedName name="IQ_NI_GAAP_HIGH_GUIDANCE_CIQ_COL" hidden="1">"c11238"</definedName>
    <definedName name="IQ_NI_GAAP_LOW_GUIDANCE" hidden="1">"c4217"</definedName>
    <definedName name="IQ_NI_GAAP_LOW_GUIDANCE_CIQ" hidden="1">"c4629"</definedName>
    <definedName name="IQ_NI_GAAP_LOW_GUIDANCE_CIQ_COL" hidden="1">"c11278"</definedName>
    <definedName name="IQ_NI_GUIDANCE" hidden="1">"c4469"</definedName>
    <definedName name="IQ_NI_GUIDANCE_CIQ" hidden="1">"c5007"</definedName>
    <definedName name="IQ_NI_GUIDANCE_CIQ_COL" hidden="1">"c11654"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EST" hidden="1">"c1723"</definedName>
    <definedName name="IQ_NI_GW_GUIDANCE" hidden="1">"c4471"</definedName>
    <definedName name="IQ_NI_GW_GUIDANCE_CIQ" hidden="1">"c5009"</definedName>
    <definedName name="IQ_NI_GW_GUIDANCE_CIQ_COL" hidden="1">"c11656"</definedName>
    <definedName name="IQ_NI_GW_HIGH_EST" hidden="1">"c1725"</definedName>
    <definedName name="IQ_NI_GW_HIGH_GUIDANCE" hidden="1">"c4178"</definedName>
    <definedName name="IQ_NI_GW_HIGH_GUIDANCE_CIQ" hidden="1">"c4590"</definedName>
    <definedName name="IQ_NI_GW_HIGH_GUIDANCE_CIQ_COL" hidden="1">"c11239"</definedName>
    <definedName name="IQ_NI_GW_LOW_EST" hidden="1">"c1726"</definedName>
    <definedName name="IQ_NI_GW_LOW_GUIDANCE" hidden="1">"c4218"</definedName>
    <definedName name="IQ_NI_GW_LOW_GUIDANCE_CIQ" hidden="1">"c4630"</definedName>
    <definedName name="IQ_NI_GW_LOW_GUIDANCE_CIQ_COL" hidden="1">"c11279"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HIGH_EST_THOM" hidden="1">"c5128"</definedName>
    <definedName name="IQ_NI_HIGH_GUIDANCE" hidden="1">"c4176"</definedName>
    <definedName name="IQ_NI_HIGH_GUIDANCE_CIQ" hidden="1">"c4588"</definedName>
    <definedName name="IQ_NI_HIGH_GUIDANCE_CIQ_COL" hidden="1">"c11237"</definedName>
    <definedName name="IQ_NI_LOW_EST" hidden="1">"c1719"</definedName>
    <definedName name="IQ_NI_LOW_EST_THOM" hidden="1">"c5129"</definedName>
    <definedName name="IQ_NI_LOW_GUIDANCE" hidden="1">"c4216"</definedName>
    <definedName name="IQ_NI_LOW_GUIDANCE_CIQ" hidden="1">"c4628"</definedName>
    <definedName name="IQ_NI_LOW_GUIDANCE_CIQ_COL" hidden="1">"c11277"</definedName>
    <definedName name="IQ_NI_MARGIN" hidden="1">"c794"</definedName>
    <definedName name="IQ_NI_MEDIAN_EST" hidden="1">"c1717"</definedName>
    <definedName name="IQ_NI_MEDIAN_EST_THOM" hidden="1">"c5127"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THOM" hidden="1">"c5130"</definedName>
    <definedName name="IQ_NI_REPORTED_DET_EST_ORIGIN" hidden="1">"c12588"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ACT_OR_EST_CIQ_COL" hidden="1">"c11659"</definedName>
    <definedName name="IQ_NI_SBC_EST" hidden="1">"c4473"</definedName>
    <definedName name="IQ_NI_SBC_GUIDANCE" hidden="1">"c4475"</definedName>
    <definedName name="IQ_NI_SBC_GUIDANCE_CIQ" hidden="1">"c5013"</definedName>
    <definedName name="IQ_NI_SBC_GUIDANCE_CIQ_COL" hidden="1">"c11660"</definedName>
    <definedName name="IQ_NI_SBC_GW_ACT_OR_EST" hidden="1">"c4478"</definedName>
    <definedName name="IQ_NI_SBC_GW_ACT_OR_EST_CIQ" hidden="1">"c5016"</definedName>
    <definedName name="IQ_NI_SBC_GW_ACT_OR_EST_CIQ_COL" hidden="1">"c11663"</definedName>
    <definedName name="IQ_NI_SBC_GW_EST" hidden="1">"c4477"</definedName>
    <definedName name="IQ_NI_SBC_GW_GUIDANCE" hidden="1">"c4479"</definedName>
    <definedName name="IQ_NI_SBC_GW_GUIDANCE_CIQ" hidden="1">"c5017"</definedName>
    <definedName name="IQ_NI_SBC_GW_GUIDANCE_CIQ_COL" hidden="1">"c11664"</definedName>
    <definedName name="IQ_NI_SBC_GW_HIGH_EST" hidden="1">"c4480"</definedName>
    <definedName name="IQ_NI_SBC_GW_HIGH_GUIDANCE" hidden="1">"c4187"</definedName>
    <definedName name="IQ_NI_SBC_GW_HIGH_GUIDANCE_CIQ" hidden="1">"c4599"</definedName>
    <definedName name="IQ_NI_SBC_GW_HIGH_GUIDANCE_CIQ_COL" hidden="1">"c11248"</definedName>
    <definedName name="IQ_NI_SBC_GW_LOW_EST" hidden="1">"c4481"</definedName>
    <definedName name="IQ_NI_SBC_GW_LOW_GUIDANCE" hidden="1">"c4227"</definedName>
    <definedName name="IQ_NI_SBC_GW_LOW_GUIDANCE_CIQ" hidden="1">"c4639"</definedName>
    <definedName name="IQ_NI_SBC_GW_LOW_GUIDANCE_CIQ_COL" hidden="1">"c11288"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HIGH_GUIDANCE_CIQ" hidden="1">"c4598"</definedName>
    <definedName name="IQ_NI_SBC_HIGH_GUIDANCE_CIQ_COL" hidden="1">"c11247"</definedName>
    <definedName name="IQ_NI_SBC_LOW_EST" hidden="1">"c4487"</definedName>
    <definedName name="IQ_NI_SBC_LOW_GUIDANCE" hidden="1">"c4226"</definedName>
    <definedName name="IQ_NI_SBC_LOW_GUIDANCE_CIQ" hidden="1">"c4638"</definedName>
    <definedName name="IQ_NI_SBC_LOW_GUIDANCE_CIQ_COL" hidden="1">"c11287"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INCL_UNCONSOL" hidden="1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CD_DEPOSITS" hidden="1">"c15718"</definedName>
    <definedName name="IQ_NON_CD_DEPOSITS_TOTAL_DEPOSITS" hidden="1">"c15725"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"c11750"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AVG_ASSETS_FFIEC" hidden="1">"c18878"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AVG_ASSET" hidden="1">"c15708"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AVG_ASSET" hidden="1">"c15707"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 hidden="1">"c15702"</definedName>
    <definedName name="IQ_NON_PERF_ASSETS_LOANS_OREO" hidden="1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RE_DA" hidden="1">"c16179"</definedName>
    <definedName name="IQ_NON_RENTAL_NOI" hidden="1">"c16066"</definedName>
    <definedName name="IQ_NON_RENTAL_OPERATING_EXPENSE" hidden="1">"c16046"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BER_ADRHOLDERS" hidden="1">"c1970"</definedName>
    <definedName name="IQ_NUMBER_CELL_SITES" hidden="1">"c15762"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NUMBER_WIRELESS_TOWERS" hidden="1">"c15766"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 hidden="1">"c15907"</definedName>
    <definedName name="IQ_OG_GROSS_DEVELOPMENT_PRODUCTIVE_WELLS_DRILLED_OIL" hidden="1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 hidden="1">"c15905"</definedName>
    <definedName name="IQ_OG_GROSS_EXPLORATORY_PRODUCTIVE_WELLS_DRILLED_OIL" hidden="1">"c15904"</definedName>
    <definedName name="IQ_OG_GROSS_EXPLORATORY_TOTAL_WELLS_DRILLED" hidden="1">"c10096"</definedName>
    <definedName name="IQ_OG_GROSS_OPERATED_WELLS" hidden="1">"c10092"</definedName>
    <definedName name="IQ_OG_GROSS_PRODUCING_WELLS_GAS" hidden="1">"c15897"</definedName>
    <definedName name="IQ_OG_GROSS_PRODUCING_WELLS_OIL" hidden="1">"c15896"</definedName>
    <definedName name="IQ_OG_GROSS_PRODUCTIVE_WELLS_DRILLED_GAS" hidden="1">"c15901"</definedName>
    <definedName name="IQ_OG_GROSS_PRODUCTIVE_WELLS_DRILLED_OIL" hidden="1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 hidden="1">"c15911"</definedName>
    <definedName name="IQ_OG_NET_DEVELOPMENT_PRODUCTIVE_WELLS_DRILLED_OIL" hidden="1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 hidden="1">"c15909"</definedName>
    <definedName name="IQ_OG_NET_EXPLORATORY_PRODUCTIVE_WELLS_DRILLED_OIL" hidden="1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 hidden="1">"c15899"</definedName>
    <definedName name="IQ_OG_NET_PRODUCING_WELLS_OIL" hidden="1">"c15898"</definedName>
    <definedName name="IQ_OG_NET_PRODUCTIVE_WELLS_DRILLED_GAS" hidden="1">"c15903"</definedName>
    <definedName name="IQ_OG_NET_PRODUCTIVE_WELLS_DRILLED_OIL" hidden="1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THOM" hidden="1">"c5304"</definedName>
    <definedName name="IQ_OPER_INC_BR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 hidden="1">"c1688"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THOM" hidden="1">"c5113"</definedName>
    <definedName name="IQ_OPER_INC_NUM_EST" hidden="1">"c1692"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THOM" hidden="1">"c5117"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NG_NOI_AVG_GROSS_PROP" hidden="1">"c16058"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_CLAIM_ADJ_EXP_INCURRED" hidden="1">"c15878"</definedName>
    <definedName name="IQ_OTHER_ADJ_CLAIM_ADJ_EXP_PAID" hidden="1">"c15879"</definedName>
    <definedName name="IQ_OTHER_ADJ_RESERVE_BOP" hidden="1">"c15876"</definedName>
    <definedName name="IQ_OTHER_ADJ_RESERVES" hidden="1">"c15882"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FFO" hidden="1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BT_SECURITIES_QUARTERLY_AVG_FFIEC" hidden="1">"c15473"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POSITS_TOTAL_DEPOSITS" hidden="1">"c15724"</definedName>
    <definedName name="IQ_OTHER_DERIVATIVES_BENEFICIARY_FFIEC" hidden="1">"c13122"</definedName>
    <definedName name="IQ_OTHER_DERIVATIVES_GUARANTOR_FFIEC" hidden="1">"c13115"</definedName>
    <definedName name="IQ_OTHER_DEVELOPMENT_EXPENSE" hidden="1">"c16041"</definedName>
    <definedName name="IQ_OTHER_DEVELOPMENT_REVENUE" hidden="1">"c16025"</definedName>
    <definedName name="IQ_OTHER_DOMESTIC_DEBT_SECURITIES_FDIC" hidden="1">"c6302"</definedName>
    <definedName name="IQ_OTHER_EARNING" hidden="1">"c1609"</definedName>
    <definedName name="IQ_OTHER_EPRA_NAV_ADJ" hidden="1">"c16004"</definedName>
    <definedName name="IQ_OTHER_EPRA_NNAV_ADJ" hidden="1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AD" hidden="1">"c16184"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OTAL_LOANS" hidden="1">"c15716"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PROP_OPERATING_EXPENSE" hidden="1">"c16043"</definedName>
    <definedName name="IQ_OTHER_PROP_OPERATING_REVENUE" hidden="1">"c16027"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D_RESERVES_COAL" hidden="1">"c15916"</definedName>
    <definedName name="IQ_OWNED_RESERVES_TO_TOTAL_RESERVES_COAL" hidden="1">"c15957"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BV_FWD_THOM" hidden="1">"c15237"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FUND_DATE_EST" hidden="1">"c19174"</definedName>
    <definedName name="IQ_PE_FUND_DATE_MONTH" hidden="1">"c19172"</definedName>
    <definedName name="IQ_PE_FUND_DATE_YEAR" hidden="1">"c18925"</definedName>
    <definedName name="IQ_PE_FUND_FAMILIES" hidden="1">"c18917"</definedName>
    <definedName name="IQ_PE_FUND_FAMILIES_ID" hidden="1">"c18918"</definedName>
    <definedName name="IQ_PE_FUND_FAMILIES_REL" hidden="1">"c18919"</definedName>
    <definedName name="IQ_PE_FUND_ID" hidden="1">"c18923"</definedName>
    <definedName name="IQ_PE_FUND_INVEST_AMOUNT" hidden="1">"c18933"</definedName>
    <definedName name="IQ_PE_FUND_INVEST_DATE_MONTH" hidden="1">"c19173"</definedName>
    <definedName name="IQ_PE_FUND_INVEST_DATE_YEAR" hidden="1">"c18934"</definedName>
    <definedName name="IQ_PE_FUND_NAME" hidden="1">"c18922"</definedName>
    <definedName name="IQ_PE_FUND_SIZE" hidden="1">"c18924"</definedName>
    <definedName name="IQ_PE_FUND_STAGE" hidden="1">"c18928"</definedName>
    <definedName name="IQ_PE_FUND_TARGET_MAX" hidden="1">"c18927"</definedName>
    <definedName name="IQ_PE_FUND_TARGET_MIN" hidden="1">"c18926"</definedName>
    <definedName name="IQ_PE_FUND_TRANSACTION_COMMENTS" hidden="1">"c18931"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ETRATION_BASIC_CABLE" hidden="1">"c16204"</definedName>
    <definedName name="IQ_PENETRATION_BBAND" hidden="1">"c2852"</definedName>
    <definedName name="IQ_PENETRATION_BBAND_THP" hidden="1">"c2851"</definedName>
    <definedName name="IQ_PENETRATION_PHONE" hidden="1">"c2853"</definedName>
    <definedName name="IQ_PENETRATION_VIDEO" hidden="1">"c2850"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THOM" hidden="1">"c5277"</definedName>
    <definedName name="IQ_PERCENT_CHANGE_EST_CFPS_12MONTHS" hidden="1">"c1812"</definedName>
    <definedName name="IQ_PERCENT_CHANGE_EST_CFPS_12MONTHS_THOM" hidden="1">"c5234"</definedName>
    <definedName name="IQ_PERCENT_CHANGE_EST_CFPS_18MONTHS" hidden="1">"c1813"</definedName>
    <definedName name="IQ_PERCENT_CHANGE_EST_CFPS_18MONTHS_THOM" hidden="1">"c5235"</definedName>
    <definedName name="IQ_PERCENT_CHANGE_EST_CFPS_3MONTHS" hidden="1">"c1809"</definedName>
    <definedName name="IQ_PERCENT_CHANGE_EST_CFPS_3MONTHS_THOM" hidden="1">"c5231"</definedName>
    <definedName name="IQ_PERCENT_CHANGE_EST_CFPS_6MONTHS" hidden="1">"c1810"</definedName>
    <definedName name="IQ_PERCENT_CHANGE_EST_CFPS_6MONTHS_THOM" hidden="1">"c5232"</definedName>
    <definedName name="IQ_PERCENT_CHANGE_EST_CFPS_9MONTHS" hidden="1">"c1811"</definedName>
    <definedName name="IQ_PERCENT_CHANGE_EST_CFPS_9MONTHS_THOM" hidden="1">"c5233"</definedName>
    <definedName name="IQ_PERCENT_CHANGE_EST_CFPS_DAY" hidden="1">"c1806"</definedName>
    <definedName name="IQ_PERCENT_CHANGE_EST_CFPS_DAY_THOM" hidden="1">"c5229"</definedName>
    <definedName name="IQ_PERCENT_CHANGE_EST_CFPS_MONTH" hidden="1">"c1808"</definedName>
    <definedName name="IQ_PERCENT_CHANGE_EST_CFPS_MONTH_THOM" hidden="1">"c5230"</definedName>
    <definedName name="IQ_PERCENT_CHANGE_EST_CFPS_WEEK" hidden="1">"c1807"</definedName>
    <definedName name="IQ_PERCENT_CHANGE_EST_CFPS_WEEK_THOM" hidden="1">"c5272"</definedName>
    <definedName name="IQ_PERCENT_CHANGE_EST_DPS_12MONTHS" hidden="1">"c1820"</definedName>
    <definedName name="IQ_PERCENT_CHANGE_EST_DPS_12MONTHS_THOM" hidden="1">"c5241"</definedName>
    <definedName name="IQ_PERCENT_CHANGE_EST_DPS_18MONTHS" hidden="1">"c1821"</definedName>
    <definedName name="IQ_PERCENT_CHANGE_EST_DPS_18MONTHS_THOM" hidden="1">"c5242"</definedName>
    <definedName name="IQ_PERCENT_CHANGE_EST_DPS_3MONTHS" hidden="1">"c1817"</definedName>
    <definedName name="IQ_PERCENT_CHANGE_EST_DPS_3MONTHS_THOM" hidden="1">"c5238"</definedName>
    <definedName name="IQ_PERCENT_CHANGE_EST_DPS_6MONTHS" hidden="1">"c1818"</definedName>
    <definedName name="IQ_PERCENT_CHANGE_EST_DPS_6MONTHS_THOM" hidden="1">"c5239"</definedName>
    <definedName name="IQ_PERCENT_CHANGE_EST_DPS_9MONTHS" hidden="1">"c1819"</definedName>
    <definedName name="IQ_PERCENT_CHANGE_EST_DPS_9MONTHS_THOM" hidden="1">"c5240"</definedName>
    <definedName name="IQ_PERCENT_CHANGE_EST_DPS_DAY" hidden="1">"c1814"</definedName>
    <definedName name="IQ_PERCENT_CHANGE_EST_DPS_DAY_THOM" hidden="1">"c5236"</definedName>
    <definedName name="IQ_PERCENT_CHANGE_EST_DPS_MONTH" hidden="1">"c1816"</definedName>
    <definedName name="IQ_PERCENT_CHANGE_EST_DPS_MONTH_THOM" hidden="1">"c5237"</definedName>
    <definedName name="IQ_PERCENT_CHANGE_EST_DPS_WEEK" hidden="1">"c1815"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THOM" hidden="1">"c5207"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SHARE_12MONTHS" hidden="1">"c1828"</definedName>
    <definedName name="IQ_PERCENT_CHANGE_EST_FFO_SHARE_12MONTHS_THOM" hidden="1">"c5248"</definedName>
    <definedName name="IQ_PERCENT_CHANGE_EST_FFO_SHARE_18MONTHS" hidden="1">"c1829"</definedName>
    <definedName name="IQ_PERCENT_CHANGE_EST_FFO_SHARE_18MONTHS_THOM" hidden="1">"c5249"</definedName>
    <definedName name="IQ_PERCENT_CHANGE_EST_FFO_SHARE_3MONTHS" hidden="1">"c1825"</definedName>
    <definedName name="IQ_PERCENT_CHANGE_EST_FFO_SHARE_3MONTHS_THOM" hidden="1">"c5245"</definedName>
    <definedName name="IQ_PERCENT_CHANGE_EST_FFO_SHARE_6MONTHS" hidden="1">"c1826"</definedName>
    <definedName name="IQ_PERCENT_CHANGE_EST_FFO_SHARE_6MONTHS_THOM" hidden="1">"c5246"</definedName>
    <definedName name="IQ_PERCENT_CHANGE_EST_FFO_SHARE_9MONTHS" hidden="1">"c1827"</definedName>
    <definedName name="IQ_PERCENT_CHANGE_EST_FFO_SHARE_9MONTHS_THOM" hidden="1">"c5247"</definedName>
    <definedName name="IQ_PERCENT_CHANGE_EST_FFO_SHARE_DAY" hidden="1">"c1822"</definedName>
    <definedName name="IQ_PERCENT_CHANGE_EST_FFO_SHARE_DAY_THOM" hidden="1">"c5243"</definedName>
    <definedName name="IQ_PERCENT_CHANGE_EST_FFO_SHARE_MONTH" hidden="1">"c1824"</definedName>
    <definedName name="IQ_PERCENT_CHANGE_EST_FFO_SHARE_MONTH_THOM" hidden="1">"c5244"</definedName>
    <definedName name="IQ_PERCENT_CHANGE_EST_FFO_SHARE_SHARE_12MONTHS" hidden="1">"c1828"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THOM" hidden="1">"c5274"</definedName>
    <definedName name="IQ_PERCENT_CHANGE_EST_FFO_SHARE_WEEK" hidden="1">"c1823"</definedName>
    <definedName name="IQ_PERCENT_CHANGE_EST_FFO_SHARE_WEEK_THOM" hidden="1">"c5274"</definedName>
    <definedName name="IQ_PERCENT_CHANGE_EST_FFO_WEEK" hidden="1">"c1823"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THOM" hidden="1">"c5215"</definedName>
    <definedName name="IQ_PERCENT_INSURED_FDIC" hidden="1">"c6374"</definedName>
    <definedName name="IQ_PERCENTAGE_RENT" hidden="1">"c16018"</definedName>
    <definedName name="IQ_PERCENTAGE_RENT_RENTAL_REVENUE" hidden="1">"c16063"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RTFOLIO_SHARES" hidden="1">"c19116"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"c16170"</definedName>
    <definedName name="IQ_POSTPAID_SUBS" hidden="1">"c16167"</definedName>
    <definedName name="IQ_POTENTIAL_UPSIDE" hidden="1">"c1855"</definedName>
    <definedName name="IQ_POTENTIAL_UPSIDE_CIQ" hidden="1">"c3799"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CIQ_COL" hidden="1">"c11711"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DEPOSITS_FFIEC" hidden="1">"c15312"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"c16169"</definedName>
    <definedName name="IQ_PREPAID_EXP" hidden="1">"c1068"</definedName>
    <definedName name="IQ_PREPAID_EXPEN" hidden="1">"c1418"</definedName>
    <definedName name="IQ_PREPAID_SUBS" hidden="1">"c16166"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AFTER_CAP_ALLOCATION_FOREIGN_FFIEC" hidden="1">"c15390"</definedName>
    <definedName name="IQ_PRETAX_INC_BEFORE_CAP_ALLOCATION_FOREIGN_FFIEC" hidden="1">"c15388"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 hidden="1">"c1695"</definedName>
    <definedName name="IQ_PRETAX_INC_EST_THOM" hidden="1">"c5119"</definedName>
    <definedName name="IQ_PRETAX_INC_HIGH_EST" hidden="1">"c1697"</definedName>
    <definedName name="IQ_PRETAX_INC_HIGH_EST_THOM" hidden="1">"c5121"</definedName>
    <definedName name="IQ_PRETAX_INC_LOW_EST" hidden="1">"c1698"</definedName>
    <definedName name="IQ_PRETAX_INC_LOW_EST_THOM" hidden="1">"c5122"</definedName>
    <definedName name="IQ_PRETAX_INC_MEDIAN_EST" hidden="1">"c1696"</definedName>
    <definedName name="IQ_PRETAX_INC_MEDIAN_EST_THOM" hidden="1">"c5120"</definedName>
    <definedName name="IQ_PRETAX_INC_NUM_EST" hidden="1">"c1699"</definedName>
    <definedName name="IQ_PRETAX_INC_NUM_EST_THOM" hidden="1">"c5123"</definedName>
    <definedName name="IQ_PRETAX_INC_STDDEV_EST" hidden="1">"c1700"</definedName>
    <definedName name="IQ_PRETAX_INC_STDDEV_EST_THOM" hidden="1">"c5124"</definedName>
    <definedName name="IQ_PRETAX_OPERATING_INC_AVG_ASSETS_FFIEC" hidden="1">"c13365"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EVIOUS_TIME_RT" hidden="1">"PREVIOUSLASTTIME"</definedName>
    <definedName name="IQ_PRICE_CFPS_FWD" hidden="1">"c2237"</definedName>
    <definedName name="IQ_PRICE_CFPS_FWD_THOM" hidden="1">"c4060"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_VOL_HIST_2YR" hidden="1">"c15637"</definedName>
    <definedName name="IQ_PRICE_VOL_HIST_3MTH" hidden="1">"c15634"</definedName>
    <definedName name="IQ_PRICE_VOL_HIST_5YR" hidden="1">"c15638"</definedName>
    <definedName name="IQ_PRICE_VOL_HIST_6MTH" hidden="1">"c15635"</definedName>
    <definedName name="IQ_PRICE_VOL_HIST_YR" hidden="1">"c15636"</definedName>
    <definedName name="IQ_PRICE_VOLATILITY_EST" hidden="1">"c4492"</definedName>
    <definedName name="IQ_PRICE_VOLATILITY_EST_CIQ_COL" hidden="1">"c11677"</definedName>
    <definedName name="IQ_PRICE_VOLATILITY_HIGH" hidden="1">"c4493"</definedName>
    <definedName name="IQ_PRICE_VOLATILITY_HIGH_CIQ_COL" hidden="1">"c11678"</definedName>
    <definedName name="IQ_PRICE_VOLATILITY_LOW" hidden="1">"c4494"</definedName>
    <definedName name="IQ_PRICE_VOLATILITY_LOW_CIQ_COL" hidden="1">"c11679"</definedName>
    <definedName name="IQ_PRICE_VOLATILITY_MEDIAN" hidden="1">"c4495"</definedName>
    <definedName name="IQ_PRICE_VOLATILITY_MEDIAN_CIQ_COL" hidden="1">"c11680"</definedName>
    <definedName name="IQ_PRICE_VOLATILITY_NUM" hidden="1">"c4496"</definedName>
    <definedName name="IQ_PRICE_VOLATILITY_NUM_CIQ_COL" hidden="1">"c11681"</definedName>
    <definedName name="IQ_PRICE_VOLATILITY_STDDEV" hidden="1">"c4497"</definedName>
    <definedName name="IQ_PRICE_VOLATILITY_STDDEV_CIQ_COL" hidden="1">"c11682"</definedName>
    <definedName name="IQ_PRICEDATE" hidden="1">"c1069"</definedName>
    <definedName name="IQ_PRICING_DATE" hidden="1">"c1613"</definedName>
    <definedName name="IQ_PRIMARY_EPS_TYPE" hidden="1">"c4498"</definedName>
    <definedName name="IQ_PRIMARY_EPS_TYPE_CIQ" hidden="1">"c5036"</definedName>
    <definedName name="IQ_PRIMARY_EST_CONSOLIDATION" hidden="1">"c16246"</definedName>
    <definedName name="IQ_PRIMARY_EST_CONSOLIDATION_CIQ" hidden="1">"c16247"</definedName>
    <definedName name="IQ_PRIMARY_EST_CONSOLIDATION_THOM" hidden="1">"c16248"</definedName>
    <definedName name="IQ_PRIMARY_INDUSTRY" hidden="1">"c1070"</definedName>
    <definedName name="IQ_PRIMARY_SIC_CODE" hidden="1">"c16218"</definedName>
    <definedName name="IQ_PRIMARY_SIC_INDUSTRY" hidden="1">"c16217"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 hidden="1">"c15953"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 hidden="1">"c15945"</definedName>
    <definedName name="IQ_PROFESSIONAL" hidden="1">"c1071"</definedName>
    <definedName name="IQ_PROFESSIONAL_ALL_OTHER_COMP" hidden="1">"c18944"</definedName>
    <definedName name="IQ_PROFESSIONAL_ANNUAL_CASH_COMP" hidden="1">"c18945"</definedName>
    <definedName name="IQ_PROFESSIONAL_AS_REPORTED_COMP" hidden="1">"c18949"</definedName>
    <definedName name="IQ_PROFESSIONAL_AS_REPORTED_DIRECTOR_COMP" hidden="1">"c18961"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BONUS" hidden="1">"c18940"</definedName>
    <definedName name="IQ_PROFESSIONAL_CALCULATED_COMP" hidden="1">"c18947"</definedName>
    <definedName name="IQ_PROFESSIONAL_CHANGE_PENSION" hidden="1">"c18962"</definedName>
    <definedName name="IQ_PROFESSIONAL_DIRECT_FAX" hidden="1">"c15166"</definedName>
    <definedName name="IQ_PROFESSIONAL_DIRECT_PHONE" hidden="1">"c15165"</definedName>
    <definedName name="IQ_PROFESSIONAL_DIRECTOR_BONUS" hidden="1">"c18956"</definedName>
    <definedName name="IQ_PROFESSIONAL_DIRECTOR_CHANGE_PENSION" hidden="1">"c18957"</definedName>
    <definedName name="IQ_PROFESSIONAL_DIRECTOR_FEE" hidden="1">"c18953"</definedName>
    <definedName name="IQ_PROFESSIONAL_DIRECTOR_NON_EQUITY_COMP" hidden="1">"c18958"</definedName>
    <definedName name="IQ_PROFESSIONAL_DIRECTOR_OPTION_AWARDS" hidden="1">"c18954"</definedName>
    <definedName name="IQ_PROFESSIONAL_DIRECTOR_OTHER" hidden="1">"c18955"</definedName>
    <definedName name="IQ_PROFESSIONAL_DIRECTOR_STOCK_AWARDS" hidden="1">"c18959"</definedName>
    <definedName name="IQ_PROFESSIONAL_DIRECTOR_STOCK_GRANTS" hidden="1">"c18986"</definedName>
    <definedName name="IQ_PROFESSIONAL_DIRECTOR_STOCK_OPTIONS" hidden="1">"c18960"</definedName>
    <definedName name="IQ_PROFESSIONAL_EMAIL" hidden="1">"c15167"</definedName>
    <definedName name="IQ_PROFESSIONAL_EQUITY_INCENTIVE" hidden="1">"c18982"</definedName>
    <definedName name="IQ_PROFESSIONAL_EST_PAYMENTS_CHANGE_CONTROL" hidden="1">"c18951"</definedName>
    <definedName name="IQ_PROFESSIONAL_EST_PAYMENTS_TERMINATION" hidden="1">"c18963"</definedName>
    <definedName name="IQ_PROFESSIONAL_EXERCISABLE_OPTIONS" hidden="1">"c18966"</definedName>
    <definedName name="IQ_PROFESSIONAL_EXERCISABLE_VALUES" hidden="1">"c18967"</definedName>
    <definedName name="IQ_PROFESSIONAL_EXERCISED_OPTIONS" hidden="1">"c18964"</definedName>
    <definedName name="IQ_PROFESSIONAL_EXERCISED_VALUES" hidden="1">"c18965"</definedName>
    <definedName name="IQ_PROFESSIONAL_ID" hidden="1">"c13755"</definedName>
    <definedName name="IQ_PROFESSIONAL_LT_INCENTIVE" hidden="1">"c18943"</definedName>
    <definedName name="IQ_PROFESSIONAL_MAIN_FAX" hidden="1">"c15164"</definedName>
    <definedName name="IQ_PROFESSIONAL_MAIN_PHONE" hidden="1">"c15163"</definedName>
    <definedName name="IQ_PROFESSIONAL_MARKET_VALUE_SHARES_NOT_VESTED" hidden="1">"c18981"</definedName>
    <definedName name="IQ_PROFESSIONAL_NON_EQUITY_INCENTIVE" hidden="1">"c18952"</definedName>
    <definedName name="IQ_PROFESSIONAL_NUM_SHARED_NOT_VESTED" hidden="1">"c18980"</definedName>
    <definedName name="IQ_PROFESSIONAL_NUM_SHARES_ACQUIRED" hidden="1">"c18978"</definedName>
    <definedName name="IQ_PROFESSIONAL_OFFICE_ADDRESS" hidden="1">"c15162"</definedName>
    <definedName name="IQ_PROFESSIONAL_OPTION_AWARDS" hidden="1">"c18948"</definedName>
    <definedName name="IQ_PROFESSIONAL_OPTION_MARKET_PRICE" hidden="1">"c18977"</definedName>
    <definedName name="IQ_PROFESSIONAL_OPTION_PRICE" hidden="1">"c18976"</definedName>
    <definedName name="IQ_PROFESSIONAL_OTHER_ANNUAL_COMP" hidden="1">"c18941"</definedName>
    <definedName name="IQ_PROFESSIONAL_OTHER_COMP" hidden="1">"c18950"</definedName>
    <definedName name="IQ_PROFESSIONAL_RESTRICTED_STOCK_COMP" hidden="1">"c18942"</definedName>
    <definedName name="IQ_PROFESSIONAL_SALARY" hidden="1">"c18939"</definedName>
    <definedName name="IQ_PROFESSIONAL_ST_COMP" hidden="1">"c18946"</definedName>
    <definedName name="IQ_PROFESSIONAL_TITLE" hidden="1">"c1072"</definedName>
    <definedName name="IQ_PROFESSIONAL_TOTAL_NUM_STOCK_AWARDS" hidden="1">"c18985"</definedName>
    <definedName name="IQ_PROFESSIONAL_TOTAL_OPTIONS" hidden="1">"c18974"</definedName>
    <definedName name="IQ_PROFESSIONAL_TOTAL_STOCK_VALUE" hidden="1">"c18984"</definedName>
    <definedName name="IQ_PROFESSIONAL_TOTAL_VALUE_OPTIONS" hidden="1">"c18975"</definedName>
    <definedName name="IQ_PROFESSIONAL_UNCLASSIFIED_OPTIONS" hidden="1">"c18970"</definedName>
    <definedName name="IQ_PROFESSIONAL_UNCLASSIFIED_OPTIONS_VALUE" hidden="1">"c18971"</definedName>
    <definedName name="IQ_PROFESSIONAL_UNEARNED_STOCK_VALUE" hidden="1">"c18983"</definedName>
    <definedName name="IQ_PROFESSIONAL_UNEXERCISABLE_OPTIONS" hidden="1">"c18968"</definedName>
    <definedName name="IQ_PROFESSIONAL_UNEXERCISABLE_VALUES" hidden="1">"c18969"</definedName>
    <definedName name="IQ_PROFESSIONAL_UNEXERCISED_UNEARNED_OPTIONS" hidden="1">"c18972"</definedName>
    <definedName name="IQ_PROFESSIONAL_UNEXERCISED_UNEARNED_OPTIONS_VALUE" hidden="1">"c18973"</definedName>
    <definedName name="IQ_PROFESSIONAL_VALUE_VESTING" hidden="1">"c18979"</definedName>
    <definedName name="IQ_PROFIT_AFTER_COST_CAPITAL_NEW_BUSINESS" hidden="1">"c9969"</definedName>
    <definedName name="IQ_PROFIT_BEFORE_COST_CAPITAL_NEW_BUSINESS" hidden="1">"c9967"</definedName>
    <definedName name="IQ_PROGRAMMING_COSTS" hidden="1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 hidden="1">"c16038"</definedName>
    <definedName name="IQ_PROP_MGMT_INCOME" hidden="1">"c16028"</definedName>
    <definedName name="IQ_PROP_OPERATING_EXPENSE" hidden="1">"c16037"</definedName>
    <definedName name="IQ_PROP_RENTAL_REVENUE" hidden="1">"c16019"</definedName>
    <definedName name="IQ_PROP_SALES_EXPENSE" hidden="1">"c16044"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PERTY_TAX_INSURANCE" hidden="1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 hidden="1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 hidden="1">"c15717"</definedName>
    <definedName name="IQ_PROVISION_CHARGE_OFFS" hidden="1">"c1083"</definedName>
    <definedName name="IQ_PROVISION_LL_FFIEC" hidden="1">"c13019"</definedName>
    <definedName name="IQ_PROVISION_LOAN_LOSS_AVG_ASSETS_FFIEC" hidden="1">"c18879"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SGR_REV" hidden="1">"c19125"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OAL" hidden="1">"c15934"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 hidden="1">"c15947"</definedName>
    <definedName name="IQ_PURCHASED_TO_PRODUCTION_COAL" hidden="1">"c15948"</definedName>
    <definedName name="IQ_PURCHASED_TO_SOLD_COAL" hidden="1">"c15946"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AW_SALEABLE_INVENTORY_COAL" hidden="1">"c15941"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ASSET_DEVELOPMENT_PROP" hidden="1">"c19136"</definedName>
    <definedName name="IQ_RE_ASSET_INVESTMENT_PROP" hidden="1">"c19135"</definedName>
    <definedName name="IQ_RE_ASSET_OTHER_PROP" hidden="1">"c19137"</definedName>
    <definedName name="IQ_RE_ASSET_TOTAL_PROP" hidden="1">"c19138"</definedName>
    <definedName name="IQ_RE_DEPR_AMORT" hidden="1">"c8750"</definedName>
    <definedName name="IQ_RE_DEPRECIATION" hidden="1">"c16045"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ENTAL_EXPENSE" hidden="1">"c16036"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ENT_FUNDS" hidden="1">"c18908"</definedName>
    <definedName name="IQ_RECENT_FUNDS_ID" hidden="1">"c18909"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ACT_OR_EST_CIQ_COL" hidden="1">"c11692"</definedName>
    <definedName name="IQ_RECURRING_PROFIT_EST" hidden="1">"c4499"</definedName>
    <definedName name="IQ_RECURRING_PROFIT_GUIDANCE" hidden="1">"c4500"</definedName>
    <definedName name="IQ_RECURRING_PROFIT_GUIDANCE_CIQ" hidden="1">"c5038"</definedName>
    <definedName name="IQ_RECURRING_PROFIT_GUIDANCE_CIQ_COL" hidden="1">"c11685"</definedName>
    <definedName name="IQ_RECURRING_PROFIT_HIGH_EST" hidden="1">"c4501"</definedName>
    <definedName name="IQ_RECURRING_PROFIT_HIGH_GUIDANCE" hidden="1">"c4179"</definedName>
    <definedName name="IQ_RECURRING_PROFIT_HIGH_GUIDANCE_CIQ" hidden="1">"c4591"</definedName>
    <definedName name="IQ_RECURRING_PROFIT_HIGH_GUIDANCE_CIQ_COL" hidden="1">"c11240"</definedName>
    <definedName name="IQ_RECURRING_PROFIT_LOW_EST" hidden="1">"c4502"</definedName>
    <definedName name="IQ_RECURRING_PROFIT_LOW_GUIDANCE" hidden="1">"c4219"</definedName>
    <definedName name="IQ_RECURRING_PROFIT_LOW_GUIDANCE_CIQ" hidden="1">"c4631"</definedName>
    <definedName name="IQ_RECURRING_PROFIT_LOW_GUIDANCE_CIQ_COL" hidden="1">"c11280"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ACT_OR_EST_CIQ_COL" hidden="1">"c11693"</definedName>
    <definedName name="IQ_RECURRING_PROFIT_SHARE_EST" hidden="1">"c4506"</definedName>
    <definedName name="IQ_RECURRING_PROFIT_SHARE_GUIDANCE" hidden="1">"c4509"</definedName>
    <definedName name="IQ_RECURRING_PROFIT_SHARE_GUIDANCE_CIQ" hidden="1">"c5047"</definedName>
    <definedName name="IQ_RECURRING_PROFIT_SHARE_GUIDANCE_CIQ_COL" hidden="1">"c11694"</definedName>
    <definedName name="IQ_RECURRING_PROFIT_SHARE_HIGH_EST" hidden="1">"c4510"</definedName>
    <definedName name="IQ_RECURRING_PROFIT_SHARE_HIGH_GUIDANCE" hidden="1">"c4200"</definedName>
    <definedName name="IQ_RECURRING_PROFIT_SHARE_HIGH_GUIDANCE_CIQ" hidden="1">"c4612"</definedName>
    <definedName name="IQ_RECURRING_PROFIT_SHARE_HIGH_GUIDANCE_CIQ_COL" hidden="1">"c11261"</definedName>
    <definedName name="IQ_RECURRING_PROFIT_SHARE_LOW_EST" hidden="1">"c4511"</definedName>
    <definedName name="IQ_RECURRING_PROFIT_SHARE_LOW_GUIDANCE" hidden="1">"c4240"</definedName>
    <definedName name="IQ_RECURRING_PROFIT_SHARE_LOW_GUIDANCE_CIQ" hidden="1">"c4652"</definedName>
    <definedName name="IQ_RECURRING_PROFIT_SHARE_LOW_GUIDANCE_CIQ_COL" hidden="1">"c11301"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DUCTION_TAX_POSITION_CURRENT_YR" hidden="1">"c15734"</definedName>
    <definedName name="IQ_REDUCTION_TAX_POSITION_PRIOR_YRS" hidden="1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TATED" hidden="1">"c16221"</definedName>
    <definedName name="IQ_REINSTATEMENT_DATE" hidden="1">"c16222"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AVG_PROP" hidden="1">"c16056"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NOI" hidden="1">"c16065"</definedName>
    <definedName name="IQ_RENTAL_NOI_AVG_GROSS_PROP" hidden="1">"c16057"</definedName>
    <definedName name="IQ_RENTAL_NOI_TOTAL_RENT_REVENUE" hidden="1">"c16061"</definedName>
    <definedName name="IQ_RENTAL_REV" hidden="1">"c1101"</definedName>
    <definedName name="IQ_REPAIRS_MAINTENANCE" hidden="1">"c16032"</definedName>
    <definedName name="IQ_REPO" hidden="1">"c19133"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 hidden="1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 hidden="1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 hidden="1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"c16128"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"c16129"</definedName>
    <definedName name="IQ_RETAIL_SALES_POP" hidden="1">"c7223"</definedName>
    <definedName name="IQ_RETAIL_SALES_POP_FC" hidden="1">"c8103"</definedName>
    <definedName name="IQ_RETAIL_SALES_RETAIL" hidden="1">"c16127"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 hidden="1">"c15895"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GUIDANCE_CIQ" hidden="1">"c5055"</definedName>
    <definedName name="IQ_RETURN_ASSETS_GUIDANCE_CIQ_COL" hidden="1">"c11702"</definedName>
    <definedName name="IQ_RETURN_ASSETS_HIGH_EST" hidden="1">"c3530"</definedName>
    <definedName name="IQ_RETURN_ASSETS_HIGH_EST_THOM" hidden="1">"c4036"</definedName>
    <definedName name="IQ_RETURN_ASSETS_HIGH_GUIDANCE" hidden="1">"c4183"</definedName>
    <definedName name="IQ_RETURN_ASSETS_HIGH_GUIDANCE_CIQ" hidden="1">"c4595"</definedName>
    <definedName name="IQ_RETURN_ASSETS_HIGH_GUIDANCE_CIQ_COL" hidden="1">"c11244"</definedName>
    <definedName name="IQ_RETURN_ASSETS_LOW_EST" hidden="1">"c3531"</definedName>
    <definedName name="IQ_RETURN_ASSETS_LOW_EST_THOM" hidden="1">"c4037"</definedName>
    <definedName name="IQ_RETURN_ASSETS_LOW_GUIDANCE" hidden="1">"c4223"</definedName>
    <definedName name="IQ_RETURN_ASSETS_LOW_GUIDANCE_CIQ" hidden="1">"c4635"</definedName>
    <definedName name="IQ_RETURN_ASSETS_LOW_GUIDANCE_CIQ_COL" hidden="1">"c11284"</definedName>
    <definedName name="IQ_RETURN_ASSETS_MEDIAN_EST" hidden="1">"c3532"</definedName>
    <definedName name="IQ_RETURN_ASSETS_MEDIAN_EST_THOM" hidden="1">"c4035"</definedName>
    <definedName name="IQ_RETURN_ASSETS_NUM_EST" hidden="1">"c3527"</definedName>
    <definedName name="IQ_RETURN_ASSETS_NUM_EST_THOM" hidden="1">"c4038"</definedName>
    <definedName name="IQ_RETURN_ASSETS_STDDEV_EST" hidden="1">"c3528"</definedName>
    <definedName name="IQ_RETURN_ASSETS_STDDEV_EST_THOM" hidden="1">"c4039"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GUIDANCE_CIQ" hidden="1">"c5056"</definedName>
    <definedName name="IQ_RETURN_EQUITY_GUIDANCE_CIQ_COL" hidden="1">"c11703"</definedName>
    <definedName name="IQ_RETURN_EQUITY_HIGH_EST" hidden="1">"c3536"</definedName>
    <definedName name="IQ_RETURN_EQUITY_HIGH_EST_THOM" hidden="1">"c5283"</definedName>
    <definedName name="IQ_RETURN_EQUITY_HIGH_GUIDANCE" hidden="1">"c4182"</definedName>
    <definedName name="IQ_RETURN_EQUITY_HIGH_GUIDANCE_CIQ" hidden="1">"c4594"</definedName>
    <definedName name="IQ_RETURN_EQUITY_HIGH_GUIDANCE_CIQ_COL" hidden="1">"c11243"</definedName>
    <definedName name="IQ_RETURN_EQUITY_LOW_EST" hidden="1">"c3537"</definedName>
    <definedName name="IQ_RETURN_EQUITY_LOW_EST_THOM" hidden="1">"c5284"</definedName>
    <definedName name="IQ_RETURN_EQUITY_LOW_GUIDANCE" hidden="1">"c4222"</definedName>
    <definedName name="IQ_RETURN_EQUITY_LOW_GUIDANCE_CIQ" hidden="1">"c4634"</definedName>
    <definedName name="IQ_RETURN_EQUITY_LOW_GUIDANCE_CIQ_COL" hidden="1">"c11283"</definedName>
    <definedName name="IQ_RETURN_EQUITY_MEDIAN_EST" hidden="1">"c3538"</definedName>
    <definedName name="IQ_RETURN_EQUITY_MEDIAN_EST_THOM" hidden="1">"c5282"</definedName>
    <definedName name="IQ_RETURN_EQUITY_NUM_EST" hidden="1">"c3533"</definedName>
    <definedName name="IQ_RETURN_EQUITY_NUM_EST_THOM" hidden="1">"c5285"</definedName>
    <definedName name="IQ_RETURN_EQUITY_STDDEV_EST" hidden="1">"c3534"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ALUATION_NON_TRADING_PROP" hidden="1">"c15999"</definedName>
    <definedName name="IQ_REVENUE" hidden="1">"c1422"</definedName>
    <definedName name="IQ_REVENUE_ACT_OR_EST" hidden="1">"c2214"</definedName>
    <definedName name="IQ_REVENUE_ACT_OR_EST_CIQ" hidden="1">"c5059"</definedName>
    <definedName name="IQ_REVENUE_ACT_OR_EST_CIQ_COL" hidden="1">"c11706"</definedName>
    <definedName name="IQ_REVENUE_ACT_OR_EST_THOM" hidden="1">"c5299"</definedName>
    <definedName name="IQ_REVENUE_ADVERTISING" hidden="1">"c2880"</definedName>
    <definedName name="IQ_REVENUE_ANALOG_CABLE" hidden="1">"c2875"</definedName>
    <definedName name="IQ_REVENUE_BASIC_CABLE" hidden="1">"c2877"</definedName>
    <definedName name="IQ_REVENUE_BBAND" hidden="1">"c2878"</definedName>
    <definedName name="IQ_REVENUE_BEFORE_LL_FFIEC" hidden="1">"c13018"</definedName>
    <definedName name="IQ_REVENUE_COMMERCIAL" hidden="1">"c2881"</definedName>
    <definedName name="IQ_REVENUE_DIGITAL_CABLE" hidden="1">"c2876"</definedName>
    <definedName name="IQ_REVENUE_EST" hidden="1">"c1126"</definedName>
    <definedName name="IQ_REVENUE_EST_BOTTOM_UP" hidden="1">"c5488"</definedName>
    <definedName name="IQ_REVENUE_EST_BOTTOM_UP_CIQ" hidden="1">"c12025"</definedName>
    <definedName name="IQ_REVENUE_EST_CIQ" hidden="1">"c3616"</definedName>
    <definedName name="IQ_REVENUE_EST_REUT" hidden="1">"c3634"</definedName>
    <definedName name="IQ_REVENUE_EST_THOM" hidden="1">"c3652"</definedName>
    <definedName name="IQ_REVENUE_GUIDANCE" hidden="1">"c4519"</definedName>
    <definedName name="IQ_REVENUE_GUIDANCE_CIQ" hidden="1">"c5057"</definedName>
    <definedName name="IQ_REVENUE_GUIDANCE_CIQ_COL" hidden="1">"c11704"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HIGH_GUIDANCE_CIQ" hidden="1">"c4581"</definedName>
    <definedName name="IQ_REVENUE_HIGH_GUIDANCE_CIQ_COL" hidden="1">"c11230"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LOW_GUIDANCE_CIQ" hidden="1">"c4621"</definedName>
    <definedName name="IQ_REVENUE_LOW_GUIDANCE_CIQ_COL" hidden="1">"c11270"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ENUE_OTHER" hidden="1">"c2882"</definedName>
    <definedName name="IQ_REVENUE_PHONE" hidden="1">"c2879"</definedName>
    <definedName name="IQ_REVENUE_TOTAL" hidden="1">"c2883"</definedName>
    <definedName name="IQ_REVENUES_SATELLITE" hidden="1">"c15792"</definedName>
    <definedName name="IQ_REVENUES_WIRELESS" hidden="1">"c15793"</definedName>
    <definedName name="IQ_REVERSE_REPO" hidden="1">"c19131"</definedName>
    <definedName name="IQ_REVISION_DATE_" hidden="1">40288.4802314815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GU" hidden="1">"c2863"</definedName>
    <definedName name="IQ_RISK_ADJ_BANK_ASSETS" hidden="1">"c2670"</definedName>
    <definedName name="IQ_RISK_WEIGHTED_ASSETS_0_PCT_FFIEC" hidden="1">"c18874"</definedName>
    <definedName name="IQ_RISK_WEIGHTED_ASSETS_100_PCT_FFIEC" hidden="1">"c18877"</definedName>
    <definedName name="IQ_RISK_WEIGHTED_ASSETS_20_PCT_FFIEC" hidden="1">"c18875"</definedName>
    <definedName name="IQ_RISK_WEIGHTED_ASSETS_50_PCT_FFIEC" hidden="1">"c18876"</definedName>
    <definedName name="IQ_RISK_WEIGHTED_ASSETS_FDIC" hidden="1">"c6370"</definedName>
    <definedName name="IQ_ROAM_MIN_USE_OTHER_CARRIERS" hidden="1">"c15765"</definedName>
    <definedName name="IQ_ROYALTIES_DUE_AFTER_FIVE" hidden="1">"c15969"</definedName>
    <definedName name="IQ_ROYALTIES_DUE_CY" hidden="1">"c15964"</definedName>
    <definedName name="IQ_ROYALTIES_DUE_CY1" hidden="1">"c15965"</definedName>
    <definedName name="IQ_ROYALTIES_DUE_CY2" hidden="1">"c15966"</definedName>
    <definedName name="IQ_ROYALTIES_DUE_CY3" hidden="1">"c15967"</definedName>
    <definedName name="IQ_ROYALTIES_DUE_CY4" hidden="1">"c15968"</definedName>
    <definedName name="IQ_ROYALTY_REVENUE_COAL" hidden="1">"c15932"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IES_OTHER_BENEFITS" hidden="1">"c16176"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PROP" hidden="1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COAL" hidden="1">"c15930"</definedName>
    <definedName name="IQ_SALES_MARKETING" hidden="1">"c2240"</definedName>
    <definedName name="IQ_SALES_TO_TOTAL_REVENUE_COAL" hidden="1">"c15943"</definedName>
    <definedName name="IQ_SAME_PROP_AGG_GLA" hidden="1">"c16055"</definedName>
    <definedName name="IQ_SAME_PROP_AGG_UNITS" hidden="1">"c16053"</definedName>
    <definedName name="IQ_SAME_PROP_EXPENSE" hidden="1">"c16050"</definedName>
    <definedName name="IQ_SAME_PROP_EXPENSE_GROWTH" hidden="1">"c16051"</definedName>
    <definedName name="IQ_SAME_PROP_NUMBER_PROP" hidden="1">"c16052"</definedName>
    <definedName name="IQ_SAME_PROP_PORTFOLIO_AREA" hidden="1">"c16054"</definedName>
    <definedName name="IQ_SAME_PROP_REV_GROWTH" hidden="1">"c16049"</definedName>
    <definedName name="IQ_SAME_PROP_REVENUE" hidden="1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ACCT_DEPOSITS_TOTAL_DEPOSITS" hidden="1">"c15721"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CALABLE_INFRASTRUCTURE_CABLE_INVEST" hidden="1">"c15802"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ETTLEMENTS_TAX_AUTHORITIES" hidden="1">"c15737"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_PARTNERSHIP_ASSETS" hidden="1">"c16071"</definedName>
    <definedName name="IQ_SHARE_PARTNERSHIP_CONSOL_JV_DEBT" hidden="1">"c19139"</definedName>
    <definedName name="IQ_SHARE_PARTNERSHIP_CURRENT_ASSETS" hidden="1">"c16069"</definedName>
    <definedName name="IQ_SHARE_PARTNERSHIP_CURRENT_LIAB" hidden="1">"c16073"</definedName>
    <definedName name="IQ_SHARE_PARTNERSHIP_CURRENT_TAX" hidden="1">"c16091"</definedName>
    <definedName name="IQ_SHARE_PARTNERSHIP_DEBT" hidden="1">"c16078"</definedName>
    <definedName name="IQ_SHARE_PARTNERSHIP_DEFERRED_TAX" hidden="1">"c16092"</definedName>
    <definedName name="IQ_SHARE_PARTNERSHIP_DEPRECIATION" hidden="1">"c16089"</definedName>
    <definedName name="IQ_SHARE_PARTNERSHIP_FLOAT_DEBT" hidden="1">"c16077"</definedName>
    <definedName name="IQ_SHARE_PARTNERSHIP_FR_DEBT" hidden="1">"c16076"</definedName>
    <definedName name="IQ_SHARE_PARTNERSHIP_INT_EXPENSE" hidden="1">"c16088"</definedName>
    <definedName name="IQ_SHARE_PARTNERSHIP_INT_INCOME" hidden="1">"c16090"</definedName>
    <definedName name="IQ_SHARE_PARTNERSHIP_LIAB" hidden="1">"c16075"</definedName>
    <definedName name="IQ_SHARE_PARTNERSHIP_LT_ASSETS" hidden="1">"c16070"</definedName>
    <definedName name="IQ_SHARE_PARTNERSHIP_NOI" hidden="1">"c16084"</definedName>
    <definedName name="IQ_SHARE_PARTNERSHIP_NON_CURRENT_LIAB" hidden="1">"c16074"</definedName>
    <definedName name="IQ_SHARE_PARTNERSHIP_OPEX" hidden="1">"c16086"</definedName>
    <definedName name="IQ_SHARE_PARTNERSHIP_OTHER_EXPENSE" hidden="1">"c16087"</definedName>
    <definedName name="IQ_SHARE_PARTNERSHIP_OTHER_INCOME" hidden="1">"c16085"</definedName>
    <definedName name="IQ_SHARE_PARTNERSHIP_REVENUE" hidden="1">"c16083"</definedName>
    <definedName name="IQ_SHARE_RE_ASSET" hidden="1">"c16082"</definedName>
    <definedName name="IQ_SHARE_RE_ASSET_DEVELOP_PROP" hidden="1">"c16080"</definedName>
    <definedName name="IQ_SHARE_RE_ASSET_INV_PROP" hidden="1">"c16079"</definedName>
    <definedName name="IQ_SHARE_RE_ASSET_OTHER" hidden="1">"c16081"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 hidden="1">"c12859"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 hidden="1">"c15936"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ALTIES" hidden="1">"c18932"</definedName>
    <definedName name="IQ_SPECIFIC_ALLOWANCE" hidden="1">"c15247"</definedName>
    <definedName name="IQ_SPONSORS" hidden="1">"c18920"</definedName>
    <definedName name="IQ_SPONSORS_ID" hidden="1">"c18921"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ATUTORY_SURPLUS_GAAP_EQUITY" hidden="1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XPLORE_DRILL" hidden="1">"c13851"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IGHT_LINE_RENT_ADJ" hidden="1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TYLE_GROWTH_VALUE" hidden="1">"c19203"</definedName>
    <definedName name="IQ_STYLE_HIGH_YIELD" hidden="1">"c19204"</definedName>
    <definedName name="IQ_STYLE_MARKET_CAP" hidden="1">"c19202"</definedName>
    <definedName name="IQ_STYLE_REPORTED" hidden="1">"c19205"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BS_ANALOG_CABLE" hidden="1">"c2855"</definedName>
    <definedName name="IQ_SUBS_BASIC_CABLE" hidden="1">"c16205"</definedName>
    <definedName name="IQ_SUBS_BBAND" hidden="1">"c2858"</definedName>
    <definedName name="IQ_SUBS_BUNDLED" hidden="1">"c2861"</definedName>
    <definedName name="IQ_SUBS_DIG_CABLE" hidden="1">"c2856"</definedName>
    <definedName name="IQ_SUBS_NON_VIDEO" hidden="1">"c2860"</definedName>
    <definedName name="IQ_SUBS_PHONE" hidden="1">"c2859"</definedName>
    <definedName name="IQ_SUBS_POSTPAID_WIRELESS" hidden="1">"c2118"</definedName>
    <definedName name="IQ_SUBS_PREPAID_WIRELESS" hidden="1">"c2117"</definedName>
    <definedName name="IQ_SUBS_RESELL_WHOLESALE_WIRELESS" hidden="1">"c15749"</definedName>
    <definedName name="IQ_SUBS_TOTAL" hidden="1">"c2862"</definedName>
    <definedName name="IQ_SUBS_TOTAL_WIRELESS" hidden="1">"c2119"</definedName>
    <definedName name="IQ_SUBS_VIDEO" hidden="1">"c2857"</definedName>
    <definedName name="IQ_SUPPLIES_FFIEC" hidden="1">"c13050"</definedName>
    <definedName name="IQ_SUPPORT_INFRASTRUCTURE_CABLE_INVEST" hidden="1">"c15805"</definedName>
    <definedName name="IQ_SURFACE_RESERVES_COAL" hidden="1">"c15920"</definedName>
    <definedName name="IQ_SURFACE_RESERVES_TO_TOTAL_RESERVES_COAL" hidden="1">"c15959"</definedName>
    <definedName name="IQ_SURPLUS_FDIC" hidden="1">"c6351"</definedName>
    <definedName name="IQ_SURPLUS_FFIEC" hidden="1">"c12877"</definedName>
    <definedName name="IQ_SVA" hidden="1">"c1214"</definedName>
    <definedName name="IQ_SYMBOL_RT" hidden="1">"SYMBOL"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BV_SHARE_REPORTED" hidden="1">"c19140"</definedName>
    <definedName name="IQ_TELECOM_FFIEC" hidden="1">"c13057"</definedName>
    <definedName name="IQ_TEMPLATE" hidden="1">"c1521"</definedName>
    <definedName name="IQ_TENANT" hidden="1">"c1218"</definedName>
    <definedName name="IQ_TENANT_LEASE_COMMISSION" hidden="1">"c16177"</definedName>
    <definedName name="IQ_TERM_LOANS" hidden="1">"c2499"</definedName>
    <definedName name="IQ_TERM_LOANS_PCT" hidden="1">"c2500"</definedName>
    <definedName name="IQ_TEV" hidden="1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 hidden="1">"c1220"</definedName>
    <definedName name="IQ_TEV_EBIT_AVG" hidden="1">"c1221"</definedName>
    <definedName name="IQ_TEV_EBIT_FWD" hidden="1">"c2238"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IME_DEPOSITS_TOTAL_DEPOSITS" hidden="1">"c15723"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"c16171"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GUIDANCE_CIQ" hidden="1">"c5086"</definedName>
    <definedName name="IQ_TOTAL_DEBT_GUIDANCE_CIQ_COL" hidden="1">"c11733"</definedName>
    <definedName name="IQ_TOTAL_DEBT_HIGH_EST" hidden="1">"c4534"</definedName>
    <definedName name="IQ_TOTAL_DEBT_HIGH_GUIDANCE" hidden="1">"c4196"</definedName>
    <definedName name="IQ_TOTAL_DEBT_HIGH_GUIDANCE_CIQ" hidden="1">"c4608"</definedName>
    <definedName name="IQ_TOTAL_DEBT_HIGH_GUIDANCE_CIQ_COL" hidden="1">"c11257"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LOW_GUIDANCE_CIQ" hidden="1">"c4648"</definedName>
    <definedName name="IQ_TOTAL_DEBT_LOW_GUIDANCE_CIQ_COL" hidden="1">"c11297"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 hidden="1">"c16047"</definedName>
    <definedName name="IQ_TOTAL_OPERATING_REVENUE" hidden="1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 hidden="1">"c15715"</definedName>
    <definedName name="IQ_TOTAL_RE_NOI_AVG_GROSS_PROP" hidden="1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NTAL_REVENUE" hidden="1">"c16022"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"c16168"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DJ_SIZE_FINAL" hidden="1">"c16265"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CONSID_PCT_FINAL" hidden="1">"c16268"</definedName>
    <definedName name="IQ_TR_CASH_ST_INVEST" hidden="1">"c3025"</definedName>
    <definedName name="IQ_TR_CASH_ST_INVEST_FINAL" hidden="1">"c16266"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BT_CONSID_PCT_FINAL" hidden="1">"c16274"</definedName>
    <definedName name="IQ_TR_DEF_AGRMT_DATE" hidden="1">"c2285"</definedName>
    <definedName name="IQ_TR_DISCLOSED_FEES_EXP" hidden="1">"c2288"</definedName>
    <definedName name="IQ_TR_EARNOUTS" hidden="1">"c3023"</definedName>
    <definedName name="IQ_TR_EARNOUTS_FINAL" hidden="1">"c16262"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HYBRID_CONSID_PCT_FINAL" hidden="1">"c16276"</definedName>
    <definedName name="IQ_TR_IMPLIED_EQ" hidden="1">"c3018"</definedName>
    <definedName name="IQ_TR_IMPLIED_EQ_BV" hidden="1">"c3019"</definedName>
    <definedName name="IQ_TR_IMPLIED_EQ_BV_FINAL" hidden="1">"c16255"</definedName>
    <definedName name="IQ_TR_IMPLIED_EQ_FINAL" hidden="1">"c16253"</definedName>
    <definedName name="IQ_TR_IMPLIED_EQ_NI_LTM" hidden="1">"c3020"</definedName>
    <definedName name="IQ_TR_IMPLIED_EQ_NI_LTM_FINAL" hidden="1">"c16254"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_FINAL" hidden="1">"c16252"</definedName>
    <definedName name="IQ_TR_IMPLIED_EV_EBITDA" hidden="1">"c2303"</definedName>
    <definedName name="IQ_TR_IMPLIED_EV_EBITDA_FINAL" hidden="1">"c16251"</definedName>
    <definedName name="IQ_TR_IMPLIED_EV_FINAL" hidden="1">"c16249"</definedName>
    <definedName name="IQ_TR_IMPLIED_EV_NI_LTM" hidden="1">"c2307"</definedName>
    <definedName name="IQ_TR_IMPLIED_EV_REV" hidden="1">"c2304"</definedName>
    <definedName name="IQ_TR_IMPLIED_EV_REV_FINAL" hidden="1">"c16250"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ASSUM_LIABILITIES_FINAL" hidden="1">"c16264"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FFER_PER_SHARE_FINAL" hidden="1">"c16257"</definedName>
    <definedName name="IQ_TR_OPTIONS_CONSID_PCT" hidden="1">"c2311"</definedName>
    <definedName name="IQ_TR_OPTIONS_CONSID_PCT_FINAL" hidden="1">"c16278"</definedName>
    <definedName name="IQ_TR_OTHER_CONSID" hidden="1">"c3022"</definedName>
    <definedName name="IQ_TR_OTHER_CONSID_FINAL" hidden="1">"c16261"</definedName>
    <definedName name="IQ_TR_PCT_SOUGHT" hidden="1">"c2309"</definedName>
    <definedName name="IQ_TR_PCT_SOUGHT_ACQUIRED_FINAL" hidden="1">"c16256"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_1D_PRICE" hidden="1">"c19180"</definedName>
    <definedName name="IQ_TR_PO_1D_RETURN" hidden="1">"c19179"</definedName>
    <definedName name="IQ_TR_PO_1M_PRICE" hidden="1">"c19184"</definedName>
    <definedName name="IQ_TR_PO_1M_RETURN" hidden="1">"c19183"</definedName>
    <definedName name="IQ_TR_PO_1W_PRICE" hidden="1">"c19182"</definedName>
    <definedName name="IQ_TR_PO_1W_RETURN" hidden="1">"c19181"</definedName>
    <definedName name="IQ_TR_PO_1Y_PRICE" hidden="1">"c19190"</definedName>
    <definedName name="IQ_TR_PO_1Y_RETURN" hidden="1">"c19189"</definedName>
    <definedName name="IQ_TR_PO_3M_PRICE" hidden="1">"c19186"</definedName>
    <definedName name="IQ_TR_PO_3M_RETURN" hidden="1">"c19185"</definedName>
    <definedName name="IQ_TR_PO_6M_PRICE" hidden="1">"c19188"</definedName>
    <definedName name="IQ_TR_PO_6M_RETURN" hidden="1">"c19187"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F_CONSID_PCT_FINAL" hidden="1">"c16272"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OFFER_PER_SHARE" hidden="1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TOCK_CONSID_PCT_FINAL" hidden="1">"c16270"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ASH_FINAL" hidden="1">"c16267"</definedName>
    <definedName name="IQ_TR_TOTAL_CONSID_SH" hidden="1">"c2316"</definedName>
    <definedName name="IQ_TR_TOTAL_CONSID_SH_FINAL" hidden="1">"c16260"</definedName>
    <definedName name="IQ_TR_TOTAL_DEBT" hidden="1">"c2317"</definedName>
    <definedName name="IQ_TR_TOTAL_DEBT_FINAL" hidden="1">"c16273"</definedName>
    <definedName name="IQ_TR_TOTAL_GROSS_TV" hidden="1">"c2318"</definedName>
    <definedName name="IQ_TR_TOTAL_GROSS_TV_FINAL" hidden="1">"c16259"</definedName>
    <definedName name="IQ_TR_TOTAL_HYBRID" hidden="1">"c2319"</definedName>
    <definedName name="IQ_TR_TOTAL_HYBRID_FINAL" hidden="1">"c16275"</definedName>
    <definedName name="IQ_TR_TOTAL_LEGAL_FEES" hidden="1">"c2272"</definedName>
    <definedName name="IQ_TR_TOTAL_NET_TV" hidden="1">"c2320"</definedName>
    <definedName name="IQ_TR_TOTAL_NET_TV_FINAL" hidden="1">"c16258"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OPTIONS_BUYER_FINAL" hidden="1">"c16277"</definedName>
    <definedName name="IQ_TR_TOTAL_OPTIONS_FINAL" hidden="1">"c16263"</definedName>
    <definedName name="IQ_TR_TOTAL_PREFERRED" hidden="1">"c2321"</definedName>
    <definedName name="IQ_TR_TOTAL_PREFERRED_FINAL" hidden="1">"c16271"</definedName>
    <definedName name="IQ_TR_TOTAL_REG_AMT" hidden="1">"c2261"</definedName>
    <definedName name="IQ_TR_TOTAL_STOCK" hidden="1">"c2323"</definedName>
    <definedName name="IQ_TR_TOTAL_STOCK_FINAL" hidden="1">"c16269"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_IMPACT_FIN_48_CURRENT_ASSETS" hidden="1">"c15727"</definedName>
    <definedName name="IQ_TRANS_IMPACT_FIN_48_CURRENT_LIABILITIES" hidden="1">"c15729"</definedName>
    <definedName name="IQ_TRANS_IMPACT_FIN_48_LT_ASSETS" hidden="1">"c15728"</definedName>
    <definedName name="IQ_TRANS_IMPACT_FIN_48_NON_CURRENT_LIABILITIES" hidden="1">"c15730"</definedName>
    <definedName name="IQ_TRANS_IMPACT_FIN_48_RETAINED_EARNINGS" hidden="1">"c15731"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SSIGNED_RESERVES_COAL" hidden="1">"c15914"</definedName>
    <definedName name="IQ_UNASSIGNED_RESERVES_TO_TOTAL_RESERVES_COAL" hidden="1">"c15956"</definedName>
    <definedName name="IQ_UNCLASSIFIED_PROPERTY_OPERATING_EXPENSE" hidden="1">"c16034"</definedName>
    <definedName name="IQ_UNCLASSIFIED_RENTAL_INCOME" hidden="1">"c16021"</definedName>
    <definedName name="IQ_UNCONSOL_BEDS" hidden="1">"c8783"</definedName>
    <definedName name="IQ_UNCONSOL_NOI" hidden="1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 hidden="1">"c15922"</definedName>
    <definedName name="IQ_UNDERGROUND_RESERVES_TO_TOTAL_RESERVES_COAL" hidden="1">"c15960"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FED_FUNDS" hidden="1">"c2524"</definedName>
    <definedName name="IQ_UNDRAWN_FHLB" hidden="1">"c2520"</definedName>
    <definedName name="IQ_UNDRAWN_LC" hidden="1">"c2521"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RECOG_TAX_BENEFIT_BEG_PERIOD" hidden="1">"c15732"</definedName>
    <definedName name="IQ_UNRECOG_TAX_BENEFIT_END_PERIOD" hidden="1">"c15740"</definedName>
    <definedName name="IQ_UNRECOG_TAX_BENEFIT_OTHER_ADJ" hidden="1">"c15739"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PGRADE_REBUILD_CABLE_INVEST" hidden="1">"c15804"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TILITY_EXPENSE" hidden="1">"c16031"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 hidden="1">"c16203"</definedName>
    <definedName name="IQ_VOICE_SUB_TOTAL_HOMES_PASSED" hidden="1">"c15770"</definedName>
    <definedName name="IQ_VOICE_SUB_VIDEO_SUB" hidden="1">"c15789"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 hidden="1">"c15767"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 hidden="1">"c15700"</definedName>
    <definedName name="IQ_WTD_AVG_IR_CY" hidden="1">"c15695"</definedName>
    <definedName name="IQ_WTD_AVG_IR_CY1" hidden="1">"c15696"</definedName>
    <definedName name="IQ_WTD_AVG_IR_CY2" hidden="1">"c15697"</definedName>
    <definedName name="IQ_WTD_AVG_IR_CY3" hidden="1">"c15698"</definedName>
    <definedName name="IQ_WTD_AVG_IR_CY4" hidden="1">"c15699"</definedName>
    <definedName name="IQ_WTD_AVG_IR_LT_DEBT" hidden="1">"c15693"</definedName>
    <definedName name="IQ_WTD_AVG_IR_TOTAL_DEBT" hidden="1">"c15694"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HIGH_RT" hidden="1">"YEARHIGH"</definedName>
    <definedName name="IQ_YEARLOW" hidden="1">"c1338"</definedName>
    <definedName name="IQ_YEARLOW_DATE" hidden="1">"c2251"</definedName>
    <definedName name="IQ_YEARLOW_RT" hidden="1">"YEARLOW"</definedName>
    <definedName name="IQ_YIELD_FED_FUNDS_SOLD_FFIEC" hidden="1">"c13487"</definedName>
    <definedName name="IQ_YIELD_TRADING_ASSETS_FFIEC" hidden="1">"c13488"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uk" hidden="1">{#N/A,#N/A,FALSE,"A";#N/A,#N/A,FALSE,"B"}</definedName>
    <definedName name="j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Jan" hidden="1">{#N/A,#N/A,FALSE,"A";#N/A,#N/A,FALSE,"B"}</definedName>
    <definedName name="JANV" hidden="1">{#N/A,#N/A,FALSE,"Tabl. H1";#N/A,#N/A,FALSE,"Tabl. H2"}</definedName>
    <definedName name="jarkova" hidden="1">{#N/A,#N/A,FALSE,"A";#N/A,#N/A,FALSE,"B"}</definedName>
    <definedName name="jeudi" hidden="1">{#N/A,#N/A,FALSE,"Tabl. A1";#N/A,#N/A,FALSE,"Tabl. A1 b";#N/A,#N/A,FALSE,"Tabl. A2";#N/A,#N/A,FALSE,"Tabl. A2-1";#N/A,#N/A,FALSE,"Tabl. A2-2"}</definedName>
    <definedName name="jgg" hidden="1">{#N/A,#N/A,FALSE,"A";#N/A,#N/A,FALSE,"B"}</definedName>
    <definedName name="jh" hidden="1">{#N/A,#N/A,FALSE,"A";#N/A,#N/A,FALSE,"B"}</definedName>
    <definedName name="jhfjh" hidden="1">{#N/A,#N/A,FALSE,"A";#N/A,#N/A,FALSE,"B"}</definedName>
    <definedName name="jhfjyfyuf" hidden="1">{#N/A,#N/A,FALSE,"A";#N/A,#N/A,FALSE,"B-TOT";#N/A,#N/A,FALSE,"Declaration1";#N/A,#N/A,FALSE,"Spravka1";#N/A,#N/A,FALSE,"A (2)";#N/A,#N/A,FALSE,"B-TOT (2)";#N/A,#N/A,FALSE,"Declaration1 (2)";#N/A,#N/A,FALSE,"Spravka1 (2)"}</definedName>
    <definedName name="JHGF" hidden="1">{#N/A,#N/A,FALSE,"Tabl. A1";#N/A,#N/A,FALSE,"Tabl. A1 b";#N/A,#N/A,FALSE,"Tabl. A2";#N/A,#N/A,FALSE,"Tabl. A2-1";#N/A,#N/A,FALSE,"Tabl. A2-2"}</definedName>
    <definedName name="JHGFDS" hidden="1">{#N/A,#N/A,FALSE,"Tabl. G1";#N/A,#N/A,FALSE,"Tabl. G2"}</definedName>
    <definedName name="jhjh" hidden="1">{#N/A,#N/A,FALSE,"A";#N/A,#N/A,FALSE,"B"}</definedName>
    <definedName name="jhkhg" hidden="1">{#N/A,#N/A,FALSE,"A";#N/A,#N/A,FALSE,"B"}</definedName>
    <definedName name="jhkhjkh" hidden="1">{"'РП (2)'!$A$5:$S$150"}</definedName>
    <definedName name="jhyt" hidden="1">{#N/A,#N/A,FALSE,"A";#N/A,#N/A,FALSE,"B"}</definedName>
    <definedName name="jjdggu" hidden="1">{#N/A,#N/A,FALSE,"A";#N/A,#N/A,FALSE,"B-TOT";#N/A,#N/A,FALSE,"Declaration1";#N/A,#N/A,FALSE,"Spravka1";#N/A,#N/A,FALSE,"A (2)";#N/A,#N/A,FALSE,"B-TOT (2)";#N/A,#N/A,FALSE,"Declaration1 (2)";#N/A,#N/A,FALSE,"Spravka1 (2)"}</definedName>
    <definedName name="jjj" hidden="1">{#N/A,#N/A,FALSE,"A";#N/A,#N/A,FALSE,"B"}</definedName>
    <definedName name="jjjhh" hidden="1">{#N/A,#N/A,FALSE,"A";#N/A,#N/A,FALSE,"B-TOT";#N/A,#N/A,FALSE,"Declaration1";#N/A,#N/A,FALSE,"Spravka1";#N/A,#N/A,FALSE,"A (2)";#N/A,#N/A,FALSE,"B-TOT (2)";#N/A,#N/A,FALSE,"Declaration1 (2)";#N/A,#N/A,FALSE,"Spravka1 (2)"}</definedName>
    <definedName name="jjjj" hidden="1">{#N/A,#N/A,FALSE,"A";#N/A,#N/A,FALSE,"B"}</definedName>
    <definedName name="jk" hidden="1">{#N/A,#N/A,FALSE,"A";#N/A,#N/A,FALSE,"B"}</definedName>
    <definedName name="jkl" hidden="1">{#N/A,#N/A,FALSE,"Tabl. G1";#N/A,#N/A,FALSE,"Tabl. G2"}</definedName>
    <definedName name="jkokjoi" hidden="1">{#N/A,#N/A,FALSE,"A";#N/A,#N/A,FALSE,"B"}</definedName>
    <definedName name="jkuyjfg" hidden="1">{#N/A,#N/A,FALSE,"A";#N/A,#N/A,FALSE,"B"}</definedName>
    <definedName name="jkyuk" hidden="1">{#N/A,#N/A,FALSE,"A";#N/A,#N/A,FALSE,"B"}</definedName>
    <definedName name="jmnhbg" hidden="1">[9]Slurry!$X$145:$X$174</definedName>
    <definedName name="JRN" hidden="1">{#N/A,#N/A,FALSE,"Tabl. FB300";#N/A,#N/A,FALSE,"Tabl. FB350";#N/A,#N/A,FALSE,"Tabl. FB400";#N/A,#N/A,FALSE,"Tabl. FB500";#N/A,#N/A,FALSE,"Tabl. FS090"}</definedName>
    <definedName name="jty" hidden="1">{#N/A,#N/A,FALSE,"A";#N/A,#N/A,FALSE,"B-TOT";#N/A,#N/A,FALSE,"Declaration1";#N/A,#N/A,FALSE,"Spravka1";#N/A,#N/A,FALSE,"A (2)";#N/A,#N/A,FALSE,"B-TOT (2)";#N/A,#N/A,FALSE,"Declaration1 (2)";#N/A,#N/A,FALSE,"Spravka1 (2)"}</definedName>
    <definedName name="k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K2_WBEVMODE" hidden="1">-1</definedName>
    <definedName name="Kaufman" hidden="1">{#N/A,#N/A,FALSE,"A";#N/A,#N/A,FALSE,"B-TOT";#N/A,#N/A,FALSE,"Declaration1";#N/A,#N/A,FALSE,"Spravka1";#N/A,#N/A,FALSE,"A (2)";#N/A,#N/A,FALSE,"B-TOT (2)";#N/A,#N/A,FALSE,"Declaration1 (2)";#N/A,#N/A,FALSE,"Spravka1 (2)"}</definedName>
    <definedName name="kBNT" hidden="1">{"'РП (2)'!$A$5:$S$150"}</definedName>
    <definedName name="kENT" hidden="1">{"'РП (2)'!$A$5:$S$150"}</definedName>
    <definedName name="kgkuhg" hidden="1">{#N/A,#N/A,FALSE,"A";#N/A,#N/A,FALSE,"B-TOT";#N/A,#N/A,FALSE,"Declaration1";#N/A,#N/A,FALSE,"Spravka1";#N/A,#N/A,FALSE,"A (2)";#N/A,#N/A,FALSE,"B-TOT (2)";#N/A,#N/A,FALSE,"Declaration1 (2)";#N/A,#N/A,FALSE,"Spravka1 (2)"}</definedName>
    <definedName name="KGS">[10]Inputs!$D$25</definedName>
    <definedName name="khg" hidden="1">{#N/A,#N/A,FALSE,"A";#N/A,#N/A,FALSE,"B-TOT";#N/A,#N/A,FALSE,"Declaration1";#N/A,#N/A,FALSE,"Spravka1";#N/A,#N/A,FALSE,"A (2)";#N/A,#N/A,FALSE,"B-TOT (2)";#N/A,#N/A,FALSE,"Declaration1 (2)";#N/A,#N/A,FALSE,"Spravka1 (2)"}</definedName>
    <definedName name="kik" hidden="1">{#N/A,#N/A,FALSE,"A";#N/A,#N/A,FALSE,"B"}</definedName>
    <definedName name="kikfjhj" hidden="1">{#N/A,#N/A,FALSE,"A";#N/A,#N/A,FALSE,"B"}</definedName>
    <definedName name="kjh" hidden="1">{#N/A,#N/A,FALSE,"A";#N/A,#N/A,FALSE,"B"}</definedName>
    <definedName name="kjhuhoiu" hidden="1">{#N/A,#N/A,FALSE,"A";#N/A,#N/A,FALSE,"B"}</definedName>
    <definedName name="kjmn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kk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kkk" hidden="1">{#N/A,#N/A,FALSE,"A";#N/A,#N/A,FALSE,"B"}</definedName>
    <definedName name="kkkk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KL" hidden="1">{#N/A,#N/A,FALSE,"A";#N/A,#N/A,FALSE,"B"}</definedName>
    <definedName name="KLD" hidden="1">{#N/A,#N/A,FALSE,"Tabl. A1";#N/A,#N/A,FALSE,"Tabl. A1 b";#N/A,#N/A,FALSE,"Tabl. A2";#N/A,#N/A,FALSE,"Tabl. A2-1";#N/A,#N/A,FALSE,"Tabl. A2-2"}</definedName>
    <definedName name="KLE" hidden="1">{#N/A,#N/A,FALSE,"Tabl. H1";#N/A,#N/A,FALSE,"Tabl. H2"}</definedName>
    <definedName name="Kompassenko" hidden="1">{#N/A,#N/A,FALSE,"A";#N/A,#N/A,FALSE,"B"}</definedName>
    <definedName name="kuikui" hidden="1">{#N/A,#N/A,FALSE,"A";#N/A,#N/A,FALSE,"B"}</definedName>
    <definedName name="kuykyu" hidden="1">{#N/A,#N/A,FALSE,"A";#N/A,#N/A,FALSE,"B"}</definedName>
    <definedName name="kuyth" hidden="1">{#N/A,#N/A,FALSE,"A";#N/A,#N/A,FALSE,"B"}</definedName>
    <definedName name="kyuj" hidden="1">{#N/A,#N/A,FALSE,"A";#N/A,#N/A,FALSE,"B-TOT";#N/A,#N/A,FALSE,"Declaration1";#N/A,#N/A,FALSE,"Spravka1";#N/A,#N/A,FALSE,"A (2)";#N/A,#N/A,FALSE,"B-TOT (2)";#N/A,#N/A,FALSE,"Declaration1 (2)";#N/A,#N/A,FALSE,"Spravka1 (2)"}</definedName>
    <definedName name="KZT">#REF!</definedName>
    <definedName name="l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labour" hidden="1">{#N/A,#N/A,FALSE,"передел"}</definedName>
    <definedName name="Lang">[7]Setup!#REF!</definedName>
    <definedName name="limcount" hidden="1">1</definedName>
    <definedName name="LimnFFFFRange" hidden="1">#REF!</definedName>
    <definedName name="LimnPPP1Range" hidden="1">#REF!</definedName>
    <definedName name="LimnPPP2Range" hidden="1">#REF!</definedName>
    <definedName name="LimnPPP3Range" hidden="1">#REF!</definedName>
    <definedName name="ListBase" hidden="1">#REF!</definedName>
    <definedName name="ListSize" hidden="1">#REF!</definedName>
    <definedName name="ljlk" hidden="1">{#N/A,#N/A,FALSE,"A";#N/A,#N/A,FALSE,"B"}</definedName>
    <definedName name="lk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LKff" hidden="1">{#N/A,#N/A,FALSE,"A";#N/A,#N/A,FALSE,"B"}</definedName>
    <definedName name="LKG" hidden="1">{#N/A,#N/A,FALSE,"Tabl. G1";#N/A,#N/A,FALSE,"Tabl. G2"}</definedName>
    <definedName name="lkli" hidden="1">{#N/A,#N/A,FALSE,"A";#N/A,#N/A,FALSE,"B"}</definedName>
    <definedName name="ll" hidden="1">{#N/A,#N/A,FALSE,"A";#N/A,#N/A,FALSE,"B"}</definedName>
    <definedName name="llj" hidden="1">{#N/A,#N/A,FALSE,"A";#N/A,#N/A,FALSE,"B"}</definedName>
    <definedName name="LOIU" hidden="1">{#N/A,#N/A,FALSE,"A";#N/A,#N/A,FALSE,"B"}</definedName>
    <definedName name="looi" hidden="1">{#N/A,#N/A,FALSE,"A";#N/A,#N/A,FALSE,"B"}</definedName>
    <definedName name="louoi" hidden="1">{#N/A,#N/A,FALSE,"A";#N/A,#N/A,FALSE,"B-TOT";#N/A,#N/A,FALSE,"Declaration1";#N/A,#N/A,FALSE,"Spravka1";#N/A,#N/A,FALSE,"A (2)";#N/A,#N/A,FALSE,"B-TOT (2)";#N/A,#N/A,FALSE,"Declaration1 (2)";#N/A,#N/A,FALSE,"Spravka1 (2)"}</definedName>
    <definedName name="LU" hidden="1">{#N/A,#N/A,FALSE,"A";#N/A,#N/A,FALSE,"B"}</definedName>
    <definedName name="lundi" hidden="1">{#N/A,#N/A,FALSE,"Tabl. G1";#N/A,#N/A,FALSE,"Tabl. G2"}</definedName>
    <definedName name="m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M_PlaceofPath" hidden="1">"F:\CMOTZ\excel\ati\ATI_VDF.XLS"</definedName>
    <definedName name="mardi" hidden="1">{#N/A,#N/A,FALSE,"Tabl. H1";#N/A,#N/A,FALSE,"Tabl. H2"}</definedName>
    <definedName name="MICHELE" hidden="1">{#N/A,#N/A,FALSE,"Tabl. FB300";#N/A,#N/A,FALSE,"Tabl. FB350";#N/A,#N/A,FALSE,"Tabl. FB400";#N/A,#N/A,FALSE,"Tabl. FB500";#N/A,#N/A,FALSE,"Tabl. FS090"}</definedName>
    <definedName name="mine">#REF!</definedName>
    <definedName name="MLKJH" hidden="1">{#N/A,#N/A,FALSE,"Tabl. G1";#N/A,#N/A,FALSE,"Tabl. G2"}</definedName>
    <definedName name="Mloss">[8]Добыча!#REF!</definedName>
    <definedName name="mno" hidden="1">{#N/A,#N/A,FALSE,"Tabl. H1";#N/A,#N/A,FALSE,"Tabl. H2"}</definedName>
    <definedName name="MonthNextDesc">[11]Setup!$C$21</definedName>
    <definedName name="MonthPreDesc">[7]Setup!#REF!</definedName>
    <definedName name="MonthRep">[7]Setup!$C$8</definedName>
    <definedName name="MonthRepDesc">[7]Setup!#REF!</definedName>
    <definedName name="MonthRepNum">[7]Setup!#REF!</definedName>
    <definedName name="movement" hidden="1">{#N/A,#N/A,FALSE,"A";#N/A,#N/A,FALSE,"B"}</definedName>
    <definedName name="movement1" hidden="1">{#N/A,#N/A,FALSE,"A";#N/A,#N/A,FALSE,"B"}</definedName>
    <definedName name="mqg" hidden="1">{#N/A,#N/A,FALSE,"Tabl. H1";#N/A,#N/A,FALSE,"Tabl. H2"}</definedName>
    <definedName name="MR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mtk" hidden="1">{#N/A,#N/A,FALSE,"Tabl. FB300";#N/A,#N/A,FALSE,"Tabl. FB350";#N/A,#N/A,FALSE,"Tabl. FB400";#N/A,#N/A,FALSE,"Tabl. FB500";#N/A,#N/A,FALSE,"Tabl. FS090"}</definedName>
    <definedName name="mtrk" hidden="1">{#N/A,#N/A,FALSE,"Tabl. FB300";#N/A,#N/A,FALSE,"Tabl. FB350";#N/A,#N/A,FALSE,"Tabl. FB400";#N/A,#N/A,FALSE,"Tabl. FB500";#N/A,#N/A,FALSE,"Tabl. FS090"}</definedName>
    <definedName name="mzb" hidden="1">{#N/A,#N/A,FALSE,"Tabl. D1";#N/A,#N/A,FALSE,"Tabl. D1 b";#N/A,#N/A,FALSE,"Tabl. D2";#N/A,#N/A,FALSE,"Tabl. D2 b";#N/A,#N/A,FALSE,"Tabl. D3";#N/A,#N/A,FALSE,"Tabl. D4";#N/A,#N/A,FALSE,"Tabl. D5"}</definedName>
    <definedName name="N" hidden="1">{#N/A,#N/A,FALSE,"Aging Summary";#N/A,#N/A,FALSE,"Ratio Analysis";#N/A,#N/A,FALSE,"Test 120 Day Accts";#N/A,#N/A,FALSE,"Tickmarks"}</definedName>
    <definedName name="nhg" hidden="1">{#N/A,#N/A,FALSE,"A";#N/A,#N/A,FALSE,"B"}</definedName>
    <definedName name="nhnh" hidden="1">{#N/A,#N/A,FALSE,"A";#N/A,#N/A,FALSE,"B"}</definedName>
    <definedName name="nit" hidden="1">{#N/A,#N/A,FALSE,"Tabl. D1";#N/A,#N/A,FALSE,"Tabl. D1 b";#N/A,#N/A,FALSE,"Tabl. D2";#N/A,#N/A,FALSE,"Tabl. D2 b";#N/A,#N/A,FALSE,"Tabl. D3";#N/A,#N/A,FALSE,"Tabl. D4";#N/A,#N/A,FALSE,"Tabl. D5"}</definedName>
    <definedName name="nitru" hidden="1">{#N/A,#N/A,FALSE,"Tabl. G1";#N/A,#N/A,FALSE,"Tabl. G2"}</definedName>
    <definedName name="ntyyhth" hidden="1">{#N/A,#N/A,FALSE,"A";#N/A,#N/A,FALSE,"B"}</definedName>
    <definedName name="o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O00.0">'[7]#'!$B$110</definedName>
    <definedName name="O00.1">'[7]#'!$B$111</definedName>
    <definedName name="O00.10">'[7]#'!$B$120</definedName>
    <definedName name="O00.11">'[7]#'!$B$121</definedName>
    <definedName name="O00.12">'[7]#'!$B$122</definedName>
    <definedName name="O00.13">'[7]#'!$B$123</definedName>
    <definedName name="O00.14">'[7]#'!$B$124</definedName>
    <definedName name="O00.2">'[7]#'!$B$112</definedName>
    <definedName name="O00.3">'[7]#'!$B$113</definedName>
    <definedName name="O00.4">'[7]#'!$B$114</definedName>
    <definedName name="O00.5">'[7]#'!$B$115</definedName>
    <definedName name="O00.6">'[7]#'!$B$116</definedName>
    <definedName name="O00.7">'[7]#'!$B$117</definedName>
    <definedName name="O00.8">'[7]#'!$B$118</definedName>
    <definedName name="O00.9">'[7]#'!$B$119</definedName>
    <definedName name="OCT" hidden="1">{#N/A,#N/A,FALSE,"Tabl. G1";#N/A,#N/A,FALSE,"Tabl. G2"}</definedName>
    <definedName name="oi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oldcalculation" hidden="1">{#N/A,#N/A,FALSE,"A";#N/A,#N/A,FALSE,"B"}</definedName>
    <definedName name="owkedn" hidden="1">{#N/A,#N/A,FALSE,"Tabl. A1";#N/A,#N/A,FALSE,"Tabl. A1 b";#N/A,#N/A,FALSE,"Tabl. A2";#N/A,#N/A,FALSE,"Tabl. A2-1";#N/A,#N/A,FALSE,"Tabl. A2-2"}</definedName>
    <definedName name="p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P?HG" hidden="1">{#N/A,#N/A,FALSE,"Tabl. D1";#N/A,#N/A,FALSE,"Tabl. D1 b";#N/A,#N/A,FALSE,"Tabl. D2";#N/A,#N/A,FALSE,"Tabl. D2 b";#N/A,#N/A,FALSE,"Tabl. D3";#N/A,#N/A,FALSE,"Tabl. D4";#N/A,#N/A,FALSE,"Tabl. D5"}</definedName>
    <definedName name="p00.0">'[7]#'!$B$3</definedName>
    <definedName name="p00.1">'[7]#'!$B$4</definedName>
    <definedName name="p00.10">'[7]#'!$B$13</definedName>
    <definedName name="p00.11">'[7]#'!$B$14</definedName>
    <definedName name="p00.12">'[7]#'!$B$15</definedName>
    <definedName name="p00.13">'[7]#'!$B$16</definedName>
    <definedName name="p00.14">'[7]#'!$B$17</definedName>
    <definedName name="p00.15">'[7]#'!$B$18</definedName>
    <definedName name="p00.16">'[7]#'!$B$19</definedName>
    <definedName name="p00.17">'[7]#'!$B$20</definedName>
    <definedName name="p00.18">'[7]#'!$B$21</definedName>
    <definedName name="p00.19">'[7]#'!$B$22</definedName>
    <definedName name="p00.2">'[7]#'!$B$5</definedName>
    <definedName name="p00.20">'[7]#'!$B$23</definedName>
    <definedName name="p00.21">'[7]#'!$B$24</definedName>
    <definedName name="p00.22">'[7]#'!$B$25</definedName>
    <definedName name="p00.23">'[7]#'!$B$26</definedName>
    <definedName name="p00.24">'[7]#'!$B$27</definedName>
    <definedName name="p00.25">'[7]#'!$B$28</definedName>
    <definedName name="p00.26">'[7]#'!$B$29</definedName>
    <definedName name="p00.27">'[7]#'!$B$30</definedName>
    <definedName name="p00.28">'[7]#'!$B$31</definedName>
    <definedName name="p00.29">'[7]#'!$B$32</definedName>
    <definedName name="p00.3">'[7]#'!$B$6</definedName>
    <definedName name="p00.30">'[7]#'!$B$33</definedName>
    <definedName name="p00.36">'[7]#'!$B$39</definedName>
    <definedName name="p00.37">'[7]#'!$B$40</definedName>
    <definedName name="p00.38">'[7]#'!$B$41</definedName>
    <definedName name="p00.39">'[7]#'!$B$42</definedName>
    <definedName name="p00.4">'[7]#'!$B$7</definedName>
    <definedName name="p00.40">'[7]#'!$B$43</definedName>
    <definedName name="p00.41">'[7]#'!$B$44</definedName>
    <definedName name="p00.42">'[7]#'!$B$45</definedName>
    <definedName name="p00.43">'[7]#'!$B$46</definedName>
    <definedName name="p00.45">'[7]#'!$B$48</definedName>
    <definedName name="p00.46">'[7]#'!$B$49</definedName>
    <definedName name="p00.47">'[7]#'!$B$50</definedName>
    <definedName name="p00.48">'[7]#'!$B$51</definedName>
    <definedName name="p00.49">'[7]#'!$B$52</definedName>
    <definedName name="p00.5">'[7]#'!$B$8</definedName>
    <definedName name="p00.50">'[7]#'!$B$53</definedName>
    <definedName name="p00.51">'[7]#'!$B$54</definedName>
    <definedName name="p00.52">'[7]#'!$B$55</definedName>
    <definedName name="p00.53">'[7]#'!$B$56</definedName>
    <definedName name="p00.54">'[7]#'!$B$57</definedName>
    <definedName name="p00.55">'[7]#'!$B$58</definedName>
    <definedName name="p00.56">'[7]#'!$B$59</definedName>
    <definedName name="p00.57">'[7]#'!$B$60</definedName>
    <definedName name="p00.58">'[12]#'!$B$61</definedName>
    <definedName name="p00.6">'[7]#'!$B$9</definedName>
    <definedName name="p00.7">'[7]#'!$B$10</definedName>
    <definedName name="p00.8">'[7]#'!$B$11</definedName>
    <definedName name="p00.9">'[7]#'!$B$12</definedName>
    <definedName name="Passages" hidden="1">{#N/A,#N/A,FALSE,"Tabl. A1";#N/A,#N/A,FALSE,"Tabl. A1 b";#N/A,#N/A,FALSE,"Tabl. A2";#N/A,#N/A,FALSE,"Tabl. A2-1";#N/A,#N/A,FALSE,"Tabl. A2-2"}</definedName>
    <definedName name="paym" hidden="1">{#N/A,#N/A,FALSE,"A";#N/A,#N/A,FALSE,"B"}</definedName>
    <definedName name="Paymcompared" hidden="1">{#N/A,#N/A,FALSE,"A";#N/A,#N/A,FALSE,"B-TOT";#N/A,#N/A,FALSE,"Declaration1";#N/A,#N/A,FALSE,"Spravka1";#N/A,#N/A,FALSE,"A (2)";#N/A,#N/A,FALSE,"B-TOT (2)";#N/A,#N/A,FALSE,"Declaration1 (2)";#N/A,#N/A,FALSE,"Spravka1 (2)"}</definedName>
    <definedName name="pByProd">[7]Setup!#REF!</definedName>
    <definedName name="pConcFlotation">[7]Setup!#REF!</definedName>
    <definedName name="pConcLeaching">[7]Setup!#REF!</definedName>
    <definedName name="pEquipPerf">[7]Setup!#REF!</definedName>
    <definedName name="pInventory_RF">[7]Setup!#REF!</definedName>
    <definedName name="PKSM" hidden="1">{#N/A,#N/A,FALSE,"Tabl. G1";#N/A,#N/A,FALSE,"Tabl. G2"}</definedName>
    <definedName name="pMetalEquivalent">[7]Setup!#REF!</definedName>
    <definedName name="pMining">[7]Setup!#REF!</definedName>
    <definedName name="pmt" hidden="1">{#N/A,#N/A,FALSE,"A";#N/A,#N/A,FALSE,"B-TOT";#N/A,#N/A,FALSE,"Declaration1";#N/A,#N/A,FALSE,"Spravka1";#N/A,#N/A,FALSE,"A (2)";#N/A,#N/A,FALSE,"B-TOT (2)";#N/A,#N/A,FALSE,"Declaration1 (2)";#N/A,#N/A,FALSE,"Spravka1 (2)"}</definedName>
    <definedName name="POK?ZEFIFVXVW" hidden="1">{#N/A,#N/A,FALSE,"Tabl. H1";#N/A,#N/A,FALSE,"Tabl. H2"}</definedName>
    <definedName name="pokaz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poooly" hidden="1">{#N/A,#N/A,FALSE,"A";#N/A,#N/A,FALSE,"B-TOT";#N/A,#N/A,FALSE,"Declaration1";#N/A,#N/A,FALSE,"Spravka1";#N/A,#N/A,FALSE,"A (2)";#N/A,#N/A,FALSE,"B-TOT (2)";#N/A,#N/A,FALSE,"Declaration1 (2)";#N/A,#N/A,FALSE,"Spravka1 (2)"}</definedName>
    <definedName name="pOre_RF">[7]Setup!#REF!</definedName>
    <definedName name="pOre_RFLeaching">[7]Setup!#REF!</definedName>
    <definedName name="pqr" hidden="1">{#N/A,#N/A,FALSE,"Tabl. A1";#N/A,#N/A,FALSE,"Tabl. A1 b";#N/A,#N/A,FALSE,"Tabl. A2";#N/A,#N/A,FALSE,"Tabl. A2-1";#N/A,#N/A,FALSE,"Tabl. A2-2"}</definedName>
    <definedName name="PR00BG01" hidden="1">{#N/A,#N/A,FALSE,"Tabl. D1";#N/A,#N/A,FALSE,"Tabl. D1 b";#N/A,#N/A,FALSE,"Tabl. D2";#N/A,#N/A,FALSE,"Tabl. D2 b";#N/A,#N/A,FALSE,"Tabl. D3";#N/A,#N/A,FALSE,"Tabl. D4";#N/A,#N/A,FALSE,"Tabl. D5"}</definedName>
    <definedName name="Premiums" hidden="1">{#N/A,#N/A,FALSE,"A";#N/A,#N/A,FALSE,"B-TOT";#N/A,#N/A,FALSE,"Declaration1";#N/A,#N/A,FALSE,"Spravka1";#N/A,#N/A,FALSE,"A (2)";#N/A,#N/A,FALSE,"B-TOT (2)";#N/A,#N/A,FALSE,"Declaration1 (2)";#N/A,#N/A,FALSE,"Spravka1 (2)"}</definedName>
    <definedName name="PROJECTS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pSales">[7]Setup!#REF!</definedName>
    <definedName name="pSmelting">[7]Setup!#REF!</definedName>
    <definedName name="PUB_UserID" hidden="1">"MAYERX"</definedName>
    <definedName name="PZO" hidden="1">{#N/A,#N/A,FALSE,"Tabl. D1";#N/A,#N/A,FALSE,"Tabl. D1 b";#N/A,#N/A,FALSE,"Tabl. D2";#N/A,#N/A,FALSE,"Tabl. D2 b";#N/A,#N/A,FALSE,"Tabl. D3";#N/A,#N/A,FALSE,"Tabl. D4";#N/A,#N/A,FALSE,"Tabl. D5"}</definedName>
    <definedName name="q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qerwftqre" hidden="1">{#N/A,#N/A,FALSE,"A";#N/A,#N/A,FALSE,"B"}</definedName>
    <definedName name="qerwtqet" hidden="1">{#N/A,#N/A,FALSE,"A";#N/A,#N/A,FALSE,"B"}</definedName>
    <definedName name="qewrewf" hidden="1">{#N/A,#N/A,FALSE,"A";#N/A,#N/A,FALSE,"B"}</definedName>
    <definedName name="qfgqr" hidden="1">{#N/A,#N/A,FALSE,"A";#N/A,#N/A,FALSE,"B"}</definedName>
    <definedName name="qfrf" hidden="1">{#N/A,#N/A,FALSE,"A";#N/A,#N/A,FALSE,"B-TOT";#N/A,#N/A,FALSE,"Declaration1";#N/A,#N/A,FALSE,"Spravka1";#N/A,#N/A,FALSE,"A (2)";#N/A,#N/A,FALSE,"B-TOT (2)";#N/A,#N/A,FALSE,"Declaration1 (2)";#N/A,#N/A,FALSE,"Spravka1 (2)"}</definedName>
    <definedName name="qgfqre" hidden="1">{#N/A,#N/A,FALSE,"A";#N/A,#N/A,FALSE,"B"}</definedName>
    <definedName name="qgrfdzvgbsf" hidden="1">{#N/A,#N/A,FALSE,"A";#N/A,#N/A,FALSE,"B"}</definedName>
    <definedName name="qqca" hidden="1">{#N/A,#N/A,FALSE,"A";#N/A,#N/A,FALSE,"B"}</definedName>
    <definedName name="qqq" hidden="1">{#N/A,#N/A,FALSE,"передел"}</definedName>
    <definedName name="qreqdc" hidden="1">{#N/A,#N/A,FALSE,"A";#N/A,#N/A,FALSE,"B-TOT";#N/A,#N/A,FALSE,"Declaration1";#N/A,#N/A,FALSE,"Spravka1";#N/A,#N/A,FALSE,"A (2)";#N/A,#N/A,FALSE,"B-TOT (2)";#N/A,#N/A,FALSE,"Declaration1 (2)";#N/A,#N/A,FALSE,"Spravka1 (2)"}</definedName>
    <definedName name="qrfd" hidden="1">{#N/A,#N/A,FALSE,"A";#N/A,#N/A,FALSE,"B-TOT";#N/A,#N/A,FALSE,"Declaration1";#N/A,#N/A,FALSE,"Spravka1";#N/A,#N/A,FALSE,"A (2)";#N/A,#N/A,FALSE,"B-TOT (2)";#N/A,#N/A,FALSE,"Declaration1 (2)";#N/A,#N/A,FALSE,"Spravka1 (2)"}</definedName>
    <definedName name="qrfgdz" hidden="1">{#N/A,#N/A,FALSE,"A";#N/A,#N/A,FALSE,"B-TOT";#N/A,#N/A,FALSE,"Declaration1";#N/A,#N/A,FALSE,"Spravka1";#N/A,#N/A,FALSE,"A (2)";#N/A,#N/A,FALSE,"B-TOT (2)";#N/A,#N/A,FALSE,"Declaration1 (2)";#N/A,#N/A,FALSE,"Spravka1 (2)"}</definedName>
    <definedName name="qrgfqf" hidden="1">{#N/A,#N/A,FALSE,"A";#N/A,#N/A,FALSE,"B"}</definedName>
    <definedName name="qrgfz" hidden="1">{#N/A,#N/A,FALSE,"A";#N/A,#N/A,FALSE,"B"}</definedName>
    <definedName name="qrgqfg" hidden="1">{#N/A,#N/A,FALSE,"A";#N/A,#N/A,FALSE,"B"}</definedName>
    <definedName name="qrgr" hidden="1">{#N/A,#N/A,FALSE,"A";#N/A,#N/A,FALSE,"B-TOT";#N/A,#N/A,FALSE,"Declaration1";#N/A,#N/A,FALSE,"Spravka1";#N/A,#N/A,FALSE,"A (2)";#N/A,#N/A,FALSE,"B-TOT (2)";#N/A,#N/A,FALSE,"Declaration1 (2)";#N/A,#N/A,FALSE,"Spravka1 (2)"}</definedName>
    <definedName name="qrtfxzv" hidden="1">{#N/A,#N/A,FALSE,"A";#N/A,#N/A,FALSE,"B-TOT";#N/A,#N/A,FALSE,"Declaration1";#N/A,#N/A,FALSE,"Spravka1";#N/A,#N/A,FALSE,"A (2)";#N/A,#N/A,FALSE,"B-TOT (2)";#N/A,#N/A,FALSE,"Declaration1 (2)";#N/A,#N/A,FALSE,"Spravka1 (2)"}</definedName>
    <definedName name="qrtyqge" hidden="1">{#N/A,#N/A,FALSE,"A";#N/A,#N/A,FALSE,"B"}</definedName>
    <definedName name="qrvg" hidden="1">{#N/A,#N/A,FALSE,"A";#N/A,#N/A,FALSE,"B"}</definedName>
    <definedName name="qsda" hidden="1">{#N/A,#N/A,FALSE,"A";#N/A,#N/A,FALSE,"B-TOT";#N/A,#N/A,FALSE,"Declaration1";#N/A,#N/A,FALSE,"Spravka1";#N/A,#N/A,FALSE,"A (2)";#N/A,#N/A,FALSE,"B-TOT (2)";#N/A,#N/A,FALSE,"Declaration1 (2)";#N/A,#N/A,FALSE,"Spravka1 (2)"}</definedName>
    <definedName name="qw" hidden="1">{#N/A,#N/A,FALSE,"A";#N/A,#N/A,FALSE,"B-TOT";#N/A,#N/A,FALSE,"Declaration1";#N/A,#N/A,FALSE,"Spravka1";#N/A,#N/A,FALSE,"A (2)";#N/A,#N/A,FALSE,"B-TOT (2)";#N/A,#N/A,FALSE,"Declaration1 (2)";#N/A,#N/A,FALSE,"Spravka1 (2)"}</definedName>
    <definedName name="qwd" hidden="1">{#N/A,#N/A,FALSE,"A";#N/A,#N/A,FALSE,"B"}</definedName>
    <definedName name="qwdas" hidden="1">{#N/A,#N/A,FALSE,"A";#N/A,#N/A,FALSE,"B"}</definedName>
    <definedName name="qwdd" hidden="1">{#N/A,#N/A,FALSE,"A";#N/A,#N/A,FALSE,"B"}</definedName>
    <definedName name="qwdeefdfds" hidden="1">{#N/A,#N/A,FALSE,"A";#N/A,#N/A,FALSE,"B"}</definedName>
    <definedName name="qwds" hidden="1">{#N/A,#N/A,FALSE,"A";#N/A,#N/A,FALSE,"B"}</definedName>
    <definedName name="qwdw" hidden="1">{#N/A,#N/A,FALSE,"A";#N/A,#N/A,FALSE,"B-TOT";#N/A,#N/A,FALSE,"Declaration1";#N/A,#N/A,FALSE,"Spravka1";#N/A,#N/A,FALSE,"A (2)";#N/A,#N/A,FALSE,"B-TOT (2)";#N/A,#N/A,FALSE,"Declaration1 (2)";#N/A,#N/A,FALSE,"Spravka1 (2)"}</definedName>
    <definedName name="qwe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qwee" hidden="1">{#N/A,#N/A,FALSE,"A";#N/A,#N/A,FALSE,"B"}</definedName>
    <definedName name="qwefqwre" hidden="1">{#N/A,#N/A,FALSE,"A";#N/A,#N/A,FALSE,"B"}</definedName>
    <definedName name="qweqwd" hidden="1">{#N/A,#N/A,FALSE,"A";#N/A,#N/A,FALSE,"B"}</definedName>
    <definedName name="qwerqre" hidden="1">{#N/A,#N/A,FALSE,"A";#N/A,#N/A,FALSE,"B"}</definedName>
    <definedName name="qwes" hidden="1">{#N/A,#N/A,FALSE,"A";#N/A,#N/A,FALSE,"B-TOT";#N/A,#N/A,FALSE,"Declaration1";#N/A,#N/A,FALSE,"Spravka1";#N/A,#N/A,FALSE,"A (2)";#N/A,#N/A,FALSE,"B-TOT (2)";#N/A,#N/A,FALSE,"Declaration1 (2)";#N/A,#N/A,FALSE,"Spravka1 (2)"}</definedName>
    <definedName name="qwqed" hidden="1">{#N/A,#N/A,FALSE,"A";#N/A,#N/A,FALSE,"B-TOT";#N/A,#N/A,FALSE,"Declaration1";#N/A,#N/A,FALSE,"Spravka1";#N/A,#N/A,FALSE,"A (2)";#N/A,#N/A,FALSE,"B-TOT (2)";#N/A,#N/A,FALSE,"Declaration1 (2)";#N/A,#N/A,FALSE,"Spravka1 (2)"}</definedName>
    <definedName name="qwrad" hidden="1">{#N/A,#N/A,FALSE,"A";#N/A,#N/A,FALSE,"B"}</definedName>
    <definedName name="QWRQ" hidden="1">{#N/A,#N/A,FALSE,"A";#N/A,#N/A,FALSE,"B"}</definedName>
    <definedName name="qww" hidden="1">{#N/A,#N/A,FALSE,"A";#N/A,#N/A,FALSE,"B"}</definedName>
    <definedName name="QXC" hidden="1">{#N/A,#N/A,FALSE,"Tabl. H1";#N/A,#N/A,FALSE,"Tabl. H2"}</definedName>
    <definedName name="ragragsfg" hidden="1">{#N/A,#N/A,FALSE,"A";#N/A,#N/A,FALSE,"B-TOT";#N/A,#N/A,FALSE,"Declaration1";#N/A,#N/A,FALSE,"Spravka1";#N/A,#N/A,FALSE,"A (2)";#N/A,#N/A,FALSE,"B-TOT (2)";#N/A,#N/A,FALSE,"Declaration1 (2)";#N/A,#N/A,FALSE,"Spravka1 (2)"}</definedName>
    <definedName name="rav" hidden="1">{#N/A,#N/A,FALSE,"A";#N/A,#N/A,FALSE,"B"}</definedName>
    <definedName name="RBG" hidden="1">{#N/A,#N/A,FALSE,"Tabl. D1";#N/A,#N/A,FALSE,"Tabl. D1 b";#N/A,#N/A,FALSE,"Tabl. D2";#N/A,#N/A,FALSE,"Tabl. D2 b";#N/A,#N/A,FALSE,"Tabl. D3";#N/A,#N/A,FALSE,"Tabl. D4";#N/A,#N/A,FALSE,"Tabl. D5"}</definedName>
    <definedName name="rdgrdgsf" hidden="1">{#N/A,#N/A,FALSE,"A";#N/A,#N/A,FALSE,"B-TOT";#N/A,#N/A,FALSE,"Declaration1";#N/A,#N/A,FALSE,"Spravka1";#N/A,#N/A,FALSE,"A (2)";#N/A,#N/A,FALSE,"B-TOT (2)";#N/A,#N/A,FALSE,"Declaration1 (2)";#N/A,#N/A,FALSE,"Spravka1 (2)"}</definedName>
    <definedName name="rdgtrdhtjh" hidden="1">{#N/A,#N/A,FALSE,"A";#N/A,#N/A,FALSE,"B-TOT";#N/A,#N/A,FALSE,"Declaration1";#N/A,#N/A,FALSE,"Spravka1";#N/A,#N/A,FALSE,"A (2)";#N/A,#N/A,FALSE,"B-TOT (2)";#N/A,#N/A,FALSE,"Declaration1 (2)";#N/A,#N/A,FALSE,"Spravka1 (2)"}</definedName>
    <definedName name="RE" hidden="1">{#N/A,#N/A,FALSE,"A";#N/A,#N/A,FALSE,"B"}</definedName>
    <definedName name="regre" hidden="1">{#N/A,#N/A,FALSE,"A";#N/A,#N/A,FALSE,"B-TOT";#N/A,#N/A,FALSE,"Declaration1";#N/A,#N/A,FALSE,"Spravka1";#N/A,#N/A,FALSE,"A (2)";#N/A,#N/A,FALSE,"B-TOT (2)";#N/A,#N/A,FALSE,"Declaration1 (2)";#N/A,#N/A,FALSE,"Spravka1 (2)"}</definedName>
    <definedName name="regwfcv" hidden="1">{#N/A,#N/A,FALSE,"A";#N/A,#N/A,FALSE,"B"}</definedName>
    <definedName name="regxsg" hidden="1">{#N/A,#N/A,FALSE,"A";#N/A,#N/A,FALSE,"B"}</definedName>
    <definedName name="reporting" hidden="1">{#N/A,#N/A,FALSE,"Tabl. FB300";#N/A,#N/A,FALSE,"Tabl. FB350";#N/A,#N/A,FALSE,"Tabl. FB400";#N/A,#N/A,FALSE,"Tabl. FB500";#N/A,#N/A,FALSE,"Tabl. FS090"}</definedName>
    <definedName name="res" hidden="1">{#N/A,#N/A,FALSE,"Tabl. FB300";#N/A,#N/A,FALSE,"Tabl. FB350";#N/A,#N/A,FALSE,"Tabl. FB400";#N/A,#N/A,FALSE,"Tabl. FB500";#N/A,#N/A,FALSE,"Tabl. FS090"}</definedName>
    <definedName name="result" hidden="1">{#N/A,#N/A,FALSE,"Tabl. G1";#N/A,#N/A,FALSE,"Tabl. G2"}</definedName>
    <definedName name="reyhjy" hidden="1">{#N/A,#N/A,FALSE,"A";#N/A,#N/A,FALSE,"B"}</definedName>
    <definedName name="Rezervy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rf" hidden="1">{#N/A,#N/A,FALSE,"A";#N/A,#N/A,FALSE,"B-TOT";#N/A,#N/A,FALSE,"Declaration1";#N/A,#N/A,FALSE,"Spravka1";#N/A,#N/A,FALSE,"A (2)";#N/A,#N/A,FALSE,"B-TOT (2)";#N/A,#N/A,FALSE,"Declaration1 (2)";#N/A,#N/A,FALSE,"Spravka1 (2)"}</definedName>
    <definedName name="rfdsgbvs" hidden="1">{#N/A,#N/A,FALSE,"A";#N/A,#N/A,FALSE,"B"}</definedName>
    <definedName name="rgagr" hidden="1">{#N/A,#N/A,FALSE,"A";#N/A,#N/A,FALSE,"B"}</definedName>
    <definedName name="rgerge" hidden="1">{#N/A,#N/A,FALSE,"A";#N/A,#N/A,FALSE,"B"}</definedName>
    <definedName name="rgewgv" hidden="1">{#N/A,#N/A,FALSE,"A";#N/A,#N/A,FALSE,"B"}</definedName>
    <definedName name="rgf" hidden="1">{#N/A,#N/A,FALSE,"A";#N/A,#N/A,FALSE,"B-TOT";#N/A,#N/A,FALSE,"Declaration1";#N/A,#N/A,FALSE,"Spravka1";#N/A,#N/A,FALSE,"A (2)";#N/A,#N/A,FALSE,"B-TOT (2)";#N/A,#N/A,FALSE,"Declaration1 (2)";#N/A,#N/A,FALSE,"Spravka1 (2)"}</definedName>
    <definedName name="rgre" hidden="1">{#N/A,#N/A,FALSE,"A";#N/A,#N/A,FALSE,"B"}</definedName>
    <definedName name="rgrg" hidden="1">{#N/A,#N/A,FALSE,"A";#N/A,#N/A,FALSE,"B-TOT";#N/A,#N/A,FALSE,"Declaration1";#N/A,#N/A,FALSE,"Spravka1";#N/A,#N/A,FALSE,"A (2)";#N/A,#N/A,FALSE,"B-TOT (2)";#N/A,#N/A,FALSE,"Declaration1 (2)";#N/A,#N/A,FALSE,"Spravka1 (2)"}</definedName>
    <definedName name="rgtrg" hidden="1">{#N/A,#N/A,FALSE,"A";#N/A,#N/A,FALSE,"B"}</definedName>
    <definedName name="rreg" hidden="1">{#N/A,#N/A,FALSE,"A";#N/A,#N/A,FALSE,"B"}</definedName>
    <definedName name="rrrr" hidden="1">{#N/A,#N/A,FALSE,"Tabl. H1";#N/A,#N/A,FALSE,"Tabl. H2"}</definedName>
    <definedName name="rrrrrrrr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rscxvrf" hidden="1">{#N/A,#N/A,FALSE,"A";#N/A,#N/A,FALSE,"B-TOT";#N/A,#N/A,FALSE,"Declaration1";#N/A,#N/A,FALSE,"Spravka1";#N/A,#N/A,FALSE,"A (2)";#N/A,#N/A,FALSE,"B-TOT (2)";#N/A,#N/A,FALSE,"Declaration1 (2)";#N/A,#N/A,FALSE,"Spravka1 (2)"}</definedName>
    <definedName name="rt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RTA" hidden="1">{#N/A,#N/A,FALSE,"Tabl. G1";#N/A,#N/A,FALSE,"Tabl. G2"}</definedName>
    <definedName name="rtg" hidden="1">{#N/A,#N/A,FALSE,"A";#N/A,#N/A,FALSE,"B-TOT";#N/A,#N/A,FALSE,"Declaration1";#N/A,#N/A,FALSE,"Spravka1";#N/A,#N/A,FALSE,"A (2)";#N/A,#N/A,FALSE,"B-TOT (2)";#N/A,#N/A,FALSE,"Declaration1 (2)";#N/A,#N/A,FALSE,"Spravka1 (2)"}</definedName>
    <definedName name="rtre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rty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rtyyn" hidden="1">{#N/A,#N/A,FALSE,"A";#N/A,#N/A,FALSE,"B"}</definedName>
    <definedName name="RUB">[8]Inputs!$E$26</definedName>
    <definedName name="rujhf" hidden="1">{#N/A,#N/A,FALSE,"A";#N/A,#N/A,FALSE,"B-TOT";#N/A,#N/A,FALSE,"Declaration1";#N/A,#N/A,FALSE,"Spravka1";#N/A,#N/A,FALSE,"A (2)";#N/A,#N/A,FALSE,"B-TOT (2)";#N/A,#N/A,FALSE,"Declaration1 (2)";#N/A,#N/A,FALSE,"Spravka1 (2)"}</definedName>
    <definedName name="rukuf" hidden="1">{#N/A,#N/A,FALSE,"A";#N/A,#N/A,FALSE,"B-TOT";#N/A,#N/A,FALSE,"Declaration1";#N/A,#N/A,FALSE,"Spravka1";#N/A,#N/A,FALSE,"A (2)";#N/A,#N/A,FALSE,"B-TOT (2)";#N/A,#N/A,FALSE,"Declaration1 (2)";#N/A,#N/A,FALSE,"Spravka1 (2)"}</definedName>
    <definedName name="RUR">#REF!</definedName>
    <definedName name="rytege" hidden="1">{#N/A,#N/A,FALSE,"A";#N/A,#N/A,FALSE,"B-TOT";#N/A,#N/A,FALSE,"Declaration1";#N/A,#N/A,FALSE,"Spravka1";#N/A,#N/A,FALSE,"A (2)";#N/A,#N/A,FALSE,"B-TOT (2)";#N/A,#N/A,FALSE,"Declaration1 (2)";#N/A,#N/A,FALSE,"Spravka1 (2)"}</definedName>
    <definedName name="rytshh" hidden="1">{#N/A,#N/A,FALSE,"A";#N/A,#N/A,FALSE,"B"}</definedName>
    <definedName name="s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sad" hidden="1">{#N/A,#N/A,FALSE,"A";#N/A,#N/A,FALSE,"B"}</definedName>
    <definedName name="sadrgdrtgy" hidden="1">{#N/A,#N/A,FALSE,"A";#N/A,#N/A,FALSE,"B"}</definedName>
    <definedName name="sadsad" hidden="1">{#N/A,#N/A,FALSE,"A";#N/A,#N/A,FALSE,"B"}</definedName>
    <definedName name="sadsdsac" hidden="1">{#N/A,#N/A,FALSE,"A";#N/A,#N/A,FALSE,"B"}</definedName>
    <definedName name="saf" hidden="1">{#N/A,#N/A,FALSE,"A";#N/A,#N/A,FALSE,"B"}</definedName>
    <definedName name="safdgsrtg" hidden="1">{#N/A,#N/A,FALSE,"A";#N/A,#N/A,FALSE,"B-TOT";#N/A,#N/A,FALSE,"Declaration1";#N/A,#N/A,FALSE,"Spravka1";#N/A,#N/A,FALSE,"A (2)";#N/A,#N/A,FALSE,"B-TOT (2)";#N/A,#N/A,FALSE,"Declaration1 (2)";#N/A,#N/A,FALSE,"Spravka1 (2)"}</definedName>
    <definedName name="safdgwrt" hidden="1">{#N/A,#N/A,FALSE,"A";#N/A,#N/A,FALSE,"B-TOT";#N/A,#N/A,FALSE,"Declaration1";#N/A,#N/A,FALSE,"Spravka1";#N/A,#N/A,FALSE,"A (2)";#N/A,#N/A,FALSE,"B-TOT (2)";#N/A,#N/A,FALSE,"Declaration1 (2)";#N/A,#N/A,FALSE,"Spravka1 (2)"}</definedName>
    <definedName name="samedi" hidden="1">{#N/A,#N/A,FALSE,"Tabl. A1";#N/A,#N/A,FALSE,"Tabl. A1 b";#N/A,#N/A,FALSE,"Tabl. A2";#N/A,#N/A,FALSE,"Tabl. A2-1";#N/A,#N/A,FALSE,"Tabl. A2-2"}</definedName>
    <definedName name="SAs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sasd" hidden="1">{#N/A,#N/A,FALSE,"A";#N/A,#N/A,FALSE,"B-TOT";#N/A,#N/A,FALSE,"Declaration1";#N/A,#N/A,FALSE,"Spravka1";#N/A,#N/A,FALSE,"A (2)";#N/A,#N/A,FALSE,"B-TOT (2)";#N/A,#N/A,FALSE,"Declaration1 (2)";#N/A,#N/A,FALSE,"Spravka1 (2)"}</definedName>
    <definedName name="sbg" hidden="1">{#N/A,#N/A,FALSE,"A";#N/A,#N/A,FALSE,"B-TOT";#N/A,#N/A,FALSE,"Declaration1";#N/A,#N/A,FALSE,"Spravka1";#N/A,#N/A,FALSE,"A (2)";#N/A,#N/A,FALSE,"B-TOT (2)";#N/A,#N/A,FALSE,"Declaration1 (2)";#N/A,#N/A,FALSE,"Spravka1 (2)"}</definedName>
    <definedName name="sc" hidden="1">{#N/A,#N/A,FALSE,"A";#N/A,#N/A,FALSE,"B-TOT";#N/A,#N/A,FALSE,"Declaration1";#N/A,#N/A,FALSE,"Spravka1";#N/A,#N/A,FALSE,"A (2)";#N/A,#N/A,FALSE,"B-TOT (2)";#N/A,#N/A,FALSE,"Declaration1 (2)";#N/A,#N/A,FALSE,"Spravka1 (2)"}</definedName>
    <definedName name="SCG" hidden="1">{#N/A,#N/A,FALSE,"Tabl. D1";#N/A,#N/A,FALSE,"Tabl. D1 b";#N/A,#N/A,FALSE,"Tabl. D2";#N/A,#N/A,FALSE,"Tabl. D2 b";#N/A,#N/A,FALSE,"Tabl. D3";#N/A,#N/A,FALSE,"Tabl. D4";#N/A,#N/A,FALSE,"Tabl. D5"}</definedName>
    <definedName name="sComments">[7]Setup!#REF!</definedName>
    <definedName name="sd" hidden="1">{#N/A,#N/A,FALSE,"A";#N/A,#N/A,FALSE,"B-TOT";#N/A,#N/A,FALSE,"Declaration1";#N/A,#N/A,FALSE,"Spravka1";#N/A,#N/A,FALSE,"A (2)";#N/A,#N/A,FALSE,"B-TOT (2)";#N/A,#N/A,FALSE,"Declaration1 (2)";#N/A,#N/A,FALSE,"Spravka1 (2)"}</definedName>
    <definedName name="sd5tshts" hidden="1">{#N/A,#N/A,FALSE,"A";#N/A,#N/A,FALSE,"B"}</definedName>
    <definedName name="sdafvfd" hidden="1">{#N/A,#N/A,FALSE,"A";#N/A,#N/A,FALSE,"B"}</definedName>
    <definedName name="sdb" hidden="1">{#N/A,#N/A,FALSE,"A";#N/A,#N/A,FALSE,"B-TOT";#N/A,#N/A,FALSE,"Declaration1";#N/A,#N/A,FALSE,"Spravka1";#N/A,#N/A,FALSE,"A (2)";#N/A,#N/A,FALSE,"B-TOT (2)";#N/A,#N/A,FALSE,"Declaration1 (2)";#N/A,#N/A,FALSE,"Spravka1 (2)"}</definedName>
    <definedName name="sdbgs" hidden="1">{#N/A,#N/A,FALSE,"A";#N/A,#N/A,FALSE,"B"}</definedName>
    <definedName name="sdbt" hidden="1">{#N/A,#N/A,FALSE,"A";#N/A,#N/A,FALSE,"B"}</definedName>
    <definedName name="sdcvx" hidden="1">{#N/A,#N/A,FALSE,"A";#N/A,#N/A,FALSE,"B-TOT";#N/A,#N/A,FALSE,"Declaration1";#N/A,#N/A,FALSE,"Spravka1";#N/A,#N/A,FALSE,"A (2)";#N/A,#N/A,FALSE,"B-TOT (2)";#N/A,#N/A,FALSE,"Declaration1 (2)";#N/A,#N/A,FALSE,"Spravka1 (2)"}</definedName>
    <definedName name="sdf" hidden="1">{#N/A,#N/A,FALSE,"A";#N/A,#N/A,FALSE,"B"}</definedName>
    <definedName name="sdfaagg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sdfbgdb" hidden="1">{#N/A,#N/A,FALSE,"A";#N/A,#N/A,FALSE,"B"}</definedName>
    <definedName name="sdfbwgt" hidden="1">{#N/A,#N/A,FALSE,"A";#N/A,#N/A,FALSE,"B"}</definedName>
    <definedName name="sdfd" hidden="1">{#N/A,#N/A,FALSE,"A";#N/A,#N/A,FALSE,"B-TOT";#N/A,#N/A,FALSE,"Declaration1";#N/A,#N/A,FALSE,"Spravka1";#N/A,#N/A,FALSE,"A (2)";#N/A,#N/A,FALSE,"B-TOT (2)";#N/A,#N/A,FALSE,"Declaration1 (2)";#N/A,#N/A,FALSE,"Spravka1 (2)"}</definedName>
    <definedName name="sdfds" hidden="1">{#N/A,#N/A,FALSE,"A";#N/A,#N/A,FALSE,"B-TOT";#N/A,#N/A,FALSE,"Declaration1";#N/A,#N/A,FALSE,"Spravka1";#N/A,#N/A,FALSE,"A (2)";#N/A,#N/A,FALSE,"B-TOT (2)";#N/A,#N/A,FALSE,"Declaration1 (2)";#N/A,#N/A,FALSE,"Spravka1 (2)"}</definedName>
    <definedName name="sdfsd" hidden="1">{#N/A,#N/A,FALSE,"A";#N/A,#N/A,FALSE,"B-TOT";#N/A,#N/A,FALSE,"Declaration1";#N/A,#N/A,FALSE,"Spravka1";#N/A,#N/A,FALSE,"A (2)";#N/A,#N/A,FALSE,"B-TOT (2)";#N/A,#N/A,FALSE,"Declaration1 (2)";#N/A,#N/A,FALSE,"Spravka1 (2)"}</definedName>
    <definedName name="sdgtghst" hidden="1">{#N/A,#N/A,FALSE,"A";#N/A,#N/A,FALSE,"B-TOT";#N/A,#N/A,FALSE,"Declaration1";#N/A,#N/A,FALSE,"Spravka1";#N/A,#N/A,FALSE,"A (2)";#N/A,#N/A,FALSE,"B-TOT (2)";#N/A,#N/A,FALSE,"Declaration1 (2)";#N/A,#N/A,FALSE,"Spravka1 (2)"}</definedName>
    <definedName name="sdhgsdh" hidden="1">{#N/A,#N/A,FALSE,"A";#N/A,#N/A,FALSE,"B-TOT";#N/A,#N/A,FALSE,"Declaration1";#N/A,#N/A,FALSE,"Spravka1";#N/A,#N/A,FALSE,"A (2)";#N/A,#N/A,FALSE,"B-TOT (2)";#N/A,#N/A,FALSE,"Declaration1 (2)";#N/A,#N/A,FALSE,"Spravka1 (2)"}</definedName>
    <definedName name="sdhsth" hidden="1">{#N/A,#N/A,FALSE,"A";#N/A,#N/A,FALSE,"B-TOT";#N/A,#N/A,FALSE,"Declaration1";#N/A,#N/A,FALSE,"Spravka1";#N/A,#N/A,FALSE,"A (2)";#N/A,#N/A,FALSE,"B-TOT (2)";#N/A,#N/A,FALSE,"Declaration1 (2)";#N/A,#N/A,FALSE,"Spravka1 (2)"}</definedName>
    <definedName name="sdjfht" hidden="1">{#N/A,#N/A,FALSE,"A";#N/A,#N/A,FALSE,"B"}</definedName>
    <definedName name="sdqwe" hidden="1">{#N/A,#N/A,FALSE,"A";#N/A,#N/A,FALSE,"B"}</definedName>
    <definedName name="sdrhgdt" hidden="1">{#N/A,#N/A,FALSE,"A";#N/A,#N/A,FALSE,"B-TOT";#N/A,#N/A,FALSE,"Declaration1";#N/A,#N/A,FALSE,"Spravka1";#N/A,#N/A,FALSE,"A (2)";#N/A,#N/A,FALSE,"B-TOT (2)";#N/A,#N/A,FALSE,"Declaration1 (2)";#N/A,#N/A,FALSE,"Spravka1 (2)"}</definedName>
    <definedName name="sdrtgcv" hidden="1">{#N/A,#N/A,FALSE,"A";#N/A,#N/A,FALSE,"B"}</definedName>
    <definedName name="sds" hidden="1">{#N/A,#N/A,FALSE,"A";#N/A,#N/A,FALSE,"B"}</definedName>
    <definedName name="sdsd" hidden="1">{#N/A,#N/A,FALSE,"A";#N/A,#N/A,FALSE,"B-TOT";#N/A,#N/A,FALSE,"Declaration1";#N/A,#N/A,FALSE,"Spravka1";#N/A,#N/A,FALSE,"A (2)";#N/A,#N/A,FALSE,"B-TOT (2)";#N/A,#N/A,FALSE,"Declaration1 (2)";#N/A,#N/A,FALSE,"Spravka1 (2)"}</definedName>
    <definedName name="sdtg" hidden="1">{#N/A,#N/A,FALSE,"A";#N/A,#N/A,FALSE,"B-TOT";#N/A,#N/A,FALSE,"Declaration1";#N/A,#N/A,FALSE,"Spravka1";#N/A,#N/A,FALSE,"A (2)";#N/A,#N/A,FALSE,"B-TOT (2)";#N/A,#N/A,FALSE,"Declaration1 (2)";#N/A,#N/A,FALSE,"Spravka1 (2)"}</definedName>
    <definedName name="sdtsd" hidden="1">{#N/A,#N/A,FALSE,"A";#N/A,#N/A,FALSE,"B-TOT";#N/A,#N/A,FALSE,"Declaration1";#N/A,#N/A,FALSE,"Spravka1";#N/A,#N/A,FALSE,"A (2)";#N/A,#N/A,FALSE,"B-TOT (2)";#N/A,#N/A,FALSE,"Declaration1 (2)";#N/A,#N/A,FALSE,"Spravka1 (2)"}</definedName>
    <definedName name="sdvcdsfvdsgd" hidden="1">{#N/A,#N/A,FALSE,"A";#N/A,#N/A,FALSE,"B-TOT";#N/A,#N/A,FALSE,"Declaration1";#N/A,#N/A,FALSE,"Spravka1";#N/A,#N/A,FALSE,"A (2)";#N/A,#N/A,FALSE,"B-TOT (2)";#N/A,#N/A,FALSE,"Declaration1 (2)";#N/A,#N/A,FALSE,"Spravka1 (2)"}</definedName>
    <definedName name="security" hidden="1">{#N/A,#N/A,FALSE,"передел"}</definedName>
    <definedName name="sencount" hidden="1">1</definedName>
    <definedName name="ServerName">[7]Setup!#REF!</definedName>
    <definedName name="Sf" hidden="1">{#N/A,#N/A,FALSE,"A";#N/A,#N/A,FALSE,"B"}</definedName>
    <definedName name="sfdgsdt" hidden="1">{#N/A,#N/A,FALSE,"A";#N/A,#N/A,FALSE,"B"}</definedName>
    <definedName name="sfdsfs" hidden="1">{#N/A,#N/A,FALSE,"A";#N/A,#N/A,FALSE,"B"}</definedName>
    <definedName name="sfghdsf" hidden="1">{#N/A,#N/A,FALSE,"A";#N/A,#N/A,FALSE,"B-TOT";#N/A,#N/A,FALSE,"Declaration1";#N/A,#N/A,FALSE,"Spravka1";#N/A,#N/A,FALSE,"A (2)";#N/A,#N/A,FALSE,"B-TOT (2)";#N/A,#N/A,FALSE,"Declaration1 (2)";#N/A,#N/A,FALSE,"Spravka1 (2)"}</definedName>
    <definedName name="sfhgfdsht" hidden="1">{#N/A,#N/A,FALSE,"A";#N/A,#N/A,FALSE,"B"}</definedName>
    <definedName name="sgbgsh" hidden="1">{#N/A,#N/A,FALSE,"A";#N/A,#N/A,FALSE,"B-TOT";#N/A,#N/A,FALSE,"Declaration1";#N/A,#N/A,FALSE,"Spravka1";#N/A,#N/A,FALSE,"A (2)";#N/A,#N/A,FALSE,"B-TOT (2)";#N/A,#N/A,FALSE,"Declaration1 (2)";#N/A,#N/A,FALSE,"Spravka1 (2)"}</definedName>
    <definedName name="shgth" hidden="1">{#N/A,#N/A,FALSE,"A";#N/A,#N/A,FALSE,"B"}</definedName>
    <definedName name="shit" hidden="1">{#N/A,#N/A,FALSE,"Aging Summary";#N/A,#N/A,FALSE,"Ratio Analysis";#N/A,#N/A,FALSE,"Test 120 Day Accts";#N/A,#N/A,FALSE,"Tickmarks"}</definedName>
    <definedName name="shit1" hidden="1">{#N/A,#N/A,FALSE,"Aging Summary";#N/A,#N/A,FALSE,"Ratio Analysis";#N/A,#N/A,FALSE,"Test 120 Day Accts";#N/A,#N/A,FALSE,"Tickmarks"}</definedName>
    <definedName name="shthhs" hidden="1">{#N/A,#N/A,FALSE,"A";#N/A,#N/A,FALSE,"B"}</definedName>
    <definedName name="shtyht" hidden="1">{#N/A,#N/A,FALSE,"A";#N/A,#N/A,FALSE,"B"}</definedName>
    <definedName name="snbyhy" hidden="1">{#N/A,#N/A,FALSE,"A";#N/A,#N/A,FALSE,"B"}</definedName>
    <definedName name="SocT" hidden="1">{#N/A,#N/A,FALSE,"A";#N/A,#N/A,FALSE,"B"}</definedName>
    <definedName name="solver_lin" hidden="1">0</definedName>
    <definedName name="solver_num" hidden="1">6</definedName>
    <definedName name="solver_rel1" hidden="1">1</definedName>
    <definedName name="solver_rel2" hidden="1">1</definedName>
    <definedName name="solver_rel3" hidden="1">1</definedName>
    <definedName name="solver_rel4" hidden="1">4</definedName>
    <definedName name="solver_rel5" hidden="1">4</definedName>
    <definedName name="solver_rel6" hidden="1">4</definedName>
    <definedName name="solver_rhs1" hidden="1">15</definedName>
    <definedName name="solver_rhs2" hidden="1">15</definedName>
    <definedName name="solver_rhs3" hidden="1">15</definedName>
    <definedName name="solver_tmp" hidden="1">15</definedName>
    <definedName name="solver_typ" hidden="1">3</definedName>
    <definedName name="solver_val" hidden="1">90</definedName>
    <definedName name="srgrsdtg" hidden="1">{#N/A,#N/A,FALSE,"A";#N/A,#N/A,FALSE,"B"}</definedName>
    <definedName name="srsr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SSDFD" hidden="1">{#N/A,#N/A,FALSE,"A";#N/A,#N/A,FALSE,"B-TOT";#N/A,#N/A,FALSE,"Declaration1";#N/A,#N/A,FALSE,"Spravka1";#N/A,#N/A,FALSE,"A (2)";#N/A,#N/A,FALSE,"B-TOT (2)";#N/A,#N/A,FALSE,"Declaration1 (2)";#N/A,#N/A,FALSE,"Spravka1 (2)"}</definedName>
    <definedName name="ssss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ST" hidden="1">{#N/A,#N/A,FALSE,"A";#N/A,#N/A,FALSE,"B-TOT";#N/A,#N/A,FALSE,"Declaration1";#N/A,#N/A,FALSE,"Spravka1";#N/A,#N/A,FALSE,"A (2)";#N/A,#N/A,FALSE,"B-TOT (2)";#N/A,#N/A,FALSE,"Declaration1 (2)";#N/A,#N/A,FALSE,"Spravka1 (2)"}</definedName>
    <definedName name="Step2Manual" hidden="1">#REF!</definedName>
    <definedName name="Step2NumSizes" hidden="1">#REF!</definedName>
    <definedName name="Step2Ratio" hidden="1">#REF!</definedName>
    <definedName name="Step2TopSize" hidden="1">#REF!</definedName>
    <definedName name="Step3LowSG" hidden="1">#REF!</definedName>
    <definedName name="Step3Manual" hidden="1">#REF!</definedName>
    <definedName name="Step3NumSGs" hidden="1">#REF!</definedName>
    <definedName name="Step3SGInterval" hidden="1">#REF!</definedName>
    <definedName name="Step4NumItems" hidden="1">#REF!</definedName>
    <definedName name="Step5NumItems" hidden="1">#REF!</definedName>
    <definedName name="Step6NumItems" hidden="1">#REF!</definedName>
    <definedName name="sth" hidden="1">{#N/A,#N/A,FALSE,"A";#N/A,#N/A,FALSE,"B"}</definedName>
    <definedName name="sthdh" hidden="1">{#N/A,#N/A,FALSE,"A";#N/A,#N/A,FALSE,"B"}</definedName>
    <definedName name="sthgstv" hidden="1">{#N/A,#N/A,FALSE,"A";#N/A,#N/A,FALSE,"B"}</definedName>
    <definedName name="sthrts" hidden="1">{#N/A,#N/A,FALSE,"A";#N/A,#N/A,FALSE,"B-TOT";#N/A,#N/A,FALSE,"Declaration1";#N/A,#N/A,FALSE,"Spravka1";#N/A,#N/A,FALSE,"A (2)";#N/A,#N/A,FALSE,"B-TOT (2)";#N/A,#N/A,FALSE,"Declaration1 (2)";#N/A,#N/A,FALSE,"Spravka1 (2)"}</definedName>
    <definedName name="sths" hidden="1">{#N/A,#N/A,FALSE,"A";#N/A,#N/A,FALSE,"B-TOT";#N/A,#N/A,FALSE,"Declaration1";#N/A,#N/A,FALSE,"Spravka1";#N/A,#N/A,FALSE,"A (2)";#N/A,#N/A,FALSE,"B-TOT (2)";#N/A,#N/A,FALSE,"Declaration1 (2)";#N/A,#N/A,FALSE,"Spravka1 (2)"}</definedName>
    <definedName name="sthsgsh" hidden="1">{#N/A,#N/A,FALSE,"A";#N/A,#N/A,FALSE,"B"}</definedName>
    <definedName name="sthst" hidden="1">{#N/A,#N/A,FALSE,"A";#N/A,#N/A,FALSE,"B"}</definedName>
    <definedName name="stht" hidden="1">{#N/A,#N/A,FALSE,"A";#N/A,#N/A,FALSE,"B-TOT";#N/A,#N/A,FALSE,"Declaration1";#N/A,#N/A,FALSE,"Spravka1";#N/A,#N/A,FALSE,"A (2)";#N/A,#N/A,FALSE,"B-TOT (2)";#N/A,#N/A,FALSE,"Declaration1 (2)";#N/A,#N/A,FALSE,"Spravka1 (2)"}</definedName>
    <definedName name="sthths" hidden="1">{#N/A,#N/A,FALSE,"A";#N/A,#N/A,FALSE,"B-TOT";#N/A,#N/A,FALSE,"Declaration1";#N/A,#N/A,FALSE,"Spravka1";#N/A,#N/A,FALSE,"A (2)";#N/A,#N/A,FALSE,"B-TOT (2)";#N/A,#N/A,FALSE,"Declaration1 (2)";#N/A,#N/A,FALSE,"Spravka1 (2)"}</definedName>
    <definedName name="sthty" hidden="1">{#N/A,#N/A,FALSE,"A";#N/A,#N/A,FALSE,"B"}</definedName>
    <definedName name="stu" hidden="1">{#N/A,#N/A,FALSE,"Tabl. D1";#N/A,#N/A,FALSE,"Tabl. D1 b";#N/A,#N/A,FALSE,"Tabl. D2";#N/A,#N/A,FALSE,"Tabl. D2 b";#N/A,#N/A,FALSE,"Tabl. D3";#N/A,#N/A,FALSE,"Tabl. D4";#N/A,#N/A,FALSE,"Tabl. D5"}</definedName>
    <definedName name="Stub" hidden="1">[13]Analitics!$I$11</definedName>
    <definedName name="Stub_Header1" hidden="1">[13]Analitics!$K$11</definedName>
    <definedName name="Stub_Header2" hidden="1">[13]Analitics!$L$11</definedName>
    <definedName name="Stub_Header3" hidden="1">[13]Analitics!$M$11</definedName>
    <definedName name="swthrt" hidden="1">{#N/A,#N/A,FALSE,"A";#N/A,#N/A,FALSE,"B"}</definedName>
    <definedName name="syhe" hidden="1">{#N/A,#N/A,FALSE,"A";#N/A,#N/A,FALSE,"B-TOT";#N/A,#N/A,FALSE,"Declaration1";#N/A,#N/A,FALSE,"Spravka1";#N/A,#N/A,FALSE,"A (2)";#N/A,#N/A,FALSE,"B-TOT (2)";#N/A,#N/A,FALSE,"Declaration1 (2)";#N/A,#N/A,FALSE,"Spravka1 (2)"}</definedName>
    <definedName name="t" hidden="1">{#N/A,#N/A,FALSE,"Tabl. A1";#N/A,#N/A,FALSE,"Tabl. A1 b";#N/A,#N/A,FALSE,"Tabl. A2";#N/A,#N/A,FALSE,"Tabl. A2-1";#N/A,#N/A,FALSE,"Tabl. A2-2"}</definedName>
    <definedName name="t_f" hidden="1">{#N/A,#N/A,FALSE,"A";#N/A,#N/A,FALSE,"B-TOT";#N/A,#N/A,FALSE,"Declaration1";#N/A,#N/A,FALSE,"Spravka1";#N/A,#N/A,FALSE,"A (2)";#N/A,#N/A,FALSE,"B-TOT (2)";#N/A,#N/A,FALSE,"Declaration1 (2)";#N/A,#N/A,FALSE,"Spravka1 (2)"}</definedName>
    <definedName name="tabl" hidden="1">{#N/A,#N/A,FALSE,"Tabl. H1";#N/A,#N/A,FALSE,"Tabl. H2"}</definedName>
    <definedName name="tableau" hidden="1">{#N/A,#N/A,FALSE,"Tabl. A1";#N/A,#N/A,FALSE,"Tabl. A1 b";#N/A,#N/A,FALSE,"Tabl. A2";#N/A,#N/A,FALSE,"Tabl. A2-1";#N/A,#N/A,FALSE,"Tabl. A2-2"}</definedName>
    <definedName name="tata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Tax_Form202" hidden="1">{#N/A,#N/A,FALSE,"A";#N/A,#N/A,FALSE,"B-TOT";#N/A,#N/A,FALSE,"Declaration1";#N/A,#N/A,FALSE,"Spravka1";#N/A,#N/A,FALSE,"A (2)";#N/A,#N/A,FALSE,"B-TOT (2)";#N/A,#N/A,FALSE,"Declaration1 (2)";#N/A,#N/A,FALSE,"Spravka1 (2)"}</definedName>
    <definedName name="taxcalc" hidden="1">{#N/A,#N/A,FALSE,"A";#N/A,#N/A,FALSE,"B-TOT";#N/A,#N/A,FALSE,"Declaration1";#N/A,#N/A,FALSE,"Spravka1";#N/A,#N/A,FALSE,"A (2)";#N/A,#N/A,FALSE,"B-TOT (2)";#N/A,#N/A,FALSE,"Declaration1 (2)";#N/A,#N/A,FALSE,"Spravka1 (2)"}</definedName>
    <definedName name="tbg" hidden="1">{#N/A,#N/A,FALSE,"Tabl. G1";#N/A,#N/A,FALSE,"Tabl. G2"}</definedName>
    <definedName name="test" hidden="1">{#N/A,#N/A,FALSE,"Aging Summary";#N/A,#N/A,FALSE,"Ratio Analysis";#N/A,#N/A,FALSE,"Test 120 Day Accts";#N/A,#N/A,FALSE,"Tickmarks"}</definedName>
    <definedName name="TextRefCopyRangeCount" hidden="1">183</definedName>
    <definedName name="tfhftsth" hidden="1">{#N/A,#N/A,FALSE,"A";#N/A,#N/A,FALSE,"B"}</definedName>
    <definedName name="thertgrtg" hidden="1">{#N/A,#N/A,FALSE,"A";#N/A,#N/A,FALSE,"B"}</definedName>
    <definedName name="THNEN" hidden="1">{#N/A,#N/A,FALSE,"Tabl. FB300";#N/A,#N/A,FALSE,"Tabl. FB350";#N/A,#N/A,FALSE,"Tabl. FB400";#N/A,#N/A,FALSE,"Tabl. FB500";#N/A,#N/A,FALSE,"Tabl. FS090"}</definedName>
    <definedName name="thrtrhdf" hidden="1">{#N/A,#N/A,FALSE,"A";#N/A,#N/A,FALSE,"B-TOT";#N/A,#N/A,FALSE,"Declaration1";#N/A,#N/A,FALSE,"Spravka1";#N/A,#N/A,FALSE,"A (2)";#N/A,#N/A,FALSE,"B-TOT (2)";#N/A,#N/A,FALSE,"Declaration1 (2)";#N/A,#N/A,FALSE,"Spravka1 (2)"}</definedName>
    <definedName name="thshgttt" hidden="1">{#N/A,#N/A,FALSE,"A";#N/A,#N/A,FALSE,"B-TOT";#N/A,#N/A,FALSE,"Declaration1";#N/A,#N/A,FALSE,"Spravka1";#N/A,#N/A,FALSE,"A (2)";#N/A,#N/A,FALSE,"B-TOT (2)";#N/A,#N/A,FALSE,"Declaration1 (2)";#N/A,#N/A,FALSE,"Spravka1 (2)"}</definedName>
    <definedName name="thsthfft" hidden="1">{#N/A,#N/A,FALSE,"A";#N/A,#N/A,FALSE,"B"}</definedName>
    <definedName name="thsthg" hidden="1">{#N/A,#N/A,FALSE,"A";#N/A,#N/A,FALSE,"B-TOT";#N/A,#N/A,FALSE,"Declaration1";#N/A,#N/A,FALSE,"Spravka1";#N/A,#N/A,FALSE,"A (2)";#N/A,#N/A,FALSE,"B-TOT (2)";#N/A,#N/A,FALSE,"Declaration1 (2)";#N/A,#N/A,FALSE,"Spravka1 (2)"}</definedName>
    <definedName name="thtgff" hidden="1">{#N/A,#N/A,FALSE,"A";#N/A,#N/A,FALSE,"B"}</definedName>
    <definedName name="tjty" hidden="1">{#N/A,#N/A,FALSE,"A";#N/A,#N/A,FALSE,"B"}</definedName>
    <definedName name="tkxsbs" hidden="1">{#N/A,#N/A,FALSE,"A";#N/A,#N/A,FALSE,"B"}</definedName>
    <definedName name="TM1REBUILDOPTION">1</definedName>
    <definedName name="tre" hidden="1">{#N/A,#N/A,FALSE,"A";#N/A,#N/A,FALSE,"B"}</definedName>
    <definedName name="trhwtrsg" hidden="1">{#N/A,#N/A,FALSE,"A";#N/A,#N/A,FALSE,"B"}</definedName>
    <definedName name="trthn" hidden="1">{#N/A,#N/A,FALSE,"A";#N/A,#N/A,FALSE,"B"}</definedName>
    <definedName name="tryu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tshtsgb" hidden="1">{#N/A,#N/A,FALSE,"A";#N/A,#N/A,FALSE,"B"}</definedName>
    <definedName name="TT" hidden="1">{#N/A,#N/A,FALSE,"Tabl. FB300";#N/A,#N/A,FALSE,"Tabl. FB350";#N/A,#N/A,FALSE,"Tabl. FB400";#N/A,#N/A,FALSE,"Tabl. FB500";#N/A,#N/A,FALSE,"Tabl. FS090"}</definedName>
    <definedName name="twhwrth" hidden="1">{#N/A,#N/A,FALSE,"A";#N/A,#N/A,FALSE,"B"}</definedName>
    <definedName name="ty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tyhytbg" hidden="1">{#N/A,#N/A,FALSE,"A";#N/A,#N/A,FALSE,"B"}</definedName>
    <definedName name="tytee" hidden="1">{#N/A,#N/A,FALSE,"A";#N/A,#N/A,FALSE,"B-TOT";#N/A,#N/A,FALSE,"Declaration1";#N/A,#N/A,FALSE,"Spravka1";#N/A,#N/A,FALSE,"A (2)";#N/A,#N/A,FALSE,"B-TOT (2)";#N/A,#N/A,FALSE,"Declaration1 (2)";#N/A,#N/A,FALSE,"Spravka1 (2)"}</definedName>
    <definedName name="tyu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ugfkjchjc" hidden="1">{#N/A,#N/A,FALSE,"A";#N/A,#N/A,FALSE,"B"}</definedName>
    <definedName name="ughf" hidden="1">{#N/A,#N/A,FALSE,"A";#N/A,#N/A,FALSE,"B-TOT";#N/A,#N/A,FALSE,"Declaration1";#N/A,#N/A,FALSE,"Spravka1";#N/A,#N/A,FALSE,"A (2)";#N/A,#N/A,FALSE,"B-TOT (2)";#N/A,#N/A,FALSE,"Declaration1 (2)";#N/A,#N/A,FALSE,"Spravka1 (2)"}</definedName>
    <definedName name="UHJ" hidden="1">{#N/A,#N/A,FALSE,"Tabl. FB300";#N/A,#N/A,FALSE,"Tabl. FB350";#N/A,#N/A,FALSE,"Tabl. FB400";#N/A,#N/A,FALSE,"Tabl. FB500";#N/A,#N/A,FALSE,"Tabl. FS090"}</definedName>
    <definedName name="ui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uihgnhg" hidden="1">{#N/A,#N/A,FALSE,"A";#N/A,#N/A,FALSE,"B"}</definedName>
    <definedName name="uj" hidden="1">{#N/A,#N/A,FALSE,"A";#N/A,#N/A,FALSE,"B"}</definedName>
    <definedName name="ukfhdd" hidden="1">{#N/A,#N/A,FALSE,"A";#N/A,#N/A,FALSE,"B-TOT";#N/A,#N/A,FALSE,"Declaration1";#N/A,#N/A,FALSE,"Spravka1";#N/A,#N/A,FALSE,"A (2)";#N/A,#N/A,FALSE,"B-TOT (2)";#N/A,#N/A,FALSE,"Declaration1 (2)";#N/A,#N/A,FALSE,"Spravka1 (2)"}</definedName>
    <definedName name="ukjhgghc" hidden="1">{#N/A,#N/A,FALSE,"A";#N/A,#N/A,FALSE,"B"}</definedName>
    <definedName name="USD">#REF!</definedName>
    <definedName name="usisksdkhk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utg" hidden="1">{#N/A,#N/A,FALSE,"Tabl. H1";#N/A,#N/A,FALSE,"Tabl. H2"}</definedName>
    <definedName name="UUJNN?JNJ" hidden="1">{#N/A,#N/A,FALSE,"Tabl. G1";#N/A,#N/A,FALSE,"Tabl. G2"}</definedName>
    <definedName name="UUYYYYYYYY" hidden="1">{#N/A,#N/A,FALSE,"Tabl. A1";#N/A,#N/A,FALSE,"Tabl. A1 b";#N/A,#N/A,FALSE,"Tabl. A2";#N/A,#N/A,FALSE,"Tabl. A2-1";#N/A,#N/A,FALSE,"Tabl. A2-2"}</definedName>
    <definedName name="UYB" hidden="1">{#N/A,#N/A,FALSE,"Tabl. A1";#N/A,#N/A,FALSE,"Tabl. A1 b";#N/A,#N/A,FALSE,"Tabl. A2";#N/A,#N/A,FALSE,"Tabl. A2-1";#N/A,#N/A,FALSE,"Tabl. A2-2"}</definedName>
    <definedName name="uyyj" hidden="1">{#N/A,#N/A,FALSE,"A";#N/A,#N/A,FALSE,"B"}</definedName>
    <definedName name="V" hidden="1">{#N/A,#N/A,FALSE,"Aging Summary";#N/A,#N/A,FALSE,"Ratio Analysis";#N/A,#N/A,FALSE,"Test 120 Day Accts";#N/A,#N/A,FALSE,"Tickmarks"}</definedName>
    <definedName name="vbrtr" hidden="1">{#N/A,#N/A,FALSE,"A";#N/A,#N/A,FALSE,"B"}</definedName>
    <definedName name="vcbx" hidden="1">{#N/A,#N/A,FALSE,"A";#N/A,#N/A,FALSE,"B-TOT";#N/A,#N/A,FALSE,"Declaration1";#N/A,#N/A,FALSE,"Spravka1";#N/A,#N/A,FALSE,"A (2)";#N/A,#N/A,FALSE,"B-TOT (2)";#N/A,#N/A,FALSE,"Declaration1 (2)";#N/A,#N/A,FALSE,"Spravka1 (2)"}</definedName>
    <definedName name="vcxbgcht" hidden="1">{#N/A,#N/A,FALSE,"A";#N/A,#N/A,FALSE,"B"}</definedName>
    <definedName name="vdv" hidden="1">{#N/A,#N/A,FALSE,"A";#N/A,#N/A,FALSE,"B-TOT";#N/A,#N/A,FALSE,"Declaration1";#N/A,#N/A,FALSE,"Spravka1";#N/A,#N/A,FALSE,"A (2)";#N/A,#N/A,FALSE,"B-TOT (2)";#N/A,#N/A,FALSE,"Declaration1 (2)";#N/A,#N/A,FALSE,"Spravka1 (2)"}</definedName>
    <definedName name="vergvx" hidden="1">{#N/A,#N/A,FALSE,"A";#N/A,#N/A,FALSE,"B"}</definedName>
    <definedName name="vgjhgj" hidden="1">{#N/A,#N/A,FALSE,"A";#N/A,#N/A,FALSE,"B"}</definedName>
    <definedName name="vrvr" hidden="1">{#N/A,#N/A,FALSE,"A";#N/A,#N/A,FALSE,"B-TOT";#N/A,#N/A,FALSE,"Declaration1";#N/A,#N/A,FALSE,"Spravka1";#N/A,#N/A,FALSE,"A (2)";#N/A,#N/A,FALSE,"B-TOT (2)";#N/A,#N/A,FALSE,"Declaration1 (2)";#N/A,#N/A,FALSE,"Spravka1 (2)"}</definedName>
    <definedName name="vwx" hidden="1">{#N/A,#N/A,FALSE,"Tabl. FB300";#N/A,#N/A,FALSE,"Tabl. FB350";#N/A,#N/A,FALSE,"Tabl. FB400";#N/A,#N/A,FALSE,"Tabl. FB500";#N/A,#N/A,FALSE,"Tabl. FS090"}</definedName>
    <definedName name="w" hidden="1">#REF!</definedName>
    <definedName name="wdewd" hidden="1">{#N/A,#N/A,FALSE,"A";#N/A,#N/A,FALSE,"B"}</definedName>
    <definedName name="we" hidden="1">{#N/A,#N/A,FALSE,"A";#N/A,#N/A,FALSE,"B"}</definedName>
    <definedName name="weded" hidden="1">{#N/A,#N/A,FALSE,"A";#N/A,#N/A,FALSE,"B"}</definedName>
    <definedName name="wedwe" hidden="1">{#N/A,#N/A,FALSE,"A";#N/A,#N/A,FALSE,"B"}</definedName>
    <definedName name="wef" hidden="1">{#N/A,#N/A,FALSE,"A";#N/A,#N/A,FALSE,"B-TOT";#N/A,#N/A,FALSE,"Declaration1";#N/A,#N/A,FALSE,"Spravka1";#N/A,#N/A,FALSE,"A (2)";#N/A,#N/A,FALSE,"B-TOT (2)";#N/A,#N/A,FALSE,"Declaration1 (2)";#N/A,#N/A,FALSE,"Spravka1 (2)"}</definedName>
    <definedName name="wefew" hidden="1">{#N/A,#N/A,FALSE,"A";#N/A,#N/A,FALSE,"B"}</definedName>
    <definedName name="wefewf" hidden="1">{#N/A,#N/A,FALSE,"A";#N/A,#N/A,FALSE,"B"}</definedName>
    <definedName name="wefref" hidden="1">{#N/A,#N/A,FALSE,"A";#N/A,#N/A,FALSE,"B"}</definedName>
    <definedName name="wefwef" hidden="1">{#N/A,#N/A,FALSE,"A";#N/A,#N/A,FALSE,"B"}</definedName>
    <definedName name="wegfds" hidden="1">{#N/A,#N/A,FALSE,"A";#N/A,#N/A,FALSE,"B"}</definedName>
    <definedName name="wegffg" hidden="1">{#N/A,#N/A,FALSE,"A";#N/A,#N/A,FALSE,"B-TOT";#N/A,#N/A,FALSE,"Declaration1";#N/A,#N/A,FALSE,"Spravka1";#N/A,#N/A,FALSE,"A (2)";#N/A,#N/A,FALSE,"B-TOT (2)";#N/A,#N/A,FALSE,"Declaration1 (2)";#N/A,#N/A,FALSE,"Spravka1 (2)"}</definedName>
    <definedName name="wegs" hidden="1">{#N/A,#N/A,FALSE,"A";#N/A,#N/A,FALSE,"B"}</definedName>
    <definedName name="wer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wergfd" hidden="1">{#N/A,#N/A,FALSE,"A";#N/A,#N/A,FALSE,"B"}</definedName>
    <definedName name="werqwr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wes" hidden="1">{#N/A,#N/A,FALSE,"A";#N/A,#N/A,FALSE,"B"}</definedName>
    <definedName name="wewq" hidden="1">{#N/A,#N/A,FALSE,"A";#N/A,#N/A,FALSE,"B"}</definedName>
    <definedName name="wfds" hidden="1">{#N/A,#N/A,FALSE,"A";#N/A,#N/A,FALSE,"B-TOT";#N/A,#N/A,FALSE,"Declaration1";#N/A,#N/A,FALSE,"Spravka1";#N/A,#N/A,FALSE,"A (2)";#N/A,#N/A,FALSE,"B-TOT (2)";#N/A,#N/A,FALSE,"Declaration1 (2)";#N/A,#N/A,FALSE,"Spravka1 (2)"}</definedName>
    <definedName name="wqewr" hidden="1">{#N/A,#N/A,FALSE,"A";#N/A,#N/A,FALSE,"B"}</definedName>
    <definedName name="wreythg" hidden="1">{#N/A,#N/A,FALSE,"A";#N/A,#N/A,FALSE,"B-TOT";#N/A,#N/A,FALSE,"Declaration1";#N/A,#N/A,FALSE,"Spravka1";#N/A,#N/A,FALSE,"A (2)";#N/A,#N/A,FALSE,"B-TOT (2)";#N/A,#N/A,FALSE,"Declaration1 (2)";#N/A,#N/A,FALSE,"Spravka1 (2)"}</definedName>
    <definedName name="wrn.1999calc." hidden="1">{#N/A,#N/A,FALSE,"A";#N/A,#N/A,FALSE,"B-TOT";#N/A,#N/A,FALSE,"Declaration1";#N/A,#N/A,FALSE,"Spravka1";#N/A,#N/A,FALSE,"A (2)";#N/A,#N/A,FALSE,"B-TOT (2)"}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1" hidden="1">{#N/A,#N/A,FALSE,"Aging Summary";#N/A,#N/A,FALSE,"Ratio Analysis";#N/A,#N/A,FALSE,"Test 120 Day Accts";#N/A,#N/A,FALSE,"Tickmarks"}</definedName>
    <definedName name="wrn.ap.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wrn.Coded._.IAS._.FS." hidden="1">{"IASTrail",#N/A,FALSE,"IAS"}</definedName>
    <definedName name="wrn.Fixed._.Assets._.Note._.and._.Depreciation.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flation._.factors._.used." hidden="1">{#N/A,#N/A,FALSE,"Infl_fact"}</definedName>
    <definedName name="wrn.PL._.Analysis." hidden="1">{"AnalRSA",#N/A,TRUE,"PL-Anal";"AnalIAS",#N/A,TRUE,"PL-Anal"}</definedName>
    <definedName name="wrn.pp" hidden="1">{#N/A,#N/A,FALSE,"передел"}</definedName>
    <definedName name="wrn.Print._.All._.Exhibits." hidden="1">{"Inc Stmt Dollar",#N/A,FALSE,"IS";"Inc Stmt CS",#N/A,FALSE,"IS";"BS Dollar",#N/A,FALSE,"BS";"BS CS",#N/A,FALSE,"BS";"CF Dollar",#N/A,FALSE,"CF";"Ratio No.1",#N/A,FALSE,"Ratio";"Ratio No.2",#N/A,FALSE,"Ratio"}</definedName>
    <definedName name="wrn.Print._.BS._.Exhibits." hidden="1">{"BS Dollar",#N/A,FALSE,"BS";"BS CS",#N/A,FALSE,"BS"}</definedName>
    <definedName name="wrn.Print._.CF._.Exhibit." hidden="1">{"CF Dollar",#N/A,FALSE,"CF"}</definedName>
    <definedName name="wrn.Print._.IS._.Exhibits." hidden="1">{"Inc Stmt Dollar",#N/A,FALSE,"IS";"Inc Stmt CS",#N/A,FALSE,"IS"}</definedName>
    <definedName name="wrn.Print._.Ratio._.Exhibits." hidden="1">{"Ratio No.1",#N/A,FALSE,"Ratio";"Ratio No.2",#N/A,FALSE,"Ratio"}</definedName>
    <definedName name="wrn.REPORT1." hidden="1">{"PRINTME",#N/A,FALSE,"FINAL-10"}</definedName>
    <definedName name="wrn.Reporting." hidden="1">{#N/A,#N/A,FALSE,"A";#N/A,#N/A,FALSE,"B"}</definedName>
    <definedName name="wrn.RSA._.BS._.and._.PL." hidden="1">{"BS1",#N/A,TRUE,"RSA_FS";"BS2",#N/A,TRUE,"RSA_FS";"BS3",#N/A,TRUE,"RSA_FS"}</definedName>
    <definedName name="wrn.Tableaux._.A." hidden="1">{#N/A,#N/A,FALSE,"Tabl. A1";#N/A,#N/A,FALSE,"Tabl. A1 b";#N/A,#N/A,FALSE,"Tabl. A2";#N/A,#N/A,FALSE,"Tabl. A2-1";#N/A,#N/A,FALSE,"Tabl. A2-2"}</definedName>
    <definedName name="wrn.Tableaux._.D." hidden="1">{#N/A,#N/A,FALSE,"Tabl. D1";#N/A,#N/A,FALSE,"Tabl. D1 b";#N/A,#N/A,FALSE,"Tabl. D2";#N/A,#N/A,FALSE,"Tabl. D2 b";#N/A,#N/A,FALSE,"Tabl. D3";#N/A,#N/A,FALSE,"Tabl. D4";#N/A,#N/A,FALSE,"Tabl. D5"}</definedName>
    <definedName name="wrn.Tableaux._.F." hidden="1">{#N/A,#N/A,FALSE,"Tabl. FB300";#N/A,#N/A,FALSE,"Tabl. FB350";#N/A,#N/A,FALSE,"Tabl. FB400";#N/A,#N/A,FALSE,"Tabl. FB500";#N/A,#N/A,FALSE,"Tabl. FS090"}</definedName>
    <definedName name="wrn.Tableaux._.G." hidden="1">{#N/A,#N/A,FALSE,"Tabl. G1";#N/A,#N/A,FALSE,"Tabl. G2"}</definedName>
    <definedName name="wrn.Tableaux._.H." hidden="1">{#N/A,#N/A,FALSE,"Tabl. H1";#N/A,#N/A,FALSE,"Tabl. H2"}</definedName>
    <definedName name="wrn.пар." hidden="1">{#N/A,#N/A,FALSE,"передел"}</definedName>
    <definedName name="wrn.Потери.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wrthtrw" hidden="1">{#N/A,#N/A,FALSE,"A";#N/A,#N/A,FALSE,"B-TOT";#N/A,#N/A,FALSE,"Declaration1";#N/A,#N/A,FALSE,"Spravka1";#N/A,#N/A,FALSE,"A (2)";#N/A,#N/A,FALSE,"B-TOT (2)";#N/A,#N/A,FALSE,"Declaration1 (2)";#N/A,#N/A,FALSE,"Spravka1 (2)"}</definedName>
    <definedName name="wrthytrwh" hidden="1">{#N/A,#N/A,FALSE,"A";#N/A,#N/A,FALSE,"B"}</definedName>
    <definedName name="wsdss" hidden="1">{#N/A,#N/A,FALSE,"A";#N/A,#N/A,FALSE,"B"}</definedName>
    <definedName name="wthw" hidden="1">{#N/A,#N/A,FALSE,"A";#N/A,#N/A,FALSE,"B-TOT";#N/A,#N/A,FALSE,"Declaration1";#N/A,#N/A,FALSE,"Spravka1";#N/A,#N/A,FALSE,"A (2)";#N/A,#N/A,FALSE,"B-TOT (2)";#N/A,#N/A,FALSE,"Declaration1 (2)";#N/A,#N/A,FALSE,"Spravka1 (2)"}</definedName>
    <definedName name="wtrhrwh" hidden="1">{#N/A,#N/A,FALSE,"A";#N/A,#N/A,FALSE,"B-TOT";#N/A,#N/A,FALSE,"Declaration1";#N/A,#N/A,FALSE,"Spravka1";#N/A,#N/A,FALSE,"A (2)";#N/A,#N/A,FALSE,"B-TOT (2)";#N/A,#N/A,FALSE,"Declaration1 (2)";#N/A,#N/A,FALSE,"Spravka1 (2)"}</definedName>
    <definedName name="wtrhwtr" hidden="1">{#N/A,#N/A,FALSE,"A";#N/A,#N/A,FALSE,"B"}</definedName>
    <definedName name="wtrwg" hidden="1">{#N/A,#N/A,FALSE,"A";#N/A,#N/A,FALSE,"B"}</definedName>
    <definedName name="wtryy" hidden="1">{#N/A,#N/A,FALSE,"A";#N/A,#N/A,FALSE,"B"}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ww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wwwww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wwwwwwwww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wwwwwwwwwwwww" hidden="1">{#N/A,#N/A,FALSE,"A";#N/A,#N/A,FALSE,"B-TOT";#N/A,#N/A,FALSE,"Declaration1";#N/A,#N/A,FALSE,"Spravka1";#N/A,#N/A,FALSE,"A (2)";#N/A,#N/A,FALSE,"B-TOT (2)";#N/A,#N/A,FALSE,"Declaration1 (2)";#N/A,#N/A,FALSE,"Spravka1 (2)"}</definedName>
    <definedName name="X" hidden="1">{#N/A,#N/A,FALSE,"Aging Summary";#N/A,#N/A,FALSE,"Ratio Analysis";#N/A,#N/A,FALSE,"Test 120 Day Accts";#N/A,#N/A,FALSE,"Tickmarks"}</definedName>
    <definedName name="XCVBN" hidden="1">{#N/A,#N/A,FALSE,"Tabl. G1";#N/A,#N/A,FALSE,"Tabl. G2"}</definedName>
    <definedName name="xgrtgw" hidden="1">{#N/A,#N/A,FALSE,"A";#N/A,#N/A,FALSE,"B"}</definedName>
    <definedName name="XREF_COLUMN_1" hidden="1">#REF!</definedName>
    <definedName name="XREF_COLUMN_10" hidden="1">'[14]% exp - calculation'!#REF!</definedName>
    <definedName name="XREF_COLUMN_2" hidden="1">#REF!</definedName>
    <definedName name="XREF_COLUMN_3" hidden="1">#REF!</definedName>
    <definedName name="XREF_COLUMN_5" hidden="1">#REF!</definedName>
    <definedName name="XRefColumnsCount" hidden="1">4</definedName>
    <definedName name="XRefCopy1" hidden="1">[14]Summary!#REF!</definedName>
    <definedName name="XRefCopy10Row" hidden="1">[14]XREF!#REF!</definedName>
    <definedName name="XRefCopy1Row" hidden="1">#REF!</definedName>
    <definedName name="XRefCopy2" hidden="1">[14]Summary!#REF!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[14]Summary!#REF!</definedName>
    <definedName name="XRefCopy6Row" hidden="1">#REF!</definedName>
    <definedName name="XRefCopy7" hidden="1">[14]Summary!#REF!</definedName>
    <definedName name="XRefCopy7Row" hidden="1">[14]XREF!#REF!</definedName>
    <definedName name="XRefCopy8" hidden="1">[14]Summary!#REF!</definedName>
    <definedName name="XRefCopy8Row" hidden="1">[14]XREF!#REF!</definedName>
    <definedName name="XRefCopy9" hidden="1">[14]Summary!#REF!</definedName>
    <definedName name="XRefCopy9Row" hidden="1">[14]XREF!#REF!</definedName>
    <definedName name="XRefCopyRangeCount" hidden="1">1</definedName>
    <definedName name="XRefPaste1" hidden="1">[14]Summary!#REF!</definedName>
    <definedName name="XRefPaste16Row" hidden="1">[15]XREF!#REF!</definedName>
    <definedName name="XRefPaste18Row" hidden="1">[15]XREF!#REF!</definedName>
    <definedName name="XRefPaste1Row" hidden="1">#REF!</definedName>
    <definedName name="XRefPaste2" hidden="1">[14]Summary!#REF!</definedName>
    <definedName name="XRefPaste2Row" hidden="1">#REF!</definedName>
    <definedName name="XRefPaste3" hidden="1">[14]Summary!#REF!</definedName>
    <definedName name="XRefPaste3Row" hidden="1">#REF!</definedName>
    <definedName name="XRefPaste4" hidden="1">[14]Summary!#REF!</definedName>
    <definedName name="XRefPaste4Row" hidden="1">#REF!</definedName>
    <definedName name="XRefPaste5" hidden="1">#REF!</definedName>
    <definedName name="XRefPaste5Row" hidden="1">#REF!</definedName>
    <definedName name="XRefPaste6Row" hidden="1">[14]XREF!#REF!</definedName>
    <definedName name="XRefPasteRangeCount" hidden="1">20</definedName>
    <definedName name="xxx" hidden="1">{#N/A,#N/A,FALSE,"Tabl. H1";#N/A,#N/A,FALSE,"Tabl. H2"}</definedName>
    <definedName name="xxxx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xyz" hidden="1">{#N/A,#N/A,FALSE,"Tabl. G1";#N/A,#N/A,FALSE,"Tabl. G2"}</definedName>
    <definedName name="y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YBN" hidden="1">{#N/A,#N/A,FALSE,"Tabl. A1";#N/A,#N/A,FALSE,"Tabl. A1 b";#N/A,#N/A,FALSE,"Tabl. A2";#N/A,#N/A,FALSE,"Tabl. A2-1";#N/A,#N/A,FALSE,"Tabl. A2-2"}</definedName>
    <definedName name="year">#REF!</definedName>
    <definedName name="year1">[16]Inputs!$D$5</definedName>
    <definedName name="YearPre">[7]Setup!$C$13</definedName>
    <definedName name="yhg" hidden="1">2</definedName>
    <definedName name="yhtyr" hidden="1">{#N/A,#N/A,FALSE,"A";#N/A,#N/A,FALSE,"B-TOT";#N/A,#N/A,FALSE,"Declaration1";#N/A,#N/A,FALSE,"Spravka1";#N/A,#N/A,FALSE,"A (2)";#N/A,#N/A,FALSE,"B-TOT (2)";#N/A,#N/A,FALSE,"Declaration1 (2)";#N/A,#N/A,FALSE,"Spravka1 (2)"}</definedName>
    <definedName name="yjkyj" hidden="1">{#N/A,#N/A,FALSE,"A";#N/A,#N/A,FALSE,"B"}</definedName>
    <definedName name="yjuj" hidden="1">{#N/A,#N/A,FALSE,"A";#N/A,#N/A,FALSE,"B"}</definedName>
    <definedName name="YTHBVFR" hidden="1">{#N/A,#N/A,FALSE,"Tabl. FB300";#N/A,#N/A,FALSE,"Tabl. FB350";#N/A,#N/A,FALSE,"Tabl. FB400";#N/A,#N/A,FALSE,"Tabl. FB500";#N/A,#N/A,FALSE,"Tabl. FS090"}</definedName>
    <definedName name="ytje" hidden="1">{#N/A,#N/A,FALSE,"A";#N/A,#N/A,FALSE,"B"}</definedName>
    <definedName name="ytr" hidden="1">{#N/A,#N/A,FALSE,"A";#N/A,#N/A,FALSE,"B-TOT";#N/A,#N/A,FALSE,"Declaration1";#N/A,#N/A,FALSE,"Spravka1";#N/A,#N/A,FALSE,"A (2)";#N/A,#N/A,FALSE,"B-TOT (2)";#N/A,#N/A,FALSE,"Declaration1 (2)";#N/A,#N/A,FALSE,"Spravka1 (2)"}</definedName>
    <definedName name="ytu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ytuity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yu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YU87N" hidden="1">{#N/A,#N/A,FALSE,"Tabl. G1";#N/A,#N/A,FALSE,"Tabl. G2"}</definedName>
    <definedName name="YUC" hidden="1">{#N/A,#N/A,FALSE,"Tabl. H1";#N/A,#N/A,FALSE,"Tabl. H2"}</definedName>
    <definedName name="yuj" hidden="1">{#N/A,#N/A,FALSE,"A";#N/A,#N/A,FALSE,"B"}</definedName>
    <definedName name="yukuyk" hidden="1">{#N/A,#N/A,FALSE,"A";#N/A,#N/A,FALSE,"B"}</definedName>
    <definedName name="YY" hidden="1">{#N/A,#N/A,FALSE,"Tabl. A1";#N/A,#N/A,FALSE,"Tabl. A1 b";#N/A,#N/A,FALSE,"Tabl. A2";#N/A,#N/A,FALSE,"Tabl. A2-1";#N/A,#N/A,FALSE,"Tabl. A2-2"}</definedName>
    <definedName name="Z" hidden="1">{#N/A,#N/A,FALSE,"Aging Summary";#N/A,#N/A,FALSE,"Ratio Analysis";#N/A,#N/A,FALSE,"Test 120 Day Accts";#N/A,#N/A,FALSE,"Tickmarks"}</definedName>
    <definedName name="Z_1FA0F3A0_9A3E_11D6_8FF0_00D0B7BABD9F_.wvu.Rows" hidden="1">'[17]ЧМЗ Budget'!#REF!,'[17]ЧМЗ Budget'!#REF!</definedName>
    <definedName name="Z_37A59B27_C76D_4E84_8164_B3D5C7AFADBB_.wvu.Cols" hidden="1">#REF!</definedName>
    <definedName name="Z_F9F3694A_8D99_11D6_96BF_00D0B7BD143A_.wvu.Rows" hidden="1">'[17]ЧМЗ Budget'!#REF!,'[17]ЧМЗ Budget'!#REF!</definedName>
    <definedName name="zfbbsbrt" hidden="1">{#N/A,#N/A,FALSE,"A";#N/A,#N/A,FALSE,"B-TOT";#N/A,#N/A,FALSE,"Declaration1";#N/A,#N/A,FALSE,"Spravka1";#N/A,#N/A,FALSE,"A (2)";#N/A,#N/A,FALSE,"B-TOT (2)";#N/A,#N/A,FALSE,"Declaration1 (2)";#N/A,#N/A,FALSE,"Spravka1 (2)"}</definedName>
    <definedName name="ZWX" hidden="1">{#N/A,#N/A,FALSE,"Tabl. A1";#N/A,#N/A,FALSE,"Tabl. A1 b";#N/A,#N/A,FALSE,"Tabl. A2";#N/A,#N/A,FALSE,"Tabl. A2-1";#N/A,#N/A,FALSE,"Tabl. A2-2"}</definedName>
    <definedName name="ZX" hidden="1">{#N/A,#N/A,FALSE,"A";#N/A,#N/A,FALSE,"B"}</definedName>
    <definedName name="zxc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ZZ" hidden="1">{#N/A,#N/A,FALSE,"Tabl. G1";#N/A,#N/A,FALSE,"Tabl. G2"}</definedName>
    <definedName name="ZZZZZZZZZZZZZZZ" hidden="1">{#N/A,#N/A,FALSE,"Tabl. FB300";#N/A,#N/A,FALSE,"Tabl. FB350";#N/A,#N/A,FALSE,"Tabl. FB400";#N/A,#N/A,FALSE,"Tabl. FB500";#N/A,#N/A,FALSE,"Tabl. FS090"}</definedName>
    <definedName name="а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а\м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А1" hidden="1">#NAME?</definedName>
    <definedName name="аа" hidden="1">{#N/A,#N/A,FALSE,"передел"}</definedName>
    <definedName name="ааа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ааааа" hidden="1">{"'РП (2)'!$A$5:$S$150"}</definedName>
    <definedName name="ААААА121" hidden="1">#NAME?</definedName>
    <definedName name="АААААА" hidden="1">#NAME?</definedName>
    <definedName name="АААААААААААА" hidden="1">#NAME?</definedName>
    <definedName name="ААААААААААААА" hidden="1">#NAME?</definedName>
    <definedName name="аап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ав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Август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АВМЫПЫК" hidden="1">#NAME?</definedName>
    <definedName name="Авто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АК_МАРТ_04" hidden="1">{#N/A,#N/A,FALSE,"Aging Summary";#N/A,#N/A,FALSE,"Ratio Analysis";#N/A,#N/A,FALSE,"Test 120 Day Accts";#N/A,#N/A,FALSE,"Tickmarks"}</definedName>
    <definedName name="АО_АК_03.04Г" hidden="1">{#N/A,#N/A,FALSE,"Aging Summary";#N/A,#N/A,FALSE,"Ratio Analysis";#N/A,#N/A,FALSE,"Test 120 Day Accts";#N/A,#N/A,FALSE,"Tickmarks"}</definedName>
    <definedName name="АО_АК_1.04.04г" hidden="1">{#N/A,#N/A,FALSE,"Aging Summary";#N/A,#N/A,FALSE,"Ratio Analysis";#N/A,#N/A,FALSE,"Test 120 Day Accts";#N/A,#N/A,FALSE,"Tickmarks"}</definedName>
    <definedName name="АО_АК_МАРТ" hidden="1">{#N/A,#N/A,FALSE,"Aging Summary";#N/A,#N/A,FALSE,"Ratio Analysis";#N/A,#N/A,FALSE,"Test 120 Day Accts";#N/A,#N/A,FALSE,"Tickmarks"}</definedName>
    <definedName name="аол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ап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апа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аппа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АПЦЦ" hidden="1">#NAME?</definedName>
    <definedName name="арпро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б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бб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бб1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ббб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БИК" hidden="1">{#N/A,#N/A,FALSE,"Aging Summary";#N/A,#N/A,FALSE,"Ratio Analysis";#N/A,#N/A,FALSE,"Test 120 Day Accts";#N/A,#N/A,FALSE,"Tickmarks"}</definedName>
    <definedName name="борт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борт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борт3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борт4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бю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бюджет" hidden="1">{"'РП (2)'!$A$5:$S$150"}</definedName>
    <definedName name="в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вапвапапапапвап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вас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ваф" hidden="1">{"'РП (2)'!$A$5:$S$150"}</definedName>
    <definedName name="ввв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ввввв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ввввввввв" hidden="1">#REF!</definedName>
    <definedName name="ввввввввввввв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вес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вмм" hidden="1">{#N/A,#N/A,FALSE,"A";#N/A,#N/A,FALSE,"B"}</definedName>
    <definedName name="ворт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вп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ВРВЕКР" hidden="1">#NAME?</definedName>
    <definedName name="вскрыша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ВЫАПРУЕЦ" hidden="1">#NAME?</definedName>
    <definedName name="г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гггг" hidden="1">{#N/A,#N/A,FALSE,"A";#N/A,#N/A,FALSE,"B"}</definedName>
    <definedName name="Гео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ГСМ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ддд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дробленнаяруда" hidden="1">{#N/A,#N/A,FALSE,"Aging Summary";#N/A,#N/A,FALSE,"Ratio Analysis";#N/A,#N/A,FALSE,"Test 120 Day Accts";#N/A,#N/A,FALSE,"Tickmarks"}</definedName>
    <definedName name="е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ЕИПУКЕ" hidden="1">#NAME?</definedName>
    <definedName name="ЕЦЕЦЕ" hidden="1">#NAME?</definedName>
    <definedName name="ЕЦКЕЦКЕ" hidden="1">#NAME?</definedName>
    <definedName name="ЕЦУРУ" hidden="1">#NAME?</definedName>
    <definedName name="з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забор" hidden="1">{#N/A,#N/A,FALSE,"передел"}</definedName>
    <definedName name="и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ИАКПЙЕПА" hidden="1">#NAME?</definedName>
    <definedName name="ИМЦЕКИР" hidden="1">#NAME?</definedName>
    <definedName name="ИТОГОВАЯ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итоговая1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итт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ИЦЕР" hidden="1">#NAME?</definedName>
    <definedName name="ИЦКЕР" hidden="1">#NAME?</definedName>
    <definedName name="ИЦРЕ" hidden="1">#NAME?</definedName>
    <definedName name="июль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июнь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й" hidden="1">{"'РП (2)'!$A$5:$S$150"}</definedName>
    <definedName name="й1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й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й3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й4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Й44К5" hidden="1">#NAME?</definedName>
    <definedName name="й5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йййй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ййййй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ЙЙМИЙК" hidden="1">#NAME?</definedName>
    <definedName name="ЙКУККУ" hidden="1">#NAME?</definedName>
    <definedName name="ЙУЕАЫВП" hidden="1">#NAME?</definedName>
    <definedName name="ЙУЕПАИЦ" hidden="1">#NAME?</definedName>
    <definedName name="ЙУЕЦИПКП" hidden="1">#NAME?</definedName>
    <definedName name="ЙУКЙППЙ" hidden="1">#NAME?</definedName>
    <definedName name="ЙУКЙУ" hidden="1">#NAME?</definedName>
    <definedName name="ЙУКЙУК" hidden="1">#NAME?</definedName>
    <definedName name="ЙУКУКЕ" hidden="1">#NAME?</definedName>
    <definedName name="йц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йцйу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йцу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ка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КГ" hidden="1">#NAME?</definedName>
    <definedName name="ке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КЕЦКЦ" hidden="1">#NAME?</definedName>
    <definedName name="кк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кнг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КНГШ" hidden="1">#NAME?</definedName>
    <definedName name="КНШГКНШ" hidden="1">#NAME?</definedName>
    <definedName name="ко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КРАСНОЯРСК" hidden="1">{"'РП (2)'!$A$5:$S$150"}</definedName>
    <definedName name="куе" hidden="1">#REF!</definedName>
    <definedName name="курс">340</definedName>
    <definedName name="КЦЕЦКЕ" hidden="1">#NAME?</definedName>
    <definedName name="КЦУРИЦ" hidden="1">#NAME?</definedName>
    <definedName name="л" hidden="1">{#N/A,#N/A,FALSE,"Aging Summary";#N/A,#N/A,FALSE,"Ratio Analysis";#N/A,#N/A,FALSE,"Test 120 Day Accts";#N/A,#N/A,FALSE,"Tickmarks"}</definedName>
    <definedName name="лд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лл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ллл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лллллл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лол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ЛСР№47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маз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май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маотс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Мартм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машины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Месяц">[18]info!$A$2:$A$13</definedName>
    <definedName name="МИОГК" hidden="1">#NAME?</definedName>
    <definedName name="МИОК" hidden="1">#NAME?</definedName>
    <definedName name="мит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мм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ммм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МоАЗ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МоАЗ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МЦКПЦ" hidden="1">#NAME?</definedName>
    <definedName name="МЦКР" hidden="1">#NAME?</definedName>
    <definedName name="МЦКУ" hidden="1">#NAME?</definedName>
    <definedName name="н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нг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нет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ннннн" hidden="1">{"'РП (2)'!$A$5:$S$150"}</definedName>
    <definedName name="НОВОЕ" hidden="1">{"Ratio No.1",#N/A,FALSE,"Ratio";"Ratio No.2",#N/A,FALSE,"Ratio"}</definedName>
    <definedName name="новый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Ноябрь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О" hidden="1">#NAME?</definedName>
    <definedName name="ОГМ" hidden="1">#REF!</definedName>
    <definedName name="ОГЭ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оллдд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олло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онрв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ооо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опгн" hidden="1">{#N/A,#N/A,FALSE,"Aging Summary";#N/A,#N/A,FALSE,"Ratio Analysis";#N/A,#N/A,FALSE,"Test 120 Day Accts";#N/A,#N/A,FALSE,"Tickmarks"}</definedName>
    <definedName name="опр" hidden="1">{#N/A,#N/A,FALSE,"Aging Summary";#N/A,#N/A,FALSE,"Ratio Analysis";#N/A,#N/A,FALSE,"Test 120 Day Accts";#N/A,#N/A,FALSE,"Tickmarks"}</definedName>
    <definedName name="отк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отчет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ОФ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Офклщмф" hidden="1">{#N/A,#N/A,FALSE,"A";#N/A,#N/A,FALSE,"B"}</definedName>
    <definedName name="ОхГГК_эскаваторы" hidden="1">#REF!</definedName>
    <definedName name="охрана" hidden="1">{#N/A,#N/A,FALSE,"передел"}</definedName>
    <definedName name="п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пагв\" hidden="1">{#N/A,#N/A,FALSE,"A";#N/A,#N/A,FALSE,"B"}</definedName>
    <definedName name="ПАЛ4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период">[19]info!$A$2:$A$13</definedName>
    <definedName name="попоппо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Потери_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пп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ппап" hidden="1">{#N/A,#N/A,FALSE,"Aging Summary";#N/A,#N/A,FALSE,"Ratio Analysis";#N/A,#N/A,FALSE,"Test 120 Day Accts";#N/A,#N/A,FALSE,"Tickmarks"}</definedName>
    <definedName name="ппп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пр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ПРАРПЕП" hidden="1">#NAME?</definedName>
    <definedName name="ПРО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прогноз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процесс">[20]Свод!$A$165:$A$171</definedName>
    <definedName name="прро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ПУЕРЦУ" hidden="1">#NAME?</definedName>
    <definedName name="пушной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ПЦТИ45Р" hidden="1">#NAME?</definedName>
    <definedName name="ПЫВЫНП" hidden="1">#NAME?</definedName>
    <definedName name="р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РАОЛГК" hidden="1">#NAME?</definedName>
    <definedName name="рара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РАСЧЕТ_ГСМ" hidden="1">{"CF Dollar",#N/A,FALSE,"CF"}</definedName>
    <definedName name="Расчет_ГСМ_АТЦ" hidden="1">{#N/A,#N/A,FALSE,"передел"}</definedName>
    <definedName name="рити" hidden="1">{#N/A,#N/A,FALSE,"Aging Summary";#N/A,#N/A,FALSE,"Ratio Analysis";#N/A,#N/A,FALSE,"Test 120 Day Accts";#N/A,#N/A,FALSE,"Tickmarks"}</definedName>
    <definedName name="ро" hidden="1">{"'РП (2)'!$A$5:$S$150"}</definedName>
    <definedName name="роаь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роо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рот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рро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ррр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ррррр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с" hidden="1">{"'РП (2)'!$A$5:$S$150"}</definedName>
    <definedName name="самосвал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Самосвалы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СВ" hidden="1">{#N/A,#N/A,FALSE,"передел"}</definedName>
    <definedName name="Сжат.в" hidden="1">{#N/A,#N/A,FALSE,"передел"}</definedName>
    <definedName name="сит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сит5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смета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Списание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ср_цены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ссс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ТВС" hidden="1">#REF!</definedName>
    <definedName name="Тепло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Тех.рент.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ТИЫПИЕ" hidden="1">#NAME?</definedName>
    <definedName name="ТКНШ" hidden="1">#NAME?</definedName>
    <definedName name="топливо" hidden="1">{"'РП (2)'!$A$5:$S$150"}</definedName>
    <definedName name="торт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труд" hidden="1">{#N/A,#N/A,FALSE,"передел"}</definedName>
    <definedName name="тт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у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ув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уу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ф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ФАФА" hidden="1">#NAME?</definedName>
    <definedName name="ФЕПАЦКУНЕ" hidden="1">#NAME?</definedName>
    <definedName name="фига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ФКЙКУЙ" hidden="1">#NAME?</definedName>
    <definedName name="ффф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фц" hidden="1">{"'РП (2)'!$A$5:$S$150"}</definedName>
    <definedName name="фы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фывпацу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х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Хрен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Хрен1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Хрен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Хрен3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Хрен4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Хрен5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Хрен6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Хрен7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Хрен8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Хрен9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ц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ЦАКМАК" hidden="1">#NAME?</definedName>
    <definedName name="ЦЕКПЦ" hidden="1">#NAME?</definedName>
    <definedName name="ЦЕРЦЕР" hidden="1">#NAME?</definedName>
    <definedName name="ЦИЕРК" hidden="1">#NAME?</definedName>
    <definedName name="ЦИКЕР" hidden="1">#NAME?</definedName>
    <definedName name="ЦКАПКАМЦ" hidden="1">#NAME?</definedName>
    <definedName name="ЦКЕКЕКЕ" hidden="1">#NAME?</definedName>
    <definedName name="ЦКЕКЕМ" hidden="1">#NAME?</definedName>
    <definedName name="ЦКЕКЦУЕКЦКУЕ" hidden="1">#NAME?</definedName>
    <definedName name="ЦКЕУКЕКЕЦ" hidden="1">#NAME?</definedName>
    <definedName name="ЦКЕЦЕ" hidden="1">#NAME?</definedName>
    <definedName name="ЦКЕЦКЕ" hidden="1">#NAME?</definedName>
    <definedName name="ЦКЕЦКЕЦ" hidden="1">#NAME?</definedName>
    <definedName name="ЦКЕЦКУЕ" hidden="1">#NAME?</definedName>
    <definedName name="ЦККАКЦСМ" hidden="1">#NAME?</definedName>
    <definedName name="ЦКП" hidden="1">#NAME?</definedName>
    <definedName name="ЦКПМЦК" hidden="1">#NAME?</definedName>
    <definedName name="ЦКППК" hidden="1">#NAME?</definedName>
    <definedName name="ЦКПЦКП" hidden="1">#NAME?</definedName>
    <definedName name="ЦКПЦКПЦ" hidden="1">#NAME?</definedName>
    <definedName name="ЦКУЕЦКЕЦ" hidden="1">#NAME?</definedName>
    <definedName name="ЦМКП" hidden="1">#NAME?</definedName>
    <definedName name="ЦМЦКПУП" hidden="1">#NAME?</definedName>
    <definedName name="ЦПКПРЦ" hidden="1">#NAME?</definedName>
    <definedName name="ЦПКПЦ" hidden="1">#NAME?</definedName>
    <definedName name="ЦПЦКП" hidden="1">#NAME?</definedName>
    <definedName name="цу" hidden="1">{#N/A,#N/A,FALSE,"Aging Summary";#N/A,#N/A,FALSE,"Ratio Analysis";#N/A,#N/A,FALSE,"Test 120 Day Accts";#N/A,#N/A,FALSE,"Tickmarks"}</definedName>
    <definedName name="ЦУЕНЦКЕН" hidden="1">#NAME?</definedName>
    <definedName name="ЦУЕРЕ" hidden="1">#NAME?</definedName>
    <definedName name="ЦУКМСЦ" hidden="1">#NAME?</definedName>
    <definedName name="цф" hidden="1">{"'РП (2)'!$A$5:$S$150"}</definedName>
    <definedName name="цц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ЧРПУЕ" hidden="1">#NAME?</definedName>
    <definedName name="ЧРПУЕЦЕ" hidden="1">#NAME?</definedName>
    <definedName name="чш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ЧЫНЕУЦ" hidden="1">#NAME?</definedName>
    <definedName name="щ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щщщ" hidden="1">{#N/A,#N/A,FALSE,"Aging Summary";#N/A,#N/A,FALSE,"Ratio Analysis";#N/A,#N/A,FALSE,"Test 120 Day Accts";#N/A,#N/A,FALSE,"Tickmarks"}</definedName>
    <definedName name="ы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ЫАПАПЫУКП" hidden="1">#NAME?</definedName>
    <definedName name="ЫАПНЦЕН" hidden="1">#NAME?</definedName>
    <definedName name="ЫАПЦУ" hidden="1">#NAME?</definedName>
    <definedName name="ЫАЯНЕЦУКНЕ" hidden="1">#NAME?</definedName>
    <definedName name="ыв" hidden="1">{#N/A,#N/A,FALSE,"Aging Summary";#N/A,#N/A,FALSE,"Ratio Analysis";#N/A,#N/A,FALSE,"Test 120 Day Accts";#N/A,#N/A,FALSE,"Tickmarks"}</definedName>
    <definedName name="ЫЕКНУЕР" hidden="1">#NAME?</definedName>
    <definedName name="ЫКЕНЦУК" hidden="1">#NAME?</definedName>
    <definedName name="ЫНЕЦ55Н" hidden="1">#NAME?</definedName>
    <definedName name="ЫНУЦ5" hidden="1">#NAME?</definedName>
    <definedName name="ЫНЦ5ЕН" hidden="1">#NAME?</definedName>
    <definedName name="ЫПИЦАУАМПКУ" hidden="1">#NAME?</definedName>
    <definedName name="ыыы" hidden="1">{"'РП (2)'!$A$5:$S$150"}</definedName>
    <definedName name="ЫЯНЦ" hidden="1">#NAME?</definedName>
    <definedName name="ЫЯНЦ5ЕНЦ" hidden="1">#NAME?</definedName>
    <definedName name="юбб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я" hidden="1">{"'РП (2)'!$A$5:$S$150"}</definedName>
    <definedName name="Январь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</definedNames>
  <calcPr calcId="191029" calcMode="manual" fullCalcOnLoad="1"/>
</workbook>
</file>

<file path=xl/styles.xml><?xml version="1.0" encoding="utf-8"?>
<styleSheet xmlns="http://schemas.openxmlformats.org/spreadsheetml/2006/main">
  <numFmts count="3">
    <numFmt numFmtId="164" formatCode="_-* #,##0.00\ _₽_-;\-* #,##0.00\ _₽_-;_-* &quot;-&quot;??\ _₽_-;_-@_-"/>
    <numFmt numFmtId="165" formatCode="#,##0.00_ ;\-#,##0.00\ "/>
    <numFmt numFmtId="166" formatCode="0.0"/>
  </numFmts>
  <fonts count="36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color rgb="FF2E75B6"/>
      <sz val="16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sz val="11"/>
    </font>
    <font>
      <name val="Calibri"/>
      <charset val="204"/>
      <family val="2"/>
      <b val="1"/>
      <sz val="9"/>
    </font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Times New Roman"/>
      <charset val="204"/>
      <family val="1"/>
      <sz val="11"/>
    </font>
    <font>
      <name val="Times New Roman"/>
      <charset val="204"/>
      <family val="1"/>
      <color theme="1"/>
      <sz val="11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sz val="10"/>
    </font>
    <font>
      <name val="Times New Roman"/>
      <charset val="204"/>
      <family val="1"/>
      <color rgb="FF000000"/>
      <sz val="11"/>
    </font>
    <font>
      <name val="Times New Roman"/>
      <charset val="204"/>
      <family val="1"/>
      <b val="1"/>
      <i val="1"/>
      <color theme="1"/>
      <sz val="11"/>
    </font>
    <font>
      <name val="Calibri"/>
      <family val="2"/>
      <color theme="1"/>
      <sz val="12"/>
      <scheme val="minor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rgb="FF000000"/>
      <sz val="12"/>
    </font>
    <font>
      <name val="Calibri"/>
      <family val="2"/>
      <color indexed="8"/>
      <sz val="12"/>
    </font>
    <font>
      <name val="Times New Roman"/>
      <charset val="204"/>
      <family val="1"/>
      <b val="1"/>
      <sz val="12"/>
    </font>
    <font>
      <name val="Calibri"/>
      <charset val="204"/>
      <family val="2"/>
      <b val="1"/>
      <color theme="1"/>
      <sz val="12"/>
      <scheme val="minor"/>
    </font>
    <font>
      <name val="Calibri"/>
      <family val="2"/>
      <b val="1"/>
      <color theme="1"/>
      <sz val="26"/>
      <scheme val="minor"/>
    </font>
    <font>
      <name val="Calibri"/>
      <family val="2"/>
      <color theme="1"/>
      <sz val="26"/>
      <scheme val="minor"/>
    </font>
    <font>
      <name val="Calibri"/>
      <family val="2"/>
      <color theme="1"/>
      <sz val="14"/>
      <scheme val="minor"/>
    </font>
    <font>
      <name val="Calibri"/>
      <charset val="204"/>
      <family val="2"/>
      <sz val="9"/>
    </font>
    <font>
      <name val="Calibri"/>
      <charset val="204"/>
      <family val="2"/>
      <sz val="8"/>
    </font>
    <font>
      <name val="Times New Roman"/>
      <charset val="204"/>
      <family val="1"/>
      <b val="1"/>
      <sz val="16"/>
    </font>
  </fonts>
  <fills count="16">
    <fill>
      <patternFill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7999816888943144"/>
        <bgColor rgb="FFFFF2CC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BDD7EE"/>
      </patternFill>
    </fill>
    <fill>
      <patternFill patternType="solid">
        <fgColor rgb="FFFFFF00"/>
        <bgColor rgb="FFFFF2CC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</borders>
  <cellStyleXfs count="9">
    <xf numFmtId="0" fontId="11" fillId="0" borderId="0"/>
    <xf numFmtId="43" fontId="11" fillId="0" borderId="0"/>
    <xf numFmtId="0" fontId="4" fillId="0" borderId="0"/>
    <xf numFmtId="0" fontId="4" fillId="0" borderId="0"/>
    <xf numFmtId="164" fontId="4" fillId="0" borderId="0"/>
    <xf numFmtId="164" fontId="4" fillId="0" borderId="0"/>
    <xf numFmtId="0" fontId="4" fillId="0" borderId="0"/>
    <xf numFmtId="0" fontId="4" fillId="0" borderId="0"/>
    <xf numFmtId="9" fontId="11" fillId="0" borderId="0"/>
  </cellStyleXfs>
  <cellXfs count="386">
    <xf numFmtId="0" fontId="0" fillId="0" borderId="0" pivotButton="0" quotePrefix="0" xfId="0"/>
    <xf numFmtId="0" fontId="5" fillId="4" borderId="10" applyAlignment="1" pivotButton="0" quotePrefix="0" xfId="0">
      <alignment horizontal="center" vertical="center"/>
    </xf>
    <xf numFmtId="0" fontId="10" fillId="4" borderId="10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/>
    </xf>
    <xf numFmtId="0" fontId="5" fillId="2" borderId="22" applyAlignment="1" pivotButton="0" quotePrefix="0" xfId="0">
      <alignment horizontal="center"/>
    </xf>
    <xf numFmtId="0" fontId="5" fillId="2" borderId="23" applyAlignment="1" pivotButton="0" quotePrefix="0" xfId="0">
      <alignment horizontal="center"/>
    </xf>
    <xf numFmtId="0" fontId="6" fillId="6" borderId="1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7" borderId="1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2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/>
    </xf>
    <xf numFmtId="0" fontId="6" fillId="3" borderId="24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4" fontId="13" fillId="0" borderId="1" applyAlignment="1" pivotButton="0" quotePrefix="0" xfId="0">
      <alignment horizontal="center" vertical="center" shrinkToFit="1"/>
    </xf>
    <xf numFmtId="0" fontId="15" fillId="0" borderId="0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9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/>
    </xf>
    <xf numFmtId="0" fontId="5" fillId="4" borderId="19" applyAlignment="1" pivotButton="0" quotePrefix="0" xfId="0">
      <alignment horizontal="center" vertical="center"/>
    </xf>
    <xf numFmtId="0" fontId="6" fillId="6" borderId="20" applyAlignment="1" pivotButton="0" quotePrefix="0" xfId="0">
      <alignment horizontal="center" vertical="center"/>
    </xf>
    <xf numFmtId="0" fontId="6" fillId="7" borderId="20" applyAlignment="1" pivotButton="0" quotePrefix="0" xfId="0">
      <alignment horizontal="center" vertical="center"/>
    </xf>
    <xf numFmtId="0" fontId="0" fillId="7" borderId="20" applyAlignment="1" pivotButton="0" quotePrefix="0" xfId="0">
      <alignment horizontal="center" vertical="center"/>
    </xf>
    <xf numFmtId="0" fontId="6" fillId="3" borderId="20" applyAlignment="1" pivotButton="0" quotePrefix="0" xfId="0">
      <alignment horizontal="center" vertical="center"/>
    </xf>
    <xf numFmtId="0" fontId="6" fillId="3" borderId="15" applyAlignment="1" pivotButton="0" quotePrefix="0" xfId="0">
      <alignment horizontal="center" vertical="center"/>
    </xf>
    <xf numFmtId="164" fontId="13" fillId="9" borderId="1" applyAlignment="1" pivotButton="0" quotePrefix="0" xfId="2">
      <alignment horizontal="center" vertical="top"/>
    </xf>
    <xf numFmtId="164" fontId="13" fillId="9" borderId="1" applyAlignment="1" pivotButton="0" quotePrefix="0" xfId="3">
      <alignment horizontal="center" vertical="top"/>
    </xf>
    <xf numFmtId="164" fontId="13" fillId="9" borderId="35" applyAlignment="1" pivotButton="0" quotePrefix="0" xfId="2">
      <alignment horizontal="center" vertical="top"/>
    </xf>
    <xf numFmtId="0" fontId="0" fillId="5" borderId="1" applyAlignment="1" pivotButton="0" quotePrefix="0" xfId="0">
      <alignment horizontal="center" vertical="center"/>
    </xf>
    <xf numFmtId="49" fontId="0" fillId="5" borderId="1" applyAlignment="1" pivotButton="0" quotePrefix="0" xfId="0">
      <alignment horizontal="center" vertical="center"/>
    </xf>
    <xf numFmtId="0" fontId="0" fillId="5" borderId="1" pivotButton="0" quotePrefix="0" xfId="0"/>
    <xf numFmtId="2" fontId="13" fillId="9" borderId="20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0" fillId="8" borderId="1" pivotButton="0" quotePrefix="0" xfId="0"/>
    <xf numFmtId="49" fontId="0" fillId="8" borderId="1" applyAlignment="1" pivotButton="0" quotePrefix="0" xfId="0">
      <alignment horizontal="center" vertical="center"/>
    </xf>
    <xf numFmtId="4" fontId="14" fillId="9" borderId="1" applyAlignment="1" pivotButton="0" quotePrefix="0" xfId="0">
      <alignment horizontal="center" vertical="center"/>
    </xf>
    <xf numFmtId="4" fontId="13" fillId="9" borderId="1" applyAlignment="1" pivotButton="0" quotePrefix="0" xfId="0">
      <alignment horizontal="center" vertical="center"/>
    </xf>
    <xf numFmtId="165" fontId="13" fillId="0" borderId="1" applyAlignment="1" pivotButton="0" quotePrefix="0" xfId="0">
      <alignment horizontal="center" vertical="center"/>
    </xf>
    <xf numFmtId="2" fontId="13" fillId="0" borderId="1" applyAlignment="1" pivotButton="0" quotePrefix="0" xfId="0">
      <alignment horizontal="center" vertical="center"/>
    </xf>
    <xf numFmtId="2" fontId="13" fillId="0" borderId="1" applyAlignment="1" pivotButton="0" quotePrefix="0" xfId="1">
      <alignment horizontal="center" vertical="center"/>
    </xf>
    <xf numFmtId="2" fontId="15" fillId="0" borderId="1" applyAlignment="1" pivotButton="0" quotePrefix="0" xfId="0">
      <alignment horizontal="center" vertical="center"/>
    </xf>
    <xf numFmtId="2" fontId="13" fillId="9" borderId="1" applyAlignment="1" pivotButton="0" quotePrefix="0" xfId="4">
      <alignment horizontal="center" vertical="center"/>
    </xf>
    <xf numFmtId="2" fontId="13" fillId="9" borderId="1" applyAlignment="1" pivotButton="0" quotePrefix="0" xfId="5">
      <alignment horizontal="center" vertical="center"/>
    </xf>
    <xf numFmtId="2" fontId="0" fillId="0" borderId="1" applyAlignment="1" pivotButton="0" quotePrefix="0" xfId="0">
      <alignment vertical="center"/>
    </xf>
    <xf numFmtId="2" fontId="13" fillId="9" borderId="1" applyAlignment="1" pivotButton="0" quotePrefix="0" xfId="2">
      <alignment horizontal="center" vertical="center"/>
    </xf>
    <xf numFmtId="2" fontId="15" fillId="8" borderId="1" applyAlignment="1" pivotButton="0" quotePrefix="0" xfId="0">
      <alignment horizontal="center" vertical="center"/>
    </xf>
    <xf numFmtId="2" fontId="13" fillId="9" borderId="1" applyAlignment="1" pivotButton="0" quotePrefix="0" xfId="0">
      <alignment horizontal="center" vertical="center"/>
    </xf>
    <xf numFmtId="4" fontId="14" fillId="0" borderId="1" applyAlignment="1" pivotButton="0" quotePrefix="0" xfId="0">
      <alignment horizontal="center" vertical="center"/>
    </xf>
    <xf numFmtId="4" fontId="13" fillId="0" borderId="1" applyAlignment="1" pivotButton="0" quotePrefix="0" xfId="0">
      <alignment horizontal="center" vertical="center"/>
    </xf>
    <xf numFmtId="0" fontId="18" fillId="9" borderId="2" applyAlignment="1" pivotButton="0" quotePrefix="0" xfId="0">
      <alignment horizontal="left" vertical="center" wrapText="1"/>
    </xf>
    <xf numFmtId="0" fontId="18" fillId="9" borderId="3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0" fillId="2" borderId="11" applyAlignment="1" pivotButton="0" quotePrefix="0" xfId="0">
      <alignment horizontal="left" vertical="center"/>
    </xf>
    <xf numFmtId="0" fontId="10" fillId="2" borderId="12" applyAlignment="1" pivotButton="0" quotePrefix="0" xfId="0">
      <alignment horizontal="left" vertical="center"/>
    </xf>
    <xf numFmtId="0" fontId="10" fillId="2" borderId="25" applyAlignment="1" pivotButton="0" quotePrefix="0" xfId="0">
      <alignment horizontal="left" vertical="center"/>
    </xf>
    <xf numFmtId="0" fontId="5" fillId="0" borderId="8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10" fillId="0" borderId="7" applyAlignment="1" pivotButton="0" quotePrefix="0" xfId="0">
      <alignment horizontal="left" vertical="center"/>
    </xf>
    <xf numFmtId="0" fontId="10" fillId="0" borderId="31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0" fillId="0" borderId="27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0" fillId="0" borderId="23" applyAlignment="1" pivotButton="0" quotePrefix="0" xfId="0">
      <alignment horizontal="left" vertical="center"/>
    </xf>
    <xf numFmtId="0" fontId="0" fillId="0" borderId="24" applyAlignment="1" pivotButton="0" quotePrefix="0" xfId="0">
      <alignment horizontal="left" vertical="center"/>
    </xf>
    <xf numFmtId="0" fontId="0" fillId="0" borderId="21" applyAlignment="1" pivotButton="0" quotePrefix="0" xfId="0">
      <alignment horizontal="left" vertical="center"/>
    </xf>
    <xf numFmtId="0" fontId="0" fillId="0" borderId="22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 wrapText="1"/>
    </xf>
    <xf numFmtId="4" fontId="19" fillId="9" borderId="1" applyAlignment="1" pivotButton="0" quotePrefix="0" xfId="0">
      <alignment horizontal="center" vertical="center" shrinkToFit="1"/>
    </xf>
    <xf numFmtId="4" fontId="14" fillId="9" borderId="1" applyAlignment="1" pivotButton="0" quotePrefix="0" xfId="0">
      <alignment horizontal="center" vertical="center" wrapText="1"/>
    </xf>
    <xf numFmtId="4" fontId="13" fillId="9" borderId="1" applyAlignment="1" pivotButton="0" quotePrefix="0" xfId="0">
      <alignment horizontal="center" vertical="center" wrapText="1"/>
    </xf>
    <xf numFmtId="4" fontId="13" fillId="9" borderId="1" applyAlignment="1" pivotButton="0" quotePrefix="0" xfId="6">
      <alignment horizontal="center" vertical="center" wrapText="1"/>
    </xf>
    <xf numFmtId="4" fontId="13" fillId="9" borderId="1" applyAlignment="1" pivotButton="0" quotePrefix="0" xfId="0">
      <alignment horizontal="center" vertical="center" shrinkToFit="1"/>
    </xf>
    <xf numFmtId="4" fontId="13" fillId="9" borderId="1" applyAlignment="1" pivotButton="0" quotePrefix="0" xfId="6">
      <alignment horizontal="center" vertical="center"/>
    </xf>
    <xf numFmtId="4" fontId="13" fillId="9" borderId="1" applyAlignment="1" pivotButton="0" quotePrefix="0" xfId="6">
      <alignment horizontal="center" vertical="center" shrinkToFit="1"/>
    </xf>
    <xf numFmtId="4" fontId="13" fillId="9" borderId="36" applyAlignment="1" pivotButton="0" quotePrefix="0" xfId="0">
      <alignment horizontal="center" vertical="center" shrinkToFit="1"/>
    </xf>
    <xf numFmtId="4" fontId="13" fillId="9" borderId="0" applyAlignment="1" pivotButton="0" quotePrefix="0" xfId="0">
      <alignment horizontal="center" vertical="center" shrinkToFit="1"/>
    </xf>
    <xf numFmtId="4" fontId="13" fillId="10" borderId="1" applyAlignment="1" pivotButton="0" quotePrefix="0" xfId="0">
      <alignment horizontal="center" vertical="center" wrapText="1"/>
    </xf>
    <xf numFmtId="4" fontId="17" fillId="10" borderId="1" applyAlignment="1" pivotButton="0" quotePrefix="0" xfId="0">
      <alignment horizontal="center" vertical="center" wrapText="1"/>
    </xf>
    <xf numFmtId="2" fontId="13" fillId="9" borderId="1" applyAlignment="1" pivotButton="0" quotePrefix="0" xfId="3">
      <alignment horizontal="center" vertical="center"/>
    </xf>
    <xf numFmtId="2" fontId="13" fillId="9" borderId="35" applyAlignment="1" pivotButton="0" quotePrefix="0" xfId="2">
      <alignment horizontal="center" vertical="center"/>
    </xf>
    <xf numFmtId="2" fontId="14" fillId="0" borderId="1" applyAlignment="1" pivotButton="0" quotePrefix="0" xfId="0">
      <alignment horizontal="center" vertical="center" wrapText="1"/>
    </xf>
    <xf numFmtId="2" fontId="13" fillId="9" borderId="20" applyAlignment="1" pivotButton="0" quotePrefix="0" xfId="2">
      <alignment horizontal="center" vertical="center"/>
    </xf>
    <xf numFmtId="2" fontId="13" fillId="9" borderId="20" applyAlignment="1" pivotButton="0" quotePrefix="0" xfId="5">
      <alignment horizontal="center" vertical="center"/>
    </xf>
    <xf numFmtId="2" fontId="13" fillId="5" borderId="1" applyAlignment="1" pivotButton="0" quotePrefix="0" xfId="0">
      <alignment horizontal="center" vertical="center"/>
    </xf>
    <xf numFmtId="2" fontId="13" fillId="5" borderId="20" applyAlignment="1" pivotButton="0" quotePrefix="0" xfId="0">
      <alignment horizontal="center" vertical="center"/>
    </xf>
    <xf numFmtId="2" fontId="13" fillId="5" borderId="20" applyAlignment="1" pivotButton="0" quotePrefix="0" xfId="6">
      <alignment horizontal="center" vertical="center"/>
    </xf>
    <xf numFmtId="2" fontId="17" fillId="5" borderId="1" applyAlignment="1" pivotButton="0" quotePrefix="0" xfId="6">
      <alignment horizontal="center" vertical="center"/>
    </xf>
    <xf numFmtId="2" fontId="13" fillId="0" borderId="1" applyAlignment="1" pivotButton="0" quotePrefix="0" xfId="2">
      <alignment horizontal="center" vertical="center"/>
    </xf>
    <xf numFmtId="2" fontId="17" fillId="8" borderId="20" applyAlignment="1" pivotButton="0" quotePrefix="0" xfId="6">
      <alignment horizontal="center" vertical="center"/>
    </xf>
    <xf numFmtId="4" fontId="13" fillId="8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/>
    </xf>
    <xf numFmtId="0" fontId="13" fillId="0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13" fillId="9" borderId="20" applyAlignment="1" pivotButton="0" quotePrefix="0" xfId="6">
      <alignment horizontal="center" vertical="center"/>
    </xf>
    <xf numFmtId="0" fontId="14" fillId="9" borderId="20" applyAlignment="1" pivotButton="0" quotePrefix="0" xfId="6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3" fillId="9" borderId="1" applyAlignment="1" pivotButton="0" quotePrefix="0" xfId="3">
      <alignment horizontal="center" vertical="center"/>
    </xf>
    <xf numFmtId="0" fontId="13" fillId="9" borderId="1" applyAlignment="1" pivotButton="0" quotePrefix="0" xfId="2">
      <alignment horizontal="center" vertical="center"/>
    </xf>
    <xf numFmtId="0" fontId="13" fillId="9" borderId="1" applyAlignment="1" pivotButton="0" quotePrefix="0" xfId="2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5" borderId="1" applyAlignment="1" pivotButton="0" quotePrefix="0" xfId="6">
      <alignment horizontal="center" vertical="center"/>
    </xf>
    <xf numFmtId="0" fontId="17" fillId="5" borderId="1" applyAlignment="1" pivotButton="0" quotePrefix="0" xfId="6">
      <alignment horizontal="center" vertical="center"/>
    </xf>
    <xf numFmtId="0" fontId="13" fillId="8" borderId="1" applyAlignment="1" pivotButton="0" quotePrefix="0" xfId="2">
      <alignment horizontal="center" vertical="center"/>
    </xf>
    <xf numFmtId="0" fontId="13" fillId="0" borderId="1" applyAlignment="1" pivotButton="0" quotePrefix="0" xfId="2">
      <alignment horizontal="center" vertical="center"/>
    </xf>
    <xf numFmtId="0" fontId="17" fillId="8" borderId="1" applyAlignment="1" pivotButton="0" quotePrefix="0" xfId="6">
      <alignment horizontal="center" vertical="center"/>
    </xf>
    <xf numFmtId="0" fontId="15" fillId="8" borderId="1" applyAlignment="1" pivotButton="0" quotePrefix="0" xfId="0">
      <alignment vertical="center"/>
    </xf>
    <xf numFmtId="0" fontId="15" fillId="0" borderId="1" applyAlignment="1" pivotButton="0" quotePrefix="0" xfId="0">
      <alignment vertical="center"/>
    </xf>
    <xf numFmtId="0" fontId="21" fillId="0" borderId="0" pivotButton="0" quotePrefix="0" xfId="0"/>
    <xf numFmtId="0" fontId="26" fillId="10" borderId="1" applyAlignment="1" pivotButton="0" quotePrefix="0" xfId="0">
      <alignment horizontal="center" vertical="center" wrapText="1" readingOrder="1"/>
    </xf>
    <xf numFmtId="0" fontId="26" fillId="12" borderId="1" applyAlignment="1" pivotButton="0" quotePrefix="0" xfId="0">
      <alignment horizontal="center" vertical="center" wrapText="1" readingOrder="1"/>
    </xf>
    <xf numFmtId="166" fontId="24" fillId="9" borderId="1" applyAlignment="1" pivotButton="0" quotePrefix="0" xfId="0">
      <alignment horizontal="center" vertical="center" wrapText="1" readingOrder="1"/>
    </xf>
    <xf numFmtId="0" fontId="26" fillId="9" borderId="1" applyAlignment="1" pivotButton="0" quotePrefix="0" xfId="0">
      <alignment horizontal="center" vertical="center" wrapText="1" readingOrder="1"/>
    </xf>
    <xf numFmtId="0" fontId="24" fillId="9" borderId="1" applyAlignment="1" pivotButton="0" quotePrefix="0" xfId="0">
      <alignment horizontal="center" vertical="center" wrapText="1" readingOrder="1"/>
    </xf>
    <xf numFmtId="0" fontId="24" fillId="9" borderId="20" applyAlignment="1" pivotButton="0" quotePrefix="0" xfId="0">
      <alignment horizontal="left" vertical="center" wrapText="1" readingOrder="1"/>
    </xf>
    <xf numFmtId="0" fontId="24" fillId="12" borderId="1" applyAlignment="1" pivotButton="0" quotePrefix="0" xfId="0">
      <alignment horizontal="center" vertical="center" wrapText="1" readingOrder="1"/>
    </xf>
    <xf numFmtId="0" fontId="26" fillId="13" borderId="1" applyAlignment="1" pivotButton="0" quotePrefix="0" xfId="0">
      <alignment horizontal="center" vertical="center" wrapText="1" readingOrder="1"/>
    </xf>
    <xf numFmtId="0" fontId="26" fillId="13" borderId="20" applyAlignment="1" pivotButton="0" quotePrefix="0" xfId="0">
      <alignment horizontal="center" vertical="center" wrapText="1" readingOrder="1"/>
    </xf>
    <xf numFmtId="0" fontId="26" fillId="10" borderId="20" applyAlignment="1" pivotButton="0" quotePrefix="0" xfId="0">
      <alignment horizontal="center" vertical="center" wrapText="1" readingOrder="1"/>
    </xf>
    <xf numFmtId="0" fontId="27" fillId="0" borderId="0" pivotButton="0" quotePrefix="0" xfId="0"/>
    <xf numFmtId="0" fontId="23" fillId="0" borderId="0" pivotButton="0" quotePrefix="0" xfId="0"/>
    <xf numFmtId="0" fontId="28" fillId="0" borderId="0" applyAlignment="1" pivotButton="0" quotePrefix="0" xfId="0">
      <alignment vertical="center"/>
    </xf>
    <xf numFmtId="14" fontId="28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/>
    </xf>
    <xf numFmtId="0" fontId="29" fillId="0" borderId="1" applyAlignment="1" pivotButton="0" quotePrefix="0" xfId="0">
      <alignment horizontal="center" vertical="center"/>
    </xf>
    <xf numFmtId="0" fontId="21" fillId="0" borderId="1" pivotButton="0" quotePrefix="0" xfId="0"/>
    <xf numFmtId="0" fontId="0" fillId="13" borderId="1" applyAlignment="1" pivotButton="0" quotePrefix="0" xfId="0">
      <alignment horizontal="center"/>
    </xf>
    <xf numFmtId="0" fontId="30" fillId="8" borderId="1" applyAlignment="1" pivotButton="0" quotePrefix="0" xfId="0">
      <alignment horizontal="center" vertical="center"/>
    </xf>
    <xf numFmtId="0" fontId="31" fillId="8" borderId="1" applyAlignment="1" pivotButton="0" quotePrefix="0" xfId="0">
      <alignment horizontal="center" vertical="center"/>
    </xf>
    <xf numFmtId="0" fontId="24" fillId="13" borderId="1" applyAlignment="1" pivotButton="0" quotePrefix="0" xfId="0">
      <alignment horizontal="center" vertical="center" wrapText="1" readingOrder="1"/>
    </xf>
    <xf numFmtId="166" fontId="24" fillId="13" borderId="1" applyAlignment="1" pivotButton="0" quotePrefix="0" xfId="0">
      <alignment horizontal="center" vertical="center" wrapText="1" readingOrder="1"/>
    </xf>
    <xf numFmtId="0" fontId="24" fillId="9" borderId="20" applyAlignment="1" pivotButton="0" quotePrefix="0" xfId="0">
      <alignment horizontal="center" vertical="center" wrapText="1" readingOrder="1"/>
    </xf>
    <xf numFmtId="0" fontId="24" fillId="9" borderId="7" applyAlignment="1" pivotButton="0" quotePrefix="0" xfId="0">
      <alignment horizontal="center" vertical="center" wrapText="1" readingOrder="1"/>
    </xf>
    <xf numFmtId="0" fontId="22" fillId="9" borderId="1" applyAlignment="1" pivotButton="0" quotePrefix="0" xfId="0">
      <alignment horizontal="center" vertical="center"/>
    </xf>
    <xf numFmtId="0" fontId="29" fillId="11" borderId="1" applyAlignment="1" pivotButton="0" quotePrefix="0" xfId="0">
      <alignment horizontal="center" vertical="center"/>
    </xf>
    <xf numFmtId="0" fontId="25" fillId="11" borderId="1" applyAlignment="1" pivotButton="0" quotePrefix="0" xfId="0">
      <alignment vertical="center" wrapText="1"/>
    </xf>
    <xf numFmtId="0" fontId="22" fillId="11" borderId="1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 vertical="center"/>
    </xf>
    <xf numFmtId="0" fontId="21" fillId="11" borderId="1" pivotButton="0" quotePrefix="0" xfId="0"/>
    <xf numFmtId="9" fontId="0" fillId="0" borderId="1" applyAlignment="1" pivotButton="0" quotePrefix="0" xfId="8">
      <alignment horizontal="center" vertical="center"/>
    </xf>
    <xf numFmtId="9" fontId="0" fillId="9" borderId="1" applyAlignment="1" pivotButton="0" quotePrefix="0" xfId="8">
      <alignment horizontal="center" vertical="center"/>
    </xf>
    <xf numFmtId="2" fontId="0" fillId="12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2" fontId="0" fillId="9" borderId="1" pivotButton="0" quotePrefix="0" xfId="0"/>
    <xf numFmtId="2" fontId="0" fillId="9" borderId="1" applyAlignment="1" pivotButton="0" quotePrefix="0" xfId="0">
      <alignment horizontal="center" vertical="center"/>
    </xf>
    <xf numFmtId="2" fontId="13" fillId="5" borderId="1" applyAlignment="1" pivotButton="0" quotePrefix="0" xfId="6">
      <alignment horizontal="center" vertical="center"/>
    </xf>
    <xf numFmtId="0" fontId="21" fillId="9" borderId="0" pivotButton="0" quotePrefix="0" xfId="0"/>
    <xf numFmtId="0" fontId="28" fillId="10" borderId="35" applyAlignment="1" pivotButton="0" quotePrefix="0" xfId="7">
      <alignment horizontal="center" vertical="center" wrapText="1"/>
    </xf>
    <xf numFmtId="0" fontId="24" fillId="13" borderId="20" applyAlignment="1" pivotButton="0" quotePrefix="0" xfId="0">
      <alignment horizontal="left" vertical="center" wrapText="1" readingOrder="1"/>
    </xf>
    <xf numFmtId="0" fontId="26" fillId="13" borderId="20" applyAlignment="1" pivotButton="0" quotePrefix="0" xfId="0">
      <alignment horizontal="left" vertical="center" wrapText="1" readingOrder="1"/>
    </xf>
    <xf numFmtId="14" fontId="28" fillId="12" borderId="0" applyAlignment="1" pivotButton="0" quotePrefix="0" xfId="0">
      <alignment horizontal="center" vertical="center"/>
    </xf>
    <xf numFmtId="0" fontId="32" fillId="12" borderId="1" applyAlignment="1" pivotButton="0" quotePrefix="0" xfId="0">
      <alignment horizontal="center" vertical="center"/>
    </xf>
    <xf numFmtId="2" fontId="0" fillId="0" borderId="1" applyAlignment="1" pivotButton="0" quotePrefix="0" xfId="1">
      <alignment horizontal="center" vertical="center"/>
    </xf>
    <xf numFmtId="2" fontId="0" fillId="0" borderId="1" applyAlignment="1" pivotButton="0" quotePrefix="0" xfId="8">
      <alignment horizontal="center" vertical="center"/>
    </xf>
    <xf numFmtId="9" fontId="0" fillId="0" borderId="1" applyAlignment="1" pivotButton="0" quotePrefix="0" xfId="8">
      <alignment horizontal="center" vertical="center"/>
    </xf>
    <xf numFmtId="165" fontId="0" fillId="0" borderId="1" applyAlignment="1" pivotButton="0" quotePrefix="0" xfId="1">
      <alignment horizontal="center" vertical="center"/>
    </xf>
    <xf numFmtId="165" fontId="13" fillId="0" borderId="1" applyAlignment="1" pivotButton="0" quotePrefix="0" xfId="1">
      <alignment horizontal="center" vertical="center"/>
    </xf>
    <xf numFmtId="2" fontId="0" fillId="0" borderId="0" pivotButton="0" quotePrefix="0" xfId="0"/>
    <xf numFmtId="2" fontId="0" fillId="0" borderId="1" pivotButton="0" quotePrefix="0" xfId="0"/>
    <xf numFmtId="0" fontId="33" fillId="15" borderId="1" applyAlignment="1" pivotButton="0" quotePrefix="0" xfId="0">
      <alignment horizontal="center" vertical="center" wrapText="1"/>
    </xf>
    <xf numFmtId="0" fontId="33" fillId="12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4" fontId="10" fillId="14" borderId="12" applyAlignment="1" pivotButton="0" quotePrefix="0" xfId="0">
      <alignment horizontal="center" vertical="center"/>
    </xf>
    <xf numFmtId="0" fontId="34" fillId="15" borderId="1" applyAlignment="1" pivotButton="0" quotePrefix="0" xfId="0">
      <alignment horizontal="center" vertical="center"/>
    </xf>
    <xf numFmtId="9" fontId="34" fillId="15" borderId="1" applyAlignment="1" pivotButton="0" quotePrefix="0" xfId="0">
      <alignment horizontal="center" vertical="center"/>
    </xf>
    <xf numFmtId="0" fontId="34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2" fontId="13" fillId="12" borderId="1" applyAlignment="1" pivotButton="0" quotePrefix="0" xfId="0">
      <alignment horizontal="center" vertical="center"/>
    </xf>
    <xf numFmtId="9" fontId="0" fillId="12" borderId="1" applyAlignment="1" pivotButton="0" quotePrefix="0" xfId="8">
      <alignment horizontal="center" vertical="center"/>
    </xf>
    <xf numFmtId="2" fontId="0" fillId="0" borderId="1" applyAlignment="1" pivotButton="0" quotePrefix="0" xfId="0">
      <alignment wrapText="1"/>
    </xf>
    <xf numFmtId="2" fontId="0" fillId="12" borderId="1" applyAlignment="1" pivotButton="0" quotePrefix="0" xfId="0">
      <alignment horizontal="center" vertical="center" wrapText="1"/>
    </xf>
    <xf numFmtId="9" fontId="0" fillId="12" borderId="1" applyAlignment="1" pivotButton="0" quotePrefix="0" xfId="8">
      <alignment horizontal="center" vertical="center" wrapText="1"/>
    </xf>
    <xf numFmtId="49" fontId="0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 wrapText="1"/>
    </xf>
    <xf numFmtId="2" fontId="13" fillId="12" borderId="1" applyAlignment="1" pivotButton="0" quotePrefix="0" xfId="1">
      <alignment horizontal="center" vertical="center"/>
    </xf>
    <xf numFmtId="2" fontId="0" fillId="12" borderId="1" applyAlignment="1" pivotButton="0" quotePrefix="0" xfId="1">
      <alignment horizontal="center" vertical="center"/>
    </xf>
    <xf numFmtId="165" fontId="0" fillId="12" borderId="1" applyAlignment="1" pivotButton="0" quotePrefix="0" xfId="1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6" fillId="15" borderId="24" applyAlignment="1" pivotButton="0" quotePrefix="0" xfId="0">
      <alignment horizontal="center" vertical="center"/>
    </xf>
    <xf numFmtId="14" fontId="35" fillId="12" borderId="0" applyAlignment="1" pivotButton="0" quotePrefix="0" xfId="0">
      <alignment horizontal="center" vertical="center"/>
    </xf>
    <xf numFmtId="0" fontId="24" fillId="12" borderId="1" applyAlignment="1" pivotButton="0" quotePrefix="0" xfId="0">
      <alignment horizontal="left" vertical="center" wrapText="1" readingOrder="1"/>
    </xf>
    <xf numFmtId="9" fontId="24" fillId="12" borderId="1" applyAlignment="1" pivotButton="0" quotePrefix="0" xfId="0">
      <alignment horizontal="center" vertical="center" wrapText="1" readingOrder="1"/>
    </xf>
    <xf numFmtId="0" fontId="24" fillId="0" borderId="1" applyAlignment="1" pivotButton="0" quotePrefix="0" xfId="0">
      <alignment horizontal="center" vertical="center" wrapText="1" readingOrder="1"/>
    </xf>
    <xf numFmtId="14" fontId="28" fillId="12" borderId="1" applyAlignment="1" pivotButton="0" quotePrefix="0" xfId="0">
      <alignment horizontal="center" vertical="center"/>
    </xf>
    <xf numFmtId="0" fontId="28" fillId="10" borderId="1" applyAlignment="1" pivotButton="0" quotePrefix="0" xfId="7">
      <alignment horizontal="center" vertical="center" wrapText="1"/>
    </xf>
    <xf numFmtId="9" fontId="0" fillId="0" borderId="0" pivotButton="0" quotePrefix="0" xfId="8"/>
    <xf numFmtId="14" fontId="28" fillId="12" borderId="1" applyAlignment="1" pivotButton="0" quotePrefix="0" xfId="0">
      <alignment horizontal="center" vertical="center" wrapText="1"/>
    </xf>
    <xf numFmtId="0" fontId="22" fillId="9" borderId="20" applyAlignment="1" pivotButton="0" quotePrefix="0" xfId="0">
      <alignment horizontal="center" vertical="center"/>
    </xf>
    <xf numFmtId="0" fontId="21" fillId="11" borderId="20" pivotButton="0" quotePrefix="0" xfId="0"/>
    <xf numFmtId="0" fontId="21" fillId="0" borderId="20" pivotButton="0" quotePrefix="0" xfId="0"/>
    <xf numFmtId="0" fontId="0" fillId="0" borderId="0" applyAlignment="1" pivotButton="0" quotePrefix="0" xfId="0">
      <alignment vertical="center" wrapText="1"/>
    </xf>
    <xf numFmtId="0" fontId="0" fillId="12" borderId="2" applyAlignment="1" pivotButton="0" quotePrefix="0" xfId="0">
      <alignment horizontal="center" vertical="center" wrapText="1"/>
    </xf>
    <xf numFmtId="0" fontId="28" fillId="12" borderId="1" applyAlignment="1" pivotButton="0" quotePrefix="0" xfId="7">
      <alignment horizontal="center" vertical="center" wrapText="1"/>
    </xf>
    <xf numFmtId="9" fontId="24" fillId="12" borderId="7" applyAlignment="1" pivotButton="0" quotePrefix="0" xfId="8">
      <alignment horizontal="center" vertical="center" wrapText="1" readingOrder="1"/>
    </xf>
    <xf numFmtId="0" fontId="14" fillId="12" borderId="20" applyAlignment="1" pivotButton="0" quotePrefix="0" xfId="0">
      <alignment vertical="center" wrapText="1"/>
    </xf>
    <xf numFmtId="0" fontId="14" fillId="12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 wrapText="1" readingOrder="1"/>
    </xf>
    <xf numFmtId="1" fontId="24" fillId="12" borderId="1" applyAlignment="1" pivotButton="0" quotePrefix="0" xfId="0">
      <alignment horizontal="center" vertical="center" wrapText="1" readingOrder="1"/>
    </xf>
    <xf numFmtId="0" fontId="0" fillId="12" borderId="20" applyAlignment="1" pivotButton="0" quotePrefix="0" xfId="0">
      <alignment horizontal="left" vertical="center" wrapText="1"/>
    </xf>
    <xf numFmtId="0" fontId="0" fillId="12" borderId="2" applyAlignment="1" pivotButton="0" quotePrefix="0" xfId="0">
      <alignment horizontal="left" vertical="center" wrapText="1"/>
    </xf>
    <xf numFmtId="0" fontId="0" fillId="12" borderId="3" applyAlignment="1" pivotButton="0" quotePrefix="0" xfId="0">
      <alignment horizontal="left" vertical="center" wrapText="1"/>
    </xf>
    <xf numFmtId="0" fontId="0" fillId="8" borderId="20" applyAlignment="1" pivotButton="0" quotePrefix="0" xfId="0">
      <alignment horizontal="left" wrapText="1"/>
    </xf>
    <xf numFmtId="0" fontId="0" fillId="8" borderId="2" applyAlignment="1" pivotButton="0" quotePrefix="0" xfId="0">
      <alignment horizontal="left" wrapText="1"/>
    </xf>
    <xf numFmtId="0" fontId="0" fillId="8" borderId="3" applyAlignment="1" pivotButton="0" quotePrefix="0" xfId="0">
      <alignment horizontal="left" wrapText="1"/>
    </xf>
    <xf numFmtId="0" fontId="13" fillId="9" borderId="20" applyAlignment="1" pivotButton="0" quotePrefix="0" xfId="0">
      <alignment horizontal="left" vertical="center" wrapText="1"/>
    </xf>
    <xf numFmtId="0" fontId="13" fillId="9" borderId="2" applyAlignment="1" pivotButton="0" quotePrefix="0" xfId="0">
      <alignment horizontal="left" vertical="center" wrapText="1"/>
    </xf>
    <xf numFmtId="0" fontId="13" fillId="9" borderId="3" applyAlignment="1" pivotButton="0" quotePrefix="0" xfId="0">
      <alignment horizontal="left" vertical="center" wrapText="1"/>
    </xf>
    <xf numFmtId="0" fontId="13" fillId="9" borderId="20" applyAlignment="1" pivotButton="0" quotePrefix="0" xfId="6">
      <alignment horizontal="left" vertical="center" wrapText="1"/>
    </xf>
    <xf numFmtId="0" fontId="13" fillId="9" borderId="2" applyAlignment="1" pivotButton="0" quotePrefix="0" xfId="6">
      <alignment horizontal="left" vertical="center" wrapText="1"/>
    </xf>
    <xf numFmtId="0" fontId="13" fillId="9" borderId="3" applyAlignment="1" pivotButton="0" quotePrefix="0" xfId="6">
      <alignment horizontal="left" vertical="center" wrapText="1"/>
    </xf>
    <xf numFmtId="0" fontId="18" fillId="9" borderId="20" applyAlignment="1" pivotButton="0" quotePrefix="0" xfId="0">
      <alignment horizontal="left" vertical="center" wrapText="1"/>
    </xf>
    <xf numFmtId="0" fontId="18" fillId="9" borderId="2" applyAlignment="1" pivotButton="0" quotePrefix="0" xfId="0">
      <alignment horizontal="left" vertical="center" wrapText="1"/>
    </xf>
    <xf numFmtId="0" fontId="18" fillId="9" borderId="3" applyAlignment="1" pivotButton="0" quotePrefix="0" xfId="0">
      <alignment horizontal="left" vertical="center" wrapText="1"/>
    </xf>
    <xf numFmtId="0" fontId="13" fillId="9" borderId="20" applyAlignment="1" pivotButton="0" quotePrefix="0" xfId="0">
      <alignment horizontal="left" vertical="center"/>
    </xf>
    <xf numFmtId="0" fontId="13" fillId="9" borderId="2" applyAlignment="1" pivotButton="0" quotePrefix="0" xfId="0">
      <alignment horizontal="left" vertical="center"/>
    </xf>
    <xf numFmtId="0" fontId="13" fillId="9" borderId="3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0" borderId="20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8" borderId="20" applyAlignment="1" pivotButton="0" quotePrefix="0" xfId="0">
      <alignment horizontal="left"/>
    </xf>
    <xf numFmtId="0" fontId="0" fillId="8" borderId="2" applyAlignment="1" pivotButton="0" quotePrefix="0" xfId="0">
      <alignment horizontal="left"/>
    </xf>
    <xf numFmtId="0" fontId="0" fillId="8" borderId="3" applyAlignment="1" pivotButton="0" quotePrefix="0" xfId="0">
      <alignment horizontal="left"/>
    </xf>
    <xf numFmtId="0" fontId="0" fillId="8" borderId="1" applyAlignment="1" pivotButton="0" quotePrefix="0" xfId="0">
      <alignment horizontal="left"/>
    </xf>
    <xf numFmtId="0" fontId="16" fillId="0" borderId="20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4" fillId="0" borderId="20" applyAlignment="1" pivotButton="0" quotePrefix="0" xfId="0">
      <alignment horizontal="left" vertical="center"/>
    </xf>
    <xf numFmtId="0" fontId="14" fillId="0" borderId="2" applyAlignment="1" pivotButton="0" quotePrefix="0" xfId="0">
      <alignment horizontal="left" vertical="center"/>
    </xf>
    <xf numFmtId="0" fontId="14" fillId="0" borderId="3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 wrapText="1"/>
    </xf>
    <xf numFmtId="0" fontId="14" fillId="0" borderId="20" applyAlignment="1" pivotButton="0" quotePrefix="0" xfId="0">
      <alignment horizontal="left" vertical="center" wrapText="1"/>
    </xf>
    <xf numFmtId="0" fontId="14" fillId="0" borderId="2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0" fillId="0" borderId="20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13" fillId="0" borderId="20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9" fillId="2" borderId="32" applyAlignment="1" pivotButton="0" quotePrefix="0" xfId="0">
      <alignment horizontal="center"/>
    </xf>
    <xf numFmtId="0" fontId="9" fillId="2" borderId="16" applyAlignment="1" pivotButton="0" quotePrefix="0" xfId="0">
      <alignment horizontal="center"/>
    </xf>
    <xf numFmtId="0" fontId="8" fillId="5" borderId="16" applyAlignment="1" pivotButton="0" quotePrefix="0" xfId="0">
      <alignment horizontal="center"/>
    </xf>
    <xf numFmtId="0" fontId="8" fillId="5" borderId="33" applyAlignment="1" pivotButton="0" quotePrefix="0" xfId="0">
      <alignment horizontal="center"/>
    </xf>
    <xf numFmtId="0" fontId="5" fillId="0" borderId="9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3" borderId="3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 wrapText="1"/>
    </xf>
    <xf numFmtId="0" fontId="6" fillId="3" borderId="12" applyAlignment="1" pivotButton="0" quotePrefix="0" xfId="0">
      <alignment horizontal="left" vertical="center" wrapText="1"/>
    </xf>
    <xf numFmtId="0" fontId="6" fillId="3" borderId="24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left" vertical="center" wrapText="1"/>
    </xf>
    <xf numFmtId="0" fontId="0" fillId="7" borderId="27" applyAlignment="1" pivotButton="0" quotePrefix="0" xfId="0">
      <alignment horizontal="left" vertical="center"/>
    </xf>
    <xf numFmtId="0" fontId="0" fillId="7" borderId="10" applyAlignment="1" pivotButton="0" quotePrefix="0" xfId="0">
      <alignment horizontal="left" vertical="center"/>
    </xf>
    <xf numFmtId="0" fontId="0" fillId="7" borderId="11" applyAlignment="1" pivotButton="0" quotePrefix="0" xfId="0">
      <alignment horizontal="left" vertic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5" fillId="3" borderId="2" applyAlignment="1" pivotButton="0" quotePrefix="0" xfId="0">
      <alignment horizontal="left" vertical="center"/>
    </xf>
    <xf numFmtId="0" fontId="5" fillId="3" borderId="3" applyAlignment="1" pivotButton="0" quotePrefix="0" xfId="0">
      <alignment horizontal="left" vertical="center"/>
    </xf>
    <xf numFmtId="0" fontId="5" fillId="3" borderId="16" applyAlignment="1" pivotButton="0" quotePrefix="0" xfId="0">
      <alignment horizontal="left" vertical="center"/>
    </xf>
    <xf numFmtId="0" fontId="5" fillId="3" borderId="28" applyAlignment="1" pivotButton="0" quotePrefix="0" xfId="0">
      <alignment horizontal="left" vertical="center"/>
    </xf>
    <xf numFmtId="0" fontId="10" fillId="0" borderId="34" applyAlignment="1" pivotButton="0" quotePrefix="0" xfId="0">
      <alignment horizontal="center" vertical="center"/>
    </xf>
    <xf numFmtId="0" fontId="10" fillId="0" borderId="27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 wrapText="1"/>
    </xf>
    <xf numFmtId="0" fontId="0" fillId="0" borderId="38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40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3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10" fillId="3" borderId="23" applyAlignment="1" pivotButton="0" quotePrefix="0" xfId="0">
      <alignment horizontal="center" vertical="center"/>
    </xf>
    <xf numFmtId="0" fontId="10" fillId="3" borderId="24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5" borderId="29" applyAlignment="1" pivotButton="0" quotePrefix="0" xfId="0">
      <alignment horizontal="center" vertical="center" wrapText="1"/>
    </xf>
    <xf numFmtId="0" fontId="8" fillId="5" borderId="3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14" applyAlignment="1" pivotButton="0" quotePrefix="0" xfId="0">
      <alignment horizontal="left" vertical="center"/>
    </xf>
    <xf numFmtId="0" fontId="5" fillId="3" borderId="22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12" borderId="20" applyAlignment="1" pivotButton="0" quotePrefix="0" xfId="0">
      <alignment horizontal="left" vertical="top" wrapText="1"/>
    </xf>
    <xf numFmtId="0" fontId="0" fillId="12" borderId="2" applyAlignment="1" pivotButton="0" quotePrefix="0" xfId="0">
      <alignment horizontal="left" vertical="top" wrapText="1"/>
    </xf>
    <xf numFmtId="0" fontId="0" fillId="12" borderId="3" applyAlignment="1" pivotButton="0" quotePrefix="0" xfId="0">
      <alignment horizontal="left" vertical="top" wrapText="1"/>
    </xf>
    <xf numFmtId="0" fontId="14" fillId="9" borderId="20" applyAlignment="1" pivotButton="0" quotePrefix="0" xfId="0">
      <alignment horizontal="left" vertical="center"/>
    </xf>
    <xf numFmtId="0" fontId="14" fillId="9" borderId="2" applyAlignment="1" pivotButton="0" quotePrefix="0" xfId="0">
      <alignment horizontal="left" vertical="center"/>
    </xf>
    <xf numFmtId="0" fontId="14" fillId="9" borderId="3" applyAlignment="1" pivotButton="0" quotePrefix="0" xfId="0">
      <alignment horizontal="left" vertical="center"/>
    </xf>
    <xf numFmtId="0" fontId="14" fillId="9" borderId="20" applyAlignment="1" pivotButton="0" quotePrefix="0" xfId="0">
      <alignment horizontal="left" vertical="top" wrapText="1"/>
    </xf>
    <xf numFmtId="0" fontId="14" fillId="9" borderId="2" applyAlignment="1" pivotButton="0" quotePrefix="0" xfId="0">
      <alignment horizontal="left" vertical="top" wrapText="1"/>
    </xf>
    <xf numFmtId="0" fontId="14" fillId="9" borderId="3" applyAlignment="1" pivotButton="0" quotePrefix="0" xfId="0">
      <alignment horizontal="left" vertical="top" wrapText="1"/>
    </xf>
    <xf numFmtId="0" fontId="14" fillId="9" borderId="20" applyAlignment="1" pivotButton="0" quotePrefix="0" xfId="6">
      <alignment horizontal="left" vertical="top" wrapText="1"/>
    </xf>
    <xf numFmtId="0" fontId="14" fillId="9" borderId="2" applyAlignment="1" pivotButton="0" quotePrefix="0" xfId="6">
      <alignment horizontal="left" vertical="top" wrapText="1"/>
    </xf>
    <xf numFmtId="0" fontId="14" fillId="9" borderId="3" applyAlignment="1" pivotButton="0" quotePrefix="0" xfId="6">
      <alignment horizontal="left" vertical="top" wrapText="1"/>
    </xf>
    <xf numFmtId="0" fontId="14" fillId="0" borderId="20" applyAlignment="1" pivotButton="0" quotePrefix="0" xfId="0">
      <alignment horizontal="left" vertical="top" wrapText="1"/>
    </xf>
    <xf numFmtId="0" fontId="14" fillId="0" borderId="2" applyAlignment="1" pivotButton="0" quotePrefix="0" xfId="0">
      <alignment horizontal="left" vertical="top" wrapText="1"/>
    </xf>
    <xf numFmtId="0" fontId="14" fillId="0" borderId="3" applyAlignment="1" pivotButton="0" quotePrefix="0" xfId="0">
      <alignment horizontal="left" vertical="top" wrapText="1"/>
    </xf>
    <xf numFmtId="0" fontId="14" fillId="9" borderId="20" applyAlignment="1" pivotButton="0" quotePrefix="0" xfId="6">
      <alignment horizontal="left" vertical="center" wrapText="1"/>
    </xf>
    <xf numFmtId="0" fontId="14" fillId="9" borderId="2" applyAlignment="1" pivotButton="0" quotePrefix="0" xfId="6">
      <alignment horizontal="left" vertical="center" wrapText="1"/>
    </xf>
    <xf numFmtId="0" fontId="14" fillId="9" borderId="3" applyAlignment="1" pivotButton="0" quotePrefix="0" xfId="6">
      <alignment horizontal="left" vertical="center" wrapText="1"/>
    </xf>
    <xf numFmtId="0" fontId="14" fillId="9" borderId="20" applyAlignment="1" pivotButton="0" quotePrefix="0" xfId="0">
      <alignment horizontal="left" vertical="center" wrapText="1"/>
    </xf>
    <xf numFmtId="0" fontId="14" fillId="9" borderId="2" applyAlignment="1" pivotButton="0" quotePrefix="0" xfId="0">
      <alignment horizontal="left" vertical="center" wrapText="1"/>
    </xf>
    <xf numFmtId="0" fontId="14" fillId="9" borderId="3" applyAlignment="1" pivotButton="0" quotePrefix="0" xfId="0">
      <alignment horizontal="left" vertical="center" wrapText="1"/>
    </xf>
    <xf numFmtId="0" fontId="14" fillId="8" borderId="20" applyAlignment="1" pivotButton="0" quotePrefix="0" xfId="0">
      <alignment horizontal="left" vertical="top" wrapText="1"/>
    </xf>
    <xf numFmtId="0" fontId="14" fillId="8" borderId="2" applyAlignment="1" pivotButton="0" quotePrefix="0" xfId="0">
      <alignment horizontal="left" vertical="top" wrapText="1"/>
    </xf>
    <xf numFmtId="0" fontId="14" fillId="8" borderId="3" applyAlignment="1" pivotButton="0" quotePrefix="0" xfId="0">
      <alignment horizontal="left" vertical="top" wrapText="1"/>
    </xf>
    <xf numFmtId="0" fontId="20" fillId="10" borderId="20" applyAlignment="1" pivotButton="0" quotePrefix="0" xfId="0">
      <alignment horizontal="left" vertical="center" wrapText="1"/>
    </xf>
    <xf numFmtId="0" fontId="20" fillId="10" borderId="2" applyAlignment="1" pivotButton="0" quotePrefix="0" xfId="0">
      <alignment horizontal="left" vertical="center" wrapText="1"/>
    </xf>
    <xf numFmtId="0" fontId="20" fillId="10" borderId="3" applyAlignment="1" pivotButton="0" quotePrefix="0" xfId="0">
      <alignment horizontal="left" vertical="center" wrapText="1"/>
    </xf>
    <xf numFmtId="0" fontId="26" fillId="10" borderId="20" applyAlignment="1" pivotButton="0" quotePrefix="0" xfId="0">
      <alignment horizontal="center" vertical="center" wrapText="1" readingOrder="1"/>
    </xf>
    <xf numFmtId="0" fontId="26" fillId="10" borderId="2" applyAlignment="1" pivotButton="0" quotePrefix="0" xfId="0">
      <alignment horizontal="center" vertical="center" wrapText="1" readingOrder="1"/>
    </xf>
    <xf numFmtId="0" fontId="26" fillId="10" borderId="3" applyAlignment="1" pivotButton="0" quotePrefix="0" xfId="0">
      <alignment horizontal="center" vertical="center" wrapText="1" readingOrder="1"/>
    </xf>
    <xf numFmtId="0" fontId="0" fillId="13" borderId="1" applyAlignment="1" pivotButton="0" quotePrefix="0" xfId="0">
      <alignment horizontal="center"/>
    </xf>
    <xf numFmtId="0" fontId="28" fillId="0" borderId="0" applyAlignment="1" pivotButton="0" quotePrefix="0" xfId="0">
      <alignment horizontal="center" vertical="center"/>
    </xf>
    <xf numFmtId="14" fontId="28" fillId="12" borderId="1" applyAlignment="1" pivotButton="0" quotePrefix="0" xfId="0">
      <alignment horizontal="center"/>
    </xf>
    <xf numFmtId="0" fontId="0" fillId="0" borderId="44" pivotButton="0" quotePrefix="0" xfId="0"/>
    <xf numFmtId="0" fontId="0" fillId="0" borderId="27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3" pivotButton="0" quotePrefix="0" xfId="0"/>
    <xf numFmtId="0" fontId="0" fillId="0" borderId="39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28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6" pivotButton="0" quotePrefix="0" xfId="0"/>
    <xf numFmtId="0" fontId="0" fillId="0" borderId="33" pivotButton="0" quotePrefix="0" xfId="0"/>
    <xf numFmtId="0" fontId="10" fillId="0" borderId="21" applyAlignment="1" pivotButton="0" quotePrefix="0" xfId="0">
      <alignment horizontal="center" vertical="center"/>
    </xf>
    <xf numFmtId="0" fontId="0" fillId="0" borderId="29" pivotButton="0" quotePrefix="0" xfId="0"/>
    <xf numFmtId="0" fontId="6" fillId="0" borderId="2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4" pivotButton="0" quotePrefix="0" xfId="0"/>
    <xf numFmtId="0" fontId="0" fillId="0" borderId="45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48" pivotButton="0" quotePrefix="0" xfId="0"/>
    <xf numFmtId="0" fontId="0" fillId="0" borderId="40" pivotButton="0" quotePrefix="0" xfId="0"/>
    <xf numFmtId="0" fontId="0" fillId="12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wrapText="1"/>
    </xf>
    <xf numFmtId="0" fontId="13" fillId="9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left" vertical="center" wrapText="1"/>
    </xf>
    <xf numFmtId="0" fontId="13" fillId="9" borderId="1" applyAlignment="1" pivotButton="0" quotePrefix="0" xfId="6">
      <alignment horizontal="left" vertical="center" wrapText="1"/>
    </xf>
    <xf numFmtId="0" fontId="14" fillId="9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left" vertical="top" wrapText="1"/>
    </xf>
    <xf numFmtId="0" fontId="14" fillId="9" borderId="1" applyAlignment="1" pivotButton="0" quotePrefix="0" xfId="6">
      <alignment horizontal="left" vertical="top" wrapText="1"/>
    </xf>
    <xf numFmtId="0" fontId="14" fillId="0" borderId="1" applyAlignment="1" pivotButton="0" quotePrefix="0" xfId="0">
      <alignment horizontal="left" vertical="top" wrapText="1"/>
    </xf>
    <xf numFmtId="0" fontId="14" fillId="8" borderId="1" applyAlignment="1" pivotButton="0" quotePrefix="0" xfId="0">
      <alignment horizontal="left" vertical="top" wrapText="1"/>
    </xf>
    <xf numFmtId="0" fontId="14" fillId="9" borderId="1" applyAlignment="1" pivotButton="0" quotePrefix="0" xfId="6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20" fillId="1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 wrapText="1"/>
    </xf>
  </cellXfs>
  <cellStyles count="9">
    <cellStyle name="Обычный" xfId="0" builtinId="0"/>
    <cellStyle name="Финансовый" xfId="1" builtinId="3"/>
    <cellStyle name="Обычный 4 3" xfId="2"/>
    <cellStyle name="Обычный 5 2" xfId="3"/>
    <cellStyle name="Финансовый 4 2" xfId="4"/>
    <cellStyle name="Финансовый 2 2 4" xfId="5"/>
    <cellStyle name="Обычный 5" xfId="6"/>
    <cellStyle name="Обычный 2 3 3" xfId="7"/>
    <cellStyle name="Процентный" xfId="8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externalLink" Target="/xl/externalLinks/externalLink2.xml" Id="rId6" /><Relationship Type="http://schemas.openxmlformats.org/officeDocument/2006/relationships/externalLink" Target="/xl/externalLinks/externalLink3.xml" Id="rId7" /><Relationship Type="http://schemas.openxmlformats.org/officeDocument/2006/relationships/externalLink" Target="/xl/externalLinks/externalLink4.xml" Id="rId8" /><Relationship Type="http://schemas.openxmlformats.org/officeDocument/2006/relationships/externalLink" Target="/xl/externalLinks/externalLink5.xml" Id="rId9" /><Relationship Type="http://schemas.openxmlformats.org/officeDocument/2006/relationships/externalLink" Target="/xl/externalLinks/externalLink6.xml" Id="rId10" /><Relationship Type="http://schemas.openxmlformats.org/officeDocument/2006/relationships/externalLink" Target="/xl/externalLinks/externalLink7.xml" Id="rId11" /><Relationship Type="http://schemas.openxmlformats.org/officeDocument/2006/relationships/externalLink" Target="/xl/externalLinks/externalLink8.xml" Id="rId12" /><Relationship Type="http://schemas.openxmlformats.org/officeDocument/2006/relationships/externalLink" Target="/xl/externalLinks/externalLink9.xml" Id="rId13" /><Relationship Type="http://schemas.openxmlformats.org/officeDocument/2006/relationships/externalLink" Target="/xl/externalLinks/externalLink10.xml" Id="rId14" /><Relationship Type="http://schemas.openxmlformats.org/officeDocument/2006/relationships/externalLink" Target="/xl/externalLinks/externalLink11.xml" Id="rId15" /><Relationship Type="http://schemas.openxmlformats.org/officeDocument/2006/relationships/externalLink" Target="/xl/externalLinks/externalLink12.xml" Id="rId16" /><Relationship Type="http://schemas.openxmlformats.org/officeDocument/2006/relationships/externalLink" Target="/xl/externalLinks/externalLink13.xml" Id="rId17" /><Relationship Type="http://schemas.openxmlformats.org/officeDocument/2006/relationships/externalLink" Target="/xl/externalLinks/externalLink14.xml" Id="rId18" /><Relationship Type="http://schemas.openxmlformats.org/officeDocument/2006/relationships/externalLink" Target="/xl/externalLinks/externalLink15.xml" Id="rId19" /><Relationship Type="http://schemas.openxmlformats.org/officeDocument/2006/relationships/externalLink" Target="/xl/externalLinks/externalLink16.xml" Id="rId20" /><Relationship Type="http://schemas.openxmlformats.org/officeDocument/2006/relationships/externalLink" Target="/xl/externalLinks/externalLink17.xml" Id="rId21" /><Relationship Type="http://schemas.openxmlformats.org/officeDocument/2006/relationships/externalLink" Target="/xl/externalLinks/externalLink18.xml" Id="rId22" /><Relationship Type="http://schemas.openxmlformats.org/officeDocument/2006/relationships/externalLink" Target="/xl/externalLinks/externalLink19.xml" Id="rId23" /><Relationship Type="http://schemas.openxmlformats.org/officeDocument/2006/relationships/externalLink" Target="/xl/externalLinks/externalLink20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133350</colOff>
      <row>2</row>
      <rowOff>1</rowOff>
    </from>
    <to>
      <col>0</col>
      <colOff>3326130</colOff>
      <row>2</row>
      <rowOff>2494204</rowOff>
    </to>
    <pic>
      <nvPicPr>
        <cNvPr id="3" name="Рисунок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33350" y="1057276"/>
          <a:ext cx="3188970" cy="250182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104775</colOff>
      <row>3</row>
      <rowOff>9525</rowOff>
    </from>
    <to>
      <col>0</col>
      <colOff>3369615</colOff>
      <row>4</row>
      <rowOff>1905</rowOff>
    </to>
    <pic>
      <nvPicPr>
        <cNvPr id="5" name="Рисунок 4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4775" y="3600450"/>
          <a:ext cx="3264840" cy="252603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142875</colOff>
      <row>4</row>
      <rowOff>28576</rowOff>
    </from>
    <to>
      <col>0</col>
      <colOff>3263265</colOff>
      <row>5</row>
      <rowOff>54883</rowOff>
    </to>
    <pic>
      <nvPicPr>
        <cNvPr id="7" name="Рисунок 6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42875" y="6153151"/>
          <a:ext cx="3124200" cy="255424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</col>
      <colOff>83157</colOff>
      <row>2</row>
      <rowOff>0</rowOff>
    </from>
    <to>
      <col>3</col>
      <colOff>3336071</colOff>
      <row>3</row>
      <rowOff>0</rowOff>
    </to>
    <pic>
      <nvPicPr>
        <cNvPr id="8" name="Рисунок 7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10541607" y="1057275"/>
          <a:ext cx="3252914" cy="253365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34290</colOff>
      <row>2</row>
      <rowOff>26670</rowOff>
    </from>
    <to>
      <col>1</col>
      <colOff>3187065</colOff>
      <row>2</row>
      <rowOff>2494472</rowOff>
    </to>
    <pic>
      <nvPicPr>
        <cNvPr id="10" name="Рисунок 9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3520440" y="1083945"/>
          <a:ext cx="3156585" cy="246780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49530</colOff>
      <row>3</row>
      <rowOff>9525</rowOff>
    </from>
    <to>
      <col>1</col>
      <colOff>3111070</colOff>
      <row>3</row>
      <rowOff>2495550</rowOff>
    </to>
    <pic>
      <nvPicPr>
        <cNvPr id="11" name="Рисунок 10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3535680" y="3600450"/>
          <a:ext cx="3065350" cy="2486025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data-server/CurrentProjects/&#1070;&#1051;&#1071;/&#1050;&#1086;&#1084;&#1087;&#1083;.&#1072;&#1085;&#1072;&#1083;&#1080;&#1079;/&#1082;&#1086;&#1084;&#1087;&#1083;.&#1072;&#1085;.12.2000%20.xls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Z:\Design\Flow\Pumps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G:\home\rudnev\Local%20Settings\Temporary%20Internet%20Files\Content.IE5\QWMTGMZY\home\ciganov\&#1052;&#1086;&#1080;%20&#1076;&#1086;&#1082;&#1091;&#1084;&#1077;&#1085;&#1090;&#1099;\&#1055;&#1083;&#1072;&#1085;%20&#1075;&#1086;&#1088;&#1085;&#1099;&#1093;%20&#1088;&#1072;&#1073;&#1086;&#1090;\&#1055;&#1055;&#1043;&#1056;%202007\&#1055;&#1086;&#1103;&#1089;.&#1079;&#1072;&#1087;&#1080;&#1089;&#1082;&#1072;\&#1057;&#1074;&#1086;&#1076;&#1085;&#1099;&#1077;%20&#1090;&#1072;&#1073;.%20&#1087;.1-&#1087;.15%20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Z:\MSOFFICE\Excel\SIACE\EXCEL\PPTO98\JAGUA\JAGUA198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F:\Resource%20Banking\P%20M%20U\Accounts%20List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../../../../../../User1/c/&#1052;&#1086;&#1080;%20&#1076;&#1086;&#1082;&#1091;&#1084;&#1077;&#1085;&#1090;&#1099;/&#1052;&#1086;&#1103;%20&#1088;&#1072;&#1073;&#1086;&#1090;&#1072;/&#1056;&#1072;&#1089;&#1093;&#1086;&#1076;%20&#1042;&#1042;%20&#1074;%202001%20&#1075;/&#1056;&#1072;&#1089;&#1093;&#1086;&#1076;%20&#1042;&#1042;%20&#1074;%202001%20&#1075;..xls" TargetMode="External" Id="rId2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https://vertexholding-my.sharepoint.com/Users/t.kovaleva/Documents/&#1041;&#1077;&#1085;&#1082;&#1072;&#1083;&#1072;/MR%20Benkala%20template%203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https://vertexholding-my.sharepoint.com/Users/t.kovaleva/OneDrive%20-%20&#1058;&#1054;&#1054;%20VERTEX%20HOLDING/&#1041;&#1102;&#1076;&#1078;&#1077;&#1090;%20&#1042;&#1043;/&#1041;&#1077;&#1085;&#1082;&#1072;&#1083;&#1072;%20&#1041;&#1102;&#1076;&#1078;&#1077;&#1090;%202020%20(1%20000%20&#1090;&#1099;&#1089;.%20&#1090;)%20V3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../../../../../../workspace/Users/perizat.gabdullina/Documents/&#1040;&#1040;%20_%20&#1054;&#1090;&#1095;&#1077;&#1090;%20&#1044;&#1044;&#1057;/Design/Flow/Pumps.xls" TargetMode="External" Id="rId2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../../../../../../Users/a.ibragimova/AppData/Local/Microsoft/Windows/INetCache/Content.Outlook/F8SVU9XV/&#1064;&#1080;&#1088;&#1072;&#1083;&#1100;&#1076;&#1078;&#1080;&#1085;%20&#1041;&#1102;&#1076;&#1078;&#1077;&#1090;%202020%20&#1074;%20&#1085;&#1086;&#1074;&#1086;&#1081;%20&#1092;&#1086;&#1088;&#1084;&#1077;%20&#1085;&#1072;%2018.02.2020.xlsx" TargetMode="External" Id="rId2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Z:\Finance\01_Reports\Management%20Reports\01_Flash\FR%202017\12%20December\Group%20FR%20Dec'17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https://vertexholding-my.sharepoint.com/Users/t.zaurbek/AppData/Local/Microsoft/Windows/INetCache/Content.Outlook/ZTYF3HL9/MR%20Benkala%20template%203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../../../../../../Users/a.ibragimova/Downloads/DOCUME~1/AABELD~1/LOCALS~1/Temp/notesEA312D/AJE%20-%20ARO%20calculation%20KZT%20vs%20USD.xls" TargetMode="External" Id="rId2" /></Relationships>
</file>

<file path=xl/externalLinks/_rels/externalLink14.xml.rels><Relationships xmlns="http://schemas.openxmlformats.org/package/2006/relationships"><Relationship Type="http://schemas.microsoft.com/office/2006/relationships/xlExternalLinkPath/xlPathMissing" Target="Worksheet%20in%205220.2%20Investments%20-%20First%20Container%20Terminal" TargetMode="External" Id="rId1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../../../../../../Data-server/CurrentProjects/WINDOWS/&#1056;&#1072;&#1073;&#1086;&#1095;&#1080;&#1081;%20&#1089;&#1090;&#1086;&#1083;/&#1053;&#1054;&#1042;&#1043;&#1054;&#1056;&#1054;&#1044;/Financial/1999/0299/&#1069;&#1053;&#1045;&#1056;&#1043;.XLS" TargetMode="External" Id="rId2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../../../../../../Users/y.meltser/Downloads/&#1041;&#1077;&#1085;&#1082;&#1072;&#1083;&#1072;%20&#1041;&#1102;&#1076;&#1078;&#1077;&#1090;%202020%20(1%20000%20&#1090;&#1099;&#1089;.%20&#1090;)%20V3%20(2).xlsx" TargetMode="External" Id="rId2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../../../../../../data-server/CurrentProjects/0762_ChMZ/Valuation/IAS/DCF_ChMZ_8.xls" TargetMode="External" Id="rId2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../../../../../../Users/a.ibragimova/Desktop/&#1060;&#1080;&#1085;%20&#1086;&#1090;&#1095;&#1077;&#1090;&#1085;&#1086;&#1089;&#1090;&#1100;%20&#1042;&#1043;&#1050;%202020&#1075;.xlsx" TargetMode="External" Id="rId2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../../../../../../Users/y.meltser/Desktop/&#1050;&#1048;&#1056;&#1043;&#1048;&#1047;&#1048;&#1071;%20&#1055;&#1056;&#1054;&#1045;&#1050;&#1058;/&#1050;&#1080;&#1088;&#1075;&#1080;&#1079;&#1080;&#1103;%20&#1088;&#1091;&#1076;&#1072;/&#1044;&#1044;&#1057;%20&#1087;&#1083;&#1072;&#1085;-&#1092;&#1072;&#1082;&#1090;/&#1043;&#1083;&#1086;&#1073;&#1072;&#1083;%20&#1040;&#1079;&#1080;&#1103;%20&#1055;&#1088;&#1086;&#1087;&#1077;&#1088;&#1090;&#1080;&#1079;/&#1060;&#1080;&#1085;%20&#1086;&#1090;&#1095;&#1077;&#1090;&#1085;&#1086;&#1089;&#1090;&#1100;%20&#1043;&#1040;&#1055;%202020&#1075;.xlsx" TargetMode="External" Id="rId2" 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https://vertexholding-my.sharepoint.com/Vertex%20Holding/2020/2020%20&#1043;&#1054;&#1044;%2017.10/&#1041;&#1102;&#1076;&#1078;&#1077;&#1090;%20&#1056;&#1077;&#1084;&#1086;&#1085;&#1090;%20&#1080;%20&#1089;&#1086;&#1076;&#1077;&#1088;&#1078;&#1072;&#1085;&#1080;&#1077;%202020%20&#1041;&#1077;&#1085;&#1082;&#1072;&#1083;&#1072;%2029.10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ц_вспом"/>
    </sheetNames>
    <sheetDataSet>
      <sheetData sheetId="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lurry"/>
      <sheetName val="Solution"/>
      <sheetName val="Key"/>
      <sheetName val="Коды"/>
      <sheetName val="СПРАВОЧ_КОДЫ"/>
      <sheetName val="Список КБС"/>
      <sheetName val="Лист8"/>
      <sheetName val="Справочник_объекты"/>
      <sheetName val="СПИСОК"/>
      <sheetName val="Коды_Транспортировки "/>
      <sheetName val="lookup"/>
      <sheetName val="Справочники"/>
      <sheetName val="ОС"/>
    </sheetNames>
    <sheetDataSet>
      <sheetData sheetId="0">
        <row r="145">
          <cell r="V145">
            <v>849</v>
          </cell>
          <cell r="X145">
            <v>98.359128742779305</v>
          </cell>
        </row>
        <row r="146">
          <cell r="V146">
            <v>713</v>
          </cell>
          <cell r="X146">
            <v>97.19627071948716</v>
          </cell>
        </row>
        <row r="147">
          <cell r="V147">
            <v>600</v>
          </cell>
          <cell r="X147">
            <v>95.554906270976844</v>
          </cell>
        </row>
        <row r="148">
          <cell r="V148">
            <v>505</v>
          </cell>
          <cell r="X148">
            <v>93.361812800175613</v>
          </cell>
        </row>
        <row r="149">
          <cell r="V149">
            <v>424</v>
          </cell>
          <cell r="X149">
            <v>90.542080173987969</v>
          </cell>
        </row>
        <row r="150">
          <cell r="V150">
            <v>357</v>
          </cell>
          <cell r="X150">
            <v>87.192678673144485</v>
          </cell>
        </row>
        <row r="151">
          <cell r="V151">
            <v>300</v>
          </cell>
          <cell r="X151">
            <v>83.273251761697935</v>
          </cell>
        </row>
        <row r="152">
          <cell r="V152">
            <v>252</v>
          </cell>
          <cell r="X152">
            <v>78.888597825892774</v>
          </cell>
        </row>
        <row r="153">
          <cell r="V153">
            <v>212</v>
          </cell>
          <cell r="X153">
            <v>74.192314271891675</v>
          </cell>
        </row>
        <row r="154">
          <cell r="V154">
            <v>178</v>
          </cell>
          <cell r="X154">
            <v>69.202285674699766</v>
          </cell>
        </row>
        <row r="155">
          <cell r="V155">
            <v>150</v>
          </cell>
          <cell r="X155">
            <v>64.193073452510106</v>
          </cell>
        </row>
        <row r="156">
          <cell r="V156">
            <v>126</v>
          </cell>
          <cell r="X156">
            <v>59.070452809449691</v>
          </cell>
        </row>
        <row r="157">
          <cell r="V157">
            <v>106</v>
          </cell>
          <cell r="X157">
            <v>54.065546127278587</v>
          </cell>
        </row>
        <row r="158">
          <cell r="V158">
            <v>89</v>
          </cell>
          <cell r="X158">
            <v>49.157018146623066</v>
          </cell>
        </row>
        <row r="159">
          <cell r="V159">
            <v>75</v>
          </cell>
          <cell r="X159">
            <v>44.560240276520588</v>
          </cell>
        </row>
        <row r="160">
          <cell r="V160">
            <v>63</v>
          </cell>
          <cell r="X160">
            <v>40.134896788325214</v>
          </cell>
        </row>
        <row r="161">
          <cell r="V161">
            <v>53</v>
          </cell>
          <cell r="X161">
            <v>36.033946307822653</v>
          </cell>
        </row>
        <row r="162">
          <cell r="V162">
            <v>45</v>
          </cell>
          <cell r="X162">
            <v>32.429196604904888</v>
          </cell>
        </row>
        <row r="163">
          <cell r="V163">
            <v>38</v>
          </cell>
          <cell r="X163">
            <v>28.99374172487671</v>
          </cell>
        </row>
        <row r="164">
          <cell r="V164">
            <v>32</v>
          </cell>
          <cell r="X164">
            <v>25.801122061316839</v>
          </cell>
        </row>
        <row r="165">
          <cell r="V165">
            <v>27</v>
          </cell>
          <cell r="X165">
            <v>22.933056729999834</v>
          </cell>
        </row>
        <row r="166">
          <cell r="V166">
            <v>22</v>
          </cell>
          <cell r="X166">
            <v>19.838757995552935</v>
          </cell>
        </row>
        <row r="167">
          <cell r="V167">
            <v>19</v>
          </cell>
          <cell r="X167">
            <v>17.852880302957828</v>
          </cell>
        </row>
        <row r="168">
          <cell r="V168">
            <v>16</v>
          </cell>
          <cell r="X168">
            <v>15.751375784369447</v>
          </cell>
        </row>
        <row r="169">
          <cell r="V169">
            <v>13</v>
          </cell>
          <cell r="X169">
            <v>13.512111532979043</v>
          </cell>
        </row>
        <row r="170">
          <cell r="V170">
            <v>11</v>
          </cell>
          <cell r="X170">
            <v>11.927149292548311</v>
          </cell>
        </row>
        <row r="171">
          <cell r="V171">
            <v>8</v>
          </cell>
          <cell r="X171">
            <v>9.3751990923713677</v>
          </cell>
        </row>
        <row r="172">
          <cell r="V172">
            <v>6</v>
          </cell>
          <cell r="X172">
            <v>7.5224523714051861</v>
          </cell>
        </row>
        <row r="173">
          <cell r="V173">
            <v>4</v>
          </cell>
          <cell r="X173">
            <v>5.4971541031776923</v>
          </cell>
        </row>
        <row r="174">
          <cell r="V174">
            <v>2</v>
          </cell>
          <cell r="X174">
            <v>3.1952224826048425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П-1"/>
      <sheetName val="П-2"/>
      <sheetName val="П-3"/>
      <sheetName val="П-4 ОГР"/>
      <sheetName val="П-4 ПГР"/>
      <sheetName val="П-5"/>
      <sheetName val="П-6"/>
      <sheetName val="П-6а"/>
      <sheetName val="П-7"/>
      <sheetName val="П-8"/>
      <sheetName val="П-9"/>
      <sheetName val="П-10"/>
      <sheetName val="П-11"/>
      <sheetName val="П-12"/>
      <sheetName val="П-13, П-14.1, П-14.2"/>
      <sheetName val="П-14"/>
      <sheetName val="П-15-1, П-15-2"/>
      <sheetName val="П-15-2"/>
      <sheetName val="П-16"/>
      <sheetName val="Опасные зоны"/>
      <sheetName val="1_5_1 СХЕМА ТРАНСП РУДЫ"/>
      <sheetName val="П-4_ОГР"/>
      <sheetName val="П-4_ПГР"/>
      <sheetName val="П-13,_П-14_1,_П-14_2"/>
      <sheetName val="П-15-1,_П-15-2"/>
      <sheetName val="Опасные_зоны"/>
      <sheetName val="1_5_1_СХЕМА_ТРАНСП_РУДЫ"/>
      <sheetName val="5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PJ"/>
      <sheetName val="Gráfico1"/>
      <sheetName val="MD"/>
      <sheetName val="AXD"/>
      <sheetName val="MI"/>
      <sheetName val="Лист3"/>
      <sheetName val="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Sheet2"/>
      <sheetName val="Sheet3"/>
      <sheetName val="Accounts List"/>
      <sheetName val="#REF"/>
      <sheetName val="Accounts_List"/>
      <sheetName val="M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4"/>
    </sheetNames>
    <sheetDataSet>
      <sheetData sheetId="0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Инструкция"/>
      <sheetName val="Setup"/>
      <sheetName val="Front"/>
      <sheetName val="#"/>
      <sheetName val="Sales"/>
      <sheetName val="P&amp;L"/>
      <sheetName val="CFS"/>
      <sheetName val="Other"/>
      <sheetName val="Actual"/>
      <sheetName val="Production"/>
      <sheetName val="Budget"/>
      <sheetName val="CAPEX"/>
      <sheetName val="Движение"/>
    </sheetNames>
    <sheetDataSet>
      <sheetData sheetId="0"/>
      <sheetData sheetId="1">
        <row r="5">
          <cell r="C5" t="str">
            <v>Бюджет</v>
          </cell>
        </row>
        <row r="6">
          <cell r="C6" t="str">
            <v>Факт</v>
          </cell>
        </row>
        <row r="8">
          <cell r="C8" t="str">
            <v>Май</v>
          </cell>
        </row>
        <row r="9">
          <cell r="C9" t="str">
            <v>Апрель</v>
          </cell>
        </row>
        <row r="13">
          <cell r="C13" t="str">
            <v>2018</v>
          </cell>
        </row>
      </sheetData>
      <sheetData sheetId="2"/>
      <sheetData sheetId="3">
        <row r="3">
          <cell r="B3" t="str">
            <v>Бюджет</v>
          </cell>
        </row>
        <row r="4">
          <cell r="B4" t="str">
            <v>Факт</v>
          </cell>
        </row>
        <row r="5">
          <cell r="B5" t="str">
            <v>Январь</v>
          </cell>
        </row>
        <row r="6">
          <cell r="B6" t="str">
            <v>Февраль</v>
          </cell>
        </row>
        <row r="7">
          <cell r="B7" t="str">
            <v>Март</v>
          </cell>
        </row>
        <row r="8">
          <cell r="B8" t="str">
            <v>Апрель</v>
          </cell>
        </row>
        <row r="9">
          <cell r="B9" t="str">
            <v>Май</v>
          </cell>
        </row>
        <row r="10">
          <cell r="B10" t="str">
            <v>Июнь</v>
          </cell>
        </row>
        <row r="11">
          <cell r="B11" t="str">
            <v>Июль</v>
          </cell>
        </row>
        <row r="12">
          <cell r="B12" t="str">
            <v>Август</v>
          </cell>
        </row>
        <row r="13">
          <cell r="B13" t="str">
            <v>Сентябрь</v>
          </cell>
        </row>
        <row r="14">
          <cell r="B14" t="str">
            <v>Октябрь</v>
          </cell>
        </row>
        <row r="15">
          <cell r="B15" t="str">
            <v>Ноябрь</v>
          </cell>
        </row>
        <row r="16">
          <cell r="B16" t="str">
            <v>Декабрь</v>
          </cell>
        </row>
        <row r="17">
          <cell r="B17" t="str">
            <v>ТОО Vertex Holding - рудник Бенкала</v>
          </cell>
        </row>
        <row r="18">
          <cell r="B18" t="str">
            <v>Отчет выпущен</v>
          </cell>
        </row>
        <row r="19">
          <cell r="B19" t="str">
            <v>Ед. изм.</v>
          </cell>
        </row>
        <row r="20">
          <cell r="B20" t="str">
            <v>Производственные данные</v>
          </cell>
        </row>
        <row r="21">
          <cell r="B21" t="str">
            <v>тыс. т</v>
          </cell>
        </row>
        <row r="22">
          <cell r="B22" t="str">
            <v>Добыча руды</v>
          </cell>
        </row>
        <row r="23">
          <cell r="B23" t="str">
            <v>Содержание Fe в руде</v>
          </cell>
        </row>
        <row r="24">
          <cell r="B24" t="str">
            <v>%</v>
          </cell>
        </row>
        <row r="25">
          <cell r="B25" t="str">
            <v>Вскрыша</v>
          </cell>
        </row>
        <row r="26">
          <cell r="B26" t="str">
            <v>Коэффициент вскрыши</v>
          </cell>
        </row>
        <row r="27">
          <cell r="B27" t="str">
            <v>Год</v>
          </cell>
        </row>
        <row r="28">
          <cell r="B28" t="str">
            <v>Горная масса</v>
          </cell>
        </row>
        <row r="29">
          <cell r="B29" t="str">
            <v>Взорванная горная масса</v>
          </cell>
        </row>
        <row r="30">
          <cell r="B30" t="str">
            <v>Дробление руды (ДСК)</v>
          </cell>
        </row>
        <row r="31">
          <cell r="B31" t="str">
            <v>Содержание Fe в переработанной руде</v>
          </cell>
        </row>
        <row r="32">
          <cell r="B32" t="str">
            <v>Дробление руды на 0-300 (ККД)</v>
          </cell>
        </row>
        <row r="33">
          <cell r="B33" t="str">
            <v>Отгрузка руды</v>
          </cell>
        </row>
        <row r="39">
          <cell r="B39" t="str">
            <v>Откл.</v>
          </cell>
        </row>
        <row r="40">
          <cell r="B40" t="str">
            <v>Отгрузка по типу руды (фракция)</v>
          </cell>
        </row>
        <row r="41">
          <cell r="B41" t="str">
            <v>* Реализация руды осуществляется согласно Incoterms - FCA (Free Carrier) ст. Шолаксай</v>
          </cell>
        </row>
        <row r="42">
          <cell r="B42" t="str">
            <v>Движение руды за месяц</v>
          </cell>
        </row>
        <row r="43">
          <cell r="B43" t="str">
            <v>Баланс на начало</v>
          </cell>
        </row>
        <row r="44">
          <cell r="B44" t="str">
            <v>Баланс на конец</v>
          </cell>
        </row>
        <row r="45">
          <cell r="B45" t="str">
            <v>Произведено</v>
          </cell>
        </row>
        <row r="46">
          <cell r="B46" t="str">
            <v>Отгружено</v>
          </cell>
        </row>
        <row r="48">
          <cell r="B48" t="str">
            <v>Фракция 0х10 мм</v>
          </cell>
        </row>
        <row r="49">
          <cell r="B49" t="str">
            <v>Фракция 0х300 мм</v>
          </cell>
        </row>
        <row r="50">
          <cell r="B50" t="str">
            <v>Итого</v>
          </cell>
        </row>
        <row r="51">
          <cell r="B51" t="str">
            <v>Недробленная руда (карьер)</v>
          </cell>
        </row>
        <row r="52">
          <cell r="B52" t="str">
            <v>Недробленная руда (ДСК)</v>
          </cell>
        </row>
        <row r="53">
          <cell r="B53" t="str">
            <v>Недробленная руда (ЖД тупик)</v>
          </cell>
        </row>
        <row r="54">
          <cell r="B54" t="str">
            <v>Руда на складах</v>
          </cell>
        </row>
        <row r="55">
          <cell r="B55" t="str">
            <v>Перемещено</v>
          </cell>
        </row>
        <row r="56">
          <cell r="B56" t="str">
            <v>Остаток руды всего</v>
          </cell>
        </row>
        <row r="57">
          <cell r="B57" t="str">
            <v>Поступило</v>
          </cell>
        </row>
        <row r="58">
          <cell r="B58" t="str">
            <v>Фракция 0х1000 мм</v>
          </cell>
        </row>
        <row r="59">
          <cell r="B59" t="str">
            <v>м3/т</v>
          </cell>
        </row>
        <row r="60">
          <cell r="B60" t="str">
            <v>тыс. м3</v>
          </cell>
        </row>
        <row r="63">
          <cell r="B63" t="str">
            <v>Данные ОПИУ</v>
          </cell>
        </row>
        <row r="64">
          <cell r="B64" t="str">
            <v>$k</v>
          </cell>
        </row>
        <row r="65">
          <cell r="B65" t="str">
            <v>Доходы</v>
          </cell>
        </row>
        <row r="66">
          <cell r="B66" t="str">
            <v>Денежная себестоимость (гросс)</v>
          </cell>
        </row>
        <row r="67">
          <cell r="B67" t="str">
            <v>БВР</v>
          </cell>
        </row>
        <row r="69">
          <cell r="B69" t="str">
            <v>Экскавация</v>
          </cell>
        </row>
        <row r="70">
          <cell r="B70" t="str">
            <v>Транспортировка ЖД</v>
          </cell>
        </row>
        <row r="71">
          <cell r="B71" t="str">
            <v>Транспортировка Авто</v>
          </cell>
        </row>
        <row r="72">
          <cell r="B72" t="str">
            <v>Бульдозерные работы</v>
          </cell>
        </row>
        <row r="73">
          <cell r="B73" t="str">
            <v>Переработка</v>
          </cell>
        </row>
        <row r="74">
          <cell r="B74" t="str">
            <v>Погрузка</v>
          </cell>
        </row>
        <row r="75">
          <cell r="B75" t="str">
            <v>Общерудничные расходы</v>
          </cell>
        </row>
        <row r="76">
          <cell r="B76" t="str">
            <v>$/т</v>
          </cell>
        </row>
        <row r="77">
          <cell r="B77" t="str">
            <v>Услуги SGS</v>
          </cell>
        </row>
        <row r="78">
          <cell r="B78" t="str">
            <v>НДПИ</v>
          </cell>
        </row>
        <row r="80">
          <cell r="B80" t="str">
            <v>Денежная себестоимость (нетто)</v>
          </cell>
        </row>
        <row r="81">
          <cell r="B81" t="str">
            <v>EBITDA</v>
          </cell>
        </row>
        <row r="82">
          <cell r="B82" t="str">
            <v>Объем реализации</v>
          </cell>
        </row>
        <row r="83">
          <cell r="B83" t="str">
            <v>Цена реализации</v>
          </cell>
        </row>
        <row r="84">
          <cell r="B84" t="str">
            <v>* за вычетом агентских расходов</v>
          </cell>
        </row>
        <row r="85">
          <cell r="B85" t="str">
            <v>Реализация</v>
          </cell>
        </row>
        <row r="86">
          <cell r="B86" t="str">
            <v>Дебиторская зад-ть</v>
          </cell>
        </row>
        <row r="87">
          <cell r="B87" t="str">
            <v>Оборачиваемость  ДЗ</v>
          </cell>
        </row>
        <row r="88">
          <cell r="B88" t="str">
            <v>дней</v>
          </cell>
        </row>
        <row r="89">
          <cell r="B89" t="str">
            <v>Объем</v>
          </cell>
        </row>
        <row r="90">
          <cell r="B90" t="str">
            <v>Цена</v>
          </cell>
        </row>
        <row r="91">
          <cell r="B91" t="str">
            <v>* на тонну добытой руды</v>
          </cell>
        </row>
        <row r="92">
          <cell r="B92" t="str">
            <v>По процессам:</v>
          </cell>
        </row>
        <row r="93">
          <cell r="B93" t="str">
            <v>По видам затрат:</v>
          </cell>
        </row>
        <row r="94">
          <cell r="B94" t="str">
            <v>ГСМ</v>
          </cell>
        </row>
        <row r="95">
          <cell r="B95" t="str">
            <v>Запасные части</v>
          </cell>
        </row>
        <row r="96">
          <cell r="B96" t="str">
            <v>Услуги сторонних организаций</v>
          </cell>
        </row>
        <row r="97">
          <cell r="B97" t="str">
            <v>Электроэнергия</v>
          </cell>
        </row>
        <row r="98">
          <cell r="B98" t="str">
            <v>ЗП и связанные налоги</v>
          </cell>
        </row>
        <row r="99">
          <cell r="B99" t="str">
            <v>Прочие налоги</v>
          </cell>
        </row>
        <row r="100">
          <cell r="B100" t="str">
            <v>Прочие накладные затраты</v>
          </cell>
        </row>
        <row r="101">
          <cell r="B101" t="str">
            <v xml:space="preserve">Подача-уборка вагонов </v>
          </cell>
        </row>
        <row r="102">
          <cell r="B102" t="str">
            <v>НДПИ, админ. расходы, расходы по реал-ции</v>
          </cell>
        </row>
        <row r="103">
          <cell r="B103" t="str">
            <v>EBITDA маржа</v>
          </cell>
        </row>
        <row r="104">
          <cell r="B104" t="str">
            <v>Прочие</v>
          </cell>
        </row>
        <row r="105">
          <cell r="B105" t="str">
            <v>ЗП</v>
          </cell>
        </row>
        <row r="106">
          <cell r="B106" t="str">
            <v>Агентские расходы</v>
          </cell>
        </row>
        <row r="107">
          <cell r="B107" t="str">
            <v>Доходы (после вычета агентских расходов)</v>
          </cell>
        </row>
        <row r="110">
          <cell r="B110" t="str">
            <v>Среднефактическое кол-во сотрудников</v>
          </cell>
        </row>
        <row r="111">
          <cell r="B111" t="str">
            <v>Производство</v>
          </cell>
        </row>
        <row r="112">
          <cell r="B112" t="str">
            <v>Админ. (филиал)</v>
          </cell>
        </row>
        <row r="113">
          <cell r="B113" t="str">
            <v>LTIFR</v>
          </cell>
        </row>
        <row r="114">
          <cell r="B114" t="str">
            <v>* Коэффициент частоты производственного травматизма</v>
          </cell>
        </row>
        <row r="115">
          <cell r="B115" t="str">
            <v>КТГ</v>
          </cell>
        </row>
        <row r="116">
          <cell r="B116" t="str">
            <v>** Коэффициент технической готовности</v>
          </cell>
        </row>
        <row r="117">
          <cell r="B117" t="str">
            <v>Экскаваторы</v>
          </cell>
        </row>
        <row r="118">
          <cell r="B118" t="str">
            <v>Белазы, КРАз</v>
          </cell>
        </row>
        <row r="119">
          <cell r="B119" t="str">
            <v>Погрузчики</v>
          </cell>
        </row>
        <row r="120">
          <cell r="B120" t="str">
            <v>Прочая техника</v>
          </cell>
        </row>
        <row r="121">
          <cell r="B121" t="str">
            <v>Прочие данные</v>
          </cell>
        </row>
        <row r="122">
          <cell r="B122" t="str">
            <v>чел.</v>
          </cell>
        </row>
        <row r="123">
          <cell r="B123" t="str">
            <v>Смертельные случаи</v>
          </cell>
        </row>
        <row r="124">
          <cell r="B124" t="str">
            <v>часов</v>
          </cell>
        </row>
        <row r="127">
          <cell r="B127" t="str">
            <v>Движение денег</v>
          </cell>
        </row>
        <row r="128">
          <cell r="B128" t="str">
            <v>Рабочий капитал</v>
          </cell>
        </row>
        <row r="129">
          <cell r="B129" t="str">
            <v>Баланс кредиторской зад-ти - Каражыра</v>
          </cell>
        </row>
        <row r="130">
          <cell r="B130" t="str">
            <v>Изменение в рабочем капитале</v>
          </cell>
        </row>
        <row r="131">
          <cell r="B131" t="str">
            <v>Изменение в ТМЦ</v>
          </cell>
        </row>
        <row r="132">
          <cell r="B132" t="str">
            <v>Изменение в ДЗ</v>
          </cell>
        </row>
        <row r="133">
          <cell r="B133" t="str">
            <v>Изменение в авансах выданных</v>
          </cell>
        </row>
        <row r="134">
          <cell r="B134" t="str">
            <v>Изменение в кредиторской зад-ти</v>
          </cell>
        </row>
        <row r="135">
          <cell r="B135" t="str">
            <v>Изменение в авансах полученных</v>
          </cell>
        </row>
        <row r="136">
          <cell r="B136" t="str">
            <v>Изменение в прочих активах и обяз-х</v>
          </cell>
        </row>
        <row r="137">
          <cell r="B137" t="str">
            <v>Изменение в кредиторской зад-ти - Каражыра</v>
          </cell>
        </row>
        <row r="138">
          <cell r="B138" t="str">
            <v>CAPEX</v>
          </cell>
        </row>
        <row r="139">
          <cell r="B139" t="str">
            <v>CAPEX на поддержание (Бенкала)</v>
          </cell>
        </row>
        <row r="140">
          <cell r="B140" t="str">
            <v>CAPEX на расширение (Бенкала)</v>
          </cell>
        </row>
        <row r="141">
          <cell r="B141" t="str">
            <v>FCF</v>
          </cell>
        </row>
        <row r="142">
          <cell r="B142" t="str">
            <v>Чистый (долг) / фонды</v>
          </cell>
        </row>
        <row r="143">
          <cell r="B143" t="str">
            <v>Денежные средства в банке</v>
          </cell>
        </row>
        <row r="144">
          <cell r="B144" t="str">
            <v>Денежные средства в кассе</v>
          </cell>
        </row>
        <row r="145">
          <cell r="B145" t="str">
            <v>Депозит</v>
          </cell>
        </row>
        <row r="146">
          <cell r="B146" t="str">
            <v>Займы - внешние</v>
          </cell>
        </row>
        <row r="147">
          <cell r="B147" t="str">
            <v>Займы - внутригрупповые</v>
          </cell>
        </row>
        <row r="148">
          <cell r="B148" t="str">
            <v>* свободный денежный поток</v>
          </cell>
        </row>
        <row r="150">
          <cell r="B150" t="str">
            <v>ТОО Legal Plus</v>
          </cell>
        </row>
        <row r="151">
          <cell r="B151" t="str">
            <v>ТОО RONSON-2000</v>
          </cell>
        </row>
        <row r="152">
          <cell r="B152" t="str">
            <v>Джуманбаев В.В.</v>
          </cell>
        </row>
        <row r="153">
          <cell r="B153" t="str">
            <v>CAPEX Vertex</v>
          </cell>
        </row>
        <row r="154">
          <cell r="B154" t="str">
            <v xml:space="preserve">  IT оборудование и компьютеры</v>
          </cell>
        </row>
        <row r="155">
          <cell r="B155" t="str">
            <v xml:space="preserve">  Машины и оборудование</v>
          </cell>
        </row>
        <row r="156">
          <cell r="B156" t="str">
            <v xml:space="preserve">  Транспортные средства</v>
          </cell>
        </row>
        <row r="157">
          <cell r="B157" t="str">
            <v xml:space="preserve">  Прочие ОС</v>
          </cell>
        </row>
        <row r="158">
          <cell r="B158" t="str">
            <v xml:space="preserve">  ККД</v>
          </cell>
        </row>
        <row r="160">
          <cell r="B160" t="str">
            <v xml:space="preserve">  НМА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content"/>
      <sheetName val="Inputs"/>
      <sheetName val="P&amp;L"/>
      <sheetName val="CFS"/>
      <sheetName val="BS"/>
      <sheetName val="CAPEX"/>
      <sheetName val="Добыча"/>
      <sheetName val="Переработка"/>
      <sheetName val="ПП"/>
      <sheetName val="МЧ"/>
      <sheetName val="Revenue"/>
      <sheetName val="SSU"/>
      <sheetName val="Selling"/>
      <sheetName val="G&amp;A"/>
      <sheetName val="G&amp;A Salary"/>
      <sheetName val="G&amp;A Other"/>
      <sheetName val="Repairs"/>
      <sheetName val="Нормы"/>
      <sheetName val="S4"/>
      <sheetName val="Resources"/>
      <sheetName val="Лист1"/>
    </sheetNames>
    <sheetDataSet>
      <sheetData sheetId="0" refreshError="1"/>
      <sheetData sheetId="1">
        <row r="26">
          <cell r="E26">
            <v>6.15</v>
          </cell>
        </row>
        <row r="33">
          <cell r="C33">
            <v>0.2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Slurry"/>
    </sheetNames>
    <sheetDataSet>
      <sheetData sheetId="0" refreshError="1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content"/>
      <sheetName val="Inputs"/>
      <sheetName val="P&amp;L"/>
      <sheetName val="CFS"/>
      <sheetName val="CAPEX"/>
      <sheetName val="BS"/>
      <sheetName val="creditors 2019"/>
      <sheetName val="Гора"/>
      <sheetName val="Бурение"/>
      <sheetName val="ЗП"/>
      <sheetName val="МЧ"/>
      <sheetName val="G&amp;A"/>
      <sheetName val="G&amp;A2 "/>
      <sheetName val="Repairs"/>
      <sheetName val="Resources"/>
    </sheetNames>
    <sheetDataSet>
      <sheetData sheetId="0"/>
      <sheetData sheetId="1">
        <row r="5">
          <cell r="D5">
            <v>2020</v>
          </cell>
        </row>
        <row r="25">
          <cell r="D25">
            <v>70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Setup"/>
      <sheetName val="Front"/>
      <sheetName val="Summary"/>
      <sheetName val="Graphs"/>
      <sheetName val="Chart support"/>
    </sheetNames>
    <sheetDataSet>
      <sheetData sheetId="0">
        <row r="21">
          <cell r="C21" t="str">
            <v>January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Инструкция"/>
      <sheetName val="Setup"/>
      <sheetName val="Front"/>
      <sheetName val="#"/>
      <sheetName val="Production"/>
      <sheetName val="Sales"/>
      <sheetName val="P&amp;L"/>
      <sheetName val="CFS"/>
      <sheetName val="Other"/>
      <sheetName val="Actual"/>
      <sheetName val="Budget"/>
      <sheetName val="CAPEX"/>
      <sheetName val="Движение"/>
    </sheetNames>
    <sheetDataSet>
      <sheetData sheetId="0" refreshError="1"/>
      <sheetData sheetId="1">
        <row r="5">
          <cell r="C5" t="str">
            <v>Бюджет</v>
          </cell>
        </row>
      </sheetData>
      <sheetData sheetId="2" refreshError="1"/>
      <sheetData sheetId="3">
        <row r="3">
          <cell r="B3" t="str">
            <v>Бюджет</v>
          </cell>
        </row>
        <row r="61">
          <cell r="B61" t="str">
            <v>Выполн. бюджета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8">
          <cell r="I8" t="str">
            <v>Month</v>
          </cell>
        </row>
      </sheetData>
      <sheetData sheetId="12" refreshError="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AnP (PV)"/>
      <sheetName val="AnP (PV) (2)"/>
      <sheetName val="Analitics"/>
      <sheetName val="PR follow-up 2006-07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Summary"/>
      <sheetName val="Investments"/>
      <sheetName val="Lend"/>
      <sheetName val="Interest income"/>
      <sheetName val="Inter-group"/>
      <sheetName val="PBC"/>
      <sheetName val="XREF"/>
      <sheetName val="Tickmarks"/>
      <sheetName val="PBC 91.14"/>
      <sheetName val="#REF"/>
      <sheetName val="% exp - calculation"/>
      <sheetName val="Template"/>
      <sheetName val="Inp"/>
      <sheetName val="спр_ЦФО"/>
      <sheetName val="спр_Участок"/>
      <sheetName val="Scenario"/>
      <sheetName val="XLR_NoRange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XREF"/>
    </sheetNames>
    <sheetDataSet>
      <sheetData sheetId="0" refreshError="1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content"/>
      <sheetName val="Inputs"/>
      <sheetName val="P&amp;L"/>
      <sheetName val="CFS"/>
      <sheetName val="BS"/>
      <sheetName val="CAPEX"/>
      <sheetName val="Добыча"/>
      <sheetName val="Переработка"/>
      <sheetName val="ПП"/>
      <sheetName val="МЧ"/>
      <sheetName val="Revenue"/>
      <sheetName val="SSU"/>
      <sheetName val="Selling"/>
      <sheetName val="G&amp;A"/>
      <sheetName val="G&amp;A Salary"/>
      <sheetName val="G&amp;A Other"/>
      <sheetName val="Repairs"/>
      <sheetName val="Нормы"/>
      <sheetName val="S4"/>
      <sheetName val="Resources"/>
      <sheetName val="Лист1"/>
    </sheetNames>
    <sheetDataSet>
      <sheetData sheetId="0"/>
      <sheetData sheetId="1">
        <row r="5">
          <cell r="D5">
            <v>2020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ЧМЗ Budget"/>
    </sheetNames>
    <sheetDataSet>
      <sheetData sheetId="0" refreshError="1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P&amp;L plan"/>
      <sheetName val="CFS plan"/>
      <sheetName val="P&amp;L fact"/>
      <sheetName val="CFS fact"/>
      <sheetName val="P&amp;L pf"/>
      <sheetName val="CFS pf"/>
      <sheetName val="info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Январь</v>
          </cell>
        </row>
        <row r="3">
          <cell r="A3" t="str">
            <v>Февраль</v>
          </cell>
        </row>
        <row r="4">
          <cell r="A4" t="str">
            <v>Март</v>
          </cell>
        </row>
        <row r="5">
          <cell r="A5" t="str">
            <v>Апрель</v>
          </cell>
        </row>
        <row r="6">
          <cell r="A6" t="str">
            <v>Май</v>
          </cell>
        </row>
        <row r="7">
          <cell r="A7" t="str">
            <v>Июнь</v>
          </cell>
        </row>
        <row r="8">
          <cell r="A8" t="str">
            <v>Июль</v>
          </cell>
        </row>
        <row r="9">
          <cell r="A9" t="str">
            <v>Август</v>
          </cell>
        </row>
        <row r="10">
          <cell r="A10" t="str">
            <v>Сентябрь</v>
          </cell>
        </row>
        <row r="11">
          <cell r="A11" t="str">
            <v>Октябрь</v>
          </cell>
        </row>
        <row r="12">
          <cell r="A12" t="str">
            <v>Ноябрь</v>
          </cell>
        </row>
        <row r="13">
          <cell r="A13" t="str">
            <v>Декабрь</v>
          </cell>
        </row>
      </sheetData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P&amp;L plan"/>
      <sheetName val="CFS plan"/>
      <sheetName val="BS plan"/>
      <sheetName val="P&amp;L fact"/>
      <sheetName val="CFS fact"/>
      <sheetName val="BS fact"/>
      <sheetName val="P&amp;L pf"/>
      <sheetName val="CFS pf"/>
      <sheetName val="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Январь</v>
          </cell>
        </row>
        <row r="3">
          <cell r="A3" t="str">
            <v>Февраль</v>
          </cell>
        </row>
        <row r="4">
          <cell r="A4" t="str">
            <v>Март</v>
          </cell>
        </row>
        <row r="5">
          <cell r="A5" t="str">
            <v>Апрель</v>
          </cell>
        </row>
        <row r="6">
          <cell r="A6" t="str">
            <v>Май</v>
          </cell>
        </row>
        <row r="7">
          <cell r="A7" t="str">
            <v>Июнь</v>
          </cell>
        </row>
        <row r="8">
          <cell r="A8" t="str">
            <v>Июль</v>
          </cell>
        </row>
        <row r="9">
          <cell r="A9" t="str">
            <v>Август</v>
          </cell>
        </row>
        <row r="10">
          <cell r="A10" t="str">
            <v>Сентябрь</v>
          </cell>
        </row>
        <row r="11">
          <cell r="A11" t="str">
            <v>Октябрь</v>
          </cell>
        </row>
        <row r="12">
          <cell r="A12" t="str">
            <v>Ноябрь</v>
          </cell>
        </row>
        <row r="13">
          <cell r="A13" t="str">
            <v>Декабрь</v>
          </cell>
        </row>
      </sheetData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металлы"/>
      <sheetName val="текущие содержания"/>
      <sheetName val="узлы и агрегаты "/>
      <sheetName val="Свод"/>
      <sheetName val="расходные материалы"/>
      <sheetName val="услуги сторонних организаций"/>
      <sheetName val="годовой ремонт "/>
      <sheetName val="ремонтно-строительные работы"/>
      <sheetName val="расходы на охрану труда"/>
      <sheetName val="служба безопасности"/>
      <sheetName val="спецодежда"/>
      <sheetName val="гаражное оборудование"/>
      <sheetName val="мед.услуги"/>
      <sheetName val="масла и смазки"/>
      <sheetName val="прочие материалы"/>
      <sheetName val="аккумуляторы"/>
      <sheetName val="автошины"/>
      <sheetName val="электроэнергия"/>
      <sheetName val="дизельное топливо"/>
      <sheetName val="сервисное сопровождение БЕЛАЗ"/>
      <sheetName val="сервисное сопр. ККД"/>
      <sheetName val="вторичное дробление"/>
      <sheetName val="дробление руды_Карьер Сервис"/>
      <sheetName val="ВОПРОСЫ по Бюдж"/>
    </sheetNames>
    <sheetDataSet>
      <sheetData sheetId="0"/>
      <sheetData sheetId="1"/>
      <sheetData sheetId="2"/>
      <sheetData sheetId="3">
        <row r="165">
          <cell r="A165" t="str">
            <v>АКБ</v>
          </cell>
        </row>
        <row r="166">
          <cell r="A166" t="str">
            <v>Запчасти и расходные материалы</v>
          </cell>
        </row>
        <row r="167">
          <cell r="A167" t="str">
            <v>Узлы и агрегаты</v>
          </cell>
        </row>
        <row r="168">
          <cell r="A168" t="str">
            <v>Шины</v>
          </cell>
        </row>
        <row r="169">
          <cell r="A169" t="str">
            <v>Прочие материалы</v>
          </cell>
        </row>
        <row r="170">
          <cell r="A170" t="str">
            <v>Услуги сторонних организаций</v>
          </cell>
        </row>
        <row r="171">
          <cell r="A171" t="str">
            <v>ГСМ масла</v>
          </cell>
        </row>
      </sheetData>
      <sheetData sheetId="4"/>
      <sheetData sheetId="5">
        <row r="8">
          <cell r="AK8" t="str">
            <v>Экскавация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W1133"/>
  <sheetViews>
    <sheetView tabSelected="1" zoomScale="80" zoomScaleNormal="80" workbookViewId="0">
      <pane ySplit="21" topLeftCell="A22" activePane="bottomLeft" state="frozen"/>
      <selection pane="bottomLeft" activeCell="T74" sqref="T74"/>
    </sheetView>
  </sheetViews>
  <sheetFormatPr baseColWidth="8" defaultRowHeight="14.4"/>
  <cols>
    <col width="17.21875" customWidth="1" style="270" min="1" max="1"/>
    <col width="15" customWidth="1" style="270" min="2" max="2"/>
    <col width="21.6640625" customWidth="1" style="270" min="3" max="3"/>
    <col width="35.5546875" customWidth="1" style="306" min="4" max="4"/>
    <col width="11.88671875" customWidth="1" style="306" min="5" max="6"/>
    <col width="10" customWidth="1" style="306" min="7" max="7"/>
    <col width="7.77734375" customWidth="1" style="306" min="8" max="9"/>
    <col width="7.77734375" customWidth="1" style="107" min="10" max="10"/>
    <col width="12.33203125" customWidth="1" style="24" min="11" max="11"/>
    <col width="15.77734375" customWidth="1" style="270" min="12" max="20"/>
    <col width="15.77734375" customWidth="1" style="11" min="21" max="21"/>
    <col width="15.77734375" customWidth="1" style="270" min="22" max="25"/>
  </cols>
  <sheetData>
    <row r="1" ht="15" customHeight="1" s="270" thickBot="1"/>
    <row r="2" ht="19.95" customHeight="1" s="270">
      <c r="C2" s="4" t="inlineStr">
        <is>
          <t>Проект / Project</t>
        </is>
      </c>
      <c r="D2" s="65" t="inlineStr">
        <is>
          <t>Джеруй</t>
        </is>
      </c>
      <c r="E2" s="279" t="n"/>
      <c r="F2" s="345" t="n"/>
      <c r="G2" s="345" t="n"/>
      <c r="H2" s="345" t="n"/>
      <c r="I2" s="346" t="n"/>
      <c r="J2" s="283" t="n"/>
      <c r="K2" s="347" t="n"/>
      <c r="L2" s="347" t="n"/>
      <c r="M2" s="347" t="n"/>
      <c r="N2" s="347" t="n"/>
      <c r="O2" s="347" t="n"/>
      <c r="P2" s="347" t="n"/>
      <c r="Q2" s="347" t="n"/>
      <c r="R2" s="347" t="n"/>
      <c r="S2" s="347" t="n"/>
      <c r="T2" s="347" t="n"/>
      <c r="U2" s="348" t="n"/>
    </row>
    <row r="3" ht="19.95" customHeight="1" s="270">
      <c r="C3" s="5" t="inlineStr">
        <is>
          <t>Заказчик / Client</t>
        </is>
      </c>
      <c r="D3" s="66" t="inlineStr">
        <is>
          <t>ОсОО "Альянс-Алтын"</t>
        </is>
      </c>
      <c r="E3" s="271" t="inlineStr">
        <is>
          <t>Погода</t>
        </is>
      </c>
      <c r="F3" s="349" t="n"/>
      <c r="G3" s="350" t="n"/>
      <c r="H3" s="273" t="inlineStr">
        <is>
          <t>Примечание</t>
        </is>
      </c>
      <c r="I3" s="350" t="n"/>
      <c r="U3" s="351" t="n"/>
    </row>
    <row r="4" ht="19.95" customHeight="1" s="270">
      <c r="C4" s="5" t="inlineStr">
        <is>
          <t>№ Документа / Doc ID</t>
        </is>
      </c>
      <c r="D4" s="66" t="inlineStr">
        <is>
          <t>№ 238</t>
        </is>
      </c>
      <c r="E4" s="287" t="inlineStr">
        <is>
          <t>Температура</t>
        </is>
      </c>
      <c r="F4" s="350" t="n"/>
      <c r="G4" s="183" t="inlineStr">
        <is>
          <t>13°C</t>
        </is>
      </c>
      <c r="H4" s="275" t="n"/>
      <c r="I4" s="352" t="n"/>
      <c r="U4" s="351" t="n"/>
    </row>
    <row r="5" ht="19.95" customHeight="1" s="270">
      <c r="C5" s="5" t="inlineStr">
        <is>
          <t>Документ / Document</t>
        </is>
      </c>
      <c r="D5" s="66" t="inlineStr">
        <is>
          <t>Ежедневный отчет Заказчику</t>
        </is>
      </c>
      <c r="E5" s="287" t="inlineStr">
        <is>
          <t>Ветер</t>
        </is>
      </c>
      <c r="F5" s="350" t="n"/>
      <c r="G5" s="183" t="inlineStr">
        <is>
          <t>Ю 8.3 км/ч</t>
        </is>
      </c>
      <c r="H5" s="353" t="n"/>
      <c r="I5" s="354" t="n"/>
      <c r="U5" s="351" t="n"/>
    </row>
    <row r="6" ht="19.95" customHeight="1" s="270">
      <c r="C6" s="5" t="inlineStr">
        <is>
          <t>Дата / Date</t>
        </is>
      </c>
      <c r="D6" s="182" t="n">
        <v>46198</v>
      </c>
      <c r="E6" s="287" t="inlineStr">
        <is>
          <t>Влажность</t>
        </is>
      </c>
      <c r="F6" s="350" t="n"/>
      <c r="G6" s="184" t="n">
        <v>0.65</v>
      </c>
      <c r="H6" s="353" t="n"/>
      <c r="I6" s="354" t="n"/>
      <c r="U6" s="351" t="n"/>
    </row>
    <row r="7" ht="19.95" customHeight="1" s="270">
      <c r="C7" s="5" t="inlineStr">
        <is>
          <t>Редакция / Revision</t>
        </is>
      </c>
      <c r="D7" s="66" t="inlineStr">
        <is>
          <t>ОсОО "АйБиКон"</t>
        </is>
      </c>
      <c r="E7" s="287" t="inlineStr">
        <is>
          <t>Видимость</t>
        </is>
      </c>
      <c r="F7" s="350" t="n"/>
      <c r="G7" s="183" t="inlineStr">
        <is>
          <t>5+ км</t>
        </is>
      </c>
      <c r="H7" s="353" t="n"/>
      <c r="I7" s="354" t="n"/>
      <c r="U7" s="351" t="n"/>
    </row>
    <row r="8" ht="19.95" customHeight="1" s="270" thickBot="1">
      <c r="C8" s="6" t="inlineStr">
        <is>
          <t>Исполнитель / Originator</t>
        </is>
      </c>
      <c r="D8" s="67" t="inlineStr">
        <is>
          <t>Молдокулов М.К.</t>
        </is>
      </c>
      <c r="E8" s="289" t="inlineStr">
        <is>
          <t>Давление</t>
        </is>
      </c>
      <c r="F8" s="355" t="n"/>
      <c r="G8" s="183" t="inlineStr">
        <is>
          <t>760 мм рт.ст.</t>
        </is>
      </c>
      <c r="H8" s="356" t="n"/>
      <c r="I8" s="357" t="n"/>
      <c r="U8" s="351" t="n"/>
      <c r="V8" s="269" t="n"/>
    </row>
    <row r="9" ht="15" customHeight="1" s="270" thickBot="1">
      <c r="C9" s="262" t="inlineStr">
        <is>
          <t xml:space="preserve">Статистика по ТБ и ОТ </t>
        </is>
      </c>
      <c r="D9" s="358" t="n"/>
      <c r="E9" s="358" t="n"/>
      <c r="F9" s="358" t="n"/>
      <c r="G9" s="358" t="n"/>
      <c r="H9" s="265" t="inlineStr">
        <is>
          <t xml:space="preserve">Статистика по штату </t>
        </is>
      </c>
      <c r="I9" s="358" t="n"/>
      <c r="J9" s="358" t="n"/>
      <c r="K9" s="358" t="n"/>
      <c r="L9" s="358" t="n"/>
      <c r="M9" s="358" t="n"/>
      <c r="N9" s="358" t="n"/>
      <c r="O9" s="358" t="n"/>
      <c r="P9" s="358" t="n"/>
      <c r="Q9" s="358" t="n"/>
      <c r="R9" s="358" t="n"/>
      <c r="S9" s="358" t="n"/>
      <c r="T9" s="358" t="n"/>
      <c r="U9" s="359" t="n"/>
    </row>
    <row r="10" ht="28.8" customHeight="1" s="270" thickBot="1">
      <c r="C10" s="305" t="inlineStr">
        <is>
          <t>Статистика по ТБ и ОТ и по штату</t>
        </is>
      </c>
      <c r="D10" s="68" t="inlineStr">
        <is>
          <t>Виды происшествий</t>
        </is>
      </c>
      <c r="E10" s="69" t="inlineStr">
        <is>
          <t>День</t>
        </is>
      </c>
      <c r="F10" s="70" t="inlineStr">
        <is>
          <t>Неделя</t>
        </is>
      </c>
      <c r="G10" s="71" t="inlineStr">
        <is>
          <t>Месяц</t>
        </is>
      </c>
      <c r="H10" s="266" t="inlineStr">
        <is>
          <t>Смена</t>
        </is>
      </c>
      <c r="J10" s="354" t="n"/>
      <c r="K10" s="360" t="inlineStr">
        <is>
          <t>Показатель</t>
        </is>
      </c>
      <c r="L10" s="346" t="n"/>
      <c r="M10" s="1" t="inlineStr">
        <is>
          <t>АйБикон</t>
        </is>
      </c>
      <c r="N10" s="1" t="inlineStr">
        <is>
          <t>Атантай</t>
        </is>
      </c>
      <c r="O10" s="1" t="inlineStr">
        <is>
          <t>Майкадам</t>
        </is>
      </c>
      <c r="P10" s="2" t="inlineStr">
        <is>
          <t>Наватек</t>
        </is>
      </c>
      <c r="Q10" s="2" t="inlineStr">
        <is>
          <t>Алтын-Тас</t>
        </is>
      </c>
      <c r="R10" s="1" t="n"/>
      <c r="S10" s="29" t="n"/>
      <c r="T10" s="29" t="n"/>
      <c r="U10" s="3" t="n"/>
    </row>
    <row r="11" ht="15" customHeight="1" s="270">
      <c r="C11" s="361" t="n"/>
      <c r="D11" s="72" t="inlineStr">
        <is>
          <t>Происшествия на раб. месте</t>
        </is>
      </c>
      <c r="E11" s="185" t="inlineStr">
        <is>
          <t>0</t>
        </is>
      </c>
      <c r="F11" s="185" t="inlineStr">
        <is>
          <t>0</t>
        </is>
      </c>
      <c r="G11" s="185" t="inlineStr">
        <is>
          <t>0</t>
        </is>
      </c>
      <c r="H11" s="74" t="n"/>
      <c r="I11" s="75" t="n"/>
      <c r="J11" s="26" t="n"/>
      <c r="K11" s="362" t="inlineStr">
        <is>
          <t>Численность</t>
        </is>
      </c>
      <c r="L11" s="350" t="n"/>
      <c r="M11" s="179" t="n">
        <v>3</v>
      </c>
      <c r="N11" s="179" t="n">
        <v>7</v>
      </c>
      <c r="O11" s="179" t="n">
        <v>32</v>
      </c>
      <c r="P11" s="179" t="n">
        <v>0</v>
      </c>
      <c r="Q11" s="198" t="n">
        <v>3</v>
      </c>
      <c r="R11" s="7" t="n"/>
      <c r="S11" s="30" t="n"/>
      <c r="T11" s="30" t="n"/>
      <c r="U11" s="8" t="n"/>
    </row>
    <row r="12" ht="15" customHeight="1" s="270" thickBot="1">
      <c r="C12" s="361" t="n"/>
      <c r="D12" s="76" t="inlineStr">
        <is>
          <t>Прочие происшествия</t>
        </is>
      </c>
      <c r="E12" s="185" t="inlineStr">
        <is>
          <t>0</t>
        </is>
      </c>
      <c r="F12" s="185" t="inlineStr">
        <is>
          <t>0</t>
        </is>
      </c>
      <c r="G12" s="185" t="inlineStr">
        <is>
          <t>0</t>
        </is>
      </c>
      <c r="H12" s="258" t="n"/>
      <c r="I12" s="73" t="n"/>
      <c r="J12" s="27" t="n"/>
      <c r="K12" s="362" t="inlineStr">
        <is>
          <t>Человеко-часы</t>
        </is>
      </c>
      <c r="L12" s="350" t="n"/>
      <c r="M12" s="180" t="n">
        <v>24</v>
      </c>
      <c r="N12" s="180" t="n">
        <v>56</v>
      </c>
      <c r="O12" s="180" t="n">
        <v>256</v>
      </c>
      <c r="P12" s="180" t="n">
        <v>0</v>
      </c>
      <c r="Q12" s="199" t="n">
        <v>24</v>
      </c>
      <c r="R12" s="9" t="n"/>
      <c r="S12" s="31" t="n"/>
      <c r="T12" s="31" t="n"/>
      <c r="U12" s="10" t="n"/>
    </row>
    <row r="13" ht="15" customHeight="1" s="270" thickBot="1">
      <c r="C13" s="361" t="n"/>
      <c r="D13" s="307" t="n"/>
      <c r="H13" s="77" t="n"/>
      <c r="I13" s="78" t="n"/>
      <c r="J13" s="28" t="n"/>
      <c r="K13" s="362" t="inlineStr">
        <is>
          <t>Сверхурочные</t>
        </is>
      </c>
      <c r="L13" s="350" t="n"/>
      <c r="M13" s="9" t="n"/>
      <c r="N13" s="9" t="n"/>
      <c r="O13" s="9" t="n"/>
      <c r="P13" s="9" t="n"/>
      <c r="Q13" s="9" t="n"/>
      <c r="R13" s="9" t="n"/>
      <c r="S13" s="31" t="n"/>
      <c r="T13" s="31" t="n"/>
      <c r="U13" s="10" t="n"/>
    </row>
    <row r="14">
      <c r="C14" s="361" t="n"/>
      <c r="H14" s="79" t="n"/>
      <c r="I14" s="75" t="n"/>
      <c r="J14" s="26" t="n"/>
      <c r="K14" s="362" t="inlineStr">
        <is>
          <t>Численность</t>
        </is>
      </c>
      <c r="L14" s="350" t="n"/>
      <c r="M14" s="9" t="n"/>
      <c r="N14" s="9" t="n"/>
      <c r="O14" s="9" t="n"/>
      <c r="P14" s="9" t="n"/>
      <c r="Q14" s="9" t="n"/>
      <c r="R14" s="9" t="n"/>
      <c r="S14" s="31" t="n"/>
      <c r="T14" s="31" t="n"/>
      <c r="U14" s="10" t="n"/>
    </row>
    <row r="15">
      <c r="C15" s="361" t="n"/>
      <c r="H15" s="80" t="n"/>
      <c r="I15" s="81" t="n"/>
      <c r="J15" s="27" t="n"/>
      <c r="K15" s="362" t="inlineStr">
        <is>
          <t>Человеко-часы</t>
        </is>
      </c>
      <c r="L15" s="350" t="n"/>
      <c r="M15" s="13" t="n"/>
      <c r="N15" s="13" t="n"/>
      <c r="O15" s="13" t="n"/>
      <c r="P15" s="13" t="n"/>
      <c r="Q15" s="13" t="n"/>
      <c r="R15" s="13" t="n"/>
      <c r="S15" s="32" t="n"/>
      <c r="T15" s="32" t="n"/>
      <c r="U15" s="14" t="n"/>
    </row>
    <row r="16" ht="15" customHeight="1" s="270" thickBot="1">
      <c r="C16" s="363" t="n"/>
      <c r="D16" s="364" t="n"/>
      <c r="E16" s="364" t="n"/>
      <c r="F16" s="364" t="n"/>
      <c r="G16" s="364" t="n"/>
      <c r="H16" s="77" t="n"/>
      <c r="I16" s="78" t="n"/>
      <c r="J16" s="28" t="n"/>
      <c r="K16" s="362" t="inlineStr">
        <is>
          <t>Сверхурочные</t>
        </is>
      </c>
      <c r="L16" s="350" t="n"/>
      <c r="M16" s="13" t="n"/>
      <c r="N16" s="13" t="n"/>
      <c r="O16" s="13" t="n"/>
      <c r="P16" s="13" t="n"/>
      <c r="Q16" s="13" t="n"/>
      <c r="R16" s="13" t="n"/>
      <c r="S16" s="32" t="n"/>
      <c r="T16" s="32" t="n"/>
      <c r="U16" s="14" t="n"/>
    </row>
    <row r="17" ht="15" customHeight="1" s="270">
      <c r="C17" s="11" t="n"/>
      <c r="J17" s="24" t="n"/>
      <c r="K17" s="308" t="inlineStr">
        <is>
          <t>Чел.-часы всего</t>
        </is>
      </c>
      <c r="L17" s="350" t="n"/>
      <c r="M17" s="180" t="n">
        <v>24</v>
      </c>
      <c r="N17" s="180" t="n">
        <v>56</v>
      </c>
      <c r="O17" s="180" t="n">
        <v>256</v>
      </c>
      <c r="P17" s="180" t="n">
        <v>0</v>
      </c>
      <c r="Q17" s="198" t="n">
        <v>24</v>
      </c>
      <c r="R17" s="15" t="n"/>
      <c r="S17" s="33" t="n"/>
      <c r="T17" s="33" t="n"/>
      <c r="U17" s="16" t="n"/>
    </row>
    <row r="18" ht="15" customHeight="1" s="270" thickBot="1">
      <c r="C18" s="11" t="n"/>
      <c r="J18" s="24" t="n"/>
      <c r="K18" s="300" t="inlineStr">
        <is>
          <t>Из них ИТР:</t>
        </is>
      </c>
      <c r="L18" s="355" t="n"/>
      <c r="M18" s="180" t="n">
        <v>24</v>
      </c>
      <c r="N18" s="180" t="n">
        <v>8</v>
      </c>
      <c r="O18" s="180" t="n">
        <v>24</v>
      </c>
      <c r="P18" s="180" t="n">
        <v>0</v>
      </c>
      <c r="Q18" s="200" t="n">
        <v>0</v>
      </c>
      <c r="R18" s="17" t="n"/>
      <c r="S18" s="34" t="n"/>
      <c r="T18" s="34" t="n"/>
      <c r="U18" s="18" t="n"/>
    </row>
    <row r="19" ht="9" customHeight="1" s="270"/>
    <row r="20" ht="28.8" customHeight="1" s="270">
      <c r="A20" s="365" t="inlineStr">
        <is>
          <t>Подобъект</t>
        </is>
      </c>
      <c r="B20" s="365" t="inlineStr">
        <is>
          <t>Идентификатор</t>
        </is>
      </c>
      <c r="C20" s="365" t="inlineStr">
        <is>
          <t>Код ВОР</t>
        </is>
      </c>
      <c r="D20" s="20" t="inlineStr">
        <is>
          <t>Наименование работ</t>
        </is>
      </c>
      <c r="E20" s="366" t="n"/>
      <c r="F20" s="366" t="n"/>
      <c r="G20" s="366" t="n"/>
      <c r="H20" s="366" t="n"/>
      <c r="I20" s="352" t="n"/>
      <c r="J20" s="22" t="inlineStr">
        <is>
          <t>Ед.изм.</t>
        </is>
      </c>
      <c r="K20" s="22" t="inlineStr">
        <is>
          <t>Количество</t>
        </is>
      </c>
      <c r="L20" s="20" t="inlineStr">
        <is>
          <t>Обьем за сутки</t>
        </is>
      </c>
      <c r="M20" s="349" t="n"/>
      <c r="N20" s="350" t="n"/>
      <c r="O20" s="20" t="inlineStr">
        <is>
          <t>Накопительный объем за месяц</t>
        </is>
      </c>
      <c r="P20" s="349" t="n"/>
      <c r="Q20" s="350" t="n"/>
      <c r="R20" s="20" t="inlineStr">
        <is>
          <t>Накопительный объем с начала СМР</t>
        </is>
      </c>
      <c r="S20" s="349" t="n"/>
      <c r="T20" s="349" t="n"/>
      <c r="U20" s="350" t="n"/>
      <c r="V20" s="11" t="n"/>
      <c r="W20" s="11" t="n"/>
    </row>
    <row r="21" ht="25.8" customHeight="1" s="270">
      <c r="A21" s="367" t="n"/>
      <c r="B21" s="367" t="n"/>
      <c r="C21" s="367" t="n"/>
      <c r="D21" s="356" t="n"/>
      <c r="E21" s="368" t="n"/>
      <c r="F21" s="368" t="n"/>
      <c r="G21" s="368" t="n"/>
      <c r="H21" s="368" t="n"/>
      <c r="I21" s="357" t="n"/>
      <c r="J21" s="22" t="n"/>
      <c r="K21" s="22" t="n"/>
      <c r="L21" s="20" t="inlineStr">
        <is>
          <t>План</t>
        </is>
      </c>
      <c r="M21" s="20" t="inlineStr">
        <is>
          <t>Факт</t>
        </is>
      </c>
      <c r="N21" s="20" t="inlineStr">
        <is>
          <t>Проценты</t>
        </is>
      </c>
      <c r="O21" s="20" t="inlineStr">
        <is>
          <t>План</t>
        </is>
      </c>
      <c r="P21" s="20" t="inlineStr">
        <is>
          <t>Факт</t>
        </is>
      </c>
      <c r="Q21" s="20" t="inlineStr">
        <is>
          <t>Проценты</t>
        </is>
      </c>
      <c r="R21" s="20" t="inlineStr">
        <is>
          <t>План</t>
        </is>
      </c>
      <c r="S21" s="20" t="inlineStr">
        <is>
          <t>Факт</t>
        </is>
      </c>
      <c r="T21" s="20" t="inlineStr">
        <is>
          <t>Процент</t>
        </is>
      </c>
      <c r="U21" s="20" t="inlineStr">
        <is>
          <t>Остаток</t>
        </is>
      </c>
    </row>
    <row r="22" ht="15" customHeight="1" s="270">
      <c r="A22" s="246" t="inlineStr">
        <is>
          <t>2 ЭТАП ВЫПОЛНЕНИЕ РАБОТ НУЛЕВОГО ЦИКЛА</t>
        </is>
      </c>
      <c r="B22" s="349" t="n"/>
      <c r="C22" s="349" t="n"/>
      <c r="D22" s="349" t="n"/>
      <c r="E22" s="349" t="n"/>
      <c r="F22" s="349" t="n"/>
      <c r="G22" s="349" t="n"/>
      <c r="H22" s="349" t="n"/>
      <c r="I22" s="349" t="n"/>
      <c r="J22" s="349" t="n"/>
      <c r="K22" s="349" t="n"/>
      <c r="L22" s="349" t="n"/>
      <c r="M22" s="349" t="n"/>
      <c r="N22" s="349" t="n"/>
      <c r="O22" s="349" t="n"/>
      <c r="P22" s="349" t="n"/>
      <c r="Q22" s="349" t="n"/>
      <c r="R22" s="349" t="n"/>
      <c r="S22" s="349" t="n"/>
      <c r="T22" s="349" t="n"/>
      <c r="U22" s="350" t="n"/>
    </row>
    <row r="23" ht="15" customHeight="1" s="270">
      <c r="A23" s="246" t="inlineStr">
        <is>
          <t>2.1 Земляные работы</t>
        </is>
      </c>
      <c r="B23" s="349" t="n"/>
      <c r="C23" s="349" t="n"/>
      <c r="D23" s="349" t="n"/>
      <c r="E23" s="349" t="n"/>
      <c r="F23" s="349" t="n"/>
      <c r="G23" s="349" t="n"/>
      <c r="H23" s="349" t="n"/>
      <c r="I23" s="349" t="n"/>
      <c r="J23" s="349" t="n"/>
      <c r="K23" s="349" t="n"/>
      <c r="L23" s="349" t="n"/>
      <c r="M23" s="349" t="n"/>
      <c r="N23" s="349" t="n"/>
      <c r="O23" s="349" t="n"/>
      <c r="P23" s="349" t="n"/>
      <c r="Q23" s="349" t="n"/>
      <c r="R23" s="349" t="n"/>
      <c r="S23" s="349" t="n"/>
      <c r="T23" s="349" t="n"/>
      <c r="U23" s="350" t="n"/>
    </row>
    <row r="24" ht="30" customHeight="1" s="270">
      <c r="A24" s="12" t="inlineStr">
        <is>
          <t>Общежитие</t>
        </is>
      </c>
      <c r="B24" s="12" t="n"/>
      <c r="C24" s="12" t="inlineStr">
        <is>
          <t>2.1.1</t>
        </is>
      </c>
      <c r="D24" s="238" t="inlineStr">
        <is>
          <t>Планировка мест предполагаемого строительства здания Общежития, срезка, перемещение, погрузка, перевозка и складирование почвенно-растительного слоя</t>
        </is>
      </c>
      <c r="E24" s="349" t="n"/>
      <c r="F24" s="349" t="n"/>
      <c r="G24" s="349" t="n"/>
      <c r="H24" s="349" t="n"/>
      <c r="I24" s="350" t="n"/>
      <c r="J24" s="108" t="inlineStr">
        <is>
          <t>м3</t>
        </is>
      </c>
      <c r="K24" s="50" t="n">
        <v>1007</v>
      </c>
      <c r="L24" s="172" t="n"/>
      <c r="M24" s="172" t="n"/>
      <c r="N24" s="173" t="n"/>
      <c r="O24" s="172" t="n"/>
      <c r="P24" s="172" t="n"/>
      <c r="Q24" s="174" t="n"/>
      <c r="R24" s="175" t="n">
        <v>1007</v>
      </c>
      <c r="S24" s="175" t="n">
        <v>1007</v>
      </c>
      <c r="T24" s="174" t="n">
        <v>1</v>
      </c>
      <c r="U24" s="175" t="n"/>
    </row>
    <row r="25" ht="30" customHeight="1" s="270">
      <c r="A25" s="12" t="inlineStr">
        <is>
          <t>Общежитие</t>
        </is>
      </c>
      <c r="B25" s="12" t="n"/>
      <c r="C25" s="12" t="inlineStr">
        <is>
          <t>2.1.2</t>
        </is>
      </c>
      <c r="D25" s="238" t="inlineStr">
        <is>
          <t>Разработка грунта котлована здания Общежития с погрузкой, перемещением ик месту устройства оснований для фундаментов Общежития</t>
        </is>
      </c>
      <c r="E25" s="349" t="n"/>
      <c r="F25" s="349" t="n"/>
      <c r="G25" s="349" t="n"/>
      <c r="H25" s="349" t="n"/>
      <c r="I25" s="350" t="n"/>
      <c r="J25" s="108" t="inlineStr">
        <is>
          <t>м3</t>
        </is>
      </c>
      <c r="K25" s="50" t="n">
        <v>3877</v>
      </c>
      <c r="L25" s="172" t="n"/>
      <c r="M25" s="172" t="n"/>
      <c r="N25" s="173" t="n"/>
      <c r="O25" s="177" t="n"/>
      <c r="P25" s="172" t="n"/>
      <c r="Q25" s="174" t="n"/>
      <c r="R25" s="175" t="n">
        <v>3877</v>
      </c>
      <c r="S25" s="175" t="n">
        <v>3877</v>
      </c>
      <c r="T25" s="174" t="n">
        <v>1</v>
      </c>
      <c r="U25" s="175" t="n"/>
    </row>
    <row r="26" ht="15" customHeight="1" s="270">
      <c r="A26" s="12" t="inlineStr">
        <is>
          <t>Общежитие</t>
        </is>
      </c>
      <c r="B26" s="12" t="n"/>
      <c r="C26" s="12" t="inlineStr">
        <is>
          <t>2.1.3</t>
        </is>
      </c>
      <c r="D26" s="238" t="inlineStr">
        <is>
          <t>Устройство грунтовых оснований для фундаментов эдания Общежития ниже отм. -2.700</t>
        </is>
      </c>
      <c r="E26" s="349" t="n"/>
      <c r="F26" s="349" t="n"/>
      <c r="G26" s="349" t="n"/>
      <c r="H26" s="349" t="n"/>
      <c r="I26" s="350" t="n"/>
      <c r="J26" s="108" t="inlineStr">
        <is>
          <t>м3</t>
        </is>
      </c>
      <c r="K26" s="50" t="n">
        <v>1136.51</v>
      </c>
      <c r="L26" s="172" t="n"/>
      <c r="M26" s="172" t="n"/>
      <c r="N26" s="173" t="n"/>
      <c r="O26" s="172" t="n"/>
      <c r="P26" s="172" t="n"/>
      <c r="Q26" s="174" t="n"/>
      <c r="R26" s="175" t="n">
        <v>1136.51</v>
      </c>
      <c r="S26" s="175" t="n">
        <v>1135.51</v>
      </c>
      <c r="T26" s="174" t="n">
        <v>1</v>
      </c>
      <c r="U26" s="175" t="n"/>
    </row>
    <row r="27" ht="15" customHeight="1" s="270">
      <c r="A27" s="12" t="inlineStr">
        <is>
          <t>Общежитие</t>
        </is>
      </c>
      <c r="B27" s="12" t="n"/>
      <c r="C27" s="12" t="inlineStr">
        <is>
          <t>2.1.4</t>
        </is>
      </c>
      <c r="D27" s="238" t="inlineStr">
        <is>
          <t>Обратная засыпка пазух котлована здания Общежития</t>
        </is>
      </c>
      <c r="E27" s="349" t="n"/>
      <c r="F27" s="349" t="n"/>
      <c r="G27" s="349" t="n"/>
      <c r="H27" s="349" t="n"/>
      <c r="I27" s="350" t="n"/>
      <c r="J27" s="108" t="inlineStr">
        <is>
          <t>м3</t>
        </is>
      </c>
      <c r="K27" s="50" t="n">
        <v>1151.82</v>
      </c>
      <c r="L27" s="172" t="n"/>
      <c r="M27" s="172" t="n"/>
      <c r="N27" s="173" t="n"/>
      <c r="O27" s="172" t="n">
        <v>1151.82</v>
      </c>
      <c r="P27" s="172" t="n">
        <v>1151.82</v>
      </c>
      <c r="Q27" s="174" t="n">
        <v>1</v>
      </c>
      <c r="R27" s="175" t="n">
        <v>1151.82</v>
      </c>
      <c r="S27" s="175" t="n">
        <v>1151.82</v>
      </c>
      <c r="T27" s="174" t="n">
        <v>1</v>
      </c>
      <c r="U27" s="175" t="n"/>
    </row>
    <row r="28" ht="30" customHeight="1" s="270">
      <c r="A28" s="12" t="inlineStr">
        <is>
          <t>Общежитие</t>
        </is>
      </c>
      <c r="B28" s="12" t="n"/>
      <c r="C28" s="12" t="inlineStr">
        <is>
          <t>2.1.5</t>
        </is>
      </c>
      <c r="D28" s="238" t="inlineStr">
        <is>
          <t>Устройство грунтового основания под плиту пола 1 этажа здания Общежития до отм. -0.500</t>
        </is>
      </c>
      <c r="E28" s="349" t="n"/>
      <c r="F28" s="349" t="n"/>
      <c r="G28" s="349" t="n"/>
      <c r="H28" s="349" t="n"/>
      <c r="I28" s="350" t="n"/>
      <c r="J28" s="108" t="inlineStr">
        <is>
          <t>м3</t>
        </is>
      </c>
      <c r="K28" s="50" t="n">
        <v>1767.15</v>
      </c>
      <c r="L28" s="172" t="n"/>
      <c r="M28" s="172" t="n"/>
      <c r="N28" s="173" t="n"/>
      <c r="O28" s="175" t="n">
        <v>407.18</v>
      </c>
      <c r="P28" s="175" t="n">
        <v>407.18</v>
      </c>
      <c r="Q28" s="174" t="n">
        <v>1</v>
      </c>
      <c r="R28" s="175" t="n">
        <v>407.18</v>
      </c>
      <c r="S28" s="175" t="n">
        <v>407.18</v>
      </c>
      <c r="T28" s="174" t="n">
        <v>0.23</v>
      </c>
      <c r="U28" s="175" t="n">
        <v>1359.97</v>
      </c>
    </row>
    <row r="29" ht="30" customHeight="1" s="270">
      <c r="A29" s="12" t="inlineStr">
        <is>
          <t>АБК</t>
        </is>
      </c>
      <c r="B29" s="12" t="n"/>
      <c r="C29" s="12" t="inlineStr">
        <is>
          <t>2.1.6</t>
        </is>
      </c>
      <c r="D29" s="238" t="inlineStr">
        <is>
          <t>Планировка мест предполагаемого строительства здания АБК, срезка, перемещение, погрузка, перевозка и складирование почвенно-растительного слоя</t>
        </is>
      </c>
      <c r="E29" s="349" t="n"/>
      <c r="F29" s="349" t="n"/>
      <c r="G29" s="349" t="n"/>
      <c r="H29" s="349" t="n"/>
      <c r="I29" s="350" t="n"/>
      <c r="J29" s="108" t="inlineStr">
        <is>
          <t>м3</t>
        </is>
      </c>
      <c r="K29" s="50" t="n">
        <v>847.12</v>
      </c>
      <c r="L29" s="172" t="n"/>
      <c r="M29" s="172" t="n"/>
      <c r="N29" s="173" t="n"/>
      <c r="O29" s="172" t="n"/>
      <c r="P29" s="172" t="n"/>
      <c r="Q29" s="174" t="n"/>
      <c r="R29" s="176" t="n">
        <v>847.12</v>
      </c>
      <c r="S29" s="176" t="n">
        <v>847.12</v>
      </c>
      <c r="T29" s="174" t="n">
        <v>1</v>
      </c>
      <c r="U29" s="175" t="n"/>
    </row>
    <row r="30" ht="30" customHeight="1" s="270">
      <c r="A30" s="12" t="inlineStr">
        <is>
          <t>АБК</t>
        </is>
      </c>
      <c r="B30" s="12" t="n"/>
      <c r="C30" s="12" t="inlineStr">
        <is>
          <t>2.1.7</t>
        </is>
      </c>
      <c r="D30" s="238" t="inlineStr">
        <is>
          <t>Разработка грунта котлованов здания АБК с погрузкой, перемещением к мету устройства оснований для фундаментов АБК</t>
        </is>
      </c>
      <c r="E30" s="349" t="n"/>
      <c r="F30" s="349" t="n"/>
      <c r="G30" s="349" t="n"/>
      <c r="H30" s="349" t="n"/>
      <c r="I30" s="350" t="n"/>
      <c r="J30" s="108" t="inlineStr">
        <is>
          <t>м3</t>
        </is>
      </c>
      <c r="K30" s="50" t="n">
        <v>2051</v>
      </c>
      <c r="L30" s="172" t="n"/>
      <c r="M30" s="172" t="n"/>
      <c r="N30" s="173" t="n"/>
      <c r="O30" s="172" t="n"/>
      <c r="P30" s="172" t="n"/>
      <c r="Q30" s="174" t="n"/>
      <c r="R30" s="176" t="n">
        <v>2051</v>
      </c>
      <c r="S30" s="176" t="n">
        <v>2051</v>
      </c>
      <c r="T30" s="174" t="n">
        <v>1</v>
      </c>
      <c r="U30" s="175" t="n"/>
    </row>
    <row r="31" ht="15" customHeight="1" s="270">
      <c r="A31" s="12" t="inlineStr">
        <is>
          <t>АБК</t>
        </is>
      </c>
      <c r="B31" s="12" t="n"/>
      <c r="C31" s="12" t="inlineStr">
        <is>
          <t>2.1.8</t>
        </is>
      </c>
      <c r="D31" s="238" t="inlineStr">
        <is>
          <t>Устройство грунтовых оснований для фундаментов эдания АБК ниже отм. -2.700</t>
        </is>
      </c>
      <c r="E31" s="349" t="n"/>
      <c r="F31" s="349" t="n"/>
      <c r="G31" s="349" t="n"/>
      <c r="H31" s="349" t="n"/>
      <c r="I31" s="350" t="n"/>
      <c r="J31" s="108" t="inlineStr">
        <is>
          <t>м3</t>
        </is>
      </c>
      <c r="K31" s="50" t="n">
        <v>383.38</v>
      </c>
      <c r="L31" s="172" t="n"/>
      <c r="M31" s="172" t="n"/>
      <c r="N31" s="173" t="n"/>
      <c r="O31" s="172" t="n"/>
      <c r="P31" s="172" t="n"/>
      <c r="Q31" s="174" t="n"/>
      <c r="R31" s="176" t="n">
        <v>383.38</v>
      </c>
      <c r="S31" s="176" t="n">
        <v>383.38</v>
      </c>
      <c r="T31" s="174" t="n">
        <v>1</v>
      </c>
      <c r="U31" s="175" t="n"/>
    </row>
    <row r="32" ht="15" customHeight="1" s="270">
      <c r="A32" s="12" t="inlineStr">
        <is>
          <t>АБК</t>
        </is>
      </c>
      <c r="B32" s="12" t="n"/>
      <c r="C32" s="12" t="inlineStr">
        <is>
          <t>2.1.9</t>
        </is>
      </c>
      <c r="D32" s="238" t="inlineStr">
        <is>
          <t>Обратная засыпка пазух котлована здания АБК</t>
        </is>
      </c>
      <c r="E32" s="349" t="n"/>
      <c r="F32" s="349" t="n"/>
      <c r="G32" s="349" t="n"/>
      <c r="H32" s="349" t="n"/>
      <c r="I32" s="350" t="n"/>
      <c r="J32" s="108" t="inlineStr">
        <is>
          <t>м3</t>
        </is>
      </c>
      <c r="K32" s="50" t="n">
        <v>1638.4</v>
      </c>
      <c r="L32" s="172" t="n"/>
      <c r="M32" s="172" t="n"/>
      <c r="N32" s="173" t="n"/>
      <c r="O32" s="172" t="n">
        <v>1160</v>
      </c>
      <c r="P32" s="172" t="n">
        <v>1160</v>
      </c>
      <c r="Q32" s="174" t="n">
        <v>1</v>
      </c>
      <c r="R32" s="175" t="n">
        <v>1160</v>
      </c>
      <c r="S32" s="175" t="n">
        <v>1160</v>
      </c>
      <c r="T32" s="174" t="n">
        <v>0.71</v>
      </c>
      <c r="U32" s="175" t="n">
        <v>477.94</v>
      </c>
    </row>
    <row r="33" ht="30" customHeight="1" s="270">
      <c r="A33" s="186" t="inlineStr">
        <is>
          <t>АБК</t>
        </is>
      </c>
      <c r="B33" s="186" t="n"/>
      <c r="C33" s="186" t="inlineStr">
        <is>
          <t>2.1.9.1</t>
        </is>
      </c>
      <c r="D33" s="369" t="inlineStr">
        <is>
          <t>Перевозка и складирование грунта на обратную засыпку внутри ленточного фундамента и пазух котлована</t>
        </is>
      </c>
      <c r="E33" s="349" t="n"/>
      <c r="F33" s="349" t="n"/>
      <c r="G33" s="349" t="n"/>
      <c r="H33" s="349" t="n"/>
      <c r="I33" s="350" t="n"/>
      <c r="J33" s="187" t="inlineStr">
        <is>
          <t>м3</t>
        </is>
      </c>
      <c r="K33" s="195" t="n">
        <v>2130</v>
      </c>
      <c r="L33" s="196" t="n">
        <v>472</v>
      </c>
      <c r="M33" s="196" t="n">
        <v>472</v>
      </c>
      <c r="N33" s="189" t="n">
        <v>1</v>
      </c>
      <c r="O33" s="196" t="n">
        <v>2130</v>
      </c>
      <c r="P33" s="196" t="n">
        <v>1980</v>
      </c>
      <c r="Q33" s="189" t="n">
        <v>0.93</v>
      </c>
      <c r="R33" s="196" t="n">
        <v>2130</v>
      </c>
      <c r="S33" s="196" t="n">
        <v>1980</v>
      </c>
      <c r="T33" s="189" t="n">
        <v>0.93</v>
      </c>
      <c r="U33" s="197" t="n">
        <v>150</v>
      </c>
    </row>
    <row r="34" ht="15" customHeight="1" s="270">
      <c r="A34" s="12" t="inlineStr">
        <is>
          <t>АБК</t>
        </is>
      </c>
      <c r="B34" s="12" t="n"/>
      <c r="C34" s="12" t="inlineStr">
        <is>
          <t>2.1.10</t>
        </is>
      </c>
      <c r="D34" s="238" t="inlineStr">
        <is>
          <t>Устройство грунтового основания под плиту пола 1 этажа здания АБК до отм. -0.500</t>
        </is>
      </c>
      <c r="E34" s="349" t="n"/>
      <c r="F34" s="349" t="n"/>
      <c r="G34" s="349" t="n"/>
      <c r="H34" s="349" t="n"/>
      <c r="I34" s="350" t="n"/>
      <c r="J34" s="108" t="inlineStr">
        <is>
          <t>м3</t>
        </is>
      </c>
      <c r="K34" s="50" t="n">
        <v>1360.8</v>
      </c>
      <c r="L34" s="172" t="n"/>
      <c r="M34" s="172" t="n"/>
      <c r="N34" s="173" t="n"/>
      <c r="O34" s="172" t="n"/>
      <c r="P34" s="172" t="n"/>
      <c r="Q34" s="174" t="n"/>
      <c r="R34" s="175" t="n">
        <v>1360.8</v>
      </c>
      <c r="S34" s="175" t="n"/>
      <c r="T34" s="174" t="n"/>
      <c r="U34" s="175" t="n">
        <v>1360.8</v>
      </c>
    </row>
    <row r="35" ht="45" customHeight="1" s="270">
      <c r="A35" s="12" t="inlineStr">
        <is>
          <t>Галерея</t>
        </is>
      </c>
      <c r="B35" s="12" t="n"/>
      <c r="C35" s="12" t="inlineStr">
        <is>
          <t>2.1.11</t>
        </is>
      </c>
      <c r="D35" s="238" t="inlineStr">
        <is>
          <t>Разработка грунта котлована переходной Галереи с предварительным прогревом грунта,  погрузкой, перемещением к месту устройства оснований для фундаментов Галереи</t>
        </is>
      </c>
      <c r="E35" s="349" t="n"/>
      <c r="F35" s="349" t="n"/>
      <c r="G35" s="349" t="n"/>
      <c r="H35" s="349" t="n"/>
      <c r="I35" s="350" t="n"/>
      <c r="J35" s="108" t="inlineStr">
        <is>
          <t>м3</t>
        </is>
      </c>
      <c r="K35" s="50" t="n">
        <v>73.5</v>
      </c>
      <c r="L35" s="172" t="n"/>
      <c r="M35" s="172" t="n"/>
      <c r="N35" s="173" t="n"/>
      <c r="O35" s="172" t="n"/>
      <c r="P35" s="172" t="n"/>
      <c r="Q35" s="174" t="n"/>
      <c r="R35" s="175" t="n">
        <v>73.5</v>
      </c>
      <c r="S35" s="175" t="n">
        <v>73.5</v>
      </c>
      <c r="T35" s="174" t="n">
        <v>1</v>
      </c>
      <c r="U35" s="175" t="n"/>
    </row>
    <row r="36" ht="15" customHeight="1" s="270">
      <c r="A36" s="12" t="inlineStr">
        <is>
          <t>Галерея</t>
        </is>
      </c>
      <c r="B36" s="12" t="n"/>
      <c r="C36" s="12" t="inlineStr">
        <is>
          <t>2.1.12</t>
        </is>
      </c>
      <c r="D36" s="238" t="inlineStr">
        <is>
          <t>Обратная засыпка привозным песком пазух котлована переходной Галереи</t>
        </is>
      </c>
      <c r="E36" s="349" t="n"/>
      <c r="F36" s="349" t="n"/>
      <c r="G36" s="349" t="n"/>
      <c r="H36" s="349" t="n"/>
      <c r="I36" s="350" t="n"/>
      <c r="J36" s="108" t="inlineStr">
        <is>
          <t>м3</t>
        </is>
      </c>
      <c r="K36" s="50" t="n">
        <v>70</v>
      </c>
      <c r="L36" s="172" t="n"/>
      <c r="M36" s="172" t="n"/>
      <c r="N36" s="173" t="n"/>
      <c r="O36" s="172" t="n"/>
      <c r="P36" s="172" t="n"/>
      <c r="Q36" s="174" t="n"/>
      <c r="R36" s="175" t="n">
        <v>70</v>
      </c>
      <c r="S36" s="175" t="n">
        <v>70</v>
      </c>
      <c r="T36" s="174" t="n">
        <v>1</v>
      </c>
      <c r="U36" s="175" t="n"/>
    </row>
    <row r="37" ht="15" customHeight="1" s="270">
      <c r="A37" s="246" t="inlineStr">
        <is>
          <t>2.2 Фундаменты</t>
        </is>
      </c>
      <c r="B37" s="349" t="n"/>
      <c r="C37" s="349" t="n"/>
      <c r="D37" s="349" t="n"/>
      <c r="E37" s="349" t="n"/>
      <c r="F37" s="349" t="n"/>
      <c r="G37" s="349" t="n"/>
      <c r="H37" s="349" t="n"/>
      <c r="I37" s="349" t="n"/>
      <c r="J37" s="349" t="n"/>
      <c r="K37" s="349" t="n"/>
      <c r="L37" s="349" t="n"/>
      <c r="M37" s="349" t="n"/>
      <c r="N37" s="349" t="n"/>
      <c r="O37" s="349" t="n"/>
      <c r="P37" s="349" t="n"/>
      <c r="Q37" s="349" t="n"/>
      <c r="R37" s="349" t="n"/>
      <c r="S37" s="349" t="n"/>
      <c r="T37" s="349" t="n"/>
      <c r="U37" s="350" t="n"/>
    </row>
    <row r="38" ht="19.95" customHeight="1" s="270">
      <c r="A38" s="12" t="inlineStr">
        <is>
          <t>Общежитие</t>
        </is>
      </c>
      <c r="B38" s="12" t="n"/>
      <c r="C38" s="12" t="inlineStr">
        <is>
          <t>2.2.1</t>
        </is>
      </c>
      <c r="D38" s="238" t="inlineStr">
        <is>
          <t>Устройсво бетонной подготовки для фундаментов  и цокольных стен здания Общежития</t>
        </is>
      </c>
      <c r="E38" s="349" t="n"/>
      <c r="F38" s="349" t="n"/>
      <c r="G38" s="349" t="n"/>
      <c r="H38" s="349" t="n"/>
      <c r="I38" s="350" t="n"/>
      <c r="J38" s="108" t="inlineStr">
        <is>
          <t>м3</t>
        </is>
      </c>
      <c r="K38" s="49" t="n">
        <v>42.4</v>
      </c>
      <c r="L38" s="162" t="n"/>
      <c r="M38" s="162" t="n"/>
      <c r="N38" s="162" t="n"/>
      <c r="O38" s="162" t="n">
        <v>4.5</v>
      </c>
      <c r="P38" s="162" t="n">
        <v>4.5</v>
      </c>
      <c r="Q38" s="174" t="n">
        <v>1</v>
      </c>
      <c r="R38" s="48" t="n">
        <v>42.4</v>
      </c>
      <c r="S38" s="48" t="n">
        <v>42.4</v>
      </c>
      <c r="T38" s="174" t="n">
        <v>1</v>
      </c>
      <c r="U38" s="162" t="n"/>
    </row>
    <row r="39" ht="30" customHeight="1" s="270">
      <c r="A39" s="12" t="inlineStr">
        <is>
          <t>Общежитие</t>
        </is>
      </c>
      <c r="B39" s="12" t="n"/>
      <c r="C39" s="12" t="inlineStr">
        <is>
          <t>2.2.2</t>
        </is>
      </c>
      <c r="D39" s="238" t="inlineStr">
        <is>
          <t>Устройство монолитных железобетонных фундаментов здания Общежития: опалубочные работы, армирование, установка закладных деталей, бетонирование, гидроизоляция.</t>
        </is>
      </c>
      <c r="E39" s="349" t="n"/>
      <c r="F39" s="349" t="n"/>
      <c r="G39" s="349" t="n"/>
      <c r="H39" s="349" t="n"/>
      <c r="I39" s="350" t="n"/>
      <c r="J39" s="108" t="inlineStr">
        <is>
          <t>м3</t>
        </is>
      </c>
      <c r="K39" s="49" t="n">
        <v>212.6</v>
      </c>
      <c r="L39" s="162" t="n"/>
      <c r="M39" s="162" t="n"/>
      <c r="N39" s="162" t="n"/>
      <c r="O39" s="162" t="n"/>
      <c r="P39" s="162" t="n"/>
      <c r="Q39" s="174" t="n"/>
      <c r="R39" s="48" t="n">
        <v>212.6</v>
      </c>
      <c r="S39" s="48" t="n">
        <v>212.6</v>
      </c>
      <c r="T39" s="174" t="n">
        <v>1</v>
      </c>
      <c r="U39" s="162" t="n"/>
    </row>
    <row r="40" ht="30" customHeight="1" s="270">
      <c r="A40" s="12" t="inlineStr">
        <is>
          <t>Общежитие</t>
        </is>
      </c>
      <c r="B40" s="12" t="n"/>
      <c r="C40" s="12" t="inlineStr">
        <is>
          <t>2.2.3</t>
        </is>
      </c>
      <c r="D40" s="238" t="inlineStr">
        <is>
          <t>Устройство монолитных цокольных стен здания Общежития: опалубочные работы, армирование, установка закладных деталей, бетонирование, гидроизоляция.</t>
        </is>
      </c>
      <c r="E40" s="349" t="n"/>
      <c r="F40" s="349" t="n"/>
      <c r="G40" s="349" t="n"/>
      <c r="H40" s="349" t="n"/>
      <c r="I40" s="350" t="n"/>
      <c r="J40" s="108" t="inlineStr">
        <is>
          <t>м3</t>
        </is>
      </c>
      <c r="K40" s="49" t="n">
        <v>40.8</v>
      </c>
      <c r="L40" s="162" t="n"/>
      <c r="M40" s="162" t="n"/>
      <c r="N40" s="162" t="n"/>
      <c r="O40" s="162" t="n">
        <v>40.8</v>
      </c>
      <c r="P40" s="162" t="n"/>
      <c r="Q40" s="174" t="n"/>
      <c r="R40" s="48" t="n">
        <v>40.8</v>
      </c>
      <c r="S40" s="48" t="n"/>
      <c r="T40" s="174" t="n"/>
      <c r="U40" s="162" t="n">
        <v>40.8</v>
      </c>
    </row>
    <row r="41" ht="15" customHeight="1" s="270">
      <c r="A41" s="186" t="inlineStr">
        <is>
          <t>Общежитие</t>
        </is>
      </c>
      <c r="B41" s="186" t="n"/>
      <c r="C41" s="186" t="inlineStr">
        <is>
          <t>2.2.3.1</t>
        </is>
      </c>
      <c r="D41" s="369" t="inlineStr">
        <is>
          <t>Устройство армокаркаса в осях А-Г/1-10 на отм. -1,700/0,000</t>
        </is>
      </c>
      <c r="E41" s="349" t="n"/>
      <c r="F41" s="349" t="n"/>
      <c r="G41" s="349" t="n"/>
      <c r="H41" s="349" t="n"/>
      <c r="I41" s="350" t="n"/>
      <c r="J41" s="187" t="inlineStr">
        <is>
          <t>кг</t>
        </is>
      </c>
      <c r="K41" s="188" t="n">
        <v>3637.05</v>
      </c>
      <c r="L41" s="161" t="n">
        <v>811.04</v>
      </c>
      <c r="M41" s="161" t="n">
        <v>811.04</v>
      </c>
      <c r="N41" s="189" t="n">
        <v>1</v>
      </c>
      <c r="O41" s="188" t="n">
        <v>3637.05</v>
      </c>
      <c r="P41" s="161">
        <f>2454.18+811.04</f>
        <v/>
      </c>
      <c r="Q41" s="189" t="n">
        <v>0.9</v>
      </c>
      <c r="R41" s="188" t="n">
        <v>3637.05</v>
      </c>
      <c r="S41" s="161" t="n">
        <v>3265.22</v>
      </c>
      <c r="T41" s="189" t="n">
        <v>0.9</v>
      </c>
      <c r="U41" s="161" t="n">
        <v>371.83</v>
      </c>
    </row>
    <row r="42" ht="15" customHeight="1" s="270">
      <c r="A42" s="186" t="inlineStr">
        <is>
          <t>Общежитие</t>
        </is>
      </c>
      <c r="B42" s="186" t="n"/>
      <c r="C42" s="186" t="inlineStr">
        <is>
          <t>2.2.3.2</t>
        </is>
      </c>
      <c r="D42" s="369" t="inlineStr">
        <is>
          <t>Устройство опалубки в осях А-Г/1-10 на отм. -1,700/0,000</t>
        </is>
      </c>
      <c r="E42" s="349" t="n"/>
      <c r="F42" s="349" t="n"/>
      <c r="G42" s="349" t="n"/>
      <c r="H42" s="349" t="n"/>
      <c r="I42" s="350" t="n"/>
      <c r="J42" s="187" t="inlineStr">
        <is>
          <t>м2</t>
        </is>
      </c>
      <c r="K42" s="188" t="n">
        <v>410.04</v>
      </c>
      <c r="L42" s="161" t="n">
        <v>105.06</v>
      </c>
      <c r="M42" s="161" t="n">
        <v>105.06</v>
      </c>
      <c r="N42" s="189" t="n">
        <v>1</v>
      </c>
      <c r="O42" s="188" t="n">
        <v>410.04</v>
      </c>
      <c r="P42" s="161" t="n">
        <v>163.2</v>
      </c>
      <c r="Q42" s="189" t="n">
        <v>0.4</v>
      </c>
      <c r="R42" s="188" t="n">
        <v>410.04</v>
      </c>
      <c r="S42" s="161" t="n">
        <v>163.2</v>
      </c>
      <c r="T42" s="189" t="n">
        <v>0.4</v>
      </c>
      <c r="U42" s="161" t="n">
        <v>246.84</v>
      </c>
    </row>
    <row r="43" ht="45" customHeight="1" s="270">
      <c r="A43" s="12" t="inlineStr">
        <is>
          <t>Общежитие</t>
        </is>
      </c>
      <c r="B43" s="12" t="n"/>
      <c r="C43" s="12" t="inlineStr">
        <is>
          <t>2.2.4</t>
        </is>
      </c>
      <c r="D43" s="238" t="inlineStr">
        <is>
          <t>Устройство монолитных ж/бетонных входных групп для здания Общежития: бетонная подготовка, опалубочные работы, армирование, установка закладных деталей, бетонирование, гидроизоляция.</t>
        </is>
      </c>
      <c r="E43" s="349" t="n"/>
      <c r="F43" s="349" t="n"/>
      <c r="G43" s="349" t="n"/>
      <c r="H43" s="349" t="n"/>
      <c r="I43" s="350" t="n"/>
      <c r="J43" s="108" t="inlineStr">
        <is>
          <t>м3</t>
        </is>
      </c>
      <c r="K43" s="49" t="n">
        <v>10.8</v>
      </c>
      <c r="L43" s="162" t="n"/>
      <c r="M43" s="162" t="n"/>
      <c r="N43" s="162" t="n"/>
      <c r="O43" s="162" t="n"/>
      <c r="P43" s="162" t="n"/>
      <c r="Q43" s="174" t="n"/>
      <c r="R43" s="48" t="n">
        <v>10.8</v>
      </c>
      <c r="S43" s="48" t="n"/>
      <c r="T43" s="174" t="n"/>
      <c r="U43" s="162" t="n">
        <v>10.8</v>
      </c>
    </row>
    <row r="44" ht="15" customHeight="1" s="270">
      <c r="A44" s="12" t="inlineStr">
        <is>
          <t>АБК</t>
        </is>
      </c>
      <c r="B44" s="12" t="n"/>
      <c r="C44" s="12" t="inlineStr">
        <is>
          <t>2.2.5</t>
        </is>
      </c>
      <c r="D44" s="238" t="inlineStr">
        <is>
          <t>Устройсво бетонной подготовки для цокольных стен здания АБК</t>
        </is>
      </c>
      <c r="E44" s="349" t="n"/>
      <c r="F44" s="349" t="n"/>
      <c r="G44" s="349" t="n"/>
      <c r="H44" s="349" t="n"/>
      <c r="I44" s="350" t="n"/>
      <c r="J44" s="108" t="inlineStr">
        <is>
          <t>м3</t>
        </is>
      </c>
      <c r="K44" s="49" t="n">
        <v>30.2</v>
      </c>
      <c r="L44" s="162" t="n"/>
      <c r="M44" s="162" t="n"/>
      <c r="N44" s="162" t="n"/>
      <c r="O44" s="162" t="n"/>
      <c r="P44" s="162" t="n"/>
      <c r="Q44" s="174" t="n"/>
      <c r="R44" s="48" t="n">
        <v>4.5</v>
      </c>
      <c r="S44" s="48" t="n">
        <v>4.5</v>
      </c>
      <c r="T44" s="174" t="n">
        <v>1</v>
      </c>
      <c r="U44" s="162" t="n"/>
    </row>
    <row r="45" ht="30" customHeight="1" s="270">
      <c r="A45" s="12" t="inlineStr">
        <is>
          <t>АБК</t>
        </is>
      </c>
      <c r="B45" s="12" t="n"/>
      <c r="C45" s="12" t="inlineStr">
        <is>
          <t>2.2.6</t>
        </is>
      </c>
      <c r="D45" s="238" t="inlineStr">
        <is>
          <t>Устройство монолитных железобетонных фундаментов здания АБК: опалубочные работы, армирование, установка закладных деталей, бетонирование, гидроизоляция.</t>
        </is>
      </c>
      <c r="E45" s="349" t="n"/>
      <c r="F45" s="349" t="n"/>
      <c r="G45" s="349" t="n"/>
      <c r="H45" s="349" t="n"/>
      <c r="I45" s="350" t="n"/>
      <c r="J45" s="108" t="inlineStr">
        <is>
          <t>м3</t>
        </is>
      </c>
      <c r="K45" s="49" t="n">
        <v>199.8</v>
      </c>
      <c r="L45" s="162" t="n"/>
      <c r="M45" s="162" t="n"/>
      <c r="N45" s="162" t="n"/>
      <c r="O45" s="162" t="n"/>
      <c r="P45" s="162" t="n"/>
      <c r="Q45" s="174" t="n"/>
      <c r="R45" s="48" t="n">
        <v>199.8</v>
      </c>
      <c r="S45" s="48" t="n">
        <v>199.8</v>
      </c>
      <c r="T45" s="174" t="n">
        <v>1</v>
      </c>
      <c r="U45" s="162" t="n"/>
    </row>
    <row r="46" ht="30" customHeight="1" s="270">
      <c r="A46" s="12" t="inlineStr">
        <is>
          <t>АБК</t>
        </is>
      </c>
      <c r="B46" s="12" t="n"/>
      <c r="C46" s="12" t="inlineStr">
        <is>
          <t>2.2.7</t>
        </is>
      </c>
      <c r="D46" s="238" t="inlineStr">
        <is>
          <t>Устройство монолитных цокольных стен здания АБК: опалубочные работы, армирование, установка закладных деталей, бетонирование, гидроизоляция.</t>
        </is>
      </c>
      <c r="E46" s="349" t="n"/>
      <c r="F46" s="349" t="n"/>
      <c r="G46" s="349" t="n"/>
      <c r="H46" s="349" t="n"/>
      <c r="I46" s="350" t="n"/>
      <c r="J46" s="108" t="inlineStr">
        <is>
          <t>м3</t>
        </is>
      </c>
      <c r="K46" s="49" t="n">
        <v>37.4</v>
      </c>
      <c r="L46" s="162" t="n"/>
      <c r="M46" s="162" t="n"/>
      <c r="N46" s="162" t="n"/>
      <c r="O46" s="162" t="n">
        <v>35.9</v>
      </c>
      <c r="P46" s="162" t="n">
        <v>35.9</v>
      </c>
      <c r="Q46" s="174" t="n">
        <v>1</v>
      </c>
      <c r="R46" s="48" t="n">
        <v>35.9</v>
      </c>
      <c r="S46" s="48" t="n">
        <v>35.9</v>
      </c>
      <c r="T46" s="174" t="n">
        <v>0.9599</v>
      </c>
      <c r="U46" s="162" t="n">
        <v>1.5</v>
      </c>
    </row>
    <row r="47" ht="45" customHeight="1" s="270">
      <c r="A47" s="12" t="inlineStr">
        <is>
          <t>АБК</t>
        </is>
      </c>
      <c r="B47" s="12" t="n"/>
      <c r="C47" s="12" t="inlineStr">
        <is>
          <t>2.2.8</t>
        </is>
      </c>
      <c r="D47" s="238" t="inlineStr">
        <is>
          <t>Устройство монолитных ж/бетонных входных групп для здания АБК: бетонная подготовка, опалубочные работы, армирование, установка закладных деталей, бетонирование, гидроизоляция.</t>
        </is>
      </c>
      <c r="E47" s="349" t="n"/>
      <c r="F47" s="349" t="n"/>
      <c r="G47" s="349" t="n"/>
      <c r="H47" s="349" t="n"/>
      <c r="I47" s="350" t="n"/>
      <c r="J47" s="108" t="inlineStr">
        <is>
          <t>м3</t>
        </is>
      </c>
      <c r="K47" s="49" t="n">
        <v>16.1</v>
      </c>
      <c r="L47" s="162" t="n"/>
      <c r="M47" s="162" t="n"/>
      <c r="N47" s="162" t="n"/>
      <c r="O47" s="162" t="n"/>
      <c r="P47" s="162" t="n"/>
      <c r="Q47" s="174" t="n"/>
      <c r="R47" s="48" t="n">
        <v>16.1</v>
      </c>
      <c r="S47" s="48" t="n"/>
      <c r="T47" s="174" t="n"/>
      <c r="U47" s="162" t="n">
        <v>16.1</v>
      </c>
    </row>
    <row r="48" ht="15" customHeight="1" s="270">
      <c r="A48" s="12" t="inlineStr">
        <is>
          <t>Галерея</t>
        </is>
      </c>
      <c r="B48" s="12" t="n"/>
      <c r="C48" s="12" t="inlineStr">
        <is>
          <t>2.2.9</t>
        </is>
      </c>
      <c r="D48" s="238" t="inlineStr">
        <is>
          <t>Устройсво бетонной подготовки для фундаментов переходной Галереи</t>
        </is>
      </c>
      <c r="E48" s="349" t="n"/>
      <c r="F48" s="349" t="n"/>
      <c r="G48" s="349" t="n"/>
      <c r="H48" s="349" t="n"/>
      <c r="I48" s="350" t="n"/>
      <c r="J48" s="108" t="inlineStr">
        <is>
          <t>м3</t>
        </is>
      </c>
      <c r="K48" s="49" t="n">
        <v>1.6</v>
      </c>
      <c r="L48" s="162" t="n"/>
      <c r="M48" s="162" t="n"/>
      <c r="N48" s="162" t="n"/>
      <c r="O48" s="162" t="n"/>
      <c r="P48" s="162" t="n"/>
      <c r="Q48" s="174" t="n"/>
      <c r="R48" s="48" t="n">
        <v>1.6</v>
      </c>
      <c r="S48" s="48" t="n">
        <v>1.6</v>
      </c>
      <c r="T48" s="174" t="n">
        <v>1</v>
      </c>
      <c r="U48" s="162" t="n"/>
    </row>
    <row r="49" ht="45" customHeight="1" s="270">
      <c r="A49" s="12" t="inlineStr">
        <is>
          <t>Галерея</t>
        </is>
      </c>
      <c r="B49" s="12" t="n"/>
      <c r="C49" s="12" t="inlineStr">
        <is>
          <t>2.2.10</t>
        </is>
      </c>
      <c r="D49" s="238" t="inlineStr">
        <is>
          <t>Устройство монолитных железобетонных фундаментов переходной Галереи: опалубочные работы, армирование, установка закладных деталей, бетонирование, гидроизоляция.</t>
        </is>
      </c>
      <c r="E49" s="349" t="n"/>
      <c r="F49" s="349" t="n"/>
      <c r="G49" s="349" t="n"/>
      <c r="H49" s="349" t="n"/>
      <c r="I49" s="350" t="n"/>
      <c r="J49" s="108" t="inlineStr">
        <is>
          <t>м3</t>
        </is>
      </c>
      <c r="K49" s="49" t="n">
        <v>12.4</v>
      </c>
      <c r="L49" s="162" t="n"/>
      <c r="M49" s="162" t="n"/>
      <c r="N49" s="162" t="n"/>
      <c r="O49" s="162" t="n"/>
      <c r="P49" s="162" t="n"/>
      <c r="Q49" s="174" t="n"/>
      <c r="R49" s="48" t="n">
        <v>12.4</v>
      </c>
      <c r="S49" s="48" t="n">
        <v>12.4</v>
      </c>
      <c r="T49" s="174" t="n">
        <v>1</v>
      </c>
      <c r="U49" s="162" t="n"/>
    </row>
    <row r="50" ht="15" customHeight="1" s="270">
      <c r="A50" s="246" t="inlineStr">
        <is>
          <t>2.3 М/каркас 1-х этажей зданий Общежития и АБК</t>
        </is>
      </c>
      <c r="B50" s="349" t="n"/>
      <c r="C50" s="349" t="n"/>
      <c r="D50" s="349" t="n"/>
      <c r="E50" s="349" t="n"/>
      <c r="F50" s="349" t="n"/>
      <c r="G50" s="349" t="n"/>
      <c r="H50" s="349" t="n"/>
      <c r="I50" s="349" t="n"/>
      <c r="J50" s="349" t="n"/>
      <c r="K50" s="349" t="n"/>
      <c r="L50" s="349" t="n"/>
      <c r="M50" s="349" t="n"/>
      <c r="N50" s="349" t="n"/>
      <c r="O50" s="349" t="n"/>
      <c r="P50" s="349" t="n"/>
      <c r="Q50" s="349" t="n"/>
      <c r="R50" s="349" t="n"/>
      <c r="S50" s="349" t="n"/>
      <c r="T50" s="349" t="n"/>
      <c r="U50" s="350" t="n"/>
    </row>
    <row r="51" ht="30" customHeight="1" s="270">
      <c r="A51" s="12" t="inlineStr">
        <is>
          <t>Общежитие</t>
        </is>
      </c>
      <c r="B51" s="12" t="n"/>
      <c r="C51" s="12" t="inlineStr">
        <is>
          <t>2.3.1</t>
        </is>
      </c>
      <c r="D51" s="238" t="inlineStr">
        <is>
          <t>Устройство металлического каркаса 1-го этажа здания Общежития: изготовление, поставка на объект, монтаж  металлических конструкций, грунтовка ГФ-021</t>
        </is>
      </c>
      <c r="E51" s="349" t="n"/>
      <c r="F51" s="349" t="n"/>
      <c r="G51" s="349" t="n"/>
      <c r="H51" s="349" t="n"/>
      <c r="I51" s="350" t="n"/>
      <c r="J51" s="108" t="inlineStr">
        <is>
          <t>тн</t>
        </is>
      </c>
      <c r="K51" s="49" t="n">
        <v>69.5</v>
      </c>
      <c r="L51" s="162" t="n"/>
      <c r="M51" s="162" t="n"/>
      <c r="N51" s="162" t="n"/>
      <c r="O51" s="162" t="n"/>
      <c r="P51" s="162" t="n"/>
      <c r="Q51" s="162" t="n"/>
      <c r="R51" s="162" t="n">
        <v>69.5</v>
      </c>
      <c r="S51" s="162" t="n">
        <v>67.11</v>
      </c>
      <c r="T51" s="174" t="n">
        <v>1</v>
      </c>
      <c r="U51" s="162" t="n"/>
    </row>
    <row r="52" ht="30" customHeight="1" s="270">
      <c r="A52" s="12" t="inlineStr">
        <is>
          <t>АБК</t>
        </is>
      </c>
      <c r="B52" s="12" t="n"/>
      <c r="C52" s="12" t="inlineStr">
        <is>
          <t>2.3.3</t>
        </is>
      </c>
      <c r="D52" s="238" t="inlineStr">
        <is>
          <t>Устройство металлического каркаса 1-го этажа здания АБК: изготовление, поставка на объект, монтаж  металлических конструкций, грунтовка ГФ-021</t>
        </is>
      </c>
      <c r="E52" s="349" t="n"/>
      <c r="F52" s="349" t="n"/>
      <c r="G52" s="349" t="n"/>
      <c r="H52" s="349" t="n"/>
      <c r="I52" s="350" t="n"/>
      <c r="J52" s="108" t="inlineStr">
        <is>
          <t>тн</t>
        </is>
      </c>
      <c r="K52" s="49" t="n">
        <v>51.179</v>
      </c>
      <c r="L52" s="162" t="n"/>
      <c r="M52" s="162" t="n"/>
      <c r="N52" s="162" t="n"/>
      <c r="O52" s="162" t="n"/>
      <c r="P52" s="162" t="n"/>
      <c r="Q52" s="162" t="n"/>
      <c r="R52" s="162" t="n">
        <v>69.5</v>
      </c>
      <c r="S52" s="162" t="n">
        <v>51.22</v>
      </c>
      <c r="T52" s="174" t="n">
        <v>1</v>
      </c>
      <c r="U52" s="162" t="n"/>
    </row>
    <row r="53" ht="15" customHeight="1" s="270">
      <c r="A53" s="246" t="inlineStr">
        <is>
          <t>2.4 Перекрытия 1-х этажей зданий Общежития и АБК</t>
        </is>
      </c>
      <c r="B53" s="349" t="n"/>
      <c r="C53" s="349" t="n"/>
      <c r="D53" s="349" t="n"/>
      <c r="E53" s="349" t="n"/>
      <c r="F53" s="349" t="n"/>
      <c r="G53" s="349" t="n"/>
      <c r="H53" s="349" t="n"/>
      <c r="I53" s="349" t="n"/>
      <c r="J53" s="349" t="n"/>
      <c r="K53" s="349" t="n"/>
      <c r="L53" s="349" t="n"/>
      <c r="M53" s="349" t="n"/>
      <c r="N53" s="349" t="n"/>
      <c r="O53" s="349" t="n"/>
      <c r="P53" s="349" t="n"/>
      <c r="Q53" s="349" t="n"/>
      <c r="R53" s="349" t="n"/>
      <c r="S53" s="349" t="n"/>
      <c r="T53" s="349" t="n"/>
      <c r="U53" s="350" t="n"/>
    </row>
    <row r="54" ht="15" customHeight="1" s="270">
      <c r="A54" s="12" t="inlineStr">
        <is>
          <t>Общежитие</t>
        </is>
      </c>
      <c r="B54" s="12" t="n"/>
      <c r="C54" s="12" t="inlineStr">
        <is>
          <t>2.4.1</t>
        </is>
      </c>
      <c r="D54" s="238" t="inlineStr">
        <is>
          <t>Устройство несъемной опалубки из профлиста Н-60-845 (ОЦ-01-БЦ) 0,8мм</t>
        </is>
      </c>
      <c r="E54" s="349" t="n"/>
      <c r="F54" s="349" t="n"/>
      <c r="G54" s="349" t="n"/>
      <c r="H54" s="349" t="n"/>
      <c r="I54" s="350" t="n"/>
      <c r="J54" s="108" t="inlineStr">
        <is>
          <t>м2</t>
        </is>
      </c>
      <c r="K54" s="49" t="n">
        <v>873.5700000000001</v>
      </c>
      <c r="L54" s="178" t="n"/>
      <c r="M54" s="178" t="n"/>
      <c r="N54" s="178" t="n"/>
      <c r="O54" s="162" t="n">
        <v>873.5700000000001</v>
      </c>
      <c r="P54" s="162" t="n">
        <v>873.5700000000001</v>
      </c>
      <c r="Q54" s="174" t="n">
        <v>1</v>
      </c>
      <c r="R54" s="162" t="n">
        <v>873.5700000000001</v>
      </c>
      <c r="S54" s="162" t="n">
        <v>873.5700000000001</v>
      </c>
      <c r="T54" s="174" t="n">
        <v>1</v>
      </c>
      <c r="U54" s="162" t="n"/>
    </row>
    <row r="55" ht="30" customHeight="1" s="270">
      <c r="A55" s="12" t="inlineStr">
        <is>
          <t>Общежитие</t>
        </is>
      </c>
      <c r="B55" s="12" t="n"/>
      <c r="C55" s="12" t="inlineStr">
        <is>
          <t>2.4.2</t>
        </is>
      </c>
      <c r="D55" s="238" t="inlineStr">
        <is>
          <t>Устройство монолитного железобетонного перекрытия  здания Общежития: торцевая опалубка, армирование, бетонирование 1 этаж</t>
        </is>
      </c>
      <c r="E55" s="349" t="n"/>
      <c r="F55" s="349" t="n"/>
      <c r="G55" s="349" t="n"/>
      <c r="H55" s="349" t="n"/>
      <c r="I55" s="350" t="n"/>
      <c r="J55" s="108" t="inlineStr">
        <is>
          <t>м3</t>
        </is>
      </c>
      <c r="K55" s="49" t="n">
        <v>104.3</v>
      </c>
      <c r="L55" s="181" t="n">
        <v>104.3</v>
      </c>
      <c r="M55" s="190" t="n"/>
      <c r="N55" s="178" t="n"/>
      <c r="O55" s="162" t="n">
        <v>104.3</v>
      </c>
      <c r="P55" s="190" t="n"/>
      <c r="Q55" s="190" t="n"/>
      <c r="R55" s="162" t="n">
        <v>104.3</v>
      </c>
      <c r="S55" s="190" t="n"/>
      <c r="T55" s="190" t="n"/>
      <c r="U55" s="162" t="n">
        <v>104.3</v>
      </c>
    </row>
    <row r="56" ht="30" customHeight="1" s="270">
      <c r="A56" s="186" t="inlineStr">
        <is>
          <t>Общежитие</t>
        </is>
      </c>
      <c r="B56" s="186" t="n"/>
      <c r="C56" s="186" t="inlineStr">
        <is>
          <t>2.4.2.1</t>
        </is>
      </c>
      <c r="D56" s="370" t="inlineStr">
        <is>
          <t>Армирование  арматурой  ø8А500С с шагом 200 мм плиты перекрытия в осях А-Г/1-10 на отм. +3,100/+3,230</t>
        </is>
      </c>
      <c r="E56" s="349" t="n"/>
      <c r="F56" s="349" t="n"/>
      <c r="G56" s="349" t="n"/>
      <c r="H56" s="349" t="n"/>
      <c r="I56" s="350" t="n"/>
      <c r="J56" s="187" t="inlineStr">
        <is>
          <t>кг</t>
        </is>
      </c>
      <c r="K56" s="161" t="n">
        <v>7981.29</v>
      </c>
      <c r="L56" s="161" t="n">
        <v>7981.29</v>
      </c>
      <c r="M56" s="191" t="n">
        <v>635.6</v>
      </c>
      <c r="N56" s="189" t="n">
        <v>1</v>
      </c>
      <c r="O56" s="161" t="n">
        <v>7981.29</v>
      </c>
      <c r="P56" s="191" t="n">
        <v>2818.6</v>
      </c>
      <c r="Q56" s="192" t="n">
        <v>0.35</v>
      </c>
      <c r="R56" s="161" t="n">
        <v>7981.29</v>
      </c>
      <c r="S56" s="191" t="n">
        <v>2818.6</v>
      </c>
      <c r="T56" s="192" t="n">
        <v>0.35</v>
      </c>
      <c r="U56" s="161" t="n">
        <v>5162.69</v>
      </c>
    </row>
    <row r="57" ht="15" customHeight="1" s="270">
      <c r="A57" s="12" t="inlineStr">
        <is>
          <t>АБК</t>
        </is>
      </c>
      <c r="B57" s="12" t="n"/>
      <c r="C57" s="12" t="inlineStr">
        <is>
          <t>2.4.3</t>
        </is>
      </c>
      <c r="D57" s="238" t="inlineStr">
        <is>
          <t>Устройство несъемной опалубки из профлиста Н-60-845 (ОЦ-01-БЦ) 0,8мм</t>
        </is>
      </c>
      <c r="E57" s="349" t="n"/>
      <c r="F57" s="349" t="n"/>
      <c r="G57" s="349" t="n"/>
      <c r="H57" s="349" t="n"/>
      <c r="I57" s="350" t="n"/>
      <c r="J57" s="108" t="inlineStr">
        <is>
          <t>м2</t>
        </is>
      </c>
      <c r="K57" s="49" t="n">
        <v>624.92</v>
      </c>
      <c r="L57" s="178" t="n"/>
      <c r="M57" s="178" t="n"/>
      <c r="N57" s="178" t="n"/>
      <c r="O57" s="162" t="n">
        <v>624.92</v>
      </c>
      <c r="P57" s="162" t="n">
        <v>624.92</v>
      </c>
      <c r="Q57" s="174" t="n">
        <v>1</v>
      </c>
      <c r="R57" s="162" t="n">
        <v>624.92</v>
      </c>
      <c r="S57" s="162" t="n">
        <v>624.92</v>
      </c>
      <c r="T57" s="174" t="n">
        <v>1</v>
      </c>
      <c r="U57" s="162" t="n"/>
    </row>
    <row r="58" ht="30" customHeight="1" s="270">
      <c r="A58" s="12" t="inlineStr">
        <is>
          <t>АБК</t>
        </is>
      </c>
      <c r="B58" s="12" t="n"/>
      <c r="C58" s="12" t="inlineStr">
        <is>
          <t>2.4.4</t>
        </is>
      </c>
      <c r="D58" s="238" t="inlineStr">
        <is>
          <t>Устройство монолитного железобетонного перекрытия  здания АБК: торцевая опалубка, армирование, бетонирование 1 этаж.</t>
        </is>
      </c>
      <c r="E58" s="349" t="n"/>
      <c r="F58" s="349" t="n"/>
      <c r="G58" s="349" t="n"/>
      <c r="H58" s="349" t="n"/>
      <c r="I58" s="350" t="n"/>
      <c r="J58" s="108" t="inlineStr">
        <is>
          <t>м3</t>
        </is>
      </c>
      <c r="K58" s="49" t="n">
        <v>75.5</v>
      </c>
      <c r="L58" s="178" t="n"/>
      <c r="M58" s="178" t="n"/>
      <c r="N58" s="178" t="n"/>
      <c r="O58" s="162" t="n">
        <v>75.5</v>
      </c>
      <c r="P58" s="162" t="n">
        <v>75.5</v>
      </c>
      <c r="Q58" s="174" t="n">
        <v>1</v>
      </c>
      <c r="R58" s="162" t="n">
        <v>75.5</v>
      </c>
      <c r="S58" s="162" t="n">
        <v>75.5</v>
      </c>
      <c r="T58" s="174" t="n">
        <v>1</v>
      </c>
      <c r="U58" s="162" t="n"/>
    </row>
    <row r="59" ht="15" customHeight="1" s="270">
      <c r="A59" s="246" t="inlineStr">
        <is>
          <t>3 ЭТАП М/КАРКАС И ПЕРЕКРЫТИЯ 2-ГО И ПОСЛЕДУЮЩИХ ЭТАЖЕЙ</t>
        </is>
      </c>
      <c r="B59" s="349" t="n"/>
      <c r="C59" s="349" t="n"/>
      <c r="D59" s="349" t="n"/>
      <c r="E59" s="349" t="n"/>
      <c r="F59" s="349" t="n"/>
      <c r="G59" s="349" t="n"/>
      <c r="H59" s="349" t="n"/>
      <c r="I59" s="349" t="n"/>
      <c r="J59" s="349" t="n"/>
      <c r="K59" s="349" t="n"/>
      <c r="L59" s="349" t="n"/>
      <c r="M59" s="349" t="n"/>
      <c r="N59" s="349" t="n"/>
      <c r="O59" s="349" t="n"/>
      <c r="P59" s="349" t="n"/>
      <c r="Q59" s="349" t="n"/>
      <c r="R59" s="349" t="n"/>
      <c r="S59" s="349" t="n"/>
      <c r="T59" s="349" t="n"/>
      <c r="U59" s="350" t="n"/>
    </row>
    <row r="60" ht="15" customHeight="1" s="270">
      <c r="A60" s="246" t="inlineStr">
        <is>
          <t>3.1 Устройство огезащитноых покрытий МК</t>
        </is>
      </c>
      <c r="B60" s="349" t="n"/>
      <c r="C60" s="349" t="n"/>
      <c r="D60" s="349" t="n"/>
      <c r="E60" s="349" t="n"/>
      <c r="F60" s="349" t="n"/>
      <c r="G60" s="349" t="n"/>
      <c r="H60" s="349" t="n"/>
      <c r="I60" s="349" t="n"/>
      <c r="J60" s="349" t="n"/>
      <c r="K60" s="349" t="n"/>
      <c r="L60" s="349" t="n"/>
      <c r="M60" s="349" t="n"/>
      <c r="N60" s="349" t="n"/>
      <c r="O60" s="349" t="n"/>
      <c r="P60" s="349" t="n"/>
      <c r="Q60" s="349" t="n"/>
      <c r="R60" s="349" t="n"/>
      <c r="S60" s="349" t="n"/>
      <c r="T60" s="349" t="n"/>
      <c r="U60" s="350" t="n"/>
    </row>
    <row r="61" ht="30" customHeight="1" s="270">
      <c r="A61" s="12" t="inlineStr">
        <is>
          <t>Общежитие</t>
        </is>
      </c>
      <c r="B61" s="12" t="n"/>
      <c r="C61" s="21" t="inlineStr">
        <is>
          <t>3.1.1</t>
        </is>
      </c>
      <c r="D61" s="238" t="inlineStr">
        <is>
          <t xml:space="preserve">Устройство огезащитного покрытий металлических конструкций Общежития  с функцией финишного покрытия до предела огнестойкости 90 мин. </t>
        </is>
      </c>
      <c r="E61" s="349" t="n"/>
      <c r="F61" s="349" t="n"/>
      <c r="G61" s="349" t="n"/>
      <c r="H61" s="349" t="n"/>
      <c r="I61" s="350" t="n"/>
      <c r="J61" s="110" t="inlineStr">
        <is>
          <t>м2</t>
        </is>
      </c>
      <c r="K61" s="57" t="n">
        <v>941.76</v>
      </c>
      <c r="L61" s="163" t="n"/>
      <c r="M61" s="163" t="n"/>
      <c r="N61" s="163" t="n"/>
      <c r="O61" s="164" t="n"/>
      <c r="P61" s="164" t="n"/>
      <c r="Q61" s="160" t="n"/>
      <c r="R61" s="57" t="n">
        <v>941.76</v>
      </c>
      <c r="S61" s="164" t="n"/>
      <c r="T61" s="160" t="n"/>
      <c r="U61" s="57" t="n">
        <v>941.76</v>
      </c>
    </row>
    <row r="62" ht="30" customHeight="1" s="270">
      <c r="A62" s="12" t="inlineStr">
        <is>
          <t>Общежитие</t>
        </is>
      </c>
      <c r="B62" s="12" t="n"/>
      <c r="C62" s="21" t="inlineStr">
        <is>
          <t>3.1.2</t>
        </is>
      </c>
      <c r="D62" s="238" t="inlineStr">
        <is>
          <t xml:space="preserve">Устройство огезащитного покрытий металлических конструкций Общежития  с функцией финишного покрытия до предела огнестойкости 60 мин. </t>
        </is>
      </c>
      <c r="E62" s="349" t="n"/>
      <c r="F62" s="349" t="n"/>
      <c r="G62" s="349" t="n"/>
      <c r="H62" s="349" t="n"/>
      <c r="I62" s="350" t="n"/>
      <c r="J62" s="110" t="inlineStr">
        <is>
          <t>м2</t>
        </is>
      </c>
      <c r="K62" s="57" t="n">
        <v>197.57</v>
      </c>
      <c r="L62" s="163" t="n"/>
      <c r="M62" s="163" t="n"/>
      <c r="N62" s="163" t="n"/>
      <c r="O62" s="164" t="n"/>
      <c r="P62" s="164" t="n"/>
      <c r="Q62" s="160" t="n"/>
      <c r="R62" s="57" t="n">
        <v>197.57</v>
      </c>
      <c r="S62" s="164" t="n"/>
      <c r="T62" s="160" t="n"/>
      <c r="U62" s="57" t="n">
        <v>197.57</v>
      </c>
    </row>
    <row r="63" ht="30" customHeight="1" s="270">
      <c r="A63" s="12" t="inlineStr">
        <is>
          <t>Общежитие</t>
        </is>
      </c>
      <c r="B63" s="12" t="n"/>
      <c r="C63" s="21" t="inlineStr">
        <is>
          <t>3.1.3</t>
        </is>
      </c>
      <c r="D63" s="238" t="inlineStr">
        <is>
          <t xml:space="preserve">Устройство огезащитного покрытий металлических конструкций Общежития  с функцией финишного покрытия до предела огнестойкости 45 мин. </t>
        </is>
      </c>
      <c r="E63" s="349" t="n"/>
      <c r="F63" s="349" t="n"/>
      <c r="G63" s="349" t="n"/>
      <c r="H63" s="349" t="n"/>
      <c r="I63" s="350" t="n"/>
      <c r="J63" s="110" t="inlineStr">
        <is>
          <t>м2</t>
        </is>
      </c>
      <c r="K63" s="57" t="n">
        <v>3282.67</v>
      </c>
      <c r="L63" s="163" t="n"/>
      <c r="M63" s="163" t="n"/>
      <c r="N63" s="163" t="n"/>
      <c r="O63" s="164" t="n"/>
      <c r="P63" s="164" t="n"/>
      <c r="Q63" s="160" t="n"/>
      <c r="R63" s="57" t="n">
        <v>3282.67</v>
      </c>
      <c r="S63" s="164" t="n"/>
      <c r="T63" s="160" t="n"/>
      <c r="U63" s="57" t="n">
        <v>3282.67</v>
      </c>
    </row>
    <row r="64" ht="30" customHeight="1" s="270">
      <c r="A64" s="12" t="inlineStr">
        <is>
          <t>АБК</t>
        </is>
      </c>
      <c r="B64" s="12" t="n"/>
      <c r="C64" s="21" t="inlineStr">
        <is>
          <t>3.1.4</t>
        </is>
      </c>
      <c r="D64" s="238" t="inlineStr">
        <is>
          <t xml:space="preserve">Устройство огезащитного покрытий металлических конструкций АБК  с функцией финишного покрытия до предела огнестойкости 45 мин. </t>
        </is>
      </c>
      <c r="E64" s="349" t="n"/>
      <c r="F64" s="349" t="n"/>
      <c r="G64" s="349" t="n"/>
      <c r="H64" s="349" t="n"/>
      <c r="I64" s="350" t="n"/>
      <c r="J64" s="110" t="inlineStr">
        <is>
          <t>м2</t>
        </is>
      </c>
      <c r="K64" s="57" t="n">
        <v>2156.72</v>
      </c>
      <c r="L64" s="163" t="n"/>
      <c r="M64" s="163" t="n"/>
      <c r="N64" s="163" t="n"/>
      <c r="O64" s="164" t="n"/>
      <c r="P64" s="164" t="n"/>
      <c r="Q64" s="160" t="n"/>
      <c r="R64" s="57" t="n">
        <v>2156.72</v>
      </c>
      <c r="S64" s="164" t="n"/>
      <c r="T64" s="160" t="n"/>
      <c r="U64" s="57" t="n">
        <v>2156.72</v>
      </c>
    </row>
    <row r="65" ht="30" customHeight="1" s="270">
      <c r="A65" s="12" t="inlineStr">
        <is>
          <t>Галерея</t>
        </is>
      </c>
      <c r="B65" s="12" t="n"/>
      <c r="C65" s="21" t="inlineStr">
        <is>
          <t>3.1.5</t>
        </is>
      </c>
      <c r="D65" s="238" t="inlineStr">
        <is>
          <t xml:space="preserve">Устройство огезащитного покрытий металлических конструкций Галереи  с функцией финишного покрытия до предела огнестойкости 45 мин. </t>
        </is>
      </c>
      <c r="E65" s="349" t="n"/>
      <c r="F65" s="349" t="n"/>
      <c r="G65" s="349" t="n"/>
      <c r="H65" s="349" t="n"/>
      <c r="I65" s="350" t="n"/>
      <c r="J65" s="110" t="inlineStr">
        <is>
          <t>м2</t>
        </is>
      </c>
      <c r="K65" s="57" t="n">
        <v>142.66</v>
      </c>
      <c r="L65" s="163" t="n"/>
      <c r="M65" s="163" t="n"/>
      <c r="N65" s="163" t="n"/>
      <c r="O65" s="164" t="n"/>
      <c r="P65" s="164" t="n"/>
      <c r="Q65" s="160" t="n"/>
      <c r="R65" s="57" t="n">
        <v>142.66</v>
      </c>
      <c r="S65" s="164" t="n"/>
      <c r="T65" s="160" t="n"/>
      <c r="U65" s="57" t="n">
        <v>142.66</v>
      </c>
    </row>
    <row r="66" ht="15" customHeight="1" s="270">
      <c r="A66" s="246" t="inlineStr">
        <is>
          <t>3.2 М/каркас 2-го и последующих этажей зданий Общежития и АБК</t>
        </is>
      </c>
      <c r="B66" s="349" t="n"/>
      <c r="C66" s="349" t="n"/>
      <c r="D66" s="349" t="n"/>
      <c r="E66" s="349" t="n"/>
      <c r="F66" s="349" t="n"/>
      <c r="G66" s="349" t="n"/>
      <c r="H66" s="349" t="n"/>
      <c r="I66" s="349" t="n"/>
      <c r="J66" s="349" t="n"/>
      <c r="K66" s="349" t="n"/>
      <c r="L66" s="349" t="n"/>
      <c r="M66" s="349" t="n"/>
      <c r="N66" s="349" t="n"/>
      <c r="O66" s="349" t="n"/>
      <c r="P66" s="349" t="n"/>
      <c r="Q66" s="349" t="n"/>
      <c r="R66" s="349" t="n"/>
      <c r="S66" s="349" t="n"/>
      <c r="T66" s="349" t="n"/>
      <c r="U66" s="350" t="n"/>
    </row>
    <row r="67" ht="30" customHeight="1" s="270">
      <c r="A67" s="12" t="inlineStr">
        <is>
          <t>Общежитие</t>
        </is>
      </c>
      <c r="B67" s="12" t="n"/>
      <c r="C67" s="21" t="inlineStr">
        <is>
          <t>3.2.1</t>
        </is>
      </c>
      <c r="D67" s="238" t="inlineStr">
        <is>
          <t>Устройство металлического каркаса 2-го и 3-го  этажа здания Общежития: изготовление, поставка на объект, монтаж  металлических конструкций, грунтовка ГФ-021</t>
        </is>
      </c>
      <c r="E67" s="349" t="n"/>
      <c r="F67" s="349" t="n"/>
      <c r="G67" s="349" t="n"/>
      <c r="H67" s="349" t="n"/>
      <c r="I67" s="350" t="n"/>
      <c r="J67" s="108" t="inlineStr">
        <is>
          <t>тн</t>
        </is>
      </c>
      <c r="K67" s="49">
        <f>206.944-K52</f>
        <v/>
      </c>
      <c r="L67" s="19" t="n"/>
      <c r="M67" s="19" t="n"/>
      <c r="N67" s="19" t="n"/>
      <c r="O67" s="19" t="n"/>
      <c r="P67" s="19" t="n"/>
      <c r="Q67" s="19" t="n"/>
      <c r="R67" s="49">
        <f>206.944-R52</f>
        <v/>
      </c>
      <c r="S67" s="49">
        <f>206.944-S52</f>
        <v/>
      </c>
      <c r="T67" s="174" t="n">
        <v>1</v>
      </c>
      <c r="U67" s="162" t="n"/>
    </row>
    <row r="68" ht="30" customHeight="1" s="270">
      <c r="A68" s="12" t="inlineStr">
        <is>
          <t>Общежитие</t>
        </is>
      </c>
      <c r="B68" s="12" t="n"/>
      <c r="C68" s="21" t="inlineStr">
        <is>
          <t>3.2.2</t>
        </is>
      </c>
      <c r="D68" s="238" t="inlineStr">
        <is>
          <t>Изготовление, поставка на объект, монтаж  металлических конструкций лестниц для здания Общежития, грунтовка ГФ-021</t>
        </is>
      </c>
      <c r="E68" s="349" t="n"/>
      <c r="F68" s="349" t="n"/>
      <c r="G68" s="349" t="n"/>
      <c r="H68" s="349" t="n"/>
      <c r="I68" s="350" t="n"/>
      <c r="J68" s="108" t="inlineStr">
        <is>
          <t>тн</t>
        </is>
      </c>
      <c r="K68" s="49" t="n">
        <v>2.414</v>
      </c>
      <c r="L68" s="19" t="n"/>
      <c r="M68" s="19" t="n"/>
      <c r="N68" s="19" t="n"/>
      <c r="O68" s="19" t="n"/>
      <c r="P68" s="19" t="n"/>
      <c r="Q68" s="19" t="n"/>
      <c r="R68" s="49" t="n">
        <v>2.414</v>
      </c>
      <c r="S68" s="49" t="n"/>
      <c r="T68" s="174" t="n"/>
      <c r="U68" s="162" t="n">
        <v>2.41</v>
      </c>
    </row>
    <row r="69" ht="30" customHeight="1" s="270">
      <c r="A69" s="12" t="inlineStr">
        <is>
          <t>АБК</t>
        </is>
      </c>
      <c r="B69" s="12" t="n"/>
      <c r="C69" s="21" t="inlineStr">
        <is>
          <t>3.2.3</t>
        </is>
      </c>
      <c r="D69" s="238" t="inlineStr">
        <is>
          <t>Устройство металлического каркаса 2-го этажа здания АБК: изготовление, поставка на объект, монтаж  металлических конструкций, покраска  грунтовкой ГФ-021</t>
        </is>
      </c>
      <c r="E69" s="349" t="n"/>
      <c r="F69" s="349" t="n"/>
      <c r="G69" s="349" t="n"/>
      <c r="H69" s="349" t="n"/>
      <c r="I69" s="350" t="n"/>
      <c r="J69" s="108" t="inlineStr">
        <is>
          <t>тн</t>
        </is>
      </c>
      <c r="K69" s="49" t="n">
        <v>54.85</v>
      </c>
      <c r="L69" s="19" t="n"/>
      <c r="M69" s="19" t="n"/>
      <c r="N69" s="19" t="n"/>
      <c r="O69" s="19" t="n"/>
      <c r="P69" s="19" t="n"/>
      <c r="Q69" s="19" t="n"/>
      <c r="R69" s="49" t="n">
        <v>54.85</v>
      </c>
      <c r="S69" s="49" t="n">
        <v>54.85</v>
      </c>
      <c r="T69" s="174" t="n">
        <v>1</v>
      </c>
      <c r="U69" s="162" t="n"/>
    </row>
    <row r="70" ht="30" customHeight="1" s="270">
      <c r="A70" s="12" t="inlineStr">
        <is>
          <t>АБК</t>
        </is>
      </c>
      <c r="B70" s="12" t="n"/>
      <c r="C70" s="21" t="inlineStr">
        <is>
          <t>3.2.4</t>
        </is>
      </c>
      <c r="D70" s="238" t="inlineStr">
        <is>
          <t>Изготовление, поставка на объект, монтаж  металлических конструкций лестниц для здания АБК, покраска  грунтовкой ГФ-021</t>
        </is>
      </c>
      <c r="E70" s="349" t="n"/>
      <c r="F70" s="349" t="n"/>
      <c r="G70" s="349" t="n"/>
      <c r="H70" s="349" t="n"/>
      <c r="I70" s="350" t="n"/>
      <c r="J70" s="108" t="inlineStr">
        <is>
          <t>тн</t>
        </is>
      </c>
      <c r="K70" s="49" t="n">
        <v>0.959</v>
      </c>
      <c r="L70" s="19" t="n"/>
      <c r="M70" s="19" t="n"/>
      <c r="N70" s="19" t="n"/>
      <c r="O70" s="19" t="n"/>
      <c r="P70" s="19" t="n"/>
      <c r="Q70" s="19" t="n"/>
      <c r="R70" s="49" t="n">
        <v>0.959</v>
      </c>
      <c r="S70" s="49" t="n"/>
      <c r="T70" s="174" t="n"/>
      <c r="U70" s="49" t="n">
        <v>0.959</v>
      </c>
    </row>
    <row r="71" ht="30" customHeight="1" s="270">
      <c r="A71" s="12" t="inlineStr">
        <is>
          <t>Галерея</t>
        </is>
      </c>
      <c r="B71" s="12" t="n"/>
      <c r="C71" s="21" t="inlineStr">
        <is>
          <t>3.2.5</t>
        </is>
      </c>
      <c r="D71" s="238" t="inlineStr">
        <is>
          <t>Устройство металлического каркаса переходной Галереи: изготовление, поставка на объект, монтаж  металлических конструкций, покраска  грунтовкой ГФ-021</t>
        </is>
      </c>
      <c r="E71" s="349" t="n"/>
      <c r="F71" s="349" t="n"/>
      <c r="G71" s="349" t="n"/>
      <c r="H71" s="349" t="n"/>
      <c r="I71" s="350" t="n"/>
      <c r="J71" s="108" t="inlineStr">
        <is>
          <t>тн</t>
        </is>
      </c>
      <c r="K71" s="49" t="n">
        <v>6.996</v>
      </c>
      <c r="L71" s="19" t="n"/>
      <c r="M71" s="19" t="n"/>
      <c r="N71" s="19" t="n"/>
      <c r="O71" s="19" t="n"/>
      <c r="P71" s="19" t="n"/>
      <c r="Q71" s="19" t="n"/>
      <c r="R71" s="49" t="n">
        <v>6.996</v>
      </c>
      <c r="S71" s="49" t="n">
        <v>6.996</v>
      </c>
      <c r="T71" s="174" t="n">
        <v>1</v>
      </c>
      <c r="U71" s="162" t="n"/>
    </row>
    <row r="72" ht="15" customHeight="1" s="270">
      <c r="A72" s="246" t="inlineStr">
        <is>
          <t>3.3 Перекрытия 2-го и последующих этажей зданий Общежития и АБК</t>
        </is>
      </c>
      <c r="B72" s="349" t="n"/>
      <c r="C72" s="349" t="n"/>
      <c r="D72" s="349" t="n"/>
      <c r="E72" s="349" t="n"/>
      <c r="F72" s="349" t="n"/>
      <c r="G72" s="349" t="n"/>
      <c r="H72" s="349" t="n"/>
      <c r="I72" s="349" t="n"/>
      <c r="J72" s="349" t="n"/>
      <c r="K72" s="349" t="n"/>
      <c r="L72" s="349" t="n"/>
      <c r="M72" s="349" t="n"/>
      <c r="N72" s="349" t="n"/>
      <c r="O72" s="349" t="n"/>
      <c r="P72" s="349" t="n"/>
      <c r="Q72" s="349" t="n"/>
      <c r="R72" s="349" t="n"/>
      <c r="S72" s="349" t="n"/>
      <c r="T72" s="349" t="n"/>
      <c r="U72" s="350" t="n"/>
    </row>
    <row r="73" ht="15" customHeight="1" s="270">
      <c r="A73" s="12" t="inlineStr">
        <is>
          <t>Общежитие</t>
        </is>
      </c>
      <c r="B73" s="12" t="n"/>
      <c r="C73" s="21" t="inlineStr">
        <is>
          <t>3.3.1</t>
        </is>
      </c>
      <c r="D73" s="238" t="inlineStr">
        <is>
          <t>Устройство несъемной опалубки из профлиста Н-60-845 (ОЦ-01-БЦ) 0,8мм</t>
        </is>
      </c>
      <c r="E73" s="349" t="n"/>
      <c r="F73" s="349" t="n"/>
      <c r="G73" s="349" t="n"/>
      <c r="H73" s="349" t="n"/>
      <c r="I73" s="350" t="n"/>
      <c r="J73" s="108" t="inlineStr">
        <is>
          <t>м2</t>
        </is>
      </c>
      <c r="K73" s="49" t="n">
        <v>1775.82</v>
      </c>
      <c r="L73" s="162" t="n"/>
      <c r="M73" s="162" t="n"/>
      <c r="N73" s="162" t="n"/>
      <c r="O73" s="162" t="n">
        <v>1775.82</v>
      </c>
      <c r="P73" s="162" t="n">
        <v>1775.82</v>
      </c>
      <c r="Q73" s="174" t="n">
        <v>1</v>
      </c>
      <c r="R73" s="49" t="n">
        <v>1775.82</v>
      </c>
      <c r="S73" s="162" t="n">
        <v>1775.82</v>
      </c>
      <c r="T73" s="174" t="n">
        <v>1</v>
      </c>
      <c r="U73" s="162" t="n"/>
    </row>
    <row r="74" ht="30" customHeight="1" s="270">
      <c r="A74" s="12" t="inlineStr">
        <is>
          <t>Общежитие</t>
        </is>
      </c>
      <c r="B74" s="12" t="n"/>
      <c r="C74" s="21" t="inlineStr">
        <is>
          <t>3.3.2</t>
        </is>
      </c>
      <c r="D74" s="238" t="inlineStr">
        <is>
          <t>Устройство монолитного железобетонного перекрытия  здания Общежития: торцевая опалубка, армирование, бетонирование,</t>
        </is>
      </c>
      <c r="E74" s="349" t="n"/>
      <c r="F74" s="349" t="n"/>
      <c r="G74" s="349" t="n"/>
      <c r="H74" s="349" t="n"/>
      <c r="I74" s="350" t="n"/>
      <c r="J74" s="108" t="inlineStr">
        <is>
          <t>м3</t>
        </is>
      </c>
      <c r="K74" s="49" t="n">
        <v>208.6</v>
      </c>
      <c r="L74" s="162" t="n"/>
      <c r="M74" s="162" t="n"/>
      <c r="N74" s="162" t="n"/>
      <c r="O74" s="162" t="n"/>
      <c r="P74" s="162" t="n"/>
      <c r="Q74" s="174" t="n"/>
      <c r="R74" s="49" t="n">
        <v>208.6</v>
      </c>
      <c r="S74" s="162" t="n"/>
      <c r="T74" s="174" t="n"/>
      <c r="U74" s="162" t="n">
        <v>208.6</v>
      </c>
    </row>
    <row r="75" ht="15" customHeight="1" s="270">
      <c r="A75" s="12" t="inlineStr">
        <is>
          <t>АБК</t>
        </is>
      </c>
      <c r="B75" s="12" t="n"/>
      <c r="C75" s="21" t="inlineStr">
        <is>
          <t>3.3.3</t>
        </is>
      </c>
      <c r="D75" s="238" t="inlineStr">
        <is>
          <t>Устройство несъемной опалубки из профлиста Н-60-845 (ОЦ-01-БЦ) 0,8мм</t>
        </is>
      </c>
      <c r="E75" s="349" t="n"/>
      <c r="F75" s="349" t="n"/>
      <c r="G75" s="349" t="n"/>
      <c r="H75" s="349" t="n"/>
      <c r="I75" s="350" t="n"/>
      <c r="J75" s="108" t="inlineStr">
        <is>
          <t>м2</t>
        </is>
      </c>
      <c r="K75" s="49" t="n">
        <v>651.58</v>
      </c>
      <c r="L75" s="162" t="n"/>
      <c r="M75" s="162" t="n"/>
      <c r="N75" s="162" t="n"/>
      <c r="O75" s="162" t="n">
        <v>651.58</v>
      </c>
      <c r="P75" s="162" t="n">
        <v>651.58</v>
      </c>
      <c r="Q75" s="174" t="n">
        <v>1</v>
      </c>
      <c r="R75" s="49" t="n">
        <v>651.58</v>
      </c>
      <c r="S75" s="162" t="n">
        <v>651.58</v>
      </c>
      <c r="T75" s="174" t="n">
        <v>1</v>
      </c>
      <c r="U75" s="162" t="n"/>
    </row>
    <row r="76" ht="30" customHeight="1" s="270">
      <c r="A76" s="12" t="inlineStr">
        <is>
          <t>АБК</t>
        </is>
      </c>
      <c r="B76" s="12" t="n"/>
      <c r="C76" s="21" t="inlineStr">
        <is>
          <t>3.3.4</t>
        </is>
      </c>
      <c r="D76" s="238" t="inlineStr">
        <is>
          <t>Устройство монолитного железобетонного перекрытия  здания АБК: торцевая опалубка, армирование, бетонирование,</t>
        </is>
      </c>
      <c r="E76" s="349" t="n"/>
      <c r="F76" s="349" t="n"/>
      <c r="G76" s="349" t="n"/>
      <c r="H76" s="349" t="n"/>
      <c r="I76" s="350" t="n"/>
      <c r="J76" s="108" t="inlineStr">
        <is>
          <t>м3</t>
        </is>
      </c>
      <c r="K76" s="49" t="n">
        <v>79.3</v>
      </c>
      <c r="L76" s="162" t="n"/>
      <c r="M76" s="162" t="n"/>
      <c r="N76" s="162" t="n"/>
      <c r="O76" s="162" t="n">
        <v>79.3</v>
      </c>
      <c r="P76" s="162" t="n">
        <v>79.3</v>
      </c>
      <c r="Q76" s="174" t="n">
        <v>1</v>
      </c>
      <c r="R76" s="49" t="n">
        <v>79.3</v>
      </c>
      <c r="S76" s="162" t="n">
        <v>79.3</v>
      </c>
      <c r="T76" s="174" t="n">
        <v>1</v>
      </c>
      <c r="U76" s="162" t="n"/>
    </row>
    <row r="77" ht="15" customHeight="1" s="270">
      <c r="A77" s="186" t="inlineStr">
        <is>
          <t>АБК</t>
        </is>
      </c>
      <c r="B77" s="186" t="n"/>
      <c r="C77" s="193" t="inlineStr">
        <is>
          <t>3.3.4.1</t>
        </is>
      </c>
      <c r="D77" s="369" t="inlineStr">
        <is>
          <t>Распалубка опалубки плиты покрытия в осях А-Г/1-10 на отм. +7,650 по периметрут здания</t>
        </is>
      </c>
      <c r="E77" s="349" t="n"/>
      <c r="F77" s="349" t="n"/>
      <c r="G77" s="349" t="n"/>
      <c r="H77" s="349" t="n"/>
      <c r="I77" s="350" t="n"/>
      <c r="J77" s="187" t="inlineStr">
        <is>
          <t>м2</t>
        </is>
      </c>
      <c r="K77" s="188" t="n">
        <v>33</v>
      </c>
      <c r="L77" s="161" t="n">
        <v>33</v>
      </c>
      <c r="M77" s="161" t="n">
        <v>33</v>
      </c>
      <c r="N77" s="189" t="n">
        <v>1</v>
      </c>
      <c r="O77" s="161" t="n">
        <v>33</v>
      </c>
      <c r="P77" s="161" t="n">
        <v>33</v>
      </c>
      <c r="Q77" s="189" t="n">
        <v>1</v>
      </c>
      <c r="R77" s="188" t="n">
        <v>33</v>
      </c>
      <c r="S77" s="161" t="n">
        <v>33</v>
      </c>
      <c r="T77" s="189" t="n">
        <v>1</v>
      </c>
      <c r="U77" s="161" t="n"/>
    </row>
    <row r="78" ht="15" customHeight="1" s="270">
      <c r="A78" s="12" t="inlineStr">
        <is>
          <t>Галерея</t>
        </is>
      </c>
      <c r="B78" s="12" t="n"/>
      <c r="C78" s="21" t="inlineStr">
        <is>
          <t>3.3.5</t>
        </is>
      </c>
      <c r="D78" s="238" t="inlineStr">
        <is>
          <t>Устройство несъемной опалубки из профлиста Н-60-845 (ОЦ-01-БЦ) 0,8мм</t>
        </is>
      </c>
      <c r="E78" s="349" t="n"/>
      <c r="F78" s="349" t="n"/>
      <c r="G78" s="349" t="n"/>
      <c r="H78" s="349" t="n"/>
      <c r="I78" s="350" t="n"/>
      <c r="J78" s="108" t="inlineStr">
        <is>
          <t>м2</t>
        </is>
      </c>
      <c r="K78" s="49" t="n">
        <v>23.9</v>
      </c>
      <c r="L78" s="162" t="n"/>
      <c r="M78" s="162" t="n"/>
      <c r="N78" s="162" t="n"/>
      <c r="O78" s="162" t="n">
        <v>23.9</v>
      </c>
      <c r="P78" s="162" t="n">
        <v>23.9</v>
      </c>
      <c r="Q78" s="174" t="n">
        <v>1</v>
      </c>
      <c r="R78" s="49" t="n">
        <v>23.9</v>
      </c>
      <c r="S78" s="162" t="n">
        <v>23.9</v>
      </c>
      <c r="T78" s="174" t="n">
        <v>1</v>
      </c>
      <c r="U78" s="162" t="n"/>
    </row>
    <row r="79" ht="30" customHeight="1" s="270">
      <c r="A79" s="12" t="inlineStr">
        <is>
          <t>Галерея</t>
        </is>
      </c>
      <c r="B79" s="12" t="n"/>
      <c r="C79" s="21" t="inlineStr">
        <is>
          <t>3.3.6</t>
        </is>
      </c>
      <c r="D79" s="238" t="inlineStr">
        <is>
          <t>Устройство монолитного железобетонного перекрытия  переходгой Галереи: торцевая опалубка, армирование, бетонирование</t>
        </is>
      </c>
      <c r="E79" s="349" t="n"/>
      <c r="F79" s="349" t="n"/>
      <c r="G79" s="349" t="n"/>
      <c r="H79" s="349" t="n"/>
      <c r="I79" s="350" t="n"/>
      <c r="J79" s="108" t="inlineStr">
        <is>
          <t>м3</t>
        </is>
      </c>
      <c r="K79" s="49" t="n">
        <v>2.8</v>
      </c>
      <c r="L79" s="162" t="n"/>
      <c r="M79" s="162" t="n"/>
      <c r="N79" s="162" t="n"/>
      <c r="O79" s="162" t="n"/>
      <c r="P79" s="162" t="n"/>
      <c r="Q79" s="174" t="n"/>
      <c r="R79" s="49" t="n">
        <v>2.8</v>
      </c>
      <c r="S79" s="162" t="n"/>
      <c r="T79" s="174" t="n"/>
      <c r="U79" s="162" t="n">
        <v>2.8</v>
      </c>
    </row>
    <row r="80" ht="15" customHeight="1" s="270">
      <c r="A80" s="246" t="inlineStr">
        <is>
          <t>4 ЭТАП ОГРАЖДАЮЩИЕ КОНСТРУКЦИИ, КРОВЛЯ, ЗАПОЛНЕНИЕ ПРОЕМОВ</t>
        </is>
      </c>
      <c r="B80" s="349" t="n"/>
      <c r="C80" s="349" t="n"/>
      <c r="D80" s="349" t="n"/>
      <c r="E80" s="349" t="n"/>
      <c r="F80" s="349" t="n"/>
      <c r="G80" s="349" t="n"/>
      <c r="H80" s="349" t="n"/>
      <c r="I80" s="349" t="n"/>
      <c r="J80" s="349" t="n"/>
      <c r="K80" s="349" t="n"/>
      <c r="L80" s="349" t="n"/>
      <c r="M80" s="349" t="n"/>
      <c r="N80" s="349" t="n"/>
      <c r="O80" s="349" t="n"/>
      <c r="P80" s="349" t="n"/>
      <c r="Q80" s="349" t="n"/>
      <c r="R80" s="349" t="n"/>
      <c r="S80" s="349" t="n"/>
      <c r="T80" s="349" t="n"/>
      <c r="U80" s="350" t="n"/>
    </row>
    <row r="81" ht="15" customHeight="1" s="270">
      <c r="A81" s="246" t="inlineStr">
        <is>
          <t>4.1 Ограждающие конструкции</t>
        </is>
      </c>
      <c r="B81" s="349" t="n"/>
      <c r="C81" s="349" t="n"/>
      <c r="D81" s="349" t="n"/>
      <c r="E81" s="349" t="n"/>
      <c r="F81" s="349" t="n"/>
      <c r="G81" s="349" t="n"/>
      <c r="H81" s="349" t="n"/>
      <c r="I81" s="349" t="n"/>
      <c r="J81" s="349" t="n"/>
      <c r="K81" s="349" t="n"/>
      <c r="L81" s="349" t="n"/>
      <c r="M81" s="349" t="n"/>
      <c r="N81" s="349" t="n"/>
      <c r="O81" s="349" t="n"/>
      <c r="P81" s="349" t="n"/>
      <c r="Q81" s="349" t="n"/>
      <c r="R81" s="349" t="n"/>
      <c r="S81" s="349" t="n"/>
      <c r="T81" s="349" t="n"/>
      <c r="U81" s="350" t="n"/>
    </row>
    <row r="82" ht="30" customHeight="1" s="270">
      <c r="A82" s="12" t="inlineStr">
        <is>
          <t>Общежитие</t>
        </is>
      </c>
      <c r="B82" s="12" t="n"/>
      <c r="C82" s="12" t="inlineStr">
        <is>
          <t>4.1.1</t>
        </is>
      </c>
      <c r="D82" s="238" t="inlineStr">
        <is>
          <t>Изготовление, поставка, погрузо-разгрузочные работы, монтаж сэндвич-панелей для фасадов здания Общежития</t>
        </is>
      </c>
      <c r="E82" s="349" t="n"/>
      <c r="F82" s="349" t="n"/>
      <c r="G82" s="349" t="n"/>
      <c r="H82" s="349" t="n"/>
      <c r="I82" s="350" t="n"/>
      <c r="J82" s="108" t="inlineStr">
        <is>
          <t>м2</t>
        </is>
      </c>
      <c r="K82" s="49" t="n">
        <v>1258.8</v>
      </c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49" t="n">
        <v>1258.8</v>
      </c>
    </row>
    <row r="83" ht="45" customHeight="1" s="270">
      <c r="A83" s="12" t="inlineStr">
        <is>
          <t>Общежитие</t>
        </is>
      </c>
      <c r="B83" s="12" t="n"/>
      <c r="C83" s="12" t="inlineStr">
        <is>
          <t>4.1.2</t>
        </is>
      </c>
      <c r="D83" s="238" t="inlineStr">
        <is>
          <t>Изготовление, поставка, монтаж фасонных элементов для фасадов здания Общежития: нащельники и угловые фасонные элементы для сэндвич-панелей, наружные обрамления проемов, цокольные отливы</t>
        </is>
      </c>
      <c r="E83" s="349" t="n"/>
      <c r="F83" s="349" t="n"/>
      <c r="G83" s="349" t="n"/>
      <c r="H83" s="349" t="n"/>
      <c r="I83" s="350" t="n"/>
      <c r="J83" s="108" t="inlineStr">
        <is>
          <t>п.м.</t>
        </is>
      </c>
      <c r="K83" s="49" t="n">
        <v>955.34</v>
      </c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49" t="n">
        <v>955.34</v>
      </c>
    </row>
    <row r="84" ht="30" customHeight="1" s="270">
      <c r="A84" s="12" t="inlineStr">
        <is>
          <t>АБК</t>
        </is>
      </c>
      <c r="B84" s="12" t="n"/>
      <c r="C84" s="12" t="inlineStr">
        <is>
          <t>4.1.3</t>
        </is>
      </c>
      <c r="D84" s="238" t="inlineStr">
        <is>
          <t>Изготовление, поставка, погрузо-разгрузочные работы, монтаж сэндвич-панелей для фасадов здания АБК, в т.ч. герметик, метизы, уплотнительныая лента</t>
        </is>
      </c>
      <c r="E84" s="349" t="n"/>
      <c r="F84" s="349" t="n"/>
      <c r="G84" s="349" t="n"/>
      <c r="H84" s="349" t="n"/>
      <c r="I84" s="350" t="n"/>
      <c r="J84" s="108" t="inlineStr">
        <is>
          <t>м2</t>
        </is>
      </c>
      <c r="K84" s="49" t="n">
        <v>864.13</v>
      </c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49" t="n">
        <v>864.13</v>
      </c>
    </row>
    <row r="85" ht="45" customHeight="1" s="270">
      <c r="A85" s="12" t="inlineStr">
        <is>
          <t>АБК</t>
        </is>
      </c>
      <c r="B85" s="12" t="n"/>
      <c r="C85" s="12" t="inlineStr">
        <is>
          <t>4.1.4</t>
        </is>
      </c>
      <c r="D85" s="238" t="inlineStr">
        <is>
          <t>Изготовление, поставка, монтаж фасонных элементов для фасадов здания АБК: нащельники и угловые фасонные элементы для сэндвич-панелей, наружные обрамления проемов, цокольные отливы</t>
        </is>
      </c>
      <c r="E85" s="349" t="n"/>
      <c r="F85" s="349" t="n"/>
      <c r="G85" s="349" t="n"/>
      <c r="H85" s="349" t="n"/>
      <c r="I85" s="350" t="n"/>
      <c r="J85" s="108" t="inlineStr">
        <is>
          <t>п.м.</t>
        </is>
      </c>
      <c r="K85" s="49" t="n">
        <v>645</v>
      </c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49" t="n">
        <v>645</v>
      </c>
    </row>
    <row r="86" ht="30" customHeight="1" s="270">
      <c r="A86" s="12" t="inlineStr">
        <is>
          <t>Галерея</t>
        </is>
      </c>
      <c r="B86" s="12" t="n"/>
      <c r="C86" s="12" t="inlineStr">
        <is>
          <t>4.1.5</t>
        </is>
      </c>
      <c r="D86" s="238" t="inlineStr">
        <is>
          <t>Изготовление, поставка, погрузо-разгрузочные работы, монтаж сэндвич-панелей для фасадов переходной галереи</t>
        </is>
      </c>
      <c r="E86" s="349" t="n"/>
      <c r="F86" s="349" t="n"/>
      <c r="G86" s="349" t="n"/>
      <c r="H86" s="349" t="n"/>
      <c r="I86" s="350" t="n"/>
      <c r="J86" s="108" t="inlineStr">
        <is>
          <t>м2</t>
        </is>
      </c>
      <c r="K86" s="49" t="n">
        <v>47.66</v>
      </c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49" t="n">
        <v>47.66</v>
      </c>
    </row>
    <row r="87" ht="45" customHeight="1" s="270">
      <c r="A87" s="12" t="inlineStr">
        <is>
          <t>Галерея</t>
        </is>
      </c>
      <c r="B87" s="12" t="n"/>
      <c r="C87" s="12" t="inlineStr">
        <is>
          <t>4.1.6</t>
        </is>
      </c>
      <c r="D87" s="238" t="inlineStr">
        <is>
          <t>Изготовление, поставка, монтаж фасонных элементов для фасадов здания Галереи: нащельники и угловые фасонные элементы для сэндвич-панелей, наружные обрамления проемов, цокольные отливы</t>
        </is>
      </c>
      <c r="E87" s="349" t="n"/>
      <c r="F87" s="349" t="n"/>
      <c r="G87" s="349" t="n"/>
      <c r="H87" s="349" t="n"/>
      <c r="I87" s="350" t="n"/>
      <c r="J87" s="108" t="inlineStr">
        <is>
          <t>п.м.</t>
        </is>
      </c>
      <c r="K87" s="49" t="n">
        <v>158.9</v>
      </c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49" t="n">
        <v>158.9</v>
      </c>
    </row>
    <row r="88" ht="15" customHeight="1" s="270">
      <c r="A88" s="246" t="inlineStr">
        <is>
          <t>4.2 Кровля,  кровельные конструкции</t>
        </is>
      </c>
      <c r="B88" s="349" t="n"/>
      <c r="C88" s="349" t="n"/>
      <c r="D88" s="349" t="n"/>
      <c r="E88" s="349" t="n"/>
      <c r="F88" s="349" t="n"/>
      <c r="G88" s="349" t="n"/>
      <c r="H88" s="349" t="n"/>
      <c r="I88" s="349" t="n"/>
      <c r="J88" s="349" t="n"/>
      <c r="K88" s="349" t="n"/>
      <c r="L88" s="349" t="n"/>
      <c r="M88" s="349" t="n"/>
      <c r="N88" s="349" t="n"/>
      <c r="O88" s="349" t="n"/>
      <c r="P88" s="349" t="n"/>
      <c r="Q88" s="349" t="n"/>
      <c r="R88" s="349" t="n"/>
      <c r="S88" s="349" t="n"/>
      <c r="T88" s="349" t="n"/>
      <c r="U88" s="350" t="n"/>
    </row>
    <row r="89" ht="30" customHeight="1" s="270">
      <c r="A89" s="12" t="inlineStr">
        <is>
          <t>Общежитие</t>
        </is>
      </c>
      <c r="B89" s="12" t="n"/>
      <c r="C89" s="12" t="inlineStr">
        <is>
          <t>4.2.1</t>
        </is>
      </c>
      <c r="D89" s="238" t="inlineStr">
        <is>
          <t>Устройство и огнезащитная пропитка деревянной стропильной системы для здания Общежития в т.ч. слуховые окна</t>
        </is>
      </c>
      <c r="E89" s="349" t="n"/>
      <c r="F89" s="349" t="n"/>
      <c r="G89" s="349" t="n"/>
      <c r="H89" s="349" t="n"/>
      <c r="I89" s="350" t="n"/>
      <c r="J89" s="108" t="inlineStr">
        <is>
          <t>м3</t>
        </is>
      </c>
      <c r="K89" s="50" t="n">
        <v>43.6</v>
      </c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50" t="n">
        <v>43.6</v>
      </c>
    </row>
    <row r="90" ht="30" customHeight="1" s="270">
      <c r="A90" s="12" t="inlineStr">
        <is>
          <t>Общежитие</t>
        </is>
      </c>
      <c r="B90" s="12" t="n"/>
      <c r="C90" s="12" t="inlineStr">
        <is>
          <t>4.2.2</t>
        </is>
      </c>
      <c r="D90" s="238" t="inlineStr">
        <is>
          <t>Утепление чердачного перекрытия здания Общежития минераловатными плитами с устройством ветрозащитной мембраны</t>
        </is>
      </c>
      <c r="E90" s="349" t="n"/>
      <c r="F90" s="349" t="n"/>
      <c r="G90" s="349" t="n"/>
      <c r="H90" s="349" t="n"/>
      <c r="I90" s="350" t="n"/>
      <c r="J90" s="108" t="inlineStr">
        <is>
          <t>м2</t>
        </is>
      </c>
      <c r="K90" s="50" t="n">
        <v>1127.66</v>
      </c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50" t="n">
        <v>1127.66</v>
      </c>
    </row>
    <row r="91" ht="15" customHeight="1" s="270">
      <c r="A91" s="12" t="inlineStr">
        <is>
          <t>Общежитие</t>
        </is>
      </c>
      <c r="B91" s="12" t="n"/>
      <c r="C91" s="12" t="inlineStr">
        <is>
          <t>4.2.3</t>
        </is>
      </c>
      <c r="D91" s="238" t="inlineStr">
        <is>
          <t>Устройство ходовых мостиков в подкровельном пространстве здания Общежития</t>
        </is>
      </c>
      <c r="E91" s="349" t="n"/>
      <c r="F91" s="349" t="n"/>
      <c r="G91" s="349" t="n"/>
      <c r="H91" s="349" t="n"/>
      <c r="I91" s="350" t="n"/>
      <c r="J91" s="108" t="inlineStr">
        <is>
          <t>м.п.</t>
        </is>
      </c>
      <c r="K91" s="50" t="n">
        <v>108</v>
      </c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50" t="n">
        <v>108</v>
      </c>
    </row>
    <row r="92" ht="30" customHeight="1" s="270">
      <c r="A92" s="12" t="inlineStr">
        <is>
          <t>Общежитие</t>
        </is>
      </c>
      <c r="B92" s="12" t="n"/>
      <c r="C92" s="12" t="inlineStr">
        <is>
          <t>4.2.4</t>
        </is>
      </c>
      <c r="D92" s="238" t="inlineStr">
        <is>
          <t>Поставка, погрузо-разгрузочные работы, монтаж кровельного профилированного листа для здания Общежития (в т.ч. входные группы)</t>
        </is>
      </c>
      <c r="E92" s="349" t="n"/>
      <c r="F92" s="349" t="n"/>
      <c r="G92" s="349" t="n"/>
      <c r="H92" s="349" t="n"/>
      <c r="I92" s="350" t="n"/>
      <c r="J92" s="108" t="inlineStr">
        <is>
          <t>м2</t>
        </is>
      </c>
      <c r="K92" s="49" t="n">
        <v>1204.34</v>
      </c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49" t="n">
        <v>1204.34</v>
      </c>
    </row>
    <row r="93" ht="30" customHeight="1" s="270">
      <c r="A93" s="12" t="inlineStr">
        <is>
          <t>Общежитие</t>
        </is>
      </c>
      <c r="B93" s="12" t="n"/>
      <c r="C93" s="12" t="inlineStr">
        <is>
          <t>4.2.5</t>
        </is>
      </c>
      <c r="D93" s="238" t="inlineStr">
        <is>
          <t>Изготовление, поставка, монтаж конькового фасонного  элемента длякровли здания Общежития</t>
        </is>
      </c>
      <c r="E93" s="349" t="n"/>
      <c r="F93" s="349" t="n"/>
      <c r="G93" s="349" t="n"/>
      <c r="H93" s="349" t="n"/>
      <c r="I93" s="350" t="n"/>
      <c r="J93" s="108" t="inlineStr">
        <is>
          <t>п.м.</t>
        </is>
      </c>
      <c r="K93" s="49" t="n">
        <v>55</v>
      </c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49" t="n">
        <v>55</v>
      </c>
    </row>
    <row r="94" ht="30" customHeight="1" s="270">
      <c r="A94" s="12" t="inlineStr">
        <is>
          <t>Общежитие</t>
        </is>
      </c>
      <c r="B94" s="12" t="n"/>
      <c r="C94" s="12" t="inlineStr">
        <is>
          <t>4.2.6</t>
        </is>
      </c>
      <c r="D94" s="238" t="inlineStr">
        <is>
          <t>Монтаж деревянной подсистемы и зашивка фронтонов здания Общежития профилированным листом</t>
        </is>
      </c>
      <c r="E94" s="349" t="n"/>
      <c r="F94" s="349" t="n"/>
      <c r="G94" s="349" t="n"/>
      <c r="H94" s="349" t="n"/>
      <c r="I94" s="350" t="n"/>
      <c r="J94" s="108" t="inlineStr">
        <is>
          <t>м2</t>
        </is>
      </c>
      <c r="K94" s="49" t="n">
        <v>40.7</v>
      </c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49" t="n">
        <v>40.7</v>
      </c>
    </row>
    <row r="95" ht="15" customHeight="1" s="270">
      <c r="A95" s="12" t="inlineStr">
        <is>
          <t>Общежитие</t>
        </is>
      </c>
      <c r="B95" s="12" t="n"/>
      <c r="C95" s="12" t="inlineStr">
        <is>
          <t>4.2.7</t>
        </is>
      </c>
      <c r="D95" s="238" t="inlineStr">
        <is>
          <t>Устройство карнизнызх свесов из металлического сайдинга</t>
        </is>
      </c>
      <c r="E95" s="349" t="n"/>
      <c r="F95" s="349" t="n"/>
      <c r="G95" s="349" t="n"/>
      <c r="H95" s="349" t="n"/>
      <c r="I95" s="350" t="n"/>
      <c r="J95" s="108" t="inlineStr">
        <is>
          <t>п.м.</t>
        </is>
      </c>
      <c r="K95" s="49" t="n">
        <v>112.2</v>
      </c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49" t="n">
        <v>112.2</v>
      </c>
    </row>
    <row r="96" ht="15" customHeight="1" s="270">
      <c r="A96" s="12" t="inlineStr">
        <is>
          <t>Общежитие</t>
        </is>
      </c>
      <c r="B96" s="12" t="n"/>
      <c r="C96" s="12" t="inlineStr">
        <is>
          <t>4.2.8</t>
        </is>
      </c>
      <c r="D96" s="238" t="inlineStr">
        <is>
          <t>Устройство вентиляционных кровельных тумб</t>
        </is>
      </c>
      <c r="E96" s="349" t="n"/>
      <c r="F96" s="349" t="n"/>
      <c r="G96" s="349" t="n"/>
      <c r="H96" s="349" t="n"/>
      <c r="I96" s="350" t="n"/>
      <c r="J96" s="108" t="inlineStr">
        <is>
          <t>шт.</t>
        </is>
      </c>
      <c r="K96" s="49" t="n">
        <v>18</v>
      </c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49" t="n">
        <v>18</v>
      </c>
    </row>
    <row r="97" ht="15" customHeight="1" s="270">
      <c r="A97" s="12" t="inlineStr">
        <is>
          <t>Общежитие</t>
        </is>
      </c>
      <c r="B97" s="12" t="n"/>
      <c r="C97" s="12" t="inlineStr">
        <is>
          <t>4.2.9</t>
        </is>
      </c>
      <c r="D97" s="238" t="inlineStr">
        <is>
          <t>Изготовление, поставка и монтаж системы снегозадержания</t>
        </is>
      </c>
      <c r="E97" s="349" t="n"/>
      <c r="F97" s="349" t="n"/>
      <c r="G97" s="349" t="n"/>
      <c r="H97" s="349" t="n"/>
      <c r="I97" s="350" t="n"/>
      <c r="J97" s="108" t="inlineStr">
        <is>
          <t>п.м.</t>
        </is>
      </c>
      <c r="K97" s="49" t="n">
        <v>120</v>
      </c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49" t="n">
        <v>120</v>
      </c>
    </row>
    <row r="98" ht="15" customHeight="1" s="270">
      <c r="A98" s="12" t="inlineStr">
        <is>
          <t>Общежитие</t>
        </is>
      </c>
      <c r="B98" s="12" t="n"/>
      <c r="C98" s="12" t="inlineStr">
        <is>
          <t>4.2.10</t>
        </is>
      </c>
      <c r="D98" s="238" t="inlineStr">
        <is>
          <t>Монтаж водосточной системы: желоба, трубы, воронки</t>
        </is>
      </c>
      <c r="E98" s="349" t="n"/>
      <c r="F98" s="349" t="n"/>
      <c r="G98" s="349" t="n"/>
      <c r="H98" s="349" t="n"/>
      <c r="I98" s="350" t="n"/>
      <c r="J98" s="108" t="inlineStr">
        <is>
          <t>п.м.</t>
        </is>
      </c>
      <c r="K98" s="49" t="n">
        <v>188</v>
      </c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49" t="n">
        <v>188</v>
      </c>
    </row>
    <row r="99" ht="30" customHeight="1" s="270">
      <c r="A99" s="12" t="inlineStr">
        <is>
          <t>АБК</t>
        </is>
      </c>
      <c r="B99" s="12" t="n"/>
      <c r="C99" s="12" t="inlineStr">
        <is>
          <t>4.2.11</t>
        </is>
      </c>
      <c r="D99" s="238" t="inlineStr">
        <is>
          <t>Устройство и огнезащитная пропитка деревянной стропильной системы для здания АБК в т.ч. слуховые окна</t>
        </is>
      </c>
      <c r="E99" s="349" t="n"/>
      <c r="F99" s="349" t="n"/>
      <c r="G99" s="349" t="n"/>
      <c r="H99" s="349" t="n"/>
      <c r="I99" s="350" t="n"/>
      <c r="J99" s="108" t="inlineStr">
        <is>
          <t>м3</t>
        </is>
      </c>
      <c r="K99" s="50" t="n">
        <v>34.5</v>
      </c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50" t="n">
        <v>34.5</v>
      </c>
    </row>
    <row r="100" ht="30" customHeight="1" s="270">
      <c r="A100" s="12" t="inlineStr">
        <is>
          <t>АБК</t>
        </is>
      </c>
      <c r="B100" s="12" t="n"/>
      <c r="C100" s="12" t="inlineStr">
        <is>
          <t>4.2.12</t>
        </is>
      </c>
      <c r="D100" s="238" t="inlineStr">
        <is>
          <t>Утепление чердачного перекрытия здания АБК минераловатными плитами с устройством ветрозащитной мембраны</t>
        </is>
      </c>
      <c r="E100" s="349" t="n"/>
      <c r="F100" s="349" t="n"/>
      <c r="G100" s="349" t="n"/>
      <c r="H100" s="349" t="n"/>
      <c r="I100" s="350" t="n"/>
      <c r="J100" s="108" t="inlineStr">
        <is>
          <t>м2</t>
        </is>
      </c>
      <c r="K100" s="50" t="n">
        <v>695.8</v>
      </c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50" t="n">
        <v>695.8</v>
      </c>
    </row>
    <row r="101" ht="15" customHeight="1" s="270">
      <c r="A101" s="12" t="inlineStr">
        <is>
          <t>АБК</t>
        </is>
      </c>
      <c r="B101" s="12" t="n"/>
      <c r="C101" s="12" t="inlineStr">
        <is>
          <t>4.2.13</t>
        </is>
      </c>
      <c r="D101" s="238" t="inlineStr">
        <is>
          <t>Устройство ходовых мостиков в подкровельном пространстве здания АБК</t>
        </is>
      </c>
      <c r="E101" s="349" t="n"/>
      <c r="F101" s="349" t="n"/>
      <c r="G101" s="349" t="n"/>
      <c r="H101" s="349" t="n"/>
      <c r="I101" s="350" t="n"/>
      <c r="J101" s="108" t="inlineStr">
        <is>
          <t>м.п.</t>
        </is>
      </c>
      <c r="K101" s="50" t="n">
        <v>106</v>
      </c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50" t="n">
        <v>106</v>
      </c>
    </row>
    <row r="102" ht="45" customHeight="1" s="270">
      <c r="A102" s="12" t="inlineStr">
        <is>
          <t>АБК</t>
        </is>
      </c>
      <c r="B102" s="12" t="n"/>
      <c r="C102" s="12" t="inlineStr">
        <is>
          <t>4.2.14</t>
        </is>
      </c>
      <c r="D102" s="238" t="inlineStr">
        <is>
          <t>Поставка, погрузо-разгрузочные работы, монтаж кровельного профилированного листа для здания АБК
 (в т.ч. входные группы)</t>
        </is>
      </c>
      <c r="E102" s="349" t="n"/>
      <c r="F102" s="349" t="n"/>
      <c r="G102" s="349" t="n"/>
      <c r="H102" s="349" t="n"/>
      <c r="I102" s="350" t="n"/>
      <c r="J102" s="108" t="inlineStr">
        <is>
          <t>м2</t>
        </is>
      </c>
      <c r="K102" s="49" t="n">
        <v>952.35</v>
      </c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49" t="n">
        <v>952.35</v>
      </c>
    </row>
    <row r="103" ht="15" customHeight="1" s="270">
      <c r="A103" s="12" t="inlineStr">
        <is>
          <t>АБК</t>
        </is>
      </c>
      <c r="B103" s="12" t="n"/>
      <c r="C103" s="12" t="inlineStr">
        <is>
          <t>4.2.15</t>
        </is>
      </c>
      <c r="D103" s="238" t="inlineStr">
        <is>
          <t>Изготовление, поставка, монтаж конькового фасонного  элемента для кровли здания АБК</t>
        </is>
      </c>
      <c r="E103" s="349" t="n"/>
      <c r="F103" s="349" t="n"/>
      <c r="G103" s="349" t="n"/>
      <c r="H103" s="349" t="n"/>
      <c r="I103" s="350" t="n"/>
      <c r="J103" s="108" t="inlineStr">
        <is>
          <t>п.м.</t>
        </is>
      </c>
      <c r="K103" s="49" t="n">
        <v>55</v>
      </c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49" t="n">
        <v>55</v>
      </c>
    </row>
    <row r="104" ht="15" customHeight="1" s="270">
      <c r="A104" s="12" t="inlineStr">
        <is>
          <t>АБК</t>
        </is>
      </c>
      <c r="B104" s="12" t="n"/>
      <c r="C104" s="12" t="inlineStr">
        <is>
          <t>4.2.16</t>
        </is>
      </c>
      <c r="D104" s="238" t="inlineStr">
        <is>
          <t>Монтаж деревянной подсистемы и зашивка фронтонов здания АБК профилированным листом</t>
        </is>
      </c>
      <c r="E104" s="349" t="n"/>
      <c r="F104" s="349" t="n"/>
      <c r="G104" s="349" t="n"/>
      <c r="H104" s="349" t="n"/>
      <c r="I104" s="350" t="n"/>
      <c r="J104" s="108" t="inlineStr">
        <is>
          <t>м2</t>
        </is>
      </c>
      <c r="K104" s="49" t="n">
        <v>44.3</v>
      </c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49" t="n">
        <v>44.3</v>
      </c>
    </row>
    <row r="105" ht="15" customHeight="1" s="270">
      <c r="A105" s="12" t="inlineStr">
        <is>
          <t>АБК</t>
        </is>
      </c>
      <c r="B105" s="12" t="n"/>
      <c r="C105" s="12" t="inlineStr">
        <is>
          <t>4.2.17</t>
        </is>
      </c>
      <c r="D105" s="238" t="inlineStr">
        <is>
          <t>Устройство карнизнызх свесов из металлического сайдинга</t>
        </is>
      </c>
      <c r="E105" s="349" t="n"/>
      <c r="F105" s="349" t="n"/>
      <c r="G105" s="349" t="n"/>
      <c r="H105" s="349" t="n"/>
      <c r="I105" s="350" t="n"/>
      <c r="J105" s="108" t="inlineStr">
        <is>
          <t>п.м.</t>
        </is>
      </c>
      <c r="K105" s="49" t="n">
        <v>115</v>
      </c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49" t="n">
        <v>115</v>
      </c>
    </row>
    <row r="106" ht="15" customHeight="1" s="270">
      <c r="A106" s="12" t="inlineStr">
        <is>
          <t>АБК</t>
        </is>
      </c>
      <c r="B106" s="12" t="n"/>
      <c r="C106" s="12" t="inlineStr">
        <is>
          <t>4.2.18</t>
        </is>
      </c>
      <c r="D106" s="238" t="inlineStr">
        <is>
          <t>Устройство вентиляционных кровельных тумб</t>
        </is>
      </c>
      <c r="E106" s="349" t="n"/>
      <c r="F106" s="349" t="n"/>
      <c r="G106" s="349" t="n"/>
      <c r="H106" s="349" t="n"/>
      <c r="I106" s="350" t="n"/>
      <c r="J106" s="108" t="inlineStr">
        <is>
          <t>шт.</t>
        </is>
      </c>
      <c r="K106" s="49" t="n">
        <v>7</v>
      </c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49" t="n">
        <v>7</v>
      </c>
    </row>
    <row r="107" ht="15" customHeight="1" s="270">
      <c r="A107" s="12" t="inlineStr">
        <is>
          <t>АБК</t>
        </is>
      </c>
      <c r="B107" s="12" t="n"/>
      <c r="C107" s="12" t="inlineStr">
        <is>
          <t>4.2.19</t>
        </is>
      </c>
      <c r="D107" s="238" t="inlineStr">
        <is>
          <t>Изготовление, поставка и монтаж системы снегозадержания</t>
        </is>
      </c>
      <c r="E107" s="349" t="n"/>
      <c r="F107" s="349" t="n"/>
      <c r="G107" s="349" t="n"/>
      <c r="H107" s="349" t="n"/>
      <c r="I107" s="350" t="n"/>
      <c r="J107" s="108" t="inlineStr">
        <is>
          <t>п.м.</t>
        </is>
      </c>
      <c r="K107" s="49" t="n">
        <v>114</v>
      </c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49" t="n">
        <v>114</v>
      </c>
    </row>
    <row r="108" ht="15" customHeight="1" s="270">
      <c r="A108" s="12" t="inlineStr">
        <is>
          <t>АБК</t>
        </is>
      </c>
      <c r="B108" s="12" t="n"/>
      <c r="C108" s="12" t="inlineStr">
        <is>
          <t>4.2.20</t>
        </is>
      </c>
      <c r="D108" s="238" t="inlineStr">
        <is>
          <t>Монтаж водосточной системы: желоба, трубы, воронки</t>
        </is>
      </c>
      <c r="E108" s="349" t="n"/>
      <c r="F108" s="349" t="n"/>
      <c r="G108" s="349" t="n"/>
      <c r="H108" s="349" t="n"/>
      <c r="I108" s="350" t="n"/>
      <c r="J108" s="108" t="inlineStr">
        <is>
          <t>п.м.</t>
        </is>
      </c>
      <c r="K108" s="49" t="n">
        <v>182</v>
      </c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49" t="n">
        <v>182</v>
      </c>
    </row>
    <row r="109" ht="15" customHeight="1" s="270">
      <c r="A109" s="12" t="inlineStr">
        <is>
          <t>Галерея</t>
        </is>
      </c>
      <c r="B109" s="12" t="n"/>
      <c r="C109" s="12" t="inlineStr">
        <is>
          <t>4.2.21</t>
        </is>
      </c>
      <c r="D109" s="238" t="inlineStr">
        <is>
          <t>Изготовление, поставка и монтаж системы снегозадержания</t>
        </is>
      </c>
      <c r="E109" s="349" t="n"/>
      <c r="F109" s="349" t="n"/>
      <c r="G109" s="349" t="n"/>
      <c r="H109" s="349" t="n"/>
      <c r="I109" s="350" t="n"/>
      <c r="J109" s="108" t="inlineStr">
        <is>
          <t>м2</t>
        </is>
      </c>
      <c r="K109" s="50" t="n">
        <v>45</v>
      </c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50" t="n">
        <v>45</v>
      </c>
    </row>
    <row r="110" ht="15" customHeight="1" s="270">
      <c r="A110" s="12" t="inlineStr">
        <is>
          <t>Галерея</t>
        </is>
      </c>
      <c r="B110" s="12" t="n"/>
      <c r="C110" s="12" t="inlineStr">
        <is>
          <t>4.2.22</t>
        </is>
      </c>
      <c r="D110" s="238" t="inlineStr">
        <is>
          <t>Монтаж водосточной системы: желоба, трубы, воронки</t>
        </is>
      </c>
      <c r="E110" s="349" t="n"/>
      <c r="F110" s="349" t="n"/>
      <c r="G110" s="349" t="n"/>
      <c r="H110" s="349" t="n"/>
      <c r="I110" s="350" t="n"/>
      <c r="J110" s="108" t="inlineStr">
        <is>
          <t>м2</t>
        </is>
      </c>
      <c r="K110" s="49" t="n">
        <v>45</v>
      </c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49" t="n">
        <v>45</v>
      </c>
    </row>
    <row r="111" ht="15" customHeight="1" s="270">
      <c r="A111" s="12" t="inlineStr">
        <is>
          <t>Галерея</t>
        </is>
      </c>
      <c r="B111" s="12" t="n"/>
      <c r="C111" s="12" t="inlineStr">
        <is>
          <t>4.2.23</t>
        </is>
      </c>
      <c r="D111" s="238" t="inlineStr">
        <is>
          <t>Утепление чердачного перекрытия Галереи минераловатными плитами с устройством ветрозащитной мембраны</t>
        </is>
      </c>
      <c r="E111" s="349" t="n"/>
      <c r="F111" s="349" t="n"/>
      <c r="G111" s="349" t="n"/>
      <c r="H111" s="349" t="n"/>
      <c r="I111" s="350" t="n"/>
      <c r="J111" s="108" t="inlineStr">
        <is>
          <t>п.м.</t>
        </is>
      </c>
      <c r="K111" s="49" t="n">
        <v>7.9</v>
      </c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49" t="n">
        <v>7.9</v>
      </c>
    </row>
    <row r="112" ht="15" customHeight="1" s="270">
      <c r="A112" s="12" t="inlineStr">
        <is>
          <t>Галерея</t>
        </is>
      </c>
      <c r="B112" s="12" t="n"/>
      <c r="C112" s="12" t="inlineStr">
        <is>
          <t>4.2.24</t>
        </is>
      </c>
      <c r="D112" s="238" t="inlineStr">
        <is>
          <t>Устройство карнизнызх свесов из металлического сайдинга</t>
        </is>
      </c>
      <c r="E112" s="349" t="n"/>
      <c r="F112" s="349" t="n"/>
      <c r="G112" s="349" t="n"/>
      <c r="H112" s="349" t="n"/>
      <c r="I112" s="350" t="n"/>
      <c r="J112" s="108" t="inlineStr">
        <is>
          <t>п.м.</t>
        </is>
      </c>
      <c r="K112" s="49" t="n">
        <v>18</v>
      </c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49" t="n">
        <v>18</v>
      </c>
    </row>
    <row r="113" ht="15" customHeight="1" s="270">
      <c r="A113" s="12" t="inlineStr">
        <is>
          <t>Галерея</t>
        </is>
      </c>
      <c r="B113" s="12" t="n"/>
      <c r="C113" s="12" t="inlineStr">
        <is>
          <t>4.2.25</t>
        </is>
      </c>
      <c r="D113" s="238" t="inlineStr">
        <is>
          <t>Изготовление, поставка и монтаж системы снегозадержания</t>
        </is>
      </c>
      <c r="E113" s="349" t="n"/>
      <c r="F113" s="349" t="n"/>
      <c r="G113" s="349" t="n"/>
      <c r="H113" s="349" t="n"/>
      <c r="I113" s="350" t="n"/>
      <c r="J113" s="108" t="inlineStr">
        <is>
          <t>п.м.</t>
        </is>
      </c>
      <c r="K113" s="49" t="n">
        <v>12</v>
      </c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49" t="n">
        <v>12</v>
      </c>
    </row>
    <row r="114" ht="15" customHeight="1" s="270">
      <c r="A114" s="12" t="inlineStr">
        <is>
          <t>Галерея</t>
        </is>
      </c>
      <c r="B114" s="12" t="n"/>
      <c r="C114" s="12" t="inlineStr">
        <is>
          <t>4.2.26</t>
        </is>
      </c>
      <c r="D114" s="238" t="inlineStr">
        <is>
          <t>Монтаж водосточной системы: желоба, трубы, воронки</t>
        </is>
      </c>
      <c r="E114" s="349" t="n"/>
      <c r="F114" s="349" t="n"/>
      <c r="G114" s="349" t="n"/>
      <c r="H114" s="349" t="n"/>
      <c r="I114" s="350" t="n"/>
      <c r="J114" s="108" t="inlineStr">
        <is>
          <t>п.м.</t>
        </is>
      </c>
      <c r="K114" s="49" t="n">
        <v>38</v>
      </c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49" t="n">
        <v>38</v>
      </c>
    </row>
    <row r="115" ht="15" customHeight="1" s="270">
      <c r="A115" s="246" t="inlineStr">
        <is>
          <t>4.3 Заполнение наружных оконных проемов</t>
        </is>
      </c>
      <c r="B115" s="349" t="n"/>
      <c r="C115" s="349" t="n"/>
      <c r="D115" s="349" t="n"/>
      <c r="E115" s="349" t="n"/>
      <c r="F115" s="349" t="n"/>
      <c r="G115" s="349" t="n"/>
      <c r="H115" s="349" t="n"/>
      <c r="I115" s="349" t="n"/>
      <c r="J115" s="349" t="n"/>
      <c r="K115" s="349" t="n"/>
      <c r="L115" s="349" t="n"/>
      <c r="M115" s="349" t="n"/>
      <c r="N115" s="349" t="n"/>
      <c r="O115" s="349" t="n"/>
      <c r="P115" s="349" t="n"/>
      <c r="Q115" s="349" t="n"/>
      <c r="R115" s="349" t="n"/>
      <c r="S115" s="349" t="n"/>
      <c r="T115" s="349" t="n"/>
      <c r="U115" s="350" t="n"/>
    </row>
    <row r="116" ht="30" customHeight="1" s="270">
      <c r="A116" s="12" t="inlineStr">
        <is>
          <t>Общежитие</t>
        </is>
      </c>
      <c r="B116" s="12" t="n"/>
      <c r="C116" s="12" t="inlineStr">
        <is>
          <t>4.3.1</t>
        </is>
      </c>
      <c r="D116" s="238" t="inlineStr">
        <is>
          <t>Изготовление, поставка и монтаж наружных окон (аллюминиевый трехкамерный профиль теплой серии с термовставкой)</t>
        </is>
      </c>
      <c r="E116" s="349" t="n"/>
      <c r="F116" s="349" t="n"/>
      <c r="G116" s="349" t="n"/>
      <c r="H116" s="349" t="n"/>
      <c r="I116" s="350" t="n"/>
      <c r="J116" s="108" t="inlineStr">
        <is>
          <t>м2</t>
        </is>
      </c>
      <c r="K116" s="50" t="n">
        <v>187.2</v>
      </c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50" t="n">
        <v>187.2</v>
      </c>
    </row>
    <row r="117" ht="15" customHeight="1" s="270">
      <c r="A117" s="12" t="inlineStr">
        <is>
          <t>Общежитие</t>
        </is>
      </c>
      <c r="B117" s="12" t="n"/>
      <c r="C117" s="12" t="inlineStr">
        <is>
          <t>4.3.2</t>
        </is>
      </c>
      <c r="D117" s="238" t="inlineStr">
        <is>
          <t>Изготовление, поставка и монтаж оконных отливов</t>
        </is>
      </c>
      <c r="E117" s="349" t="n"/>
      <c r="F117" s="349" t="n"/>
      <c r="G117" s="349" t="n"/>
      <c r="H117" s="349" t="n"/>
      <c r="I117" s="350" t="n"/>
      <c r="J117" s="108" t="inlineStr">
        <is>
          <t>п.м.</t>
        </is>
      </c>
      <c r="K117" s="50" t="n">
        <v>115.44</v>
      </c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50" t="n">
        <v>115.44</v>
      </c>
    </row>
    <row r="118" ht="30" customHeight="1" s="270">
      <c r="A118" s="12" t="inlineStr">
        <is>
          <t>АБК</t>
        </is>
      </c>
      <c r="B118" s="12" t="n"/>
      <c r="C118" s="12" t="inlineStr">
        <is>
          <t>4.3.3</t>
        </is>
      </c>
      <c r="D118" s="238" t="inlineStr">
        <is>
          <t>Изготовление, поставка и монтаж наружных окон (аллюминиевый трехкамерный профиль теплой серии с термовставкой)</t>
        </is>
      </c>
      <c r="E118" s="349" t="n"/>
      <c r="F118" s="349" t="n"/>
      <c r="G118" s="349" t="n"/>
      <c r="H118" s="349" t="n"/>
      <c r="I118" s="350" t="n"/>
      <c r="J118" s="108" t="inlineStr">
        <is>
          <t>м2</t>
        </is>
      </c>
      <c r="K118" s="50" t="n">
        <v>113.4</v>
      </c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50" t="n">
        <v>113.4</v>
      </c>
    </row>
    <row r="119" ht="15" customHeight="1" s="270">
      <c r="A119" s="12" t="inlineStr">
        <is>
          <t>АБК</t>
        </is>
      </c>
      <c r="B119" s="12" t="n"/>
      <c r="C119" s="12" t="inlineStr">
        <is>
          <t>4.3.4</t>
        </is>
      </c>
      <c r="D119" s="238" t="inlineStr">
        <is>
          <t>Изготовление, поставка и монтаж оконных отливов</t>
        </is>
      </c>
      <c r="E119" s="349" t="n"/>
      <c r="F119" s="349" t="n"/>
      <c r="G119" s="349" t="n"/>
      <c r="H119" s="349" t="n"/>
      <c r="I119" s="350" t="n"/>
      <c r="J119" s="108" t="inlineStr">
        <is>
          <t>п.м.</t>
        </is>
      </c>
      <c r="K119" s="50" t="n">
        <v>75.5</v>
      </c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50" t="n">
        <v>75.5</v>
      </c>
    </row>
    <row r="120" ht="15" customHeight="1" s="270">
      <c r="A120" s="246" t="inlineStr">
        <is>
          <t xml:space="preserve">4.4 Заполнение наружных дверных проемов </t>
        </is>
      </c>
      <c r="B120" s="349" t="n"/>
      <c r="C120" s="349" t="n"/>
      <c r="D120" s="349" t="n"/>
      <c r="E120" s="349" t="n"/>
      <c r="F120" s="349" t="n"/>
      <c r="G120" s="349" t="n"/>
      <c r="H120" s="349" t="n"/>
      <c r="I120" s="349" t="n"/>
      <c r="J120" s="349" t="n"/>
      <c r="K120" s="349" t="n"/>
      <c r="L120" s="349" t="n"/>
      <c r="M120" s="349" t="n"/>
      <c r="N120" s="349" t="n"/>
      <c r="O120" s="349" t="n"/>
      <c r="P120" s="349" t="n"/>
      <c r="Q120" s="349" t="n"/>
      <c r="R120" s="349" t="n"/>
      <c r="S120" s="349" t="n"/>
      <c r="T120" s="349" t="n"/>
      <c r="U120" s="350" t="n"/>
    </row>
    <row r="121" ht="15" customHeight="1" s="270">
      <c r="A121" s="12" t="inlineStr">
        <is>
          <t>Общежитие</t>
        </is>
      </c>
      <c r="B121" s="12" t="n"/>
      <c r="C121" s="21" t="inlineStr">
        <is>
          <t>4.4.1</t>
        </is>
      </c>
      <c r="D121" s="371" t="inlineStr">
        <is>
          <t>Изготовление, поставка и монтаж наружных дверей 2300-1450 (Металлическая)</t>
        </is>
      </c>
      <c r="E121" s="349" t="n"/>
      <c r="F121" s="349" t="n"/>
      <c r="G121" s="349" t="n"/>
      <c r="H121" s="349" t="n"/>
      <c r="I121" s="350" t="n"/>
      <c r="J121" s="108" t="inlineStr">
        <is>
          <t>шт.</t>
        </is>
      </c>
      <c r="K121" s="50" t="n">
        <v>4</v>
      </c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50" t="n">
        <v>4</v>
      </c>
    </row>
    <row r="122" ht="30" customHeight="1" s="270">
      <c r="A122" s="12" t="inlineStr">
        <is>
          <t>Общежитие</t>
        </is>
      </c>
      <c r="B122" s="12" t="n"/>
      <c r="C122" s="21" t="inlineStr">
        <is>
          <t>4.4.2</t>
        </is>
      </c>
      <c r="D122" s="371" t="inlineStr">
        <is>
          <t>Изготовление, поставка и монтаж наружных дверей 2300-1000 (металлическая противопожарная EI-30)</t>
        </is>
      </c>
      <c r="E122" s="349" t="n"/>
      <c r="F122" s="349" t="n"/>
      <c r="G122" s="349" t="n"/>
      <c r="H122" s="349" t="n"/>
      <c r="I122" s="350" t="n"/>
      <c r="J122" s="108" t="inlineStr">
        <is>
          <t>шт.</t>
        </is>
      </c>
      <c r="K122" s="50" t="n">
        <v>1</v>
      </c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50" t="n">
        <v>1</v>
      </c>
    </row>
    <row r="123" ht="15" customHeight="1" s="270">
      <c r="A123" s="12" t="inlineStr">
        <is>
          <t>АБК</t>
        </is>
      </c>
      <c r="B123" s="12" t="n"/>
      <c r="C123" s="21" t="inlineStr">
        <is>
          <t>4.4.3</t>
        </is>
      </c>
      <c r="D123" s="238" t="inlineStr">
        <is>
          <t>Изготовление, поставка и монтаж наружных дверей 2100-1000 (Металлическая)</t>
        </is>
      </c>
      <c r="E123" s="349" t="n"/>
      <c r="F123" s="349" t="n"/>
      <c r="G123" s="349" t="n"/>
      <c r="H123" s="349" t="n"/>
      <c r="I123" s="350" t="n"/>
      <c r="J123" s="108" t="inlineStr">
        <is>
          <t>шт.</t>
        </is>
      </c>
      <c r="K123" s="50" t="n">
        <v>1</v>
      </c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50" t="n">
        <v>1</v>
      </c>
    </row>
    <row r="124" ht="30" customHeight="1" s="270">
      <c r="A124" s="12" t="inlineStr">
        <is>
          <t>АБК</t>
        </is>
      </c>
      <c r="B124" s="12" t="n"/>
      <c r="C124" s="21" t="inlineStr">
        <is>
          <t>4.4.4</t>
        </is>
      </c>
      <c r="D124" s="238" t="inlineStr">
        <is>
          <t>Изготовление, поставка и монтаж наружных дверей 2300-1450 (металлическая противопожарная EI-45)</t>
        </is>
      </c>
      <c r="E124" s="349" t="n"/>
      <c r="F124" s="349" t="n"/>
      <c r="G124" s="349" t="n"/>
      <c r="H124" s="349" t="n"/>
      <c r="I124" s="350" t="n"/>
      <c r="J124" s="108" t="inlineStr">
        <is>
          <t>шт.</t>
        </is>
      </c>
      <c r="K124" s="50" t="n">
        <v>1</v>
      </c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50" t="n">
        <v>1</v>
      </c>
    </row>
    <row r="125" ht="30" customHeight="1" s="270">
      <c r="A125" s="12" t="inlineStr">
        <is>
          <t>АБК</t>
        </is>
      </c>
      <c r="B125" s="12" t="n"/>
      <c r="C125" s="21" t="inlineStr">
        <is>
          <t>4.4.5</t>
        </is>
      </c>
      <c r="D125" s="238" t="inlineStr">
        <is>
          <t>Изготовление, поставка и монтаж наружных дверей 2300-1000 (металлическая противопожарная EI-30)</t>
        </is>
      </c>
      <c r="E125" s="349" t="n"/>
      <c r="F125" s="349" t="n"/>
      <c r="G125" s="349" t="n"/>
      <c r="H125" s="349" t="n"/>
      <c r="I125" s="350" t="n"/>
      <c r="J125" s="108" t="inlineStr">
        <is>
          <t>шт.</t>
        </is>
      </c>
      <c r="K125" s="50" t="n">
        <v>1</v>
      </c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50" t="n">
        <v>1</v>
      </c>
    </row>
    <row r="126" ht="15" customHeight="1" s="270">
      <c r="A126" s="246" t="inlineStr">
        <is>
          <t>5. ЭТАП Внутренние инженерные сети</t>
        </is>
      </c>
      <c r="B126" s="349" t="n"/>
      <c r="C126" s="349" t="n"/>
      <c r="D126" s="349" t="n"/>
      <c r="E126" s="349" t="n"/>
      <c r="F126" s="349" t="n"/>
      <c r="G126" s="349" t="n"/>
      <c r="H126" s="349" t="n"/>
      <c r="I126" s="349" t="n"/>
      <c r="J126" s="349" t="n"/>
      <c r="K126" s="349" t="n"/>
      <c r="L126" s="349" t="n"/>
      <c r="M126" s="349" t="n"/>
      <c r="N126" s="349" t="n"/>
      <c r="O126" s="349" t="n"/>
      <c r="P126" s="349" t="n"/>
      <c r="Q126" s="349" t="n"/>
      <c r="R126" s="349" t="n"/>
      <c r="S126" s="349" t="n"/>
      <c r="T126" s="349" t="n"/>
      <c r="U126" s="350" t="n"/>
    </row>
    <row r="127" ht="15" customHeight="1" s="270">
      <c r="A127" s="372" t="inlineStr">
        <is>
          <t>5.1 .Холодный и горячий водопровод, Противопожарный водопровод АБК</t>
        </is>
      </c>
      <c r="B127" s="349" t="n"/>
      <c r="C127" s="349" t="n"/>
      <c r="D127" s="349" t="n"/>
      <c r="E127" s="349" t="n"/>
      <c r="F127" s="349" t="n"/>
      <c r="G127" s="349" t="n"/>
      <c r="H127" s="349" t="n"/>
      <c r="I127" s="349" t="n"/>
      <c r="J127" s="349" t="n"/>
      <c r="K127" s="349" t="n"/>
      <c r="L127" s="349" t="n"/>
      <c r="M127" s="349" t="n"/>
      <c r="N127" s="349" t="n"/>
      <c r="O127" s="349" t="n"/>
      <c r="P127" s="349" t="n"/>
      <c r="Q127" s="349" t="n"/>
      <c r="R127" s="349" t="n"/>
      <c r="S127" s="349" t="n"/>
      <c r="T127" s="349" t="n"/>
      <c r="U127" s="350" t="n"/>
    </row>
    <row r="128" ht="15" customHeight="1" s="270">
      <c r="A128" s="12" t="inlineStr">
        <is>
          <t>АБК</t>
        </is>
      </c>
      <c r="B128" s="12" t="n"/>
      <c r="C128" s="21" t="inlineStr">
        <is>
          <t>5.1.1</t>
        </is>
      </c>
      <c r="D128" s="373" t="inlineStr">
        <is>
          <t>Труба из полипропилена, армированные стекловолокном   ∅ 15</t>
        </is>
      </c>
      <c r="E128" s="349" t="n"/>
      <c r="F128" s="349" t="n"/>
      <c r="G128" s="349" t="n"/>
      <c r="H128" s="349" t="n"/>
      <c r="I128" s="350" t="n"/>
      <c r="J128" s="83" t="inlineStr">
        <is>
          <t>м</t>
        </is>
      </c>
      <c r="K128" s="84" t="n">
        <v>260</v>
      </c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84" t="n">
        <v>260</v>
      </c>
    </row>
    <row r="129" ht="15" customHeight="1" s="270">
      <c r="A129" s="12" t="inlineStr">
        <is>
          <t>АБК</t>
        </is>
      </c>
      <c r="B129" s="12" t="n"/>
      <c r="C129" s="21" t="inlineStr">
        <is>
          <t>5.1.2</t>
        </is>
      </c>
      <c r="D129" s="373" t="inlineStr">
        <is>
          <t>Труба из полипропилена, армированные стекловолокном ∅ 20</t>
        </is>
      </c>
      <c r="E129" s="349" t="n"/>
      <c r="F129" s="349" t="n"/>
      <c r="G129" s="349" t="n"/>
      <c r="H129" s="349" t="n"/>
      <c r="I129" s="350" t="n"/>
      <c r="J129" s="83" t="inlineStr">
        <is>
          <t>м</t>
        </is>
      </c>
      <c r="K129" s="84" t="n">
        <v>17</v>
      </c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84" t="n">
        <v>17</v>
      </c>
    </row>
    <row r="130" ht="15" customHeight="1" s="270">
      <c r="A130" s="12" t="inlineStr">
        <is>
          <t>АБК</t>
        </is>
      </c>
      <c r="B130" s="12" t="n"/>
      <c r="C130" s="21" t="inlineStr">
        <is>
          <t>5.1.3</t>
        </is>
      </c>
      <c r="D130" s="373" t="inlineStr">
        <is>
          <t>Труба из полипропилена, армированные стекловолокном  ∅ 25</t>
        </is>
      </c>
      <c r="E130" s="349" t="n"/>
      <c r="F130" s="349" t="n"/>
      <c r="G130" s="349" t="n"/>
      <c r="H130" s="349" t="n"/>
      <c r="I130" s="350" t="n"/>
      <c r="J130" s="83" t="inlineStr">
        <is>
          <t>м</t>
        </is>
      </c>
      <c r="K130" s="84" t="n">
        <v>9</v>
      </c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84" t="n">
        <v>9</v>
      </c>
    </row>
    <row r="131" ht="15" customHeight="1" s="270">
      <c r="A131" s="12" t="inlineStr">
        <is>
          <t>АБК</t>
        </is>
      </c>
      <c r="B131" s="12" t="n"/>
      <c r="C131" s="21" t="inlineStr">
        <is>
          <t>5.1.4</t>
        </is>
      </c>
      <c r="D131" s="373" t="inlineStr">
        <is>
          <t>Труба из полипропилена, армированные стекловолокном ∅ 32</t>
        </is>
      </c>
      <c r="E131" s="349" t="n"/>
      <c r="F131" s="349" t="n"/>
      <c r="G131" s="349" t="n"/>
      <c r="H131" s="349" t="n"/>
      <c r="I131" s="350" t="n"/>
      <c r="J131" s="83" t="inlineStr">
        <is>
          <t>м</t>
        </is>
      </c>
      <c r="K131" s="84" t="n">
        <v>28</v>
      </c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84" t="n">
        <v>28</v>
      </c>
    </row>
    <row r="132" ht="15" customHeight="1" s="270">
      <c r="A132" s="12" t="inlineStr">
        <is>
          <t>АБК</t>
        </is>
      </c>
      <c r="B132" s="12" t="n"/>
      <c r="C132" s="21" t="inlineStr">
        <is>
          <t>5.1.5</t>
        </is>
      </c>
      <c r="D132" s="373" t="inlineStr">
        <is>
          <t>Труба из полипропилена, армированные стекловолокном ∅ 40</t>
        </is>
      </c>
      <c r="E132" s="349" t="n"/>
      <c r="F132" s="349" t="n"/>
      <c r="G132" s="349" t="n"/>
      <c r="H132" s="349" t="n"/>
      <c r="I132" s="350" t="n"/>
      <c r="J132" s="109" t="inlineStr">
        <is>
          <t>м</t>
        </is>
      </c>
      <c r="K132" s="84" t="n">
        <v>3</v>
      </c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84" t="n">
        <v>3</v>
      </c>
    </row>
    <row r="133" ht="15" customHeight="1" s="270">
      <c r="A133" s="12" t="inlineStr">
        <is>
          <t>АБК</t>
        </is>
      </c>
      <c r="B133" s="12" t="n"/>
      <c r="C133" s="21" t="inlineStr">
        <is>
          <t>5.1.6</t>
        </is>
      </c>
      <c r="D133" s="373" t="inlineStr">
        <is>
          <t>Труба стальная водогазопроводная  оцинкованная  ∅ 50*3,5</t>
        </is>
      </c>
      <c r="E133" s="349" t="n"/>
      <c r="F133" s="349" t="n"/>
      <c r="G133" s="349" t="n"/>
      <c r="H133" s="349" t="n"/>
      <c r="I133" s="350" t="n"/>
      <c r="J133" s="83" t="inlineStr">
        <is>
          <t>м</t>
        </is>
      </c>
      <c r="K133" s="84" t="n">
        <v>1</v>
      </c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84" t="n">
        <v>1</v>
      </c>
    </row>
    <row r="134" ht="15" customHeight="1" s="270">
      <c r="A134" s="12" t="inlineStr">
        <is>
          <t>АБК</t>
        </is>
      </c>
      <c r="B134" s="12" t="n"/>
      <c r="C134" s="21" t="inlineStr">
        <is>
          <t>5.1.7</t>
        </is>
      </c>
      <c r="D134" s="373" t="inlineStr">
        <is>
          <t>Труба стальная электросварная    ∅ 57*3</t>
        </is>
      </c>
      <c r="E134" s="349" t="n"/>
      <c r="F134" s="349" t="n"/>
      <c r="G134" s="349" t="n"/>
      <c r="H134" s="349" t="n"/>
      <c r="I134" s="350" t="n"/>
      <c r="J134" s="83" t="inlineStr">
        <is>
          <t>м</t>
        </is>
      </c>
      <c r="K134" s="84" t="n">
        <v>4</v>
      </c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84" t="n">
        <v>4</v>
      </c>
    </row>
    <row r="135" ht="15" customHeight="1" s="270">
      <c r="A135" s="12" t="inlineStr">
        <is>
          <t>АБК</t>
        </is>
      </c>
      <c r="B135" s="12" t="n"/>
      <c r="C135" s="21" t="inlineStr">
        <is>
          <t>5.1.8</t>
        </is>
      </c>
      <c r="D135" s="373" t="inlineStr">
        <is>
          <t>Труба стальная электросварная    ∅63*3,5</t>
        </is>
      </c>
      <c r="E135" s="349" t="n"/>
      <c r="F135" s="349" t="n"/>
      <c r="G135" s="349" t="n"/>
      <c r="H135" s="349" t="n"/>
      <c r="I135" s="350" t="n"/>
      <c r="J135" s="83" t="inlineStr">
        <is>
          <t>м</t>
        </is>
      </c>
      <c r="K135" s="84" t="n">
        <v>4</v>
      </c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84" t="n">
        <v>4</v>
      </c>
    </row>
    <row r="136" ht="15" customHeight="1" s="270">
      <c r="A136" s="12" t="inlineStr">
        <is>
          <t>АБК</t>
        </is>
      </c>
      <c r="B136" s="12" t="n"/>
      <c r="C136" s="21" t="inlineStr">
        <is>
          <t>5.1.9</t>
        </is>
      </c>
      <c r="D136" s="373" t="inlineStr">
        <is>
          <t>Труба стальная электросварная    ∅76*3,5</t>
        </is>
      </c>
      <c r="E136" s="349" t="n"/>
      <c r="F136" s="349" t="n"/>
      <c r="G136" s="349" t="n"/>
      <c r="H136" s="349" t="n"/>
      <c r="I136" s="350" t="n"/>
      <c r="J136" s="83" t="inlineStr">
        <is>
          <t>м</t>
        </is>
      </c>
      <c r="K136" s="84" t="n">
        <v>20</v>
      </c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84" t="n">
        <v>20</v>
      </c>
    </row>
    <row r="137" ht="15" customHeight="1" s="270">
      <c r="A137" s="12" t="inlineStr">
        <is>
          <t>АБК</t>
        </is>
      </c>
      <c r="B137" s="12" t="n"/>
      <c r="C137" s="21" t="inlineStr">
        <is>
          <t>5.1.10</t>
        </is>
      </c>
      <c r="D137" s="373" t="inlineStr">
        <is>
          <t>Труба стальная электросварная    ∅89*4</t>
        </is>
      </c>
      <c r="E137" s="349" t="n"/>
      <c r="F137" s="349" t="n"/>
      <c r="G137" s="349" t="n"/>
      <c r="H137" s="349" t="n"/>
      <c r="I137" s="350" t="n"/>
      <c r="J137" s="83" t="inlineStr">
        <is>
          <t>м</t>
        </is>
      </c>
      <c r="K137" s="84" t="n">
        <v>12</v>
      </c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84" t="n">
        <v>12</v>
      </c>
    </row>
    <row r="138" ht="15" customHeight="1" s="270">
      <c r="A138" s="12" t="inlineStr">
        <is>
          <t>АБК</t>
        </is>
      </c>
      <c r="B138" s="12" t="n"/>
      <c r="C138" s="21" t="inlineStr">
        <is>
          <t>5.1.11</t>
        </is>
      </c>
      <c r="D138" s="373" t="inlineStr">
        <is>
          <t>Кран шаровый муфтовый  Ру 1.6МПа ∅20</t>
        </is>
      </c>
      <c r="E138" s="349" t="n"/>
      <c r="F138" s="349" t="n"/>
      <c r="G138" s="349" t="n"/>
      <c r="H138" s="349" t="n"/>
      <c r="I138" s="350" t="n"/>
      <c r="J138" s="83" t="inlineStr">
        <is>
          <t>шт.</t>
        </is>
      </c>
      <c r="K138" s="84" t="n">
        <v>2</v>
      </c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84" t="n">
        <v>2</v>
      </c>
    </row>
    <row r="139" ht="15" customHeight="1" s="270">
      <c r="A139" s="12" t="inlineStr">
        <is>
          <t>АБК</t>
        </is>
      </c>
      <c r="B139" s="12" t="n"/>
      <c r="C139" s="21" t="inlineStr">
        <is>
          <t>5.1.12</t>
        </is>
      </c>
      <c r="D139" s="373" t="inlineStr">
        <is>
          <t>Кран шаровый муфтовый  Ру 1.6МПа ∅15</t>
        </is>
      </c>
      <c r="E139" s="349" t="n"/>
      <c r="F139" s="349" t="n"/>
      <c r="G139" s="349" t="n"/>
      <c r="H139" s="349" t="n"/>
      <c r="I139" s="350" t="n"/>
      <c r="J139" s="83" t="inlineStr">
        <is>
          <t>шт.</t>
        </is>
      </c>
      <c r="K139" s="84" t="n">
        <v>3</v>
      </c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84" t="n">
        <v>3</v>
      </c>
    </row>
    <row r="140" ht="15" customHeight="1" s="270">
      <c r="A140" s="12" t="inlineStr">
        <is>
          <t>АБК</t>
        </is>
      </c>
      <c r="B140" s="12" t="n"/>
      <c r="C140" s="21" t="inlineStr">
        <is>
          <t>5.1.13</t>
        </is>
      </c>
      <c r="D140" s="373" t="inlineStr">
        <is>
          <t>Задвижка ∅80</t>
        </is>
      </c>
      <c r="E140" s="349" t="n"/>
      <c r="F140" s="349" t="n"/>
      <c r="G140" s="349" t="n"/>
      <c r="H140" s="349" t="n"/>
      <c r="I140" s="350" t="n"/>
      <c r="J140" s="83" t="inlineStr">
        <is>
          <t>шт.</t>
        </is>
      </c>
      <c r="K140" s="84" t="n">
        <v>1</v>
      </c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84" t="n">
        <v>1</v>
      </c>
    </row>
    <row r="141" ht="15" customHeight="1" s="270">
      <c r="A141" s="12" t="inlineStr">
        <is>
          <t>АБК</t>
        </is>
      </c>
      <c r="B141" s="12" t="n"/>
      <c r="C141" s="21" t="inlineStr">
        <is>
          <t>5.1.14</t>
        </is>
      </c>
      <c r="D141" s="373" t="inlineStr">
        <is>
          <t>Гибкие металлизированные подводки ∅15</t>
        </is>
      </c>
      <c r="E141" s="349" t="n"/>
      <c r="F141" s="349" t="n"/>
      <c r="G141" s="349" t="n"/>
      <c r="H141" s="349" t="n"/>
      <c r="I141" s="350" t="n"/>
      <c r="J141" s="83" t="inlineStr">
        <is>
          <t>шт.</t>
        </is>
      </c>
      <c r="K141" s="84" t="n">
        <v>68</v>
      </c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84" t="n">
        <v>68</v>
      </c>
    </row>
    <row r="142" ht="15" customHeight="1" s="270">
      <c r="A142" s="12" t="inlineStr">
        <is>
          <t>АБК</t>
        </is>
      </c>
      <c r="B142" s="12" t="n"/>
      <c r="C142" s="21" t="inlineStr">
        <is>
          <t>5.1.15</t>
        </is>
      </c>
      <c r="D142" s="373" t="inlineStr">
        <is>
          <t>Кран угловой для сантехники ∅15</t>
        </is>
      </c>
      <c r="E142" s="349" t="n"/>
      <c r="F142" s="349" t="n"/>
      <c r="G142" s="349" t="n"/>
      <c r="H142" s="349" t="n"/>
      <c r="I142" s="350" t="n"/>
      <c r="J142" s="83" t="inlineStr">
        <is>
          <t>шт.</t>
        </is>
      </c>
      <c r="K142" s="84" t="n">
        <v>45</v>
      </c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84" t="n">
        <v>45</v>
      </c>
    </row>
    <row r="143" ht="15" customHeight="1" s="270">
      <c r="A143" s="12" t="inlineStr">
        <is>
          <t>АБК</t>
        </is>
      </c>
      <c r="B143" s="12" t="n"/>
      <c r="C143" s="21" t="inlineStr">
        <is>
          <t>5.1.16</t>
        </is>
      </c>
      <c r="D143" s="374" t="inlineStr">
        <is>
          <t>Труба стальная электросварная   ∅ 50</t>
        </is>
      </c>
      <c r="E143" s="349" t="n"/>
      <c r="F143" s="349" t="n"/>
      <c r="G143" s="349" t="n"/>
      <c r="H143" s="349" t="n"/>
      <c r="I143" s="350" t="n"/>
      <c r="J143" s="82" t="inlineStr">
        <is>
          <t>м. пог</t>
        </is>
      </c>
      <c r="K143" s="85" t="n">
        <v>5</v>
      </c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85" t="n">
        <v>5</v>
      </c>
    </row>
    <row r="144" ht="15" customHeight="1" s="270">
      <c r="A144" s="12" t="inlineStr">
        <is>
          <t>АБК</t>
        </is>
      </c>
      <c r="B144" s="12" t="n"/>
      <c r="C144" s="21" t="inlineStr">
        <is>
          <t>5.1.17</t>
        </is>
      </c>
      <c r="D144" s="374" t="inlineStr">
        <is>
          <t>Труба стальная электросварная   ∅ 57*3</t>
        </is>
      </c>
      <c r="E144" s="349" t="n"/>
      <c r="F144" s="349" t="n"/>
      <c r="G144" s="349" t="n"/>
      <c r="H144" s="349" t="n"/>
      <c r="I144" s="350" t="n"/>
      <c r="J144" s="82" t="inlineStr">
        <is>
          <t>м. пог</t>
        </is>
      </c>
      <c r="K144" s="85" t="n">
        <v>16</v>
      </c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85" t="n">
        <v>16</v>
      </c>
    </row>
    <row r="145" ht="15" customHeight="1" s="270">
      <c r="A145" s="12" t="inlineStr">
        <is>
          <t>АБК</t>
        </is>
      </c>
      <c r="B145" s="12" t="n"/>
      <c r="C145" s="21" t="inlineStr">
        <is>
          <t>5.1.18</t>
        </is>
      </c>
      <c r="D145" s="374" t="inlineStr">
        <is>
          <t>Труба стальная электросварная   ∅ 63,5*3</t>
        </is>
      </c>
      <c r="E145" s="349" t="n"/>
      <c r="F145" s="349" t="n"/>
      <c r="G145" s="349" t="n"/>
      <c r="H145" s="349" t="n"/>
      <c r="I145" s="350" t="n"/>
      <c r="J145" s="82" t="inlineStr">
        <is>
          <t>м. пог</t>
        </is>
      </c>
      <c r="K145" s="85" t="n">
        <v>24</v>
      </c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85" t="n">
        <v>24</v>
      </c>
    </row>
    <row r="146" ht="15" customHeight="1" s="270">
      <c r="A146" s="12" t="inlineStr">
        <is>
          <t>АБК</t>
        </is>
      </c>
      <c r="B146" s="12" t="n"/>
      <c r="C146" s="21" t="inlineStr">
        <is>
          <t>5.1.19</t>
        </is>
      </c>
      <c r="D146" s="374" t="inlineStr">
        <is>
          <t>Труба стальная электросварная   ∅ 76*3</t>
        </is>
      </c>
      <c r="E146" s="349" t="n"/>
      <c r="F146" s="349" t="n"/>
      <c r="G146" s="349" t="n"/>
      <c r="H146" s="349" t="n"/>
      <c r="I146" s="350" t="n"/>
      <c r="J146" s="82" t="inlineStr">
        <is>
          <t>м. пог</t>
        </is>
      </c>
      <c r="K146" s="85" t="n">
        <v>28</v>
      </c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85" t="n">
        <v>28</v>
      </c>
    </row>
    <row r="147" ht="15" customHeight="1" s="270">
      <c r="A147" s="12" t="inlineStr">
        <is>
          <t>АБК</t>
        </is>
      </c>
      <c r="B147" s="12" t="n"/>
      <c r="C147" s="21" t="inlineStr">
        <is>
          <t>5.1.20</t>
        </is>
      </c>
      <c r="D147" s="374" t="inlineStr">
        <is>
          <t>Труба стальная электросварная   ∅ 89*4</t>
        </is>
      </c>
      <c r="E147" s="349" t="n"/>
      <c r="F147" s="349" t="n"/>
      <c r="G147" s="349" t="n"/>
      <c r="H147" s="349" t="n"/>
      <c r="I147" s="350" t="n"/>
      <c r="J147" s="82" t="inlineStr">
        <is>
          <t>м. пог</t>
        </is>
      </c>
      <c r="K147" s="85" t="n">
        <v>7</v>
      </c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85" t="n">
        <v>7</v>
      </c>
    </row>
    <row r="148" ht="15" customHeight="1" s="270">
      <c r="A148" s="12" t="inlineStr">
        <is>
          <t>АБК</t>
        </is>
      </c>
      <c r="B148" s="12" t="n"/>
      <c r="C148" s="21" t="inlineStr">
        <is>
          <t>5.1.21</t>
        </is>
      </c>
      <c r="D148" s="374" t="inlineStr">
        <is>
          <t>Пожарный кран</t>
        </is>
      </c>
      <c r="E148" s="349" t="n"/>
      <c r="F148" s="349" t="n"/>
      <c r="G148" s="349" t="n"/>
      <c r="H148" s="349" t="n"/>
      <c r="I148" s="350" t="n"/>
      <c r="J148" s="82" t="inlineStr">
        <is>
          <t>шт.</t>
        </is>
      </c>
      <c r="K148" s="85" t="n">
        <v>4</v>
      </c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85" t="n">
        <v>4</v>
      </c>
    </row>
    <row r="149" ht="15" customHeight="1" s="270">
      <c r="A149" s="12" t="inlineStr">
        <is>
          <t>АБК</t>
        </is>
      </c>
      <c r="B149" s="12" t="n"/>
      <c r="C149" s="21" t="inlineStr">
        <is>
          <t>5.1.22</t>
        </is>
      </c>
      <c r="D149" s="373" t="inlineStr">
        <is>
          <t>Труба из полипропилена, армированные стекловолокном   ∅ 15</t>
        </is>
      </c>
      <c r="E149" s="349" t="n"/>
      <c r="F149" s="349" t="n"/>
      <c r="G149" s="349" t="n"/>
      <c r="H149" s="349" t="n"/>
      <c r="I149" s="350" t="n"/>
      <c r="J149" s="82" t="inlineStr">
        <is>
          <t>м. пог</t>
        </is>
      </c>
      <c r="K149" s="85" t="n">
        <v>185</v>
      </c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85" t="n">
        <v>185</v>
      </c>
    </row>
    <row r="150" ht="15" customHeight="1" s="270">
      <c r="A150" s="12" t="inlineStr">
        <is>
          <t>АБК</t>
        </is>
      </c>
      <c r="B150" s="12" t="n"/>
      <c r="C150" s="21" t="inlineStr">
        <is>
          <t>5.1.23</t>
        </is>
      </c>
      <c r="D150" s="373" t="inlineStr">
        <is>
          <t>Труба из полипропилена, армированные стекловолокном ∅ 20</t>
        </is>
      </c>
      <c r="E150" s="349" t="n"/>
      <c r="F150" s="349" t="n"/>
      <c r="G150" s="349" t="n"/>
      <c r="H150" s="349" t="n"/>
      <c r="I150" s="350" t="n"/>
      <c r="J150" s="82" t="inlineStr">
        <is>
          <t>м. пог</t>
        </is>
      </c>
      <c r="K150" s="85" t="n">
        <v>21</v>
      </c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85" t="n">
        <v>21</v>
      </c>
    </row>
    <row r="151" ht="15" customHeight="1" s="270">
      <c r="A151" s="12" t="inlineStr">
        <is>
          <t>АБК</t>
        </is>
      </c>
      <c r="B151" s="12" t="n"/>
      <c r="C151" s="21" t="inlineStr">
        <is>
          <t>5.1.24</t>
        </is>
      </c>
      <c r="D151" s="373" t="inlineStr">
        <is>
          <t>Труба из полипропилена, армированные стекловолокном  ∅ 25</t>
        </is>
      </c>
      <c r="E151" s="349" t="n"/>
      <c r="F151" s="349" t="n"/>
      <c r="G151" s="349" t="n"/>
      <c r="H151" s="349" t="n"/>
      <c r="I151" s="350" t="n"/>
      <c r="J151" s="82" t="inlineStr">
        <is>
          <t>м. пог</t>
        </is>
      </c>
      <c r="K151" s="85" t="n">
        <v>31</v>
      </c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85" t="n">
        <v>31</v>
      </c>
    </row>
    <row r="152" ht="15" customHeight="1" s="270">
      <c r="A152" s="12" t="inlineStr">
        <is>
          <t>АБК</t>
        </is>
      </c>
      <c r="B152" s="12" t="n"/>
      <c r="C152" s="21" t="inlineStr">
        <is>
          <t>5.1.25</t>
        </is>
      </c>
      <c r="D152" s="373" t="inlineStr">
        <is>
          <t>Труба из полипропилена, армированные стекловолокном ∅ 32</t>
        </is>
      </c>
      <c r="E152" s="349" t="n"/>
      <c r="F152" s="349" t="n"/>
      <c r="G152" s="349" t="n"/>
      <c r="H152" s="349" t="n"/>
      <c r="I152" s="350" t="n"/>
      <c r="J152" s="82" t="inlineStr">
        <is>
          <t>м. пог</t>
        </is>
      </c>
      <c r="K152" s="85" t="n">
        <v>21</v>
      </c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85" t="n">
        <v>21</v>
      </c>
    </row>
    <row r="153" ht="15" customHeight="1" s="270">
      <c r="A153" s="12" t="inlineStr">
        <is>
          <t>АБК</t>
        </is>
      </c>
      <c r="B153" s="12" t="n"/>
      <c r="C153" s="21" t="inlineStr">
        <is>
          <t>5.1.26</t>
        </is>
      </c>
      <c r="D153" s="373" t="inlineStr">
        <is>
          <t>Труба из полипропилена, армированные стекловолокном ∅ 40</t>
        </is>
      </c>
      <c r="E153" s="349" t="n"/>
      <c r="F153" s="349" t="n"/>
      <c r="G153" s="349" t="n"/>
      <c r="H153" s="349" t="n"/>
      <c r="I153" s="350" t="n"/>
      <c r="J153" s="82" t="inlineStr">
        <is>
          <t>м. пог</t>
        </is>
      </c>
      <c r="K153" s="85" t="n">
        <v>32</v>
      </c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85" t="n">
        <v>32</v>
      </c>
    </row>
    <row r="154" ht="15" customHeight="1" s="270">
      <c r="A154" s="12" t="inlineStr">
        <is>
          <t>АБК</t>
        </is>
      </c>
      <c r="B154" s="12" t="n"/>
      <c r="C154" s="21" t="inlineStr">
        <is>
          <t>5.1.27</t>
        </is>
      </c>
      <c r="D154" s="373" t="inlineStr">
        <is>
          <t>Труба стальная водогазопроводная  оцинкованная  ∅ 50х3,5</t>
        </is>
      </c>
      <c r="E154" s="349" t="n"/>
      <c r="F154" s="349" t="n"/>
      <c r="G154" s="349" t="n"/>
      <c r="H154" s="349" t="n"/>
      <c r="I154" s="350" t="n"/>
      <c r="J154" s="82" t="inlineStr">
        <is>
          <t>м. пог</t>
        </is>
      </c>
      <c r="K154" s="85" t="n">
        <v>33</v>
      </c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85" t="n">
        <v>33</v>
      </c>
    </row>
    <row r="155" ht="15" customHeight="1" s="270">
      <c r="A155" s="12" t="inlineStr">
        <is>
          <t>АБК</t>
        </is>
      </c>
      <c r="B155" s="12" t="n"/>
      <c r="C155" s="21" t="inlineStr">
        <is>
          <t>5.1.28</t>
        </is>
      </c>
      <c r="D155" s="373" t="inlineStr">
        <is>
          <t>Труба стальная водогазопроводная  оцинкованная  ∅ 63х3,5</t>
        </is>
      </c>
      <c r="E155" s="349" t="n"/>
      <c r="F155" s="349" t="n"/>
      <c r="G155" s="349" t="n"/>
      <c r="H155" s="349" t="n"/>
      <c r="I155" s="350" t="n"/>
      <c r="J155" s="82" t="inlineStr">
        <is>
          <t>м. пог</t>
        </is>
      </c>
      <c r="K155" s="85" t="n">
        <v>17</v>
      </c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85" t="n">
        <v>17</v>
      </c>
    </row>
    <row r="156" ht="15" customHeight="1" s="270">
      <c r="A156" s="12" t="inlineStr">
        <is>
          <t>АБК</t>
        </is>
      </c>
      <c r="B156" s="12" t="n"/>
      <c r="C156" s="21" t="inlineStr">
        <is>
          <t>5.1.29</t>
        </is>
      </c>
      <c r="D156" s="373" t="inlineStr">
        <is>
          <t>Труба стальная водогазопроводная  оцинкованная  ∅ 76х3,5</t>
        </is>
      </c>
      <c r="E156" s="349" t="n"/>
      <c r="F156" s="349" t="n"/>
      <c r="G156" s="349" t="n"/>
      <c r="H156" s="349" t="n"/>
      <c r="I156" s="350" t="n"/>
      <c r="J156" s="82" t="inlineStr">
        <is>
          <t>м. пог</t>
        </is>
      </c>
      <c r="K156" s="85" t="n">
        <v>17</v>
      </c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85" t="n">
        <v>17</v>
      </c>
    </row>
    <row r="157" ht="15" customHeight="1" s="270">
      <c r="A157" s="12" t="inlineStr">
        <is>
          <t>АБК</t>
        </is>
      </c>
      <c r="B157" s="12" t="n"/>
      <c r="C157" s="21" t="inlineStr">
        <is>
          <t>5.1.30</t>
        </is>
      </c>
      <c r="D157" s="373" t="inlineStr">
        <is>
          <t>Кран шаровый муфтовый  Ру 1.6МПа ∅20</t>
        </is>
      </c>
      <c r="E157" s="349" t="n"/>
      <c r="F157" s="349" t="n"/>
      <c r="G157" s="349" t="n"/>
      <c r="H157" s="349" t="n"/>
      <c r="I157" s="350" t="n"/>
      <c r="J157" s="82" t="inlineStr">
        <is>
          <t>шт.</t>
        </is>
      </c>
      <c r="K157" s="85" t="n">
        <v>3</v>
      </c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85" t="n">
        <v>3</v>
      </c>
    </row>
    <row r="158" ht="15" customHeight="1" s="270">
      <c r="A158" s="12" t="inlineStr">
        <is>
          <t>АБК</t>
        </is>
      </c>
      <c r="B158" s="12" t="n"/>
      <c r="C158" s="21" t="inlineStr">
        <is>
          <t>5.1.31</t>
        </is>
      </c>
      <c r="D158" s="373" t="inlineStr">
        <is>
          <t>Кран шаровый муфтовый  Ру 1.6МПа ∅15</t>
        </is>
      </c>
      <c r="E158" s="349" t="n"/>
      <c r="F158" s="349" t="n"/>
      <c r="G158" s="349" t="n"/>
      <c r="H158" s="349" t="n"/>
      <c r="I158" s="350" t="n"/>
      <c r="J158" s="82" t="inlineStr">
        <is>
          <t>шт.</t>
        </is>
      </c>
      <c r="K158" s="85" t="n">
        <v>6</v>
      </c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85" t="n">
        <v>6</v>
      </c>
    </row>
    <row r="159" ht="15" customHeight="1" s="270">
      <c r="A159" s="12" t="inlineStr">
        <is>
          <t>АБК</t>
        </is>
      </c>
      <c r="B159" s="12" t="n"/>
      <c r="C159" s="21" t="inlineStr">
        <is>
          <t>5.1.32</t>
        </is>
      </c>
      <c r="D159" s="373" t="inlineStr">
        <is>
          <t>Гибкие металлизированные подводки ∅15</t>
        </is>
      </c>
      <c r="E159" s="349" t="n"/>
      <c r="F159" s="349" t="n"/>
      <c r="G159" s="349" t="n"/>
      <c r="H159" s="349" t="n"/>
      <c r="I159" s="350" t="n"/>
      <c r="J159" s="82" t="inlineStr">
        <is>
          <t>шт.</t>
        </is>
      </c>
      <c r="K159" s="85" t="n">
        <v>57</v>
      </c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85" t="n">
        <v>57</v>
      </c>
    </row>
    <row r="160" ht="15" customHeight="1" s="270">
      <c r="A160" s="12" t="inlineStr">
        <is>
          <t>АБК</t>
        </is>
      </c>
      <c r="B160" s="12" t="n"/>
      <c r="C160" s="21" t="inlineStr">
        <is>
          <t>5.1.33</t>
        </is>
      </c>
      <c r="D160" s="374" t="inlineStr">
        <is>
          <t>Умывальник керамический</t>
        </is>
      </c>
      <c r="E160" s="349" t="n"/>
      <c r="F160" s="349" t="n"/>
      <c r="G160" s="349" t="n"/>
      <c r="H160" s="349" t="n"/>
      <c r="I160" s="350" t="n"/>
      <c r="J160" s="82" t="inlineStr">
        <is>
          <t>комплект</t>
        </is>
      </c>
      <c r="K160" s="85" t="n">
        <v>16</v>
      </c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85" t="n">
        <v>16</v>
      </c>
    </row>
    <row r="161" ht="15" customHeight="1" s="270">
      <c r="A161" s="12" t="inlineStr">
        <is>
          <t>АБК</t>
        </is>
      </c>
      <c r="B161" s="12" t="n"/>
      <c r="C161" s="21" t="inlineStr">
        <is>
          <t>5.1.34</t>
        </is>
      </c>
      <c r="D161" s="374" t="inlineStr">
        <is>
          <t>а)   сифон бутылочный пластмассовый</t>
        </is>
      </c>
      <c r="E161" s="349" t="n"/>
      <c r="F161" s="349" t="n"/>
      <c r="G161" s="349" t="n"/>
      <c r="H161" s="349" t="n"/>
      <c r="I161" s="350" t="n"/>
      <c r="J161" s="82" t="inlineStr">
        <is>
          <t>шт.</t>
        </is>
      </c>
      <c r="K161" s="85" t="n">
        <v>16</v>
      </c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85" t="n">
        <v>16</v>
      </c>
    </row>
    <row r="162" ht="15" customHeight="1" s="270">
      <c r="A162" s="12" t="inlineStr">
        <is>
          <t>АБК</t>
        </is>
      </c>
      <c r="B162" s="12" t="n"/>
      <c r="C162" s="21" t="inlineStr">
        <is>
          <t>5.1.35</t>
        </is>
      </c>
      <c r="D162" s="374" t="inlineStr">
        <is>
          <t>б)   смеситель для умывальника СМ</t>
        </is>
      </c>
      <c r="E162" s="349" t="n"/>
      <c r="F162" s="349" t="n"/>
      <c r="G162" s="349" t="n"/>
      <c r="H162" s="349" t="n"/>
      <c r="I162" s="350" t="n"/>
      <c r="J162" s="82" t="inlineStr">
        <is>
          <t>шт.</t>
        </is>
      </c>
      <c r="K162" s="85" t="n">
        <v>16</v>
      </c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85" t="n">
        <v>16</v>
      </c>
    </row>
    <row r="163" ht="15" customHeight="1" s="270">
      <c r="A163" s="12" t="inlineStr">
        <is>
          <t>АБК</t>
        </is>
      </c>
      <c r="B163" s="12" t="n"/>
      <c r="C163" s="21" t="inlineStr">
        <is>
          <t>5.1.36</t>
        </is>
      </c>
      <c r="D163" s="374" t="inlineStr">
        <is>
          <t>в)    кронштейны открытые чугунный малой модели Кр УОМ</t>
        </is>
      </c>
      <c r="E163" s="349" t="n"/>
      <c r="F163" s="349" t="n"/>
      <c r="G163" s="349" t="n"/>
      <c r="H163" s="349" t="n"/>
      <c r="I163" s="350" t="n"/>
      <c r="J163" s="82" t="inlineStr">
        <is>
          <t>шт.</t>
        </is>
      </c>
      <c r="K163" s="85" t="n">
        <v>16</v>
      </c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85" t="n">
        <v>16</v>
      </c>
    </row>
    <row r="164" ht="15" customHeight="1" s="270">
      <c r="A164" s="12" t="inlineStr">
        <is>
          <t>АБК</t>
        </is>
      </c>
      <c r="B164" s="12" t="n"/>
      <c r="C164" s="21" t="inlineStr">
        <is>
          <t>5.1.37</t>
        </is>
      </c>
      <c r="D164" s="374" t="inlineStr">
        <is>
          <t>Унитаз керамический</t>
        </is>
      </c>
      <c r="E164" s="349" t="n"/>
      <c r="F164" s="349" t="n"/>
      <c r="G164" s="349" t="n"/>
      <c r="H164" s="349" t="n"/>
      <c r="I164" s="350" t="n"/>
      <c r="J164" s="82" t="inlineStr">
        <is>
          <t>комплект</t>
        </is>
      </c>
      <c r="K164" s="85" t="n">
        <v>7</v>
      </c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85" t="n">
        <v>7</v>
      </c>
    </row>
    <row r="165" ht="15" customHeight="1" s="270">
      <c r="A165" s="12" t="inlineStr">
        <is>
          <t>АБК</t>
        </is>
      </c>
      <c r="B165" s="12" t="n"/>
      <c r="C165" s="21" t="inlineStr">
        <is>
          <t>5.1.38</t>
        </is>
      </c>
      <c r="D165" s="374" t="inlineStr">
        <is>
          <t>а)   Бачок смывной низкораспологаемый керамический</t>
        </is>
      </c>
      <c r="E165" s="349" t="n"/>
      <c r="F165" s="349" t="n"/>
      <c r="G165" s="349" t="n"/>
      <c r="H165" s="349" t="n"/>
      <c r="I165" s="350" t="n"/>
      <c r="J165" s="82" t="inlineStr">
        <is>
          <t>шт.</t>
        </is>
      </c>
      <c r="K165" s="85" t="n">
        <v>7</v>
      </c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85" t="n">
        <v>7</v>
      </c>
    </row>
    <row r="166" ht="15" customHeight="1" s="270">
      <c r="A166" s="12" t="inlineStr">
        <is>
          <t>АБК</t>
        </is>
      </c>
      <c r="B166" s="12" t="n"/>
      <c r="C166" s="21" t="inlineStr">
        <is>
          <t>5.1.39</t>
        </is>
      </c>
      <c r="D166" s="374" t="inlineStr">
        <is>
          <t>б)    Гофра А97 гибкая подводка д/выпуска унитаза</t>
        </is>
      </c>
      <c r="E166" s="349" t="n"/>
      <c r="F166" s="349" t="n"/>
      <c r="G166" s="349" t="n"/>
      <c r="H166" s="349" t="n"/>
      <c r="I166" s="350" t="n"/>
      <c r="J166" s="82" t="inlineStr">
        <is>
          <t>шт.</t>
        </is>
      </c>
      <c r="K166" s="85" t="n">
        <v>7</v>
      </c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85" t="n">
        <v>7</v>
      </c>
    </row>
    <row r="167" ht="15" customHeight="1" s="270">
      <c r="A167" s="12" t="inlineStr">
        <is>
          <t>АБК</t>
        </is>
      </c>
      <c r="B167" s="12" t="n"/>
      <c r="C167" s="21" t="inlineStr">
        <is>
          <t>5.1.40</t>
        </is>
      </c>
      <c r="D167" s="374" t="inlineStr">
        <is>
          <t>в)    Инсталяция для унитаза</t>
        </is>
      </c>
      <c r="E167" s="349" t="n"/>
      <c r="F167" s="349" t="n"/>
      <c r="G167" s="349" t="n"/>
      <c r="H167" s="349" t="n"/>
      <c r="I167" s="350" t="n"/>
      <c r="J167" s="82" t="inlineStr">
        <is>
          <t>шт.</t>
        </is>
      </c>
      <c r="K167" s="85" t="n">
        <v>7</v>
      </c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85" t="n">
        <v>7</v>
      </c>
    </row>
    <row r="168" ht="15" customHeight="1" s="270">
      <c r="A168" s="12" t="inlineStr">
        <is>
          <t>АБК</t>
        </is>
      </c>
      <c r="B168" s="12" t="n"/>
      <c r="C168" s="21" t="inlineStr">
        <is>
          <t>5.1.41</t>
        </is>
      </c>
      <c r="D168" s="374" t="inlineStr">
        <is>
          <t>Мойка</t>
        </is>
      </c>
      <c r="E168" s="349" t="n"/>
      <c r="F168" s="349" t="n"/>
      <c r="G168" s="349" t="n"/>
      <c r="H168" s="349" t="n"/>
      <c r="I168" s="350" t="n"/>
      <c r="J168" s="82" t="inlineStr">
        <is>
          <t>шт.</t>
        </is>
      </c>
      <c r="K168" s="85" t="n">
        <v>2</v>
      </c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85" t="n">
        <v>2</v>
      </c>
    </row>
    <row r="169" ht="15" customHeight="1" s="270">
      <c r="A169" s="12" t="inlineStr">
        <is>
          <t>АБК</t>
        </is>
      </c>
      <c r="B169" s="12" t="n"/>
      <c r="C169" s="21" t="inlineStr">
        <is>
          <t>5.1.42</t>
        </is>
      </c>
      <c r="D169" s="374" t="inlineStr">
        <is>
          <t>Писсуар</t>
        </is>
      </c>
      <c r="E169" s="349" t="n"/>
      <c r="F169" s="349" t="n"/>
      <c r="G169" s="349" t="n"/>
      <c r="H169" s="349" t="n"/>
      <c r="I169" s="350" t="n"/>
      <c r="J169" s="82" t="inlineStr">
        <is>
          <t>шт.</t>
        </is>
      </c>
      <c r="K169" s="85" t="n">
        <v>2</v>
      </c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85" t="n">
        <v>2</v>
      </c>
    </row>
    <row r="170" ht="15" customHeight="1" s="270">
      <c r="A170" s="12" t="inlineStr">
        <is>
          <t>АБК</t>
        </is>
      </c>
      <c r="B170" s="12" t="n"/>
      <c r="C170" s="21" t="inlineStr">
        <is>
          <t>5.1.43</t>
        </is>
      </c>
      <c r="D170" s="374" t="inlineStr">
        <is>
          <t>Душевая</t>
        </is>
      </c>
      <c r="E170" s="349" t="n"/>
      <c r="F170" s="349" t="n"/>
      <c r="G170" s="349" t="n"/>
      <c r="H170" s="349" t="n"/>
      <c r="I170" s="350" t="n"/>
      <c r="J170" s="82" t="inlineStr">
        <is>
          <t>шт.</t>
        </is>
      </c>
      <c r="K170" s="85" t="n">
        <v>39</v>
      </c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85" t="n">
        <v>39</v>
      </c>
    </row>
    <row r="171" ht="15" customHeight="1" s="270">
      <c r="A171" s="12" t="inlineStr">
        <is>
          <t>АБК</t>
        </is>
      </c>
      <c r="B171" s="12" t="n"/>
      <c r="C171" s="21" t="inlineStr">
        <is>
          <t>5.1.44</t>
        </is>
      </c>
      <c r="D171" s="374" t="inlineStr">
        <is>
          <t>Кран Маевского</t>
        </is>
      </c>
      <c r="E171" s="349" t="n"/>
      <c r="F171" s="349" t="n"/>
      <c r="G171" s="349" t="n"/>
      <c r="H171" s="349" t="n"/>
      <c r="I171" s="350" t="n"/>
      <c r="J171" s="82" t="inlineStr">
        <is>
          <t>шт.</t>
        </is>
      </c>
      <c r="K171" s="85" t="n">
        <v>7</v>
      </c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85" t="n">
        <v>7</v>
      </c>
    </row>
    <row r="172" ht="15" customHeight="1" s="270">
      <c r="A172" s="12" t="inlineStr">
        <is>
          <t>АБК</t>
        </is>
      </c>
      <c r="B172" s="12" t="n"/>
      <c r="C172" s="21" t="inlineStr">
        <is>
          <t>5.1.45</t>
        </is>
      </c>
      <c r="D172" s="374" t="inlineStr">
        <is>
          <t>Ревизия ∅100</t>
        </is>
      </c>
      <c r="E172" s="349" t="n"/>
      <c r="F172" s="349" t="n"/>
      <c r="G172" s="349" t="n"/>
      <c r="H172" s="349" t="n"/>
      <c r="I172" s="350" t="n"/>
      <c r="J172" s="82" t="inlineStr">
        <is>
          <t>шт.</t>
        </is>
      </c>
      <c r="K172" s="85" t="n">
        <v>4</v>
      </c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85" t="n">
        <v>4</v>
      </c>
    </row>
    <row r="173" ht="15" customHeight="1" s="270">
      <c r="A173" s="12" t="inlineStr">
        <is>
          <t>АБК</t>
        </is>
      </c>
      <c r="B173" s="12" t="n"/>
      <c r="C173" s="21" t="inlineStr">
        <is>
          <t>5.1.46</t>
        </is>
      </c>
      <c r="D173" s="374" t="inlineStr">
        <is>
          <t>Труба стальная водогазопроводная    ∅ 57)3</t>
        </is>
      </c>
      <c r="E173" s="349" t="n"/>
      <c r="F173" s="349" t="n"/>
      <c r="G173" s="349" t="n"/>
      <c r="H173" s="349" t="n"/>
      <c r="I173" s="350" t="n"/>
      <c r="J173" s="82" t="inlineStr">
        <is>
          <t>м</t>
        </is>
      </c>
      <c r="K173" s="85" t="n">
        <v>10</v>
      </c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85" t="n">
        <v>10</v>
      </c>
    </row>
    <row r="174" ht="15" customHeight="1" s="270">
      <c r="A174" s="12" t="inlineStr">
        <is>
          <t>АБК</t>
        </is>
      </c>
      <c r="B174" s="12" t="n"/>
      <c r="C174" s="21" t="inlineStr">
        <is>
          <t>5.1.47</t>
        </is>
      </c>
      <c r="D174" s="374" t="inlineStr">
        <is>
          <t>Дренажный насос ГНОМ 10-10Т</t>
        </is>
      </c>
      <c r="E174" s="349" t="n"/>
      <c r="F174" s="349" t="n"/>
      <c r="G174" s="349" t="n"/>
      <c r="H174" s="349" t="n"/>
      <c r="I174" s="350" t="n"/>
      <c r="J174" s="82" t="inlineStr">
        <is>
          <t>шт.</t>
        </is>
      </c>
      <c r="K174" s="85" t="n">
        <v>2</v>
      </c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85" t="n">
        <v>2</v>
      </c>
    </row>
    <row r="175" ht="15" customHeight="1" s="270">
      <c r="A175" s="372" t="inlineStr">
        <is>
          <t>5.2 .Холодный и горячий водопровод, Противопожарный водопровод Общежитие</t>
        </is>
      </c>
      <c r="B175" s="349" t="n"/>
      <c r="C175" s="349" t="n"/>
      <c r="D175" s="349" t="n"/>
      <c r="E175" s="349" t="n"/>
      <c r="F175" s="349" t="n"/>
      <c r="G175" s="349" t="n"/>
      <c r="H175" s="349" t="n"/>
      <c r="I175" s="349" t="n"/>
      <c r="J175" s="349" t="n"/>
      <c r="K175" s="349" t="n"/>
      <c r="L175" s="349" t="n"/>
      <c r="M175" s="349" t="n"/>
      <c r="N175" s="349" t="n"/>
      <c r="O175" s="349" t="n"/>
      <c r="P175" s="349" t="n"/>
      <c r="Q175" s="349" t="n"/>
      <c r="R175" s="349" t="n"/>
      <c r="S175" s="349" t="n"/>
      <c r="T175" s="349" t="n"/>
      <c r="U175" s="350" t="n"/>
    </row>
    <row r="176" ht="15" customHeight="1" s="270">
      <c r="A176" s="12" t="inlineStr">
        <is>
          <t>Общежитие</t>
        </is>
      </c>
      <c r="B176" s="12" t="n"/>
      <c r="C176" s="21" t="inlineStr">
        <is>
          <t>5.2.1</t>
        </is>
      </c>
      <c r="D176" s="62" t="inlineStr">
        <is>
          <t>Задвижка стальная фланцевая Ду-50 Ру-16</t>
        </is>
      </c>
      <c r="E176" s="349" t="n"/>
      <c r="F176" s="349" t="n"/>
      <c r="G176" s="349" t="n"/>
      <c r="H176" s="349" t="n"/>
      <c r="I176" s="350" t="n"/>
      <c r="J176" s="110" t="inlineStr">
        <is>
          <t>шт</t>
        </is>
      </c>
      <c r="K176" s="86" t="n">
        <v>1</v>
      </c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86" t="n">
        <v>1</v>
      </c>
    </row>
    <row r="177" ht="15" customHeight="1" s="270">
      <c r="A177" s="12" t="inlineStr">
        <is>
          <t>Общежитие</t>
        </is>
      </c>
      <c r="B177" s="12" t="n"/>
      <c r="C177" s="21" t="inlineStr">
        <is>
          <t>5.2.2</t>
        </is>
      </c>
      <c r="D177" s="62" t="inlineStr">
        <is>
          <t>Кран шаровой латунный, муфтовый, рукоятка-бабочка д.15</t>
        </is>
      </c>
      <c r="E177" s="349" t="n"/>
      <c r="F177" s="349" t="n"/>
      <c r="G177" s="349" t="n"/>
      <c r="H177" s="349" t="n"/>
      <c r="I177" s="350" t="n"/>
      <c r="J177" s="110" t="inlineStr">
        <is>
          <t>шт</t>
        </is>
      </c>
      <c r="K177" s="86" t="n">
        <v>223</v>
      </c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86" t="n">
        <v>223</v>
      </c>
    </row>
    <row r="178" ht="15" customHeight="1" s="270">
      <c r="A178" s="12" t="inlineStr">
        <is>
          <t>Общежитие</t>
        </is>
      </c>
      <c r="B178" s="12" t="n"/>
      <c r="C178" s="21" t="inlineStr">
        <is>
          <t>5.2.3</t>
        </is>
      </c>
      <c r="D178" s="62" t="inlineStr">
        <is>
          <t>Гибкая подводка</t>
        </is>
      </c>
      <c r="E178" s="349" t="n"/>
      <c r="F178" s="349" t="n"/>
      <c r="G178" s="349" t="n"/>
      <c r="H178" s="349" t="n"/>
      <c r="I178" s="350" t="n"/>
      <c r="J178" s="110" t="inlineStr">
        <is>
          <t>шт</t>
        </is>
      </c>
      <c r="K178" s="86" t="n">
        <v>213</v>
      </c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86" t="n">
        <v>213</v>
      </c>
    </row>
    <row r="179" ht="15" customHeight="1" s="270">
      <c r="A179" s="12" t="inlineStr">
        <is>
          <t>Общежитие</t>
        </is>
      </c>
      <c r="B179" s="12" t="n"/>
      <c r="C179" s="21" t="inlineStr">
        <is>
          <t>5.2.4</t>
        </is>
      </c>
      <c r="D179" s="374" t="inlineStr">
        <is>
          <t>Труба стальная электросварная 057х3.5</t>
        </is>
      </c>
      <c r="E179" s="349" t="n"/>
      <c r="F179" s="349" t="n"/>
      <c r="G179" s="349" t="n"/>
      <c r="H179" s="349" t="n"/>
      <c r="I179" s="350" t="n"/>
      <c r="J179" s="110" t="inlineStr">
        <is>
          <t>м. пог</t>
        </is>
      </c>
      <c r="K179" s="86" t="n">
        <v>31</v>
      </c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86" t="n">
        <v>31</v>
      </c>
    </row>
    <row r="180" ht="15" customHeight="1" s="270">
      <c r="A180" s="12" t="inlineStr">
        <is>
          <t>Общежитие</t>
        </is>
      </c>
      <c r="B180" s="12" t="n"/>
      <c r="C180" s="21" t="inlineStr">
        <is>
          <t>5.2.5</t>
        </is>
      </c>
      <c r="D180" s="62" t="inlineStr">
        <is>
          <t>Труба PP-RCT серая армированная  алюминием Дн48</t>
        </is>
      </c>
      <c r="E180" s="349" t="n"/>
      <c r="F180" s="349" t="n"/>
      <c r="G180" s="349" t="n"/>
      <c r="H180" s="349" t="n"/>
      <c r="I180" s="350" t="n"/>
      <c r="J180" s="110" t="inlineStr">
        <is>
          <t>м. пог</t>
        </is>
      </c>
      <c r="K180" s="86" t="n">
        <v>23</v>
      </c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86" t="n">
        <v>23</v>
      </c>
    </row>
    <row r="181" ht="15" customHeight="1" s="270">
      <c r="A181" s="12" t="inlineStr">
        <is>
          <t>Общежитие</t>
        </is>
      </c>
      <c r="B181" s="12" t="n"/>
      <c r="C181" s="21" t="inlineStr">
        <is>
          <t>5.2.6</t>
        </is>
      </c>
      <c r="D181" s="62" t="inlineStr">
        <is>
          <t>Труба PP-RCT серая армированная  алюминием Дн 42,3</t>
        </is>
      </c>
      <c r="E181" s="349" t="n"/>
      <c r="F181" s="349" t="n"/>
      <c r="G181" s="349" t="n"/>
      <c r="H181" s="349" t="n"/>
      <c r="I181" s="350" t="n"/>
      <c r="J181" s="110" t="inlineStr">
        <is>
          <t>м. пог</t>
        </is>
      </c>
      <c r="K181" s="86" t="n">
        <v>14</v>
      </c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86" t="n">
        <v>14</v>
      </c>
    </row>
    <row r="182" ht="15" customHeight="1" s="270">
      <c r="A182" s="12" t="inlineStr">
        <is>
          <t>Общежитие</t>
        </is>
      </c>
      <c r="B182" s="12" t="n"/>
      <c r="C182" s="21" t="inlineStr">
        <is>
          <t>5.2.7</t>
        </is>
      </c>
      <c r="D182" s="62" t="inlineStr">
        <is>
          <t>Труба PP-RCT серая армированная  алюминием Дн 32</t>
        </is>
      </c>
      <c r="E182" s="349" t="n"/>
      <c r="F182" s="349" t="n"/>
      <c r="G182" s="349" t="n"/>
      <c r="H182" s="349" t="n"/>
      <c r="I182" s="350" t="n"/>
      <c r="J182" s="110" t="inlineStr">
        <is>
          <t>м. пог</t>
        </is>
      </c>
      <c r="K182" s="86" t="n">
        <v>25</v>
      </c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86" t="n">
        <v>25</v>
      </c>
    </row>
    <row r="183" ht="15" customHeight="1" s="270">
      <c r="A183" s="12" t="inlineStr">
        <is>
          <t>Общежитие</t>
        </is>
      </c>
      <c r="B183" s="12" t="n"/>
      <c r="C183" s="21" t="inlineStr">
        <is>
          <t>5.2.8</t>
        </is>
      </c>
      <c r="D183" s="62" t="inlineStr">
        <is>
          <t>Труба PP-RCT серая армированная  алюминием Дн26,8</t>
        </is>
      </c>
      <c r="E183" s="349" t="n"/>
      <c r="F183" s="349" t="n"/>
      <c r="G183" s="349" t="n"/>
      <c r="H183" s="349" t="n"/>
      <c r="I183" s="350" t="n"/>
      <c r="J183" s="110" t="inlineStr">
        <is>
          <t>м. пог</t>
        </is>
      </c>
      <c r="K183" s="86" t="n">
        <v>56</v>
      </c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86" t="n">
        <v>56</v>
      </c>
    </row>
    <row r="184" ht="15" customHeight="1" s="270">
      <c r="A184" s="12" t="inlineStr">
        <is>
          <t>Общежитие</t>
        </is>
      </c>
      <c r="B184" s="12" t="n"/>
      <c r="C184" s="21" t="inlineStr">
        <is>
          <t>5.2.9</t>
        </is>
      </c>
      <c r="D184" s="62" t="inlineStr">
        <is>
          <t>Труба PP-RCT серая армированная  алюминием Дн 21</t>
        </is>
      </c>
      <c r="E184" s="349" t="n"/>
      <c r="F184" s="349" t="n"/>
      <c r="G184" s="349" t="n"/>
      <c r="H184" s="349" t="n"/>
      <c r="I184" s="350" t="n"/>
      <c r="J184" s="110" t="inlineStr">
        <is>
          <t>м. пог</t>
        </is>
      </c>
      <c r="K184" s="86" t="n">
        <v>45</v>
      </c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86" t="n">
        <v>45</v>
      </c>
    </row>
    <row r="185" ht="15" customHeight="1" s="270">
      <c r="A185" s="12" t="inlineStr">
        <is>
          <t>Общежитие</t>
        </is>
      </c>
      <c r="B185" s="12" t="n"/>
      <c r="C185" s="21" t="inlineStr">
        <is>
          <t>5.2.10</t>
        </is>
      </c>
      <c r="D185" s="62" t="inlineStr">
        <is>
          <t>Труба PP-RCT серая армированная  алюминием Дн16х2,2</t>
        </is>
      </c>
      <c r="E185" s="349" t="n"/>
      <c r="F185" s="349" t="n"/>
      <c r="G185" s="349" t="n"/>
      <c r="H185" s="349" t="n"/>
      <c r="I185" s="350" t="n"/>
      <c r="J185" s="110" t="inlineStr">
        <is>
          <t>м. пог</t>
        </is>
      </c>
      <c r="K185" s="86" t="n">
        <v>200</v>
      </c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86" t="n">
        <v>200</v>
      </c>
    </row>
    <row r="186" ht="15" customHeight="1" s="270">
      <c r="A186" s="12" t="inlineStr">
        <is>
          <t>Общежитие</t>
        </is>
      </c>
      <c r="B186" s="12" t="n"/>
      <c r="C186" s="21" t="inlineStr">
        <is>
          <t>5.2.11</t>
        </is>
      </c>
      <c r="D186" s="374" t="inlineStr">
        <is>
          <t>Изоляция трубопроводов t=30мм</t>
        </is>
      </c>
      <c r="E186" s="349" t="n"/>
      <c r="F186" s="349" t="n"/>
      <c r="G186" s="349" t="n"/>
      <c r="H186" s="349" t="n"/>
      <c r="I186" s="350" t="n"/>
      <c r="J186" s="110" t="inlineStr">
        <is>
          <t>м. пог</t>
        </is>
      </c>
      <c r="K186" s="86" t="n">
        <v>400</v>
      </c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86" t="n">
        <v>400</v>
      </c>
    </row>
    <row r="187" ht="15" customHeight="1" s="270">
      <c r="A187" s="12" t="inlineStr">
        <is>
          <t>Общежитие</t>
        </is>
      </c>
      <c r="B187" s="12" t="n"/>
      <c r="C187" s="21" t="inlineStr">
        <is>
          <t>5.2.12</t>
        </is>
      </c>
      <c r="D187" s="62" t="inlineStr">
        <is>
          <t>Задвижка  Ду-100 с электроприводом ГЗ фланцевая, Ру=10 кгс/см2</t>
        </is>
      </c>
      <c r="E187" s="233" t="n"/>
      <c r="F187" s="233" t="n"/>
      <c r="G187" s="233" t="n"/>
      <c r="H187" s="233" t="n"/>
      <c r="I187" s="234" t="n"/>
      <c r="J187" s="110" t="inlineStr">
        <is>
          <t>шт</t>
        </is>
      </c>
      <c r="K187" s="86" t="n">
        <v>1</v>
      </c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86" t="n">
        <v>1</v>
      </c>
    </row>
    <row r="188" ht="15" customHeight="1" s="270">
      <c r="A188" s="12" t="inlineStr">
        <is>
          <t>Общежитие</t>
        </is>
      </c>
      <c r="B188" s="12" t="n"/>
      <c r="C188" s="21" t="inlineStr">
        <is>
          <t>5.2.13</t>
        </is>
      </c>
      <c r="D188" s="62" t="inlineStr">
        <is>
          <t>Кран стальной под приварку Ду-50 Ру-40 L=ЗООмм МАРШАЛ</t>
        </is>
      </c>
      <c r="E188" s="233" t="n"/>
      <c r="F188" s="233" t="n"/>
      <c r="G188" s="233" t="n"/>
      <c r="H188" s="233" t="n"/>
      <c r="I188" s="234" t="n"/>
      <c r="J188" s="110" t="inlineStr">
        <is>
          <t>шт</t>
        </is>
      </c>
      <c r="K188" s="86" t="n">
        <v>15</v>
      </c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86" t="n">
        <v>15</v>
      </c>
    </row>
    <row r="189" ht="15" customHeight="1" s="270">
      <c r="A189" s="12" t="inlineStr">
        <is>
          <t>Общежитие</t>
        </is>
      </c>
      <c r="B189" s="12" t="n"/>
      <c r="C189" s="21" t="inlineStr">
        <is>
          <t>5.2.14</t>
        </is>
      </c>
      <c r="D189" s="373" t="inlineStr">
        <is>
          <t>Вантуз автоматический однокамерный чугунный фланцевый Ду-50 Ру-10/16</t>
        </is>
      </c>
      <c r="E189" s="349" t="n"/>
      <c r="F189" s="349" t="n"/>
      <c r="G189" s="349" t="n"/>
      <c r="H189" s="349" t="n"/>
      <c r="I189" s="350" t="n"/>
      <c r="J189" s="110" t="inlineStr">
        <is>
          <t>шт</t>
        </is>
      </c>
      <c r="K189" s="86" t="n">
        <v>5</v>
      </c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86" t="n">
        <v>5</v>
      </c>
    </row>
    <row r="190" ht="15" customHeight="1" s="270">
      <c r="A190" s="12" t="inlineStr">
        <is>
          <t>Общежитие</t>
        </is>
      </c>
      <c r="B190" s="12" t="n"/>
      <c r="C190" s="21" t="inlineStr">
        <is>
          <t>5.2.15</t>
        </is>
      </c>
      <c r="D190" s="373" t="inlineStr">
        <is>
          <t>Пожарный кран 0  50 мм комплектно: производительность пожарной струи 2,6 л/сек, диаметр спрыска 16 мм, длина пожарного рукава - 20,0 м</t>
        </is>
      </c>
      <c r="E190" s="349" t="n"/>
      <c r="F190" s="349" t="n"/>
      <c r="G190" s="349" t="n"/>
      <c r="H190" s="349" t="n"/>
      <c r="I190" s="350" t="n"/>
      <c r="J190" s="110" t="inlineStr">
        <is>
          <t>шт</t>
        </is>
      </c>
      <c r="K190" s="86" t="n">
        <v>15</v>
      </c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86" t="n">
        <v>15</v>
      </c>
    </row>
    <row r="191" ht="15" customHeight="1" s="270">
      <c r="A191" s="12" t="inlineStr">
        <is>
          <t>Общежитие</t>
        </is>
      </c>
      <c r="B191" s="12" t="n"/>
      <c r="C191" s="21" t="inlineStr">
        <is>
          <t>5.2.16</t>
        </is>
      </c>
      <c r="D191" s="62" t="inlineStr">
        <is>
          <t>Труба стальная электросварная 108х4,0</t>
        </is>
      </c>
      <c r="E191" s="349" t="n"/>
      <c r="F191" s="349" t="n"/>
      <c r="G191" s="349" t="n"/>
      <c r="H191" s="349" t="n"/>
      <c r="I191" s="350" t="n"/>
      <c r="J191" s="110" t="inlineStr">
        <is>
          <t>м. пог</t>
        </is>
      </c>
      <c r="K191" s="86" t="n">
        <v>67</v>
      </c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86" t="n">
        <v>67</v>
      </c>
    </row>
    <row r="192" ht="15" customHeight="1" s="270">
      <c r="A192" s="12" t="inlineStr">
        <is>
          <t>Общежитие</t>
        </is>
      </c>
      <c r="B192" s="12" t="n"/>
      <c r="C192" s="21" t="inlineStr">
        <is>
          <t>5.2.17</t>
        </is>
      </c>
      <c r="D192" s="62" t="inlineStr">
        <is>
          <t>Труба стальная электросварная  57х3.5</t>
        </is>
      </c>
      <c r="E192" s="349" t="n"/>
      <c r="F192" s="349" t="n"/>
      <c r="G192" s="349" t="n"/>
      <c r="H192" s="349" t="n"/>
      <c r="I192" s="350" t="n"/>
      <c r="J192" s="110" t="inlineStr">
        <is>
          <t>м. пог</t>
        </is>
      </c>
      <c r="K192" s="86" t="n">
        <v>52</v>
      </c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86" t="n">
        <v>52</v>
      </c>
    </row>
    <row r="193" ht="15" customHeight="1" s="270">
      <c r="A193" s="12" t="inlineStr">
        <is>
          <t>Общежитие</t>
        </is>
      </c>
      <c r="B193" s="12" t="n"/>
      <c r="C193" s="21" t="inlineStr">
        <is>
          <t>5.2.18</t>
        </is>
      </c>
      <c r="D193" s="373" t="inlineStr">
        <is>
          <t>Кран стальной под приварку Ду-32 Ру-40 L=260мм МАРШАЛ</t>
        </is>
      </c>
      <c r="E193" s="349" t="n"/>
      <c r="F193" s="349" t="n"/>
      <c r="G193" s="349" t="n"/>
      <c r="H193" s="349" t="n"/>
      <c r="I193" s="350" t="n"/>
      <c r="J193" s="110" t="inlineStr">
        <is>
          <t>шт</t>
        </is>
      </c>
      <c r="K193" s="86" t="n">
        <v>1</v>
      </c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86" t="n">
        <v>1</v>
      </c>
    </row>
    <row r="194" ht="15" customHeight="1" s="270">
      <c r="A194" s="12" t="inlineStr">
        <is>
          <t>Общежитие</t>
        </is>
      </c>
      <c r="B194" s="12" t="n"/>
      <c r="C194" s="21" t="inlineStr">
        <is>
          <t>5.2.19</t>
        </is>
      </c>
      <c r="D194" s="373" t="inlineStr">
        <is>
          <t>Кран стальной под приварку Ду-50 Ру-40 L=300мм МАРШАЛ</t>
        </is>
      </c>
      <c r="E194" s="349" t="n"/>
      <c r="F194" s="349" t="n"/>
      <c r="G194" s="349" t="n"/>
      <c r="H194" s="349" t="n"/>
      <c r="I194" s="350" t="n"/>
      <c r="J194" s="110" t="inlineStr">
        <is>
          <t>шт</t>
        </is>
      </c>
      <c r="K194" s="86" t="n">
        <v>1</v>
      </c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86" t="n">
        <v>1</v>
      </c>
    </row>
    <row r="195" ht="15" customHeight="1" s="270">
      <c r="A195" s="12" t="inlineStr">
        <is>
          <t>Общежитие</t>
        </is>
      </c>
      <c r="B195" s="12" t="n"/>
      <c r="C195" s="21" t="inlineStr">
        <is>
          <t>5.2.20</t>
        </is>
      </c>
      <c r="D195" s="373" t="inlineStr">
        <is>
          <t>Кран латунный Ду-15 (1/2") Ру-40 ВР (ВН)  полнопроходной рычаг</t>
        </is>
      </c>
      <c r="E195" s="349" t="n"/>
      <c r="F195" s="349" t="n"/>
      <c r="G195" s="349" t="n"/>
      <c r="H195" s="349" t="n"/>
      <c r="I195" s="350" t="n"/>
      <c r="J195" s="110" t="inlineStr">
        <is>
          <t>шт</t>
        </is>
      </c>
      <c r="K195" s="86" t="n">
        <v>155</v>
      </c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86" t="n">
        <v>155</v>
      </c>
    </row>
    <row r="196" ht="15" customHeight="1" s="270">
      <c r="A196" s="12" t="inlineStr">
        <is>
          <t>Общежитие</t>
        </is>
      </c>
      <c r="B196" s="12" t="n"/>
      <c r="C196" s="21" t="inlineStr">
        <is>
          <t>5.2.21</t>
        </is>
      </c>
      <c r="D196" s="373" t="inlineStr">
        <is>
          <t>Кран для спуска воздуха</t>
        </is>
      </c>
      <c r="E196" s="349" t="n"/>
      <c r="F196" s="349" t="n"/>
      <c r="G196" s="349" t="n"/>
      <c r="H196" s="349" t="n"/>
      <c r="I196" s="350" t="n"/>
      <c r="J196" s="110" t="inlineStr">
        <is>
          <t>шт</t>
        </is>
      </c>
      <c r="K196" s="86" t="n">
        <v>18</v>
      </c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86" t="n">
        <v>18</v>
      </c>
    </row>
    <row r="197" ht="15" customHeight="1" s="270">
      <c r="A197" s="12" t="inlineStr">
        <is>
          <t>Общежитие</t>
        </is>
      </c>
      <c r="B197" s="12" t="n"/>
      <c r="C197" s="21" t="inlineStr">
        <is>
          <t>5.2.22</t>
        </is>
      </c>
      <c r="D197" s="373" t="inlineStr">
        <is>
          <t>Смеситель с душевой сеткой на гибком шланге</t>
        </is>
      </c>
      <c r="E197" s="349" t="n"/>
      <c r="F197" s="349" t="n"/>
      <c r="G197" s="349" t="n"/>
      <c r="H197" s="349" t="n"/>
      <c r="I197" s="350" t="n"/>
      <c r="J197" s="110" t="inlineStr">
        <is>
          <t>шт</t>
        </is>
      </c>
      <c r="K197" s="86" t="n">
        <v>32</v>
      </c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86" t="n">
        <v>32</v>
      </c>
    </row>
    <row r="198" ht="15" customHeight="1" s="270">
      <c r="A198" s="12" t="inlineStr">
        <is>
          <t>Общежитие</t>
        </is>
      </c>
      <c r="B198" s="12" t="n"/>
      <c r="C198" s="21" t="inlineStr">
        <is>
          <t>5.2.23</t>
        </is>
      </c>
      <c r="D198" s="373" t="inlineStr">
        <is>
          <t>Смеситель для умывальников и раковин</t>
        </is>
      </c>
      <c r="E198" s="349" t="n"/>
      <c r="F198" s="349" t="n"/>
      <c r="G198" s="349" t="n"/>
      <c r="H198" s="349" t="n"/>
      <c r="I198" s="350" t="n"/>
      <c r="J198" s="110" t="inlineStr">
        <is>
          <t>шт</t>
        </is>
      </c>
      <c r="K198" s="86" t="n">
        <v>92</v>
      </c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86" t="n">
        <v>92</v>
      </c>
    </row>
    <row r="199" ht="15" customHeight="1" s="270">
      <c r="A199" s="12" t="inlineStr">
        <is>
          <t>Общежитие</t>
        </is>
      </c>
      <c r="B199" s="12" t="n"/>
      <c r="C199" s="21" t="inlineStr">
        <is>
          <t>5.2.24</t>
        </is>
      </c>
      <c r="D199" s="373" t="inlineStr">
        <is>
          <t>Гибкая подводка</t>
        </is>
      </c>
      <c r="E199" s="349" t="n"/>
      <c r="F199" s="349" t="n"/>
      <c r="G199" s="349" t="n"/>
      <c r="H199" s="349" t="n"/>
      <c r="I199" s="350" t="n"/>
      <c r="J199" s="110" t="inlineStr">
        <is>
          <t>шт</t>
        </is>
      </c>
      <c r="K199" s="86" t="n">
        <v>124</v>
      </c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86" t="n">
        <v>124</v>
      </c>
    </row>
    <row r="200" ht="15" customHeight="1" s="270">
      <c r="A200" s="12" t="inlineStr">
        <is>
          <t>Общежитие</t>
        </is>
      </c>
      <c r="B200" s="12" t="n"/>
      <c r="C200" s="21" t="inlineStr">
        <is>
          <t>5.2.25</t>
        </is>
      </c>
      <c r="D200" s="373" t="inlineStr">
        <is>
          <t>Труба стальная водогазопроводная 57х3.5</t>
        </is>
      </c>
      <c r="E200" s="349" t="n"/>
      <c r="F200" s="349" t="n"/>
      <c r="G200" s="349" t="n"/>
      <c r="H200" s="349" t="n"/>
      <c r="I200" s="350" t="n"/>
      <c r="J200" s="110" t="inlineStr">
        <is>
          <t>м. пог</t>
        </is>
      </c>
      <c r="K200" s="86" t="n">
        <v>30</v>
      </c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86" t="n">
        <v>30</v>
      </c>
    </row>
    <row r="201" ht="15" customHeight="1" s="270">
      <c r="A201" s="12" t="inlineStr">
        <is>
          <t>Общежитие</t>
        </is>
      </c>
      <c r="B201" s="12" t="n"/>
      <c r="C201" s="21" t="inlineStr">
        <is>
          <t>5.2.26</t>
        </is>
      </c>
      <c r="D201" s="373" t="inlineStr">
        <is>
          <t>Труба PP-RCT серая армированная алюминием Дн  48</t>
        </is>
      </c>
      <c r="E201" s="349" t="n"/>
      <c r="F201" s="349" t="n"/>
      <c r="G201" s="349" t="n"/>
      <c r="H201" s="349" t="n"/>
      <c r="I201" s="350" t="n"/>
      <c r="J201" s="110" t="inlineStr">
        <is>
          <t>м. пог</t>
        </is>
      </c>
      <c r="K201" s="86" t="n">
        <v>23</v>
      </c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86" t="n">
        <v>23</v>
      </c>
    </row>
    <row r="202" ht="15" customHeight="1" s="270">
      <c r="A202" s="12" t="inlineStr">
        <is>
          <t>Общежитие</t>
        </is>
      </c>
      <c r="B202" s="12" t="n"/>
      <c r="C202" s="21" t="inlineStr">
        <is>
          <t>5.2.27</t>
        </is>
      </c>
      <c r="D202" s="373" t="inlineStr">
        <is>
          <t>Труба PP-RCT серая армированная алюминием 42.3</t>
        </is>
      </c>
      <c r="E202" s="349" t="n"/>
      <c r="F202" s="349" t="n"/>
      <c r="G202" s="349" t="n"/>
      <c r="H202" s="349" t="n"/>
      <c r="I202" s="350" t="n"/>
      <c r="J202" s="110" t="inlineStr">
        <is>
          <t>м. пог</t>
        </is>
      </c>
      <c r="K202" s="86" t="n">
        <v>30</v>
      </c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86" t="n">
        <v>30</v>
      </c>
    </row>
    <row r="203" ht="15" customHeight="1" s="270">
      <c r="A203" s="12" t="inlineStr">
        <is>
          <t>Общежитие</t>
        </is>
      </c>
      <c r="B203" s="12" t="n"/>
      <c r="C203" s="21" t="inlineStr">
        <is>
          <t>5.2.28</t>
        </is>
      </c>
      <c r="D203" s="373" t="inlineStr">
        <is>
          <t>Труба PP-RCT серая армированная алюминием Дн  32</t>
        </is>
      </c>
      <c r="E203" s="349" t="n"/>
      <c r="F203" s="349" t="n"/>
      <c r="G203" s="349" t="n"/>
      <c r="H203" s="349" t="n"/>
      <c r="I203" s="350" t="n"/>
      <c r="J203" s="110" t="inlineStr">
        <is>
          <t>м. пог</t>
        </is>
      </c>
      <c r="K203" s="86" t="n">
        <v>47</v>
      </c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86" t="n">
        <v>47</v>
      </c>
    </row>
    <row r="204" ht="15" customHeight="1" s="270">
      <c r="A204" s="12" t="inlineStr">
        <is>
          <t>Общежитие</t>
        </is>
      </c>
      <c r="B204" s="12" t="n"/>
      <c r="C204" s="21" t="inlineStr">
        <is>
          <t>5.2.29</t>
        </is>
      </c>
      <c r="D204" s="373" t="inlineStr">
        <is>
          <t>Труба PP-RCT серая армированная алюминием Дн 26.8</t>
        </is>
      </c>
      <c r="E204" s="349" t="n"/>
      <c r="F204" s="349" t="n"/>
      <c r="G204" s="349" t="n"/>
      <c r="H204" s="349" t="n"/>
      <c r="I204" s="350" t="n"/>
      <c r="J204" s="110" t="inlineStr">
        <is>
          <t>м. пог</t>
        </is>
      </c>
      <c r="K204" s="86" t="n">
        <v>56</v>
      </c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86" t="n">
        <v>56</v>
      </c>
    </row>
    <row r="205" ht="15" customHeight="1" s="270">
      <c r="A205" s="12" t="inlineStr">
        <is>
          <t>Общежитие</t>
        </is>
      </c>
      <c r="B205" s="12" t="n"/>
      <c r="C205" s="21" t="inlineStr">
        <is>
          <t>5.2.30</t>
        </is>
      </c>
      <c r="D205" s="373" t="inlineStr">
        <is>
          <t>Труба PP-RCT серая армированная алюминием Дн 21</t>
        </is>
      </c>
      <c r="E205" s="349" t="n"/>
      <c r="F205" s="349" t="n"/>
      <c r="G205" s="349" t="n"/>
      <c r="H205" s="349" t="n"/>
      <c r="I205" s="350" t="n"/>
      <c r="J205" s="110" t="inlineStr">
        <is>
          <t>м. пог</t>
        </is>
      </c>
      <c r="K205" s="86" t="n">
        <v>87</v>
      </c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86" t="n">
        <v>87</v>
      </c>
    </row>
    <row r="206" ht="15" customHeight="1" s="270">
      <c r="A206" s="12" t="inlineStr">
        <is>
          <t>Общежитие</t>
        </is>
      </c>
      <c r="B206" s="12" t="n"/>
      <c r="C206" s="21" t="inlineStr">
        <is>
          <t>5.2.31</t>
        </is>
      </c>
      <c r="D206" s="373" t="inlineStr">
        <is>
          <t>Труба PP-RCT серая армированная алюминием Дн 16х2.2</t>
        </is>
      </c>
      <c r="E206" s="349" t="n"/>
      <c r="F206" s="349" t="n"/>
      <c r="G206" s="349" t="n"/>
      <c r="H206" s="349" t="n"/>
      <c r="I206" s="350" t="n"/>
      <c r="J206" s="110" t="inlineStr">
        <is>
          <t>м. пог</t>
        </is>
      </c>
      <c r="K206" s="86" t="n">
        <v>200</v>
      </c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86" t="n">
        <v>200</v>
      </c>
    </row>
    <row r="207" ht="15" customHeight="1" s="270">
      <c r="A207" s="12" t="inlineStr">
        <is>
          <t>Общежитие</t>
        </is>
      </c>
      <c r="B207" s="12" t="n"/>
      <c r="C207" s="21" t="inlineStr">
        <is>
          <t>5.2.32</t>
        </is>
      </c>
      <c r="D207" s="373" t="inlineStr">
        <is>
          <t>Изоляция трубопроводов t=50мм</t>
        </is>
      </c>
      <c r="E207" s="349" t="n"/>
      <c r="F207" s="349" t="n"/>
      <c r="G207" s="349" t="n"/>
      <c r="H207" s="349" t="n"/>
      <c r="I207" s="350" t="n"/>
      <c r="J207" s="110" t="inlineStr">
        <is>
          <t>м. пог</t>
        </is>
      </c>
      <c r="K207" s="86" t="n">
        <v>480</v>
      </c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86" t="n">
        <v>480</v>
      </c>
    </row>
    <row r="208" ht="15" customHeight="1" s="270">
      <c r="A208" s="12" t="inlineStr">
        <is>
          <t>Общежитие</t>
        </is>
      </c>
      <c r="B208" s="12" t="n"/>
      <c r="C208" s="21" t="inlineStr">
        <is>
          <t>5.2.33</t>
        </is>
      </c>
      <c r="D208" s="373" t="inlineStr">
        <is>
          <t>Унитаз с  выпуском в комплекте с бачком</t>
        </is>
      </c>
      <c r="E208" s="349" t="n"/>
      <c r="F208" s="349" t="n"/>
      <c r="G208" s="349" t="n"/>
      <c r="H208" s="349" t="n"/>
      <c r="I208" s="350" t="n"/>
      <c r="J208" s="110" t="inlineStr">
        <is>
          <t>шт</t>
        </is>
      </c>
      <c r="K208" s="86" t="n">
        <v>88</v>
      </c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86" t="n">
        <v>88</v>
      </c>
    </row>
    <row r="209" ht="15" customHeight="1" s="270">
      <c r="A209" s="12" t="inlineStr">
        <is>
          <t>Общежитие</t>
        </is>
      </c>
      <c r="B209" s="12" t="n"/>
      <c r="C209" s="21" t="inlineStr">
        <is>
          <t>5.2.34</t>
        </is>
      </c>
      <c r="D209" s="373" t="inlineStr">
        <is>
          <t>Умывальник керамический</t>
        </is>
      </c>
      <c r="E209" s="349" t="n"/>
      <c r="F209" s="349" t="n"/>
      <c r="G209" s="349" t="n"/>
      <c r="H209" s="349" t="n"/>
      <c r="I209" s="350" t="n"/>
      <c r="J209" s="110" t="inlineStr">
        <is>
          <t>шт</t>
        </is>
      </c>
      <c r="K209" s="86" t="n">
        <v>92</v>
      </c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86" t="n">
        <v>92</v>
      </c>
    </row>
    <row r="210" ht="15" customHeight="1" s="270">
      <c r="A210" s="12" t="inlineStr">
        <is>
          <t>Общежитие</t>
        </is>
      </c>
      <c r="B210" s="12" t="n"/>
      <c r="C210" s="21" t="inlineStr">
        <is>
          <t>5.2.35</t>
        </is>
      </c>
      <c r="D210" s="373" t="inlineStr">
        <is>
          <t>Поддон душевой в комплекте</t>
        </is>
      </c>
      <c r="E210" s="349" t="n"/>
      <c r="F210" s="349" t="n"/>
      <c r="G210" s="349" t="n"/>
      <c r="H210" s="349" t="n"/>
      <c r="I210" s="350" t="n"/>
      <c r="J210" s="110" t="inlineStr">
        <is>
          <t>шт</t>
        </is>
      </c>
      <c r="K210" s="86" t="n">
        <v>32</v>
      </c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86" t="n">
        <v>32</v>
      </c>
    </row>
    <row r="211" ht="15" customHeight="1" s="270">
      <c r="A211" s="372" t="inlineStr">
        <is>
          <t>5.3 Канализация АБК</t>
        </is>
      </c>
      <c r="B211" s="349" t="n"/>
      <c r="C211" s="349" t="n"/>
      <c r="D211" s="349" t="n"/>
      <c r="E211" s="349" t="n"/>
      <c r="F211" s="349" t="n"/>
      <c r="G211" s="349" t="n"/>
      <c r="H211" s="349" t="n"/>
      <c r="I211" s="349" t="n"/>
      <c r="J211" s="349" t="n"/>
      <c r="K211" s="349" t="n"/>
      <c r="L211" s="349" t="n"/>
      <c r="M211" s="349" t="n"/>
      <c r="N211" s="349" t="n"/>
      <c r="O211" s="349" t="n"/>
      <c r="P211" s="349" t="n"/>
      <c r="Q211" s="349" t="n"/>
      <c r="R211" s="349" t="n"/>
      <c r="S211" s="349" t="n"/>
      <c r="T211" s="349" t="n"/>
      <c r="U211" s="350" t="n"/>
    </row>
    <row r="212" ht="15" customHeight="1" s="270">
      <c r="A212" s="12" t="inlineStr">
        <is>
          <t>АБК</t>
        </is>
      </c>
      <c r="B212" s="12" t="n"/>
      <c r="C212" s="21" t="inlineStr">
        <is>
          <t>5.3.1</t>
        </is>
      </c>
      <c r="D212" s="374" t="inlineStr">
        <is>
          <t>Трубы пластиковая ПВХ канализационные ∅50</t>
        </is>
      </c>
      <c r="E212" s="349" t="n"/>
      <c r="F212" s="349" t="n"/>
      <c r="G212" s="349" t="n"/>
      <c r="H212" s="349" t="n"/>
      <c r="I212" s="350" t="n"/>
      <c r="J212" s="110" t="inlineStr">
        <is>
          <t>м</t>
        </is>
      </c>
      <c r="K212" s="86" t="n">
        <v>70</v>
      </c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86" t="n">
        <v>70</v>
      </c>
    </row>
    <row r="213" ht="15" customHeight="1" s="270">
      <c r="A213" s="12" t="inlineStr">
        <is>
          <t>АБК</t>
        </is>
      </c>
      <c r="B213" s="12" t="n"/>
      <c r="C213" s="21" t="inlineStr">
        <is>
          <t>5.3.2</t>
        </is>
      </c>
      <c r="D213" s="374" t="inlineStr">
        <is>
          <t>Трубы пластиковая ПВХ канализационные ∅100</t>
        </is>
      </c>
      <c r="E213" s="349" t="n"/>
      <c r="F213" s="349" t="n"/>
      <c r="G213" s="349" t="n"/>
      <c r="H213" s="349" t="n"/>
      <c r="I213" s="350" t="n"/>
      <c r="J213" s="110" t="inlineStr">
        <is>
          <t>м</t>
        </is>
      </c>
      <c r="K213" s="86" t="n">
        <v>140</v>
      </c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86" t="n">
        <v>140</v>
      </c>
    </row>
    <row r="214" ht="15" customHeight="1" s="270">
      <c r="A214" s="12" t="inlineStr">
        <is>
          <t>АБК</t>
        </is>
      </c>
      <c r="B214" s="12" t="n"/>
      <c r="C214" s="21" t="inlineStr">
        <is>
          <t>5.3.3</t>
        </is>
      </c>
      <c r="D214" s="374" t="inlineStr">
        <is>
          <t>Трубы пластиковая ПВХ канализационные ∅150</t>
        </is>
      </c>
      <c r="E214" s="349" t="n"/>
      <c r="F214" s="349" t="n"/>
      <c r="G214" s="349" t="n"/>
      <c r="H214" s="349" t="n"/>
      <c r="I214" s="350" t="n"/>
      <c r="J214" s="110" t="inlineStr">
        <is>
          <t>м</t>
        </is>
      </c>
      <c r="K214" s="86" t="n">
        <v>60</v>
      </c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86" t="n">
        <v>60</v>
      </c>
    </row>
    <row r="215" ht="15" customHeight="1" s="270">
      <c r="A215" s="12" t="inlineStr">
        <is>
          <t>АБК</t>
        </is>
      </c>
      <c r="B215" s="12" t="n"/>
      <c r="C215" s="21" t="inlineStr">
        <is>
          <t>5.3.4</t>
        </is>
      </c>
      <c r="D215" s="374" t="inlineStr">
        <is>
          <t>Прочистка ПНД в лючке ∅100мм</t>
        </is>
      </c>
      <c r="E215" s="349" t="n"/>
      <c r="F215" s="349" t="n"/>
      <c r="G215" s="349" t="n"/>
      <c r="H215" s="349" t="n"/>
      <c r="I215" s="350" t="n"/>
      <c r="J215" s="110" t="inlineStr">
        <is>
          <t>шт.</t>
        </is>
      </c>
      <c r="K215" s="86" t="n">
        <v>15</v>
      </c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86" t="n">
        <v>15</v>
      </c>
    </row>
    <row r="216" ht="15" customHeight="1" s="270">
      <c r="A216" s="12" t="inlineStr">
        <is>
          <t>АБК</t>
        </is>
      </c>
      <c r="B216" s="12" t="n"/>
      <c r="C216" s="21" t="inlineStr">
        <is>
          <t>5.3.5</t>
        </is>
      </c>
      <c r="D216" s="374" t="inlineStr">
        <is>
          <t>Воздушный клапан ∅50мм</t>
        </is>
      </c>
      <c r="E216" s="349" t="n"/>
      <c r="F216" s="349" t="n"/>
      <c r="G216" s="349" t="n"/>
      <c r="H216" s="349" t="n"/>
      <c r="I216" s="350" t="n"/>
      <c r="J216" s="110" t="inlineStr">
        <is>
          <t>шт.</t>
        </is>
      </c>
      <c r="K216" s="86" t="n">
        <v>4</v>
      </c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86" t="n">
        <v>4</v>
      </c>
    </row>
    <row r="217" ht="15" customHeight="1" s="270">
      <c r="A217" s="12" t="inlineStr">
        <is>
          <t>АБК</t>
        </is>
      </c>
      <c r="B217" s="12" t="n"/>
      <c r="C217" s="21" t="inlineStr">
        <is>
          <t>5.3.6</t>
        </is>
      </c>
      <c r="D217" s="374" t="inlineStr">
        <is>
          <t>Трубы пластиковая ПВХ канализационные ∅100</t>
        </is>
      </c>
      <c r="E217" s="349" t="n"/>
      <c r="F217" s="349" t="n"/>
      <c r="G217" s="349" t="n"/>
      <c r="H217" s="349" t="n"/>
      <c r="I217" s="350" t="n"/>
      <c r="J217" s="110" t="inlineStr">
        <is>
          <t>м</t>
        </is>
      </c>
      <c r="K217" s="86" t="n">
        <v>2</v>
      </c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86" t="n">
        <v>2</v>
      </c>
    </row>
    <row r="218" ht="15" customHeight="1" s="270">
      <c r="A218" s="12" t="inlineStr">
        <is>
          <t>АБК</t>
        </is>
      </c>
      <c r="B218" s="12" t="n"/>
      <c r="C218" s="21" t="inlineStr">
        <is>
          <t>5.3.7</t>
        </is>
      </c>
      <c r="D218" s="374" t="inlineStr">
        <is>
          <t>Трап ∅100</t>
        </is>
      </c>
      <c r="E218" s="349" t="n"/>
      <c r="F218" s="349" t="n"/>
      <c r="G218" s="349" t="n"/>
      <c r="H218" s="349" t="n"/>
      <c r="I218" s="350" t="n"/>
      <c r="J218" s="110" t="inlineStr">
        <is>
          <t>шт.</t>
        </is>
      </c>
      <c r="K218" s="86" t="n">
        <v>2</v>
      </c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86" t="n">
        <v>2</v>
      </c>
    </row>
    <row r="219" ht="15" customHeight="1" s="270">
      <c r="A219" s="372" t="inlineStr">
        <is>
          <t>5.4 Канализация Общежития</t>
        </is>
      </c>
      <c r="B219" s="349" t="n"/>
      <c r="C219" s="349" t="n"/>
      <c r="D219" s="349" t="n"/>
      <c r="E219" s="349" t="n"/>
      <c r="F219" s="349" t="n"/>
      <c r="G219" s="349" t="n"/>
      <c r="H219" s="349" t="n"/>
      <c r="I219" s="349" t="n"/>
      <c r="J219" s="349" t="n"/>
      <c r="K219" s="349" t="n"/>
      <c r="L219" s="349" t="n"/>
      <c r="M219" s="349" t="n"/>
      <c r="N219" s="349" t="n"/>
      <c r="O219" s="349" t="n"/>
      <c r="P219" s="349" t="n"/>
      <c r="Q219" s="349" t="n"/>
      <c r="R219" s="349" t="n"/>
      <c r="S219" s="349" t="n"/>
      <c r="T219" s="349" t="n"/>
      <c r="U219" s="350" t="n"/>
    </row>
    <row r="220" ht="15" customHeight="1" s="270">
      <c r="A220" s="12" t="inlineStr">
        <is>
          <t>Общежитие</t>
        </is>
      </c>
      <c r="B220" s="12" t="n"/>
      <c r="C220" s="21" t="inlineStr">
        <is>
          <t>5.4.1</t>
        </is>
      </c>
      <c r="D220" s="374" t="inlineStr">
        <is>
          <t>Труба НПВХ (ПВХ) канализационная серая Дн 110х3,2 безнапорная</t>
        </is>
      </c>
      <c r="E220" s="349" t="n"/>
      <c r="F220" s="349" t="n"/>
      <c r="G220" s="349" t="n"/>
      <c r="H220" s="349" t="n"/>
      <c r="I220" s="350" t="n"/>
      <c r="J220" s="111" t="inlineStr">
        <is>
          <t>м. пог</t>
        </is>
      </c>
      <c r="K220" s="87" t="n">
        <v>290</v>
      </c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87" t="n">
        <v>290</v>
      </c>
    </row>
    <row r="221" ht="15" customHeight="1" s="270">
      <c r="A221" s="12" t="inlineStr">
        <is>
          <t>Общежитие</t>
        </is>
      </c>
      <c r="B221" s="12" t="n"/>
      <c r="C221" s="21" t="inlineStr">
        <is>
          <t>5.4.2</t>
        </is>
      </c>
      <c r="D221" s="374" t="inlineStr">
        <is>
          <t>Труба НПВХ (ПВХ) канализационная серая Дн 50х3,2 безнапорная</t>
        </is>
      </c>
      <c r="E221" s="349" t="n"/>
      <c r="F221" s="349" t="n"/>
      <c r="G221" s="349" t="n"/>
      <c r="H221" s="349" t="n"/>
      <c r="I221" s="350" t="n"/>
      <c r="J221" s="111" t="inlineStr">
        <is>
          <t>м. пог</t>
        </is>
      </c>
      <c r="K221" s="87" t="n">
        <v>160</v>
      </c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87" t="n">
        <v>160</v>
      </c>
    </row>
    <row r="222" ht="15" customHeight="1" s="270">
      <c r="A222" s="372" t="inlineStr">
        <is>
          <t>5.5 Отопление Общежития</t>
        </is>
      </c>
      <c r="B222" s="349" t="n"/>
      <c r="C222" s="349" t="n"/>
      <c r="D222" s="349" t="n"/>
      <c r="E222" s="349" t="n"/>
      <c r="F222" s="349" t="n"/>
      <c r="G222" s="349" t="n"/>
      <c r="H222" s="349" t="n"/>
      <c r="I222" s="349" t="n"/>
      <c r="J222" s="349" t="n"/>
      <c r="K222" s="349" t="n"/>
      <c r="L222" s="349" t="n"/>
      <c r="M222" s="349" t="n"/>
      <c r="N222" s="349" t="n"/>
      <c r="O222" s="349" t="n"/>
      <c r="P222" s="349" t="n"/>
      <c r="Q222" s="349" t="n"/>
      <c r="R222" s="349" t="n"/>
      <c r="S222" s="349" t="n"/>
      <c r="T222" s="349" t="n"/>
      <c r="U222" s="350" t="n"/>
    </row>
    <row r="223" ht="15" customHeight="1" s="270">
      <c r="A223" s="12" t="inlineStr">
        <is>
          <t>Общежитие</t>
        </is>
      </c>
      <c r="B223" s="12" t="n"/>
      <c r="C223" s="21" t="inlineStr">
        <is>
          <t>5.5.1</t>
        </is>
      </c>
      <c r="D223" s="373" t="inlineStr">
        <is>
          <t>Сбросник воздуха</t>
        </is>
      </c>
      <c r="E223" s="349" t="n"/>
      <c r="F223" s="349" t="n"/>
      <c r="G223" s="349" t="n"/>
      <c r="H223" s="349" t="n"/>
      <c r="I223" s="350" t="n"/>
      <c r="J223" s="82" t="inlineStr">
        <is>
          <t>шт</t>
        </is>
      </c>
      <c r="K223" s="85" t="n">
        <v>14</v>
      </c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85" t="n">
        <v>14</v>
      </c>
    </row>
    <row r="224" ht="15" customHeight="1" s="270">
      <c r="A224" s="12" t="inlineStr">
        <is>
          <t>Общежитие</t>
        </is>
      </c>
      <c r="B224" s="12" t="n"/>
      <c r="C224" s="21" t="inlineStr">
        <is>
          <t>5.5.2</t>
        </is>
      </c>
      <c r="D224" s="373" t="inlineStr">
        <is>
          <t>Кран шаровый д. 32</t>
        </is>
      </c>
      <c r="E224" s="349" t="n"/>
      <c r="F224" s="349" t="n"/>
      <c r="G224" s="349" t="n"/>
      <c r="H224" s="349" t="n"/>
      <c r="I224" s="350" t="n"/>
      <c r="J224" s="82" t="inlineStr">
        <is>
          <t>шт</t>
        </is>
      </c>
      <c r="K224" s="85" t="n">
        <v>8</v>
      </c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85" t="n">
        <v>8</v>
      </c>
    </row>
    <row r="225" ht="15" customHeight="1" s="270">
      <c r="A225" s="12" t="inlineStr">
        <is>
          <t>Общежитие</t>
        </is>
      </c>
      <c r="B225" s="12" t="n"/>
      <c r="C225" s="21" t="inlineStr">
        <is>
          <t>5.5.3</t>
        </is>
      </c>
      <c r="D225" s="373" t="inlineStr">
        <is>
          <t>Кран шаровый д. 25</t>
        </is>
      </c>
      <c r="E225" s="349" t="n"/>
      <c r="F225" s="349" t="n"/>
      <c r="G225" s="349" t="n"/>
      <c r="H225" s="349" t="n"/>
      <c r="I225" s="350" t="n"/>
      <c r="J225" s="82" t="inlineStr">
        <is>
          <t>шт</t>
        </is>
      </c>
      <c r="K225" s="85" t="n">
        <v>7</v>
      </c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85" t="n">
        <v>7</v>
      </c>
    </row>
    <row r="226" ht="15" customHeight="1" s="270">
      <c r="A226" s="12" t="inlineStr">
        <is>
          <t>Общежитие</t>
        </is>
      </c>
      <c r="B226" s="12" t="n"/>
      <c r="C226" s="21" t="inlineStr">
        <is>
          <t>5.5.4</t>
        </is>
      </c>
      <c r="D226" s="373" t="inlineStr">
        <is>
          <t>Кран шаровый д. 20</t>
        </is>
      </c>
      <c r="E226" s="349" t="n"/>
      <c r="F226" s="349" t="n"/>
      <c r="G226" s="349" t="n"/>
      <c r="H226" s="349" t="n"/>
      <c r="I226" s="350" t="n"/>
      <c r="J226" s="82" t="inlineStr">
        <is>
          <t>шт</t>
        </is>
      </c>
      <c r="K226" s="85" t="n">
        <v>1</v>
      </c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85" t="n">
        <v>1</v>
      </c>
    </row>
    <row r="227" ht="15" customHeight="1" s="270">
      <c r="A227" s="12" t="inlineStr">
        <is>
          <t>Общежитие</t>
        </is>
      </c>
      <c r="B227" s="12" t="n"/>
      <c r="C227" s="21" t="inlineStr">
        <is>
          <t>5.5.5</t>
        </is>
      </c>
      <c r="D227" s="373" t="inlineStr">
        <is>
          <t>Клапан выпуска воздуха радиаторный   д. 15</t>
        </is>
      </c>
      <c r="E227" s="349" t="n"/>
      <c r="F227" s="349" t="n"/>
      <c r="G227" s="349" t="n"/>
      <c r="H227" s="349" t="n"/>
      <c r="I227" s="350" t="n"/>
      <c r="J227" s="82" t="inlineStr">
        <is>
          <t>шт</t>
        </is>
      </c>
      <c r="K227" s="85" t="n">
        <v>106</v>
      </c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85" t="n">
        <v>106</v>
      </c>
    </row>
    <row r="228" ht="15" customHeight="1" s="270">
      <c r="A228" s="12" t="inlineStr">
        <is>
          <t>Общежитие</t>
        </is>
      </c>
      <c r="B228" s="12" t="n"/>
      <c r="C228" s="21" t="inlineStr">
        <is>
          <t>5.5.6</t>
        </is>
      </c>
      <c r="D228" s="373" t="inlineStr">
        <is>
          <t>Клапан термостатическии прямой        д. 15</t>
        </is>
      </c>
      <c r="E228" s="349" t="n"/>
      <c r="F228" s="349" t="n"/>
      <c r="G228" s="349" t="n"/>
      <c r="H228" s="349" t="n"/>
      <c r="I228" s="350" t="n"/>
      <c r="J228" s="82" t="inlineStr">
        <is>
          <t>шт</t>
        </is>
      </c>
      <c r="K228" s="86" t="n">
        <v>106</v>
      </c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86" t="n">
        <v>106</v>
      </c>
    </row>
    <row r="229" ht="15" customHeight="1" s="270">
      <c r="A229" s="12" t="inlineStr">
        <is>
          <t>Общежитие</t>
        </is>
      </c>
      <c r="B229" s="12" t="n"/>
      <c r="C229" s="21" t="inlineStr">
        <is>
          <t>5.5.7</t>
        </is>
      </c>
      <c r="D229" s="373" t="inlineStr">
        <is>
          <t>Клапан термостатическии запорный       д. 15</t>
        </is>
      </c>
      <c r="E229" s="349" t="n"/>
      <c r="F229" s="349" t="n"/>
      <c r="G229" s="349" t="n"/>
      <c r="H229" s="349" t="n"/>
      <c r="I229" s="350" t="n"/>
      <c r="J229" s="82" t="inlineStr">
        <is>
          <t>шт</t>
        </is>
      </c>
      <c r="K229" s="86" t="n">
        <v>106</v>
      </c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86" t="n">
        <v>106</v>
      </c>
    </row>
    <row r="230" ht="15" customHeight="1" s="270">
      <c r="A230" s="12" t="inlineStr">
        <is>
          <t>Общежитие</t>
        </is>
      </c>
      <c r="B230" s="12" t="n"/>
      <c r="C230" s="21" t="inlineStr">
        <is>
          <t>5.5.8</t>
        </is>
      </c>
      <c r="D230" s="373" t="inlineStr">
        <is>
          <t>Головка термостатическая</t>
        </is>
      </c>
      <c r="E230" s="349" t="n"/>
      <c r="F230" s="349" t="n"/>
      <c r="G230" s="349" t="n"/>
      <c r="H230" s="349" t="n"/>
      <c r="I230" s="350" t="n"/>
      <c r="J230" s="82" t="inlineStr">
        <is>
          <t>шт</t>
        </is>
      </c>
      <c r="K230" s="86" t="n">
        <v>106</v>
      </c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86" t="n">
        <v>106</v>
      </c>
    </row>
    <row r="231" ht="15" customHeight="1" s="270">
      <c r="A231" s="12" t="inlineStr">
        <is>
          <t>Общежитие</t>
        </is>
      </c>
      <c r="B231" s="12" t="n"/>
      <c r="C231" s="21" t="inlineStr">
        <is>
          <t>5.5.9</t>
        </is>
      </c>
      <c r="D231" s="375" t="inlineStr">
        <is>
          <t>Pадиаторы чугунные - 14 секций</t>
        </is>
      </c>
      <c r="E231" s="349" t="n"/>
      <c r="F231" s="349" t="n"/>
      <c r="G231" s="349" t="n"/>
      <c r="H231" s="349" t="n"/>
      <c r="I231" s="350" t="n"/>
      <c r="J231" s="111" t="inlineStr">
        <is>
          <t>шт</t>
        </is>
      </c>
      <c r="K231" s="87" t="n">
        <v>4</v>
      </c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87" t="n">
        <v>4</v>
      </c>
    </row>
    <row r="232" ht="15" customHeight="1" s="270">
      <c r="A232" s="12" t="inlineStr">
        <is>
          <t>Общежитие</t>
        </is>
      </c>
      <c r="B232" s="12" t="n"/>
      <c r="C232" s="21" t="inlineStr">
        <is>
          <t>5.5.10</t>
        </is>
      </c>
      <c r="D232" s="375" t="inlineStr">
        <is>
          <t>Pадиаторы чугунные - 12  секций</t>
        </is>
      </c>
      <c r="E232" s="349" t="n"/>
      <c r="F232" s="349" t="n"/>
      <c r="G232" s="349" t="n"/>
      <c r="H232" s="349" t="n"/>
      <c r="I232" s="350" t="n"/>
      <c r="J232" s="111" t="inlineStr">
        <is>
          <t>шт</t>
        </is>
      </c>
      <c r="K232" s="87" t="n">
        <v>77</v>
      </c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87" t="n">
        <v>77</v>
      </c>
    </row>
    <row r="233" ht="15" customHeight="1" s="270">
      <c r="A233" s="12" t="inlineStr">
        <is>
          <t>Общежитие</t>
        </is>
      </c>
      <c r="B233" s="12" t="n"/>
      <c r="C233" s="21" t="inlineStr">
        <is>
          <t>5.5.11</t>
        </is>
      </c>
      <c r="D233" s="375" t="inlineStr">
        <is>
          <t>Pадиаторы чугунные - 10  секций</t>
        </is>
      </c>
      <c r="E233" s="349" t="n"/>
      <c r="F233" s="349" t="n"/>
      <c r="G233" s="349" t="n"/>
      <c r="H233" s="349" t="n"/>
      <c r="I233" s="350" t="n"/>
      <c r="J233" s="112" t="inlineStr">
        <is>
          <t>шт</t>
        </is>
      </c>
      <c r="K233" s="87" t="n">
        <v>8</v>
      </c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87" t="n">
        <v>8</v>
      </c>
    </row>
    <row r="234" ht="15" customHeight="1" s="270">
      <c r="A234" s="12" t="inlineStr">
        <is>
          <t>Общежитие</t>
        </is>
      </c>
      <c r="B234" s="12" t="n"/>
      <c r="C234" s="21" t="inlineStr">
        <is>
          <t>5.5.12</t>
        </is>
      </c>
      <c r="D234" s="375" t="inlineStr">
        <is>
          <t>Pадиаторы чугунные - 8  секций</t>
        </is>
      </c>
      <c r="E234" s="349" t="n"/>
      <c r="F234" s="349" t="n"/>
      <c r="G234" s="349" t="n"/>
      <c r="H234" s="349" t="n"/>
      <c r="I234" s="350" t="n"/>
      <c r="J234" s="112" t="inlineStr">
        <is>
          <t>шт</t>
        </is>
      </c>
      <c r="K234" s="87" t="n">
        <v>13</v>
      </c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87" t="n">
        <v>13</v>
      </c>
    </row>
    <row r="235" ht="15" customHeight="1" s="270">
      <c r="A235" s="12" t="inlineStr">
        <is>
          <t>Общежитие</t>
        </is>
      </c>
      <c r="B235" s="12" t="n"/>
      <c r="C235" s="21" t="inlineStr">
        <is>
          <t>5.5.13</t>
        </is>
      </c>
      <c r="D235" s="375" t="inlineStr">
        <is>
          <t>Pадиаторы чугунные - 6  секций</t>
        </is>
      </c>
      <c r="E235" s="349" t="n"/>
      <c r="F235" s="349" t="n"/>
      <c r="G235" s="349" t="n"/>
      <c r="H235" s="349" t="n"/>
      <c r="I235" s="350" t="n"/>
      <c r="J235" s="112" t="inlineStr">
        <is>
          <t>шт</t>
        </is>
      </c>
      <c r="K235" s="87" t="n">
        <v>2</v>
      </c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87" t="n">
        <v>2</v>
      </c>
    </row>
    <row r="236" ht="15" customHeight="1" s="270">
      <c r="A236" s="12" t="inlineStr">
        <is>
          <t>Общежитие</t>
        </is>
      </c>
      <c r="B236" s="12" t="n"/>
      <c r="C236" s="21" t="inlineStr">
        <is>
          <t>5.5.14</t>
        </is>
      </c>
      <c r="D236" s="373" t="inlineStr">
        <is>
          <t xml:space="preserve">Труба стальная водогазопроводная   76х3.5  </t>
        </is>
      </c>
      <c r="E236" s="349" t="n"/>
      <c r="F236" s="349" t="n"/>
      <c r="G236" s="349" t="n"/>
      <c r="H236" s="349" t="n"/>
      <c r="I236" s="350" t="n"/>
      <c r="J236" s="82" t="inlineStr">
        <is>
          <t>м. пог</t>
        </is>
      </c>
      <c r="K236" s="86" t="n">
        <v>37</v>
      </c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86" t="n">
        <v>37</v>
      </c>
    </row>
    <row r="237" ht="15" customHeight="1" s="270">
      <c r="A237" s="12" t="inlineStr">
        <is>
          <t>Общежитие</t>
        </is>
      </c>
      <c r="B237" s="12" t="n"/>
      <c r="C237" s="21" t="inlineStr">
        <is>
          <t>5.5.15</t>
        </is>
      </c>
      <c r="D237" s="373" t="inlineStr">
        <is>
          <t>Труба стальная водогазопроводная   57х3.5</t>
        </is>
      </c>
      <c r="E237" s="349" t="n"/>
      <c r="F237" s="349" t="n"/>
      <c r="G237" s="349" t="n"/>
      <c r="H237" s="349" t="n"/>
      <c r="I237" s="350" t="n"/>
      <c r="J237" s="82" t="inlineStr">
        <is>
          <t>м. пог</t>
        </is>
      </c>
      <c r="K237" s="86" t="n">
        <v>50</v>
      </c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86" t="n">
        <v>50</v>
      </c>
    </row>
    <row r="238" ht="15" customHeight="1" s="270">
      <c r="A238" s="12" t="inlineStr">
        <is>
          <t>Общежитие</t>
        </is>
      </c>
      <c r="B238" s="12" t="n"/>
      <c r="C238" s="21" t="inlineStr">
        <is>
          <t>5.5.16</t>
        </is>
      </c>
      <c r="D238" s="373" t="inlineStr">
        <is>
          <t>Труба стальная водогазопроводная   40х3</t>
        </is>
      </c>
      <c r="E238" s="349" t="n"/>
      <c r="F238" s="349" t="n"/>
      <c r="G238" s="349" t="n"/>
      <c r="H238" s="349" t="n"/>
      <c r="I238" s="350" t="n"/>
      <c r="J238" s="82" t="inlineStr">
        <is>
          <t>м. пог</t>
        </is>
      </c>
      <c r="K238" s="86" t="n">
        <v>40</v>
      </c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86" t="n">
        <v>40</v>
      </c>
    </row>
    <row r="239" ht="15" customHeight="1" s="270">
      <c r="A239" s="12" t="inlineStr">
        <is>
          <t>Общежитие</t>
        </is>
      </c>
      <c r="B239" s="12" t="n"/>
      <c r="C239" s="21" t="inlineStr">
        <is>
          <t>5.5.17</t>
        </is>
      </c>
      <c r="D239" s="373" t="inlineStr">
        <is>
          <t>Труба полипропиленовая   32х2.8</t>
        </is>
      </c>
      <c r="E239" s="349" t="n"/>
      <c r="F239" s="349" t="n"/>
      <c r="G239" s="349" t="n"/>
      <c r="H239" s="349" t="n"/>
      <c r="I239" s="350" t="n"/>
      <c r="J239" s="82" t="inlineStr">
        <is>
          <t>м. пог</t>
        </is>
      </c>
      <c r="K239" s="86" t="n">
        <v>80</v>
      </c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86" t="n">
        <v>80</v>
      </c>
    </row>
    <row r="240" ht="15" customHeight="1" s="270">
      <c r="A240" s="12" t="inlineStr">
        <is>
          <t>Общежитие</t>
        </is>
      </c>
      <c r="B240" s="12" t="n"/>
      <c r="C240" s="21" t="inlineStr">
        <is>
          <t>5.5.18</t>
        </is>
      </c>
      <c r="D240" s="373" t="inlineStr">
        <is>
          <t>Труба полипропиленовая   25х2.8</t>
        </is>
      </c>
      <c r="E240" s="349" t="n"/>
      <c r="F240" s="349" t="n"/>
      <c r="G240" s="349" t="n"/>
      <c r="H240" s="349" t="n"/>
      <c r="I240" s="350" t="n"/>
      <c r="J240" s="82" t="inlineStr">
        <is>
          <t>м. пог</t>
        </is>
      </c>
      <c r="K240" s="86" t="n">
        <v>150</v>
      </c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  <c r="U240" s="86" t="n">
        <v>150</v>
      </c>
    </row>
    <row r="241" ht="15" customHeight="1" s="270">
      <c r="A241" s="12" t="inlineStr">
        <is>
          <t>Общежитие</t>
        </is>
      </c>
      <c r="B241" s="12" t="n"/>
      <c r="C241" s="21" t="inlineStr">
        <is>
          <t>5.5.19</t>
        </is>
      </c>
      <c r="D241" s="373" t="inlineStr">
        <is>
          <t>Труба полипропиленовая   20х2</t>
        </is>
      </c>
      <c r="E241" s="349" t="n"/>
      <c r="F241" s="349" t="n"/>
      <c r="G241" s="349" t="n"/>
      <c r="H241" s="349" t="n"/>
      <c r="I241" s="350" t="n"/>
      <c r="J241" s="82" t="inlineStr">
        <is>
          <t>м. пог</t>
        </is>
      </c>
      <c r="K241" s="86" t="n">
        <v>150</v>
      </c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86" t="n">
        <v>150</v>
      </c>
    </row>
    <row r="242" ht="15" customHeight="1" s="270">
      <c r="A242" s="12" t="inlineStr">
        <is>
          <t>Общежитие</t>
        </is>
      </c>
      <c r="B242" s="12" t="n"/>
      <c r="C242" s="21" t="inlineStr">
        <is>
          <t>5.5.20</t>
        </is>
      </c>
      <c r="D242" s="373" t="inlineStr">
        <is>
          <t>Трубчатая изоляция  Ду 25</t>
        </is>
      </c>
      <c r="E242" s="349" t="n"/>
      <c r="F242" s="349" t="n"/>
      <c r="G242" s="349" t="n"/>
      <c r="H242" s="349" t="n"/>
      <c r="I242" s="350" t="n"/>
      <c r="J242" s="82" t="inlineStr">
        <is>
          <t>м. пог</t>
        </is>
      </c>
      <c r="K242" s="86" t="n">
        <v>150</v>
      </c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  <c r="U242" s="86" t="n">
        <v>150</v>
      </c>
    </row>
    <row r="243" ht="15" customHeight="1" s="270">
      <c r="A243" s="12" t="inlineStr">
        <is>
          <t>Общежитие</t>
        </is>
      </c>
      <c r="B243" s="12" t="n"/>
      <c r="C243" s="21" t="inlineStr">
        <is>
          <t>5.5.21</t>
        </is>
      </c>
      <c r="D243" s="373" t="inlineStr">
        <is>
          <t>Трубчатая изоляция  Ду 32</t>
        </is>
      </c>
      <c r="E243" s="349" t="n"/>
      <c r="F243" s="349" t="n"/>
      <c r="G243" s="349" t="n"/>
      <c r="H243" s="349" t="n"/>
      <c r="I243" s="350" t="n"/>
      <c r="J243" s="82" t="inlineStr">
        <is>
          <t>м. пог</t>
        </is>
      </c>
      <c r="K243" s="86" t="n">
        <v>80</v>
      </c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86" t="n">
        <v>80</v>
      </c>
    </row>
    <row r="244" ht="15" customHeight="1" s="270">
      <c r="A244" s="12" t="inlineStr">
        <is>
          <t>Общежитие</t>
        </is>
      </c>
      <c r="B244" s="12" t="n"/>
      <c r="C244" s="21" t="inlineStr">
        <is>
          <t>5.5.22</t>
        </is>
      </c>
      <c r="D244" s="373" t="inlineStr">
        <is>
          <t>Трубчатая изоляция  Ду 40</t>
        </is>
      </c>
      <c r="E244" s="349" t="n"/>
      <c r="F244" s="349" t="n"/>
      <c r="G244" s="349" t="n"/>
      <c r="H244" s="349" t="n"/>
      <c r="I244" s="350" t="n"/>
      <c r="J244" s="82" t="inlineStr">
        <is>
          <t>м. пог</t>
        </is>
      </c>
      <c r="K244" s="86" t="n">
        <v>40</v>
      </c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  <c r="U244" s="86" t="n">
        <v>40</v>
      </c>
    </row>
    <row r="245" ht="15" customHeight="1" s="270">
      <c r="A245" s="12" t="inlineStr">
        <is>
          <t>Общежитие</t>
        </is>
      </c>
      <c r="B245" s="12" t="n"/>
      <c r="C245" s="21" t="inlineStr">
        <is>
          <t>5.5.23</t>
        </is>
      </c>
      <c r="D245" s="373" t="inlineStr">
        <is>
          <t>Трубчатая изоляция  Ду 50</t>
        </is>
      </c>
      <c r="E245" s="349" t="n"/>
      <c r="F245" s="349" t="n"/>
      <c r="G245" s="349" t="n"/>
      <c r="H245" s="349" t="n"/>
      <c r="I245" s="350" t="n"/>
      <c r="J245" s="82" t="inlineStr">
        <is>
          <t>м. пог</t>
        </is>
      </c>
      <c r="K245" s="86" t="n">
        <v>50</v>
      </c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86" t="n">
        <v>50</v>
      </c>
    </row>
    <row r="246" ht="15" customHeight="1" s="270">
      <c r="A246" s="12" t="inlineStr">
        <is>
          <t>Общежитие</t>
        </is>
      </c>
      <c r="B246" s="12" t="n"/>
      <c r="C246" s="21" t="inlineStr">
        <is>
          <t>5.5.24</t>
        </is>
      </c>
      <c r="D246" s="373" t="inlineStr">
        <is>
          <t>Трубчатая изоляция  Ду 76</t>
        </is>
      </c>
      <c r="E246" s="349" t="n"/>
      <c r="F246" s="349" t="n"/>
      <c r="G246" s="349" t="n"/>
      <c r="H246" s="349" t="n"/>
      <c r="I246" s="350" t="n"/>
      <c r="J246" s="82" t="inlineStr">
        <is>
          <t>м. пог</t>
        </is>
      </c>
      <c r="K246" s="86" t="n">
        <v>37</v>
      </c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86" t="n">
        <v>37</v>
      </c>
    </row>
    <row r="247" ht="15" customHeight="1" s="270">
      <c r="A247" s="12" t="inlineStr">
        <is>
          <t>Общежитие</t>
        </is>
      </c>
      <c r="B247" s="12" t="n"/>
      <c r="C247" s="21" t="inlineStr">
        <is>
          <t>5.5.25</t>
        </is>
      </c>
      <c r="D247" s="373" t="inlineStr">
        <is>
          <t>Терморегулятор</t>
        </is>
      </c>
      <c r="E247" s="349" t="n"/>
      <c r="F247" s="349" t="n"/>
      <c r="G247" s="349" t="n"/>
      <c r="H247" s="349" t="n"/>
      <c r="I247" s="350" t="n"/>
      <c r="J247" s="82" t="inlineStr">
        <is>
          <t>шт</t>
        </is>
      </c>
      <c r="K247" s="86" t="n">
        <v>88</v>
      </c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86" t="n">
        <v>88</v>
      </c>
    </row>
    <row r="248" ht="15" customHeight="1" s="270">
      <c r="A248" s="12" t="inlineStr">
        <is>
          <t>Общежитие</t>
        </is>
      </c>
      <c r="B248" s="12" t="n"/>
      <c r="C248" s="21" t="inlineStr">
        <is>
          <t>5.5.26</t>
        </is>
      </c>
      <c r="D248" s="373" t="inlineStr">
        <is>
          <t>Термодатчик</t>
        </is>
      </c>
      <c r="E248" s="349" t="n"/>
      <c r="F248" s="349" t="n"/>
      <c r="G248" s="349" t="n"/>
      <c r="H248" s="349" t="n"/>
      <c r="I248" s="350" t="n"/>
      <c r="J248" s="82" t="inlineStr">
        <is>
          <t>шт</t>
        </is>
      </c>
      <c r="K248" s="86" t="n">
        <v>88</v>
      </c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  <c r="U248" s="86" t="n">
        <v>88</v>
      </c>
    </row>
    <row r="249" ht="15" customHeight="1" s="270">
      <c r="A249" s="372" t="inlineStr">
        <is>
          <t>5.6 Отопление АБК</t>
        </is>
      </c>
      <c r="B249" s="349" t="n"/>
      <c r="C249" s="349" t="n"/>
      <c r="D249" s="349" t="n"/>
      <c r="E249" s="349" t="n"/>
      <c r="F249" s="349" t="n"/>
      <c r="G249" s="349" t="n"/>
      <c r="H249" s="349" t="n"/>
      <c r="I249" s="349" t="n"/>
      <c r="J249" s="349" t="n"/>
      <c r="K249" s="349" t="n"/>
      <c r="L249" s="349" t="n"/>
      <c r="M249" s="349" t="n"/>
      <c r="N249" s="349" t="n"/>
      <c r="O249" s="349" t="n"/>
      <c r="P249" s="349" t="n"/>
      <c r="Q249" s="349" t="n"/>
      <c r="R249" s="349" t="n"/>
      <c r="S249" s="349" t="n"/>
      <c r="T249" s="349" t="n"/>
      <c r="U249" s="350" t="n"/>
    </row>
    <row r="250" ht="15" customHeight="1" s="270">
      <c r="A250" s="12" t="inlineStr">
        <is>
          <t>АБК</t>
        </is>
      </c>
      <c r="B250" s="12" t="n"/>
      <c r="C250" s="21" t="inlineStr">
        <is>
          <t>5.6.1</t>
        </is>
      </c>
      <c r="D250" s="373" t="inlineStr">
        <is>
          <t>Кран шаровый д. 32</t>
        </is>
      </c>
      <c r="E250" s="349" t="n"/>
      <c r="F250" s="349" t="n"/>
      <c r="G250" s="349" t="n"/>
      <c r="H250" s="349" t="n"/>
      <c r="I250" s="350" t="n"/>
      <c r="J250" s="83" t="inlineStr">
        <is>
          <t>шт</t>
        </is>
      </c>
      <c r="K250" s="88" t="n">
        <v>6</v>
      </c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  <c r="U250" s="88" t="n">
        <v>6</v>
      </c>
    </row>
    <row r="251" ht="15" customHeight="1" s="270">
      <c r="A251" s="12" t="inlineStr">
        <is>
          <t>АБК</t>
        </is>
      </c>
      <c r="B251" s="12" t="n"/>
      <c r="C251" s="21" t="inlineStr">
        <is>
          <t>5.6.2</t>
        </is>
      </c>
      <c r="D251" s="373" t="inlineStr">
        <is>
          <t>Кран шаровый д. 21</t>
        </is>
      </c>
      <c r="E251" s="349" t="n"/>
      <c r="F251" s="349" t="n"/>
      <c r="G251" s="349" t="n"/>
      <c r="H251" s="349" t="n"/>
      <c r="I251" s="350" t="n"/>
      <c r="J251" s="83" t="inlineStr">
        <is>
          <t>шт</t>
        </is>
      </c>
      <c r="K251" s="88" t="n">
        <v>8</v>
      </c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88" t="n">
        <v>8</v>
      </c>
    </row>
    <row r="252" ht="15" customHeight="1" s="270">
      <c r="A252" s="12" t="inlineStr">
        <is>
          <t>АБК</t>
        </is>
      </c>
      <c r="B252" s="12" t="n"/>
      <c r="C252" s="21" t="inlineStr">
        <is>
          <t>5.6.3</t>
        </is>
      </c>
      <c r="D252" s="373" t="inlineStr">
        <is>
          <t>Сбросник воздуха</t>
        </is>
      </c>
      <c r="E252" s="349" t="n"/>
      <c r="F252" s="349" t="n"/>
      <c r="G252" s="349" t="n"/>
      <c r="H252" s="349" t="n"/>
      <c r="I252" s="350" t="n"/>
      <c r="J252" s="83" t="inlineStr">
        <is>
          <t>шт</t>
        </is>
      </c>
      <c r="K252" s="88" t="n">
        <v>10</v>
      </c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  <c r="U252" s="88" t="n">
        <v>10</v>
      </c>
    </row>
    <row r="253" ht="15" customHeight="1" s="270">
      <c r="A253" s="12" t="inlineStr">
        <is>
          <t>АБК</t>
        </is>
      </c>
      <c r="B253" s="12" t="n"/>
      <c r="C253" s="21" t="inlineStr">
        <is>
          <t>5.6.4</t>
        </is>
      </c>
      <c r="D253" s="373" t="inlineStr">
        <is>
          <t>Клапан термостатический прямой д. 15</t>
        </is>
      </c>
      <c r="E253" s="349" t="n"/>
      <c r="F253" s="349" t="n"/>
      <c r="G253" s="349" t="n"/>
      <c r="H253" s="349" t="n"/>
      <c r="I253" s="350" t="n"/>
      <c r="J253" s="83" t="inlineStr">
        <is>
          <t>шт</t>
        </is>
      </c>
      <c r="K253" s="88" t="n">
        <v>124</v>
      </c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88" t="n">
        <v>124</v>
      </c>
    </row>
    <row r="254" ht="15" customHeight="1" s="270">
      <c r="A254" s="12" t="inlineStr">
        <is>
          <t>АБК</t>
        </is>
      </c>
      <c r="B254" s="12" t="n"/>
      <c r="C254" s="21" t="inlineStr">
        <is>
          <t>5.6.5</t>
        </is>
      </c>
      <c r="D254" s="373" t="inlineStr">
        <is>
          <t>Клапан выпуска воздуха радиаторный д. 15</t>
        </is>
      </c>
      <c r="E254" s="349" t="n"/>
      <c r="F254" s="349" t="n"/>
      <c r="G254" s="349" t="n"/>
      <c r="H254" s="349" t="n"/>
      <c r="I254" s="350" t="n"/>
      <c r="J254" s="83" t="inlineStr">
        <is>
          <t>шт</t>
        </is>
      </c>
      <c r="K254" s="88" t="n">
        <v>62</v>
      </c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  <c r="U254" s="88" t="n">
        <v>62</v>
      </c>
    </row>
    <row r="255" ht="15" customHeight="1" s="270">
      <c r="A255" s="12" t="inlineStr">
        <is>
          <t>АБК</t>
        </is>
      </c>
      <c r="B255" s="12" t="n"/>
      <c r="C255" s="21" t="inlineStr">
        <is>
          <t>5.6.6</t>
        </is>
      </c>
      <c r="D255" s="373" t="inlineStr">
        <is>
          <t>Разъемная муфта с внешней резьбой</t>
        </is>
      </c>
      <c r="E255" s="349" t="n"/>
      <c r="F255" s="349" t="n"/>
      <c r="G255" s="349" t="n"/>
      <c r="H255" s="349" t="n"/>
      <c r="I255" s="350" t="n"/>
      <c r="J255" s="83" t="inlineStr">
        <is>
          <t>шт</t>
        </is>
      </c>
      <c r="K255" s="88" t="n">
        <v>124</v>
      </c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88" t="n">
        <v>124</v>
      </c>
    </row>
    <row r="256" ht="15" customHeight="1" s="270">
      <c r="A256" s="12" t="inlineStr">
        <is>
          <t>АБК</t>
        </is>
      </c>
      <c r="B256" s="12" t="n"/>
      <c r="C256" s="21" t="inlineStr">
        <is>
          <t>5.6.7</t>
        </is>
      </c>
      <c r="D256" s="373" t="inlineStr">
        <is>
          <t>Отвод  90°</t>
        </is>
      </c>
      <c r="E256" s="349" t="n"/>
      <c r="F256" s="349" t="n"/>
      <c r="G256" s="349" t="n"/>
      <c r="H256" s="349" t="n"/>
      <c r="I256" s="350" t="n"/>
      <c r="J256" s="83" t="inlineStr">
        <is>
          <t>шт</t>
        </is>
      </c>
      <c r="K256" s="88" t="n">
        <v>138</v>
      </c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  <c r="U256" s="88" t="n">
        <v>138</v>
      </c>
    </row>
    <row r="257" ht="15" customHeight="1" s="270">
      <c r="A257" s="12" t="inlineStr">
        <is>
          <t>АБК</t>
        </is>
      </c>
      <c r="B257" s="12" t="n"/>
      <c r="C257" s="21" t="inlineStr">
        <is>
          <t>5.6.8</t>
        </is>
      </c>
      <c r="D257" s="373" t="inlineStr">
        <is>
          <t>Т-образный тройник</t>
        </is>
      </c>
      <c r="E257" s="349" t="n"/>
      <c r="F257" s="349" t="n"/>
      <c r="G257" s="349" t="n"/>
      <c r="H257" s="349" t="n"/>
      <c r="I257" s="350" t="n"/>
      <c r="J257" s="83" t="inlineStr">
        <is>
          <t>шт</t>
        </is>
      </c>
      <c r="K257" s="88" t="n">
        <v>110</v>
      </c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88" t="n">
        <v>110</v>
      </c>
    </row>
    <row r="258" ht="15" customHeight="1" s="270">
      <c r="A258" s="12" t="inlineStr">
        <is>
          <t>АБК</t>
        </is>
      </c>
      <c r="B258" s="12" t="n"/>
      <c r="C258" s="21" t="inlineStr">
        <is>
          <t>5.6.9</t>
        </is>
      </c>
      <c r="D258" s="373" t="inlineStr">
        <is>
          <t>Термостатический элемент</t>
        </is>
      </c>
      <c r="E258" s="349" t="n"/>
      <c r="F258" s="349" t="n"/>
      <c r="G258" s="349" t="n"/>
      <c r="H258" s="349" t="n"/>
      <c r="I258" s="350" t="n"/>
      <c r="J258" s="83" t="inlineStr">
        <is>
          <t>шт</t>
        </is>
      </c>
      <c r="K258" s="88" t="n">
        <v>62</v>
      </c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  <c r="U258" s="88" t="n">
        <v>62</v>
      </c>
    </row>
    <row r="259" ht="15" customHeight="1" s="270">
      <c r="A259" s="12" t="inlineStr">
        <is>
          <t>АБК</t>
        </is>
      </c>
      <c r="B259" s="12" t="n"/>
      <c r="C259" s="21" t="inlineStr">
        <is>
          <t>5.6.10</t>
        </is>
      </c>
      <c r="D259" s="375" t="inlineStr">
        <is>
          <t>Радиаторы чугунные - 14  секций</t>
        </is>
      </c>
      <c r="E259" s="349" t="n"/>
      <c r="F259" s="349" t="n"/>
      <c r="G259" s="349" t="n"/>
      <c r="H259" s="349" t="n"/>
      <c r="I259" s="350" t="n"/>
      <c r="J259" s="112" t="inlineStr">
        <is>
          <t>секц</t>
        </is>
      </c>
      <c r="K259" s="87" t="n">
        <v>7</v>
      </c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87" t="n">
        <v>7</v>
      </c>
    </row>
    <row r="260" ht="15" customHeight="1" s="270">
      <c r="A260" s="12" t="inlineStr">
        <is>
          <t>АБК</t>
        </is>
      </c>
      <c r="B260" s="12" t="n"/>
      <c r="C260" s="21" t="inlineStr">
        <is>
          <t>5.6.11</t>
        </is>
      </c>
      <c r="D260" s="375" t="inlineStr">
        <is>
          <t>Радиаторы чугунные - 12  секций</t>
        </is>
      </c>
      <c r="E260" s="349" t="n"/>
      <c r="F260" s="349" t="n"/>
      <c r="G260" s="349" t="n"/>
      <c r="H260" s="349" t="n"/>
      <c r="I260" s="350" t="n"/>
      <c r="J260" s="112" t="inlineStr">
        <is>
          <t>секц</t>
        </is>
      </c>
      <c r="K260" s="87" t="n">
        <v>12</v>
      </c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87" t="n">
        <v>12</v>
      </c>
    </row>
    <row r="261" ht="15" customHeight="1" s="270">
      <c r="A261" s="12" t="inlineStr">
        <is>
          <t>АБК</t>
        </is>
      </c>
      <c r="B261" s="12" t="n"/>
      <c r="C261" s="21" t="inlineStr">
        <is>
          <t>5.6.12</t>
        </is>
      </c>
      <c r="D261" s="375" t="inlineStr">
        <is>
          <t>Радиаторы чугунные - 10 секций</t>
        </is>
      </c>
      <c r="E261" s="349" t="n"/>
      <c r="F261" s="349" t="n"/>
      <c r="G261" s="349" t="n"/>
      <c r="H261" s="349" t="n"/>
      <c r="I261" s="350" t="n"/>
      <c r="J261" s="112" t="inlineStr">
        <is>
          <t>секц</t>
        </is>
      </c>
      <c r="K261" s="89" t="n">
        <v>20</v>
      </c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89" t="n">
        <v>20</v>
      </c>
    </row>
    <row r="262" ht="15" customHeight="1" s="270">
      <c r="A262" s="12" t="inlineStr">
        <is>
          <t>АБК</t>
        </is>
      </c>
      <c r="B262" s="12" t="n"/>
      <c r="C262" s="21" t="inlineStr">
        <is>
          <t>5.6.13</t>
        </is>
      </c>
      <c r="D262" s="375" t="inlineStr">
        <is>
          <t>Радиаторы чугунные - 9  секций</t>
        </is>
      </c>
      <c r="E262" s="349" t="n"/>
      <c r="F262" s="349" t="n"/>
      <c r="G262" s="349" t="n"/>
      <c r="H262" s="349" t="n"/>
      <c r="I262" s="350" t="n"/>
      <c r="J262" s="112" t="inlineStr">
        <is>
          <t>секц</t>
        </is>
      </c>
      <c r="K262" s="87" t="n">
        <v>9</v>
      </c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  <c r="U262" s="87" t="n">
        <v>9</v>
      </c>
    </row>
    <row r="263" ht="15" customHeight="1" s="270">
      <c r="A263" s="12" t="inlineStr">
        <is>
          <t>АБК</t>
        </is>
      </c>
      <c r="B263" s="12" t="n"/>
      <c r="C263" s="21" t="inlineStr">
        <is>
          <t>5.6.14</t>
        </is>
      </c>
      <c r="D263" s="375" t="inlineStr">
        <is>
          <t>Радиаторы чугунные - 8  секций</t>
        </is>
      </c>
      <c r="E263" s="349" t="n"/>
      <c r="F263" s="349" t="n"/>
      <c r="G263" s="349" t="n"/>
      <c r="H263" s="349" t="n"/>
      <c r="I263" s="350" t="n"/>
      <c r="J263" s="112" t="inlineStr">
        <is>
          <t>секц</t>
        </is>
      </c>
      <c r="K263" s="87" t="n">
        <v>12</v>
      </c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87" t="n">
        <v>12</v>
      </c>
    </row>
    <row r="264" ht="15" customHeight="1" s="270">
      <c r="A264" s="12" t="inlineStr">
        <is>
          <t>АБК</t>
        </is>
      </c>
      <c r="B264" s="12" t="n"/>
      <c r="C264" s="21" t="inlineStr">
        <is>
          <t>5.6.15</t>
        </is>
      </c>
      <c r="D264" s="375" t="inlineStr">
        <is>
          <t>Радиаторы чугунные -   6 секций</t>
        </is>
      </c>
      <c r="E264" s="349" t="n"/>
      <c r="F264" s="349" t="n"/>
      <c r="G264" s="349" t="n"/>
      <c r="H264" s="349" t="n"/>
      <c r="I264" s="350" t="n"/>
      <c r="J264" s="112" t="inlineStr">
        <is>
          <t>секц</t>
        </is>
      </c>
      <c r="K264" s="87" t="n">
        <v>4</v>
      </c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87" t="n">
        <v>4</v>
      </c>
    </row>
    <row r="265" ht="15" customHeight="1" s="270">
      <c r="A265" s="12" t="inlineStr">
        <is>
          <t>АБК</t>
        </is>
      </c>
      <c r="B265" s="12" t="n"/>
      <c r="C265" s="21" t="inlineStr">
        <is>
          <t>5.6.16</t>
        </is>
      </c>
      <c r="D265" s="373" t="inlineStr">
        <is>
          <t>Труба полипропиленовая 20х2.8</t>
        </is>
      </c>
      <c r="E265" s="349" t="n"/>
      <c r="F265" s="349" t="n"/>
      <c r="G265" s="349" t="n"/>
      <c r="H265" s="349" t="n"/>
      <c r="I265" s="350" t="n"/>
      <c r="J265" s="82" t="inlineStr">
        <is>
          <t>м. пог</t>
        </is>
      </c>
      <c r="K265" s="86" t="n">
        <v>190</v>
      </c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86" t="n">
        <v>190</v>
      </c>
    </row>
    <row r="266" ht="15" customHeight="1" s="270">
      <c r="A266" s="12" t="inlineStr">
        <is>
          <t>АБК</t>
        </is>
      </c>
      <c r="B266" s="12" t="n"/>
      <c r="C266" s="21" t="inlineStr">
        <is>
          <t>5.6.17</t>
        </is>
      </c>
      <c r="D266" s="373" t="inlineStr">
        <is>
          <t>Труба полипропиленовая 25х3.2</t>
        </is>
      </c>
      <c r="E266" s="349" t="n"/>
      <c r="F266" s="349" t="n"/>
      <c r="G266" s="349" t="n"/>
      <c r="H266" s="349" t="n"/>
      <c r="I266" s="350" t="n"/>
      <c r="J266" s="82" t="inlineStr">
        <is>
          <t>м. пог</t>
        </is>
      </c>
      <c r="K266" s="86" t="n">
        <v>120</v>
      </c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86" t="n">
        <v>120</v>
      </c>
    </row>
    <row r="267" ht="15" customHeight="1" s="270">
      <c r="A267" s="12" t="inlineStr">
        <is>
          <t>АБК</t>
        </is>
      </c>
      <c r="B267" s="12" t="n"/>
      <c r="C267" s="21" t="inlineStr">
        <is>
          <t>5.6.18</t>
        </is>
      </c>
      <c r="D267" s="373" t="inlineStr">
        <is>
          <t xml:space="preserve">Труба полипропиленовая 32х3.2 </t>
        </is>
      </c>
      <c r="E267" s="349" t="n"/>
      <c r="F267" s="349" t="n"/>
      <c r="G267" s="349" t="n"/>
      <c r="H267" s="349" t="n"/>
      <c r="I267" s="350" t="n"/>
      <c r="J267" s="82" t="inlineStr">
        <is>
          <t>м. пог</t>
        </is>
      </c>
      <c r="K267" s="86" t="n">
        <v>150</v>
      </c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86" t="n">
        <v>150</v>
      </c>
    </row>
    <row r="268" ht="15" customHeight="1" s="270">
      <c r="A268" s="12" t="inlineStr">
        <is>
          <t>АБК</t>
        </is>
      </c>
      <c r="B268" s="12" t="n"/>
      <c r="C268" s="21" t="inlineStr">
        <is>
          <t>5.6.19</t>
        </is>
      </c>
      <c r="D268" s="373" t="inlineStr">
        <is>
          <t>Труба стальная водогазопроводоная   40х3.5</t>
        </is>
      </c>
      <c r="E268" s="349" t="n"/>
      <c r="F268" s="349" t="n"/>
      <c r="G268" s="349" t="n"/>
      <c r="H268" s="349" t="n"/>
      <c r="I268" s="350" t="n"/>
      <c r="J268" s="82" t="inlineStr">
        <is>
          <t>м. пог</t>
        </is>
      </c>
      <c r="K268" s="86" t="n">
        <v>30</v>
      </c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86" t="n">
        <v>30</v>
      </c>
    </row>
    <row r="269" ht="15" customHeight="1" s="270">
      <c r="A269" s="12" t="inlineStr">
        <is>
          <t>АБК</t>
        </is>
      </c>
      <c r="B269" s="12" t="n"/>
      <c r="C269" s="21" t="inlineStr">
        <is>
          <t>5.6.20</t>
        </is>
      </c>
      <c r="D269" s="373" t="inlineStr">
        <is>
          <t>Трубы электросварные  76х3.0</t>
        </is>
      </c>
      <c r="E269" s="349" t="n"/>
      <c r="F269" s="349" t="n"/>
      <c r="G269" s="349" t="n"/>
      <c r="H269" s="349" t="n"/>
      <c r="I269" s="350" t="n"/>
      <c r="J269" s="82" t="inlineStr">
        <is>
          <t>м. пог</t>
        </is>
      </c>
      <c r="K269" s="86" t="n">
        <v>63</v>
      </c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86" t="n">
        <v>63</v>
      </c>
    </row>
    <row r="270" ht="15" customHeight="1" s="270">
      <c r="A270" s="372" t="inlineStr">
        <is>
          <t>5.7 Вентиляция Общежития</t>
        </is>
      </c>
      <c r="B270" s="349" t="n"/>
      <c r="C270" s="349" t="n"/>
      <c r="D270" s="349" t="n"/>
      <c r="E270" s="349" t="n"/>
      <c r="F270" s="349" t="n"/>
      <c r="G270" s="349" t="n"/>
      <c r="H270" s="349" t="n"/>
      <c r="I270" s="349" t="n"/>
      <c r="J270" s="349" t="n"/>
      <c r="K270" s="349" t="n"/>
      <c r="L270" s="349" t="n"/>
      <c r="M270" s="349" t="n"/>
      <c r="N270" s="349" t="n"/>
      <c r="O270" s="349" t="n"/>
      <c r="P270" s="349" t="n"/>
      <c r="Q270" s="349" t="n"/>
      <c r="R270" s="349" t="n"/>
      <c r="S270" s="349" t="n"/>
      <c r="T270" s="349" t="n"/>
      <c r="U270" s="350" t="n"/>
    </row>
    <row r="271" ht="15" customHeight="1" s="270">
      <c r="A271" s="12" t="inlineStr">
        <is>
          <t>Общежитие</t>
        </is>
      </c>
      <c r="B271" s="12" t="n"/>
      <c r="C271" s="21" t="inlineStr">
        <is>
          <t>5.7.1</t>
        </is>
      </c>
      <c r="D271" s="375" t="inlineStr">
        <is>
          <t>Осевой вентилятор,   0,018 к8т</t>
        </is>
      </c>
      <c r="E271" s="349" t="n"/>
      <c r="F271" s="349" t="n"/>
      <c r="G271" s="349" t="n"/>
      <c r="H271" s="349" t="n"/>
      <c r="I271" s="350" t="n"/>
      <c r="J271" s="112" t="inlineStr">
        <is>
          <t>шт</t>
        </is>
      </c>
      <c r="K271" s="90" t="n">
        <v>100</v>
      </c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90" t="n">
        <v>100</v>
      </c>
    </row>
    <row r="272" ht="15" customHeight="1" s="270">
      <c r="A272" s="12" t="inlineStr">
        <is>
          <t>Общежитие</t>
        </is>
      </c>
      <c r="B272" s="12" t="n"/>
      <c r="C272" s="21" t="inlineStr">
        <is>
          <t>5.7.2</t>
        </is>
      </c>
      <c r="D272" s="373" t="inlineStr">
        <is>
          <t>Воздуховод из оцинк.  стали т. 0,5 мм 200х100</t>
        </is>
      </c>
      <c r="E272" s="349" t="n"/>
      <c r="F272" s="349" t="n"/>
      <c r="G272" s="349" t="n"/>
      <c r="H272" s="349" t="n"/>
      <c r="I272" s="350" t="n"/>
      <c r="J272" s="82" t="inlineStr">
        <is>
          <t>м. пог</t>
        </is>
      </c>
      <c r="K272" s="88" t="n">
        <v>230</v>
      </c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88" t="n">
        <v>230</v>
      </c>
    </row>
    <row r="273" ht="15" customHeight="1" s="270">
      <c r="A273" s="12" t="inlineStr">
        <is>
          <t>Общежитие</t>
        </is>
      </c>
      <c r="B273" s="12" t="n"/>
      <c r="C273" s="21" t="inlineStr">
        <is>
          <t>5.7.3</t>
        </is>
      </c>
      <c r="D273" s="373" t="inlineStr">
        <is>
          <t xml:space="preserve">Изовер т. 0.04    </t>
        </is>
      </c>
      <c r="E273" s="349" t="n"/>
      <c r="F273" s="349" t="n"/>
      <c r="G273" s="349" t="n"/>
      <c r="H273" s="349" t="n"/>
      <c r="I273" s="350" t="n"/>
      <c r="J273" s="82" t="inlineStr">
        <is>
          <t>м2</t>
        </is>
      </c>
      <c r="K273" s="86" t="n">
        <v>90.40000000000001</v>
      </c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86" t="n">
        <v>90.40000000000001</v>
      </c>
    </row>
    <row r="274" ht="15" customHeight="1" s="270">
      <c r="A274" s="12" t="inlineStr">
        <is>
          <t>Общежитие</t>
        </is>
      </c>
      <c r="B274" s="12" t="n"/>
      <c r="C274" s="21" t="inlineStr">
        <is>
          <t>5.7.4</t>
        </is>
      </c>
      <c r="D274" s="376" t="inlineStr">
        <is>
          <t>Осевой вентилятор,   0,018 к8т</t>
        </is>
      </c>
      <c r="E274" s="349" t="n"/>
      <c r="F274" s="349" t="n"/>
      <c r="G274" s="349" t="n"/>
      <c r="H274" s="349" t="n"/>
      <c r="I274" s="350" t="n"/>
      <c r="J274" s="82" t="inlineStr">
        <is>
          <t>шт</t>
        </is>
      </c>
      <c r="K274" s="88" t="n">
        <v>8</v>
      </c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88" t="n">
        <v>8</v>
      </c>
    </row>
    <row r="275" ht="15" customHeight="1" s="270">
      <c r="A275" s="12" t="inlineStr">
        <is>
          <t>Общежитие</t>
        </is>
      </c>
      <c r="B275" s="12" t="n"/>
      <c r="C275" s="21" t="inlineStr">
        <is>
          <t>5.7.5</t>
        </is>
      </c>
      <c r="D275" s="376" t="inlineStr">
        <is>
          <t>Вент  зонт</t>
        </is>
      </c>
      <c r="E275" s="349" t="n"/>
      <c r="F275" s="349" t="n"/>
      <c r="G275" s="349" t="n"/>
      <c r="H275" s="349" t="n"/>
      <c r="I275" s="350" t="n"/>
      <c r="J275" s="82" t="inlineStr">
        <is>
          <t>шт</t>
        </is>
      </c>
      <c r="K275" s="88" t="n">
        <v>8</v>
      </c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88" t="n">
        <v>8</v>
      </c>
    </row>
    <row r="276" ht="15" customHeight="1" s="270">
      <c r="A276" s="12" t="inlineStr">
        <is>
          <t>Общежитие</t>
        </is>
      </c>
      <c r="B276" s="12" t="n"/>
      <c r="C276" s="21" t="inlineStr">
        <is>
          <t>5.7.6</t>
        </is>
      </c>
      <c r="D276" s="376" t="inlineStr">
        <is>
          <t>Воздуховод из оцинк.  стали т. 0,5 мм 200х100</t>
        </is>
      </c>
      <c r="E276" s="349" t="n"/>
      <c r="F276" s="349" t="n"/>
      <c r="G276" s="349" t="n"/>
      <c r="H276" s="349" t="n"/>
      <c r="I276" s="350" t="n"/>
      <c r="J276" s="82" t="inlineStr">
        <is>
          <t>м. пог</t>
        </is>
      </c>
      <c r="K276" s="88" t="n">
        <v>90</v>
      </c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  <c r="U276" s="88" t="n">
        <v>90</v>
      </c>
    </row>
    <row r="277" ht="15" customHeight="1" s="270">
      <c r="A277" s="12" t="inlineStr">
        <is>
          <t>Общежитие</t>
        </is>
      </c>
      <c r="B277" s="12" t="n"/>
      <c r="C277" s="21" t="inlineStr">
        <is>
          <t>5.7.7</t>
        </is>
      </c>
      <c r="D277" s="376" t="inlineStr">
        <is>
          <t xml:space="preserve">Изовер т. 0.04    </t>
        </is>
      </c>
      <c r="E277" s="349" t="n"/>
      <c r="F277" s="349" t="n"/>
      <c r="G277" s="349" t="n"/>
      <c r="H277" s="349" t="n"/>
      <c r="I277" s="350" t="n"/>
      <c r="J277" s="82" t="inlineStr">
        <is>
          <t>м2</t>
        </is>
      </c>
      <c r="K277" s="86" t="n">
        <v>35.4</v>
      </c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86" t="n">
        <v>35.4</v>
      </c>
    </row>
    <row r="278" ht="15" customHeight="1" s="270">
      <c r="A278" s="12" t="inlineStr">
        <is>
          <t>Общежитие</t>
        </is>
      </c>
      <c r="B278" s="12" t="n"/>
      <c r="C278" s="21" t="inlineStr">
        <is>
          <t>5.7.8</t>
        </is>
      </c>
      <c r="D278" s="374" t="inlineStr">
        <is>
          <t>Переточная решетка</t>
        </is>
      </c>
      <c r="E278" s="349" t="n"/>
      <c r="F278" s="349" t="n"/>
      <c r="G278" s="349" t="n"/>
      <c r="H278" s="349" t="n"/>
      <c r="I278" s="350" t="n"/>
      <c r="J278" s="82" t="inlineStr">
        <is>
          <t>шт</t>
        </is>
      </c>
      <c r="K278" s="86" t="n">
        <v>90</v>
      </c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86" t="n">
        <v>90</v>
      </c>
    </row>
    <row r="279" ht="15" customHeight="1" s="270">
      <c r="A279" s="372" t="inlineStr">
        <is>
          <t>5.8 Вентиляция АБК</t>
        </is>
      </c>
      <c r="B279" s="349" t="n"/>
      <c r="C279" s="349" t="n"/>
      <c r="D279" s="349" t="n"/>
      <c r="E279" s="349" t="n"/>
      <c r="F279" s="349" t="n"/>
      <c r="G279" s="349" t="n"/>
      <c r="H279" s="349" t="n"/>
      <c r="I279" s="349" t="n"/>
      <c r="J279" s="349" t="n"/>
      <c r="K279" s="349" t="n"/>
      <c r="L279" s="349" t="n"/>
      <c r="M279" s="349" t="n"/>
      <c r="N279" s="349" t="n"/>
      <c r="O279" s="349" t="n"/>
      <c r="P279" s="349" t="n"/>
      <c r="Q279" s="349" t="n"/>
      <c r="R279" s="349" t="n"/>
      <c r="S279" s="349" t="n"/>
      <c r="T279" s="349" t="n"/>
      <c r="U279" s="350" t="n"/>
    </row>
    <row r="280" ht="15" customHeight="1" s="270">
      <c r="A280" s="12" t="inlineStr">
        <is>
          <t>АБК</t>
        </is>
      </c>
      <c r="B280" s="12" t="n"/>
      <c r="C280" s="21" t="inlineStr">
        <is>
          <t>5.8.1</t>
        </is>
      </c>
      <c r="D280" s="376" t="inlineStr">
        <is>
          <t>Канальный вентилятор,  0.28 кВт</t>
        </is>
      </c>
      <c r="E280" s="349" t="n"/>
      <c r="F280" s="349" t="n"/>
      <c r="G280" s="349" t="n"/>
      <c r="H280" s="349" t="n"/>
      <c r="I280" s="350" t="n"/>
      <c r="J280" s="82" t="inlineStr">
        <is>
          <t>шт</t>
        </is>
      </c>
      <c r="K280" s="86" t="n">
        <v>1</v>
      </c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86" t="n">
        <v>1</v>
      </c>
    </row>
    <row r="281" ht="15" customHeight="1" s="270">
      <c r="A281" s="12" t="inlineStr">
        <is>
          <t>АБК</t>
        </is>
      </c>
      <c r="B281" s="12" t="n"/>
      <c r="C281" s="21" t="inlineStr">
        <is>
          <t>5.8.2</t>
        </is>
      </c>
      <c r="D281" s="376" t="inlineStr">
        <is>
          <t>Шумоглушитель L=600</t>
        </is>
      </c>
      <c r="E281" s="349" t="n"/>
      <c r="F281" s="349" t="n"/>
      <c r="G281" s="349" t="n"/>
      <c r="H281" s="349" t="n"/>
      <c r="I281" s="350" t="n"/>
      <c r="J281" s="82" t="inlineStr">
        <is>
          <t>шт</t>
        </is>
      </c>
      <c r="K281" s="86" t="n">
        <v>1</v>
      </c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86" t="n">
        <v>1</v>
      </c>
    </row>
    <row r="282" ht="15" customHeight="1" s="270">
      <c r="A282" s="12" t="inlineStr">
        <is>
          <t>АБК</t>
        </is>
      </c>
      <c r="B282" s="12" t="n"/>
      <c r="C282" s="21" t="inlineStr">
        <is>
          <t>5.8.3</t>
        </is>
      </c>
      <c r="D282" s="376" t="inlineStr">
        <is>
          <t>Вод калорифер 12кВт</t>
        </is>
      </c>
      <c r="E282" s="349" t="n"/>
      <c r="F282" s="349" t="n"/>
      <c r="G282" s="349" t="n"/>
      <c r="H282" s="349" t="n"/>
      <c r="I282" s="350" t="n"/>
      <c r="J282" s="82" t="inlineStr">
        <is>
          <t>шт</t>
        </is>
      </c>
      <c r="K282" s="86" t="n">
        <v>1</v>
      </c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86" t="n">
        <v>1</v>
      </c>
    </row>
    <row r="283" ht="15" customHeight="1" s="270">
      <c r="A283" s="12" t="inlineStr">
        <is>
          <t>АБК</t>
        </is>
      </c>
      <c r="B283" s="12" t="n"/>
      <c r="C283" s="21" t="inlineStr">
        <is>
          <t>5.8.4</t>
        </is>
      </c>
      <c r="D283" s="376" t="inlineStr">
        <is>
          <t>Фильтр-бокс</t>
        </is>
      </c>
      <c r="E283" s="349" t="n"/>
      <c r="F283" s="349" t="n"/>
      <c r="G283" s="349" t="n"/>
      <c r="H283" s="349" t="n"/>
      <c r="I283" s="350" t="n"/>
      <c r="J283" s="82" t="inlineStr">
        <is>
          <t>шт</t>
        </is>
      </c>
      <c r="K283" s="86" t="n">
        <v>1</v>
      </c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86" t="n">
        <v>1</v>
      </c>
    </row>
    <row r="284" ht="15" customHeight="1" s="270">
      <c r="A284" s="12" t="inlineStr">
        <is>
          <t>АБК</t>
        </is>
      </c>
      <c r="B284" s="12" t="n"/>
      <c r="C284" s="21" t="inlineStr">
        <is>
          <t>5.8.5</t>
        </is>
      </c>
      <c r="D284" s="376" t="inlineStr">
        <is>
          <t>Сменная кассета для фильтр-бокса</t>
        </is>
      </c>
      <c r="E284" s="349" t="n"/>
      <c r="F284" s="349" t="n"/>
      <c r="G284" s="349" t="n"/>
      <c r="H284" s="349" t="n"/>
      <c r="I284" s="350" t="n"/>
      <c r="J284" s="82" t="inlineStr">
        <is>
          <t>шт</t>
        </is>
      </c>
      <c r="K284" s="86" t="n">
        <v>1</v>
      </c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86" t="n">
        <v>1</v>
      </c>
    </row>
    <row r="285" ht="15" customHeight="1" s="270">
      <c r="A285" s="12" t="inlineStr">
        <is>
          <t>АБК</t>
        </is>
      </c>
      <c r="B285" s="12" t="n"/>
      <c r="C285" s="21" t="inlineStr">
        <is>
          <t>5.8.6</t>
        </is>
      </c>
      <c r="D285" s="376" t="inlineStr">
        <is>
          <t>Клапан обратный</t>
        </is>
      </c>
      <c r="E285" s="349" t="n"/>
      <c r="F285" s="349" t="n"/>
      <c r="G285" s="349" t="n"/>
      <c r="H285" s="349" t="n"/>
      <c r="I285" s="350" t="n"/>
      <c r="J285" s="82" t="inlineStr">
        <is>
          <t>шт</t>
        </is>
      </c>
      <c r="K285" s="86" t="n">
        <v>1</v>
      </c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86" t="n">
        <v>1</v>
      </c>
    </row>
    <row r="286" ht="15" customHeight="1" s="270">
      <c r="A286" s="12" t="inlineStr">
        <is>
          <t>АБК</t>
        </is>
      </c>
      <c r="B286" s="12" t="n"/>
      <c r="C286" s="21" t="inlineStr">
        <is>
          <t>5.8.7</t>
        </is>
      </c>
      <c r="D286" s="376" t="inlineStr">
        <is>
          <t>Решетка вентиляционная</t>
        </is>
      </c>
      <c r="E286" s="349" t="n"/>
      <c r="F286" s="349" t="n"/>
      <c r="G286" s="349" t="n"/>
      <c r="H286" s="349" t="n"/>
      <c r="I286" s="350" t="n"/>
      <c r="J286" s="82" t="inlineStr">
        <is>
          <t>шт</t>
        </is>
      </c>
      <c r="K286" s="86" t="n">
        <v>2</v>
      </c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86" t="n">
        <v>2</v>
      </c>
    </row>
    <row r="287" ht="15" customHeight="1" s="270">
      <c r="A287" s="12" t="inlineStr">
        <is>
          <t>АБК</t>
        </is>
      </c>
      <c r="B287" s="12" t="n"/>
      <c r="C287" s="21" t="inlineStr">
        <is>
          <t>5.8.8</t>
        </is>
      </c>
      <c r="D287" s="376" t="inlineStr">
        <is>
          <t xml:space="preserve">Решетка наружная </t>
        </is>
      </c>
      <c r="E287" s="349" t="n"/>
      <c r="F287" s="349" t="n"/>
      <c r="G287" s="349" t="n"/>
      <c r="H287" s="349" t="n"/>
      <c r="I287" s="350" t="n"/>
      <c r="J287" s="82" t="inlineStr">
        <is>
          <t>шт</t>
        </is>
      </c>
      <c r="K287" s="86" t="n">
        <v>1</v>
      </c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86" t="n">
        <v>1</v>
      </c>
    </row>
    <row r="288" ht="15" customHeight="1" s="270">
      <c r="A288" s="12" t="inlineStr">
        <is>
          <t>АБК</t>
        </is>
      </c>
      <c r="B288" s="12" t="n"/>
      <c r="C288" s="21" t="inlineStr">
        <is>
          <t>5.8.9</t>
        </is>
      </c>
      <c r="D288" s="376" t="inlineStr">
        <is>
          <t xml:space="preserve">Воздуховод из тонколистовой оцинкованной стали б=0.5 мм, 250х200  </t>
        </is>
      </c>
      <c r="E288" s="349" t="n"/>
      <c r="F288" s="349" t="n"/>
      <c r="G288" s="349" t="n"/>
      <c r="H288" s="349" t="n"/>
      <c r="I288" s="350" t="n"/>
      <c r="J288" s="82" t="inlineStr">
        <is>
          <t>мп</t>
        </is>
      </c>
      <c r="K288" s="86" t="n">
        <v>5</v>
      </c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  <c r="U288" s="86" t="n">
        <v>5</v>
      </c>
    </row>
    <row r="289" ht="15" customHeight="1" s="270">
      <c r="A289" s="12" t="inlineStr">
        <is>
          <t>АБК</t>
        </is>
      </c>
      <c r="B289" s="12" t="n"/>
      <c r="C289" s="21" t="inlineStr">
        <is>
          <t>5.8.10</t>
        </is>
      </c>
      <c r="D289" s="376" t="inlineStr">
        <is>
          <t>Теплоизоляция фольгированныя, б=0.05    м</t>
        </is>
      </c>
      <c r="E289" s="349" t="n"/>
      <c r="F289" s="349" t="n"/>
      <c r="G289" s="349" t="n"/>
      <c r="H289" s="349" t="n"/>
      <c r="I289" s="350" t="n"/>
      <c r="J289" s="82" t="inlineStr">
        <is>
          <t>м2</t>
        </is>
      </c>
      <c r="K289" s="86" t="n">
        <v>4.5</v>
      </c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86" t="n">
        <v>4.5</v>
      </c>
    </row>
    <row r="290" ht="15" customHeight="1" s="270">
      <c r="A290" s="12" t="inlineStr">
        <is>
          <t>АБК</t>
        </is>
      </c>
      <c r="B290" s="12" t="n"/>
      <c r="C290" s="21" t="inlineStr">
        <is>
          <t>5.8.11</t>
        </is>
      </c>
      <c r="D290" s="376" t="inlineStr">
        <is>
          <t>Канальный вентилятор,  0.28 кВт</t>
        </is>
      </c>
      <c r="E290" s="349" t="n"/>
      <c r="F290" s="349" t="n"/>
      <c r="G290" s="349" t="n"/>
      <c r="H290" s="349" t="n"/>
      <c r="I290" s="350" t="n"/>
      <c r="J290" s="82" t="inlineStr">
        <is>
          <t>шт</t>
        </is>
      </c>
      <c r="K290" s="86" t="n">
        <v>1</v>
      </c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  <c r="U290" s="86" t="n">
        <v>1</v>
      </c>
    </row>
    <row r="291" ht="15" customHeight="1" s="270">
      <c r="A291" s="12" t="inlineStr">
        <is>
          <t>АБК</t>
        </is>
      </c>
      <c r="B291" s="12" t="n"/>
      <c r="C291" s="21" t="inlineStr">
        <is>
          <t>5.8.12</t>
        </is>
      </c>
      <c r="D291" s="376" t="inlineStr">
        <is>
          <t>Шумоглушитель L=600</t>
        </is>
      </c>
      <c r="E291" s="349" t="n"/>
      <c r="F291" s="349" t="n"/>
      <c r="G291" s="349" t="n"/>
      <c r="H291" s="349" t="n"/>
      <c r="I291" s="350" t="n"/>
      <c r="J291" s="82" t="inlineStr">
        <is>
          <t>шт</t>
        </is>
      </c>
      <c r="K291" s="86" t="n">
        <v>1</v>
      </c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86" t="n">
        <v>1</v>
      </c>
    </row>
    <row r="292" ht="15" customHeight="1" s="270">
      <c r="A292" s="12" t="inlineStr">
        <is>
          <t>АБК</t>
        </is>
      </c>
      <c r="B292" s="12" t="n"/>
      <c r="C292" s="21" t="inlineStr">
        <is>
          <t>5.8.13</t>
        </is>
      </c>
      <c r="D292" s="376" t="inlineStr">
        <is>
          <t>Вод калорифер 12кВт</t>
        </is>
      </c>
      <c r="E292" s="349" t="n"/>
      <c r="F292" s="349" t="n"/>
      <c r="G292" s="349" t="n"/>
      <c r="H292" s="349" t="n"/>
      <c r="I292" s="350" t="n"/>
      <c r="J292" s="82" t="inlineStr">
        <is>
          <t>шт</t>
        </is>
      </c>
      <c r="K292" s="86" t="n">
        <v>1</v>
      </c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  <c r="U292" s="86" t="n">
        <v>1</v>
      </c>
    </row>
    <row r="293" ht="15" customHeight="1" s="270">
      <c r="A293" s="12" t="inlineStr">
        <is>
          <t>АБК</t>
        </is>
      </c>
      <c r="B293" s="12" t="n"/>
      <c r="C293" s="21" t="inlineStr">
        <is>
          <t>5.8.14</t>
        </is>
      </c>
      <c r="D293" s="376" t="inlineStr">
        <is>
          <t>Фильтр-бокс</t>
        </is>
      </c>
      <c r="E293" s="349" t="n"/>
      <c r="F293" s="349" t="n"/>
      <c r="G293" s="349" t="n"/>
      <c r="H293" s="349" t="n"/>
      <c r="I293" s="350" t="n"/>
      <c r="J293" s="82" t="inlineStr">
        <is>
          <t>шт</t>
        </is>
      </c>
      <c r="K293" s="86" t="n">
        <v>1</v>
      </c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86" t="n">
        <v>1</v>
      </c>
    </row>
    <row r="294" ht="15" customHeight="1" s="270">
      <c r="A294" s="12" t="inlineStr">
        <is>
          <t>АБК</t>
        </is>
      </c>
      <c r="B294" s="12" t="n"/>
      <c r="C294" s="21" t="inlineStr">
        <is>
          <t>5.8.15</t>
        </is>
      </c>
      <c r="D294" s="376" t="inlineStr">
        <is>
          <t>Сменная кассета для фильтр-бокса</t>
        </is>
      </c>
      <c r="E294" s="349" t="n"/>
      <c r="F294" s="349" t="n"/>
      <c r="G294" s="349" t="n"/>
      <c r="H294" s="349" t="n"/>
      <c r="I294" s="350" t="n"/>
      <c r="J294" s="82" t="inlineStr">
        <is>
          <t>шт</t>
        </is>
      </c>
      <c r="K294" s="86" t="n">
        <v>1</v>
      </c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86" t="n">
        <v>1</v>
      </c>
    </row>
    <row r="295" ht="15" customHeight="1" s="270">
      <c r="A295" s="12" t="inlineStr">
        <is>
          <t>АБК</t>
        </is>
      </c>
      <c r="B295" s="12" t="n"/>
      <c r="C295" s="21" t="inlineStr">
        <is>
          <t>5.8.16</t>
        </is>
      </c>
      <c r="D295" s="376" t="inlineStr">
        <is>
          <t>Клапан обратный</t>
        </is>
      </c>
      <c r="E295" s="349" t="n"/>
      <c r="F295" s="349" t="n"/>
      <c r="G295" s="349" t="n"/>
      <c r="H295" s="349" t="n"/>
      <c r="I295" s="350" t="n"/>
      <c r="J295" s="82" t="inlineStr">
        <is>
          <t>шт</t>
        </is>
      </c>
      <c r="K295" s="86" t="n">
        <v>1</v>
      </c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86" t="n">
        <v>1</v>
      </c>
    </row>
    <row r="296" ht="15" customHeight="1" s="270">
      <c r="A296" s="12" t="inlineStr">
        <is>
          <t>АБК</t>
        </is>
      </c>
      <c r="B296" s="12" t="n"/>
      <c r="C296" s="21" t="inlineStr">
        <is>
          <t>5.8.17</t>
        </is>
      </c>
      <c r="D296" s="376" t="inlineStr">
        <is>
          <t>Решетка вентиляционная</t>
        </is>
      </c>
      <c r="E296" s="349" t="n"/>
      <c r="F296" s="349" t="n"/>
      <c r="G296" s="349" t="n"/>
      <c r="H296" s="349" t="n"/>
      <c r="I296" s="350" t="n"/>
      <c r="J296" s="82" t="inlineStr">
        <is>
          <t>шт</t>
        </is>
      </c>
      <c r="K296" s="86" t="n">
        <v>3</v>
      </c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86" t="n">
        <v>3</v>
      </c>
    </row>
    <row r="297" ht="15" customHeight="1" s="270">
      <c r="A297" s="12" t="inlineStr">
        <is>
          <t>АБК</t>
        </is>
      </c>
      <c r="B297" s="12" t="n"/>
      <c r="C297" s="21" t="inlineStr">
        <is>
          <t>5.8.18</t>
        </is>
      </c>
      <c r="D297" s="376" t="inlineStr">
        <is>
          <t xml:space="preserve">Решетка наружная </t>
        </is>
      </c>
      <c r="E297" s="349" t="n"/>
      <c r="F297" s="349" t="n"/>
      <c r="G297" s="349" t="n"/>
      <c r="H297" s="349" t="n"/>
      <c r="I297" s="350" t="n"/>
      <c r="J297" s="82" t="inlineStr">
        <is>
          <t>шт</t>
        </is>
      </c>
      <c r="K297" s="86" t="n">
        <v>1</v>
      </c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86" t="n">
        <v>1</v>
      </c>
    </row>
    <row r="298" ht="15" customHeight="1" s="270">
      <c r="A298" s="12" t="inlineStr">
        <is>
          <t>АБК</t>
        </is>
      </c>
      <c r="B298" s="12" t="n"/>
      <c r="C298" s="21" t="inlineStr">
        <is>
          <t>5.8.19</t>
        </is>
      </c>
      <c r="D298" s="376" t="inlineStr">
        <is>
          <t xml:space="preserve">Воздуховод из тонколистовой оцинкованной стали б=0.5 мм, 250х200  </t>
        </is>
      </c>
      <c r="E298" s="349" t="n"/>
      <c r="F298" s="349" t="n"/>
      <c r="G298" s="349" t="n"/>
      <c r="H298" s="349" t="n"/>
      <c r="I298" s="350" t="n"/>
      <c r="J298" s="82" t="inlineStr">
        <is>
          <t>мп</t>
        </is>
      </c>
      <c r="K298" s="86" t="n">
        <v>18</v>
      </c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86" t="n">
        <v>18</v>
      </c>
    </row>
    <row r="299" ht="15" customHeight="1" s="270">
      <c r="A299" s="12" t="inlineStr">
        <is>
          <t>АБК</t>
        </is>
      </c>
      <c r="B299" s="12" t="n"/>
      <c r="C299" s="21" t="inlineStr">
        <is>
          <t>5.8.20</t>
        </is>
      </c>
      <c r="D299" s="376" t="inlineStr">
        <is>
          <t>Теплоизоляция фольгированныя, б=0.05    м</t>
        </is>
      </c>
      <c r="E299" s="349" t="n"/>
      <c r="F299" s="349" t="n"/>
      <c r="G299" s="349" t="n"/>
      <c r="H299" s="349" t="n"/>
      <c r="I299" s="350" t="n"/>
      <c r="J299" s="82" t="inlineStr">
        <is>
          <t>м2</t>
        </is>
      </c>
      <c r="K299" s="86" t="n">
        <v>18</v>
      </c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86" t="n">
        <v>18</v>
      </c>
    </row>
    <row r="300" ht="15" customHeight="1" s="270">
      <c r="A300" s="12" t="inlineStr">
        <is>
          <t>АБК</t>
        </is>
      </c>
      <c r="B300" s="12" t="n"/>
      <c r="C300" s="21" t="inlineStr">
        <is>
          <t>5.8.21</t>
        </is>
      </c>
      <c r="D300" s="376" t="inlineStr">
        <is>
          <t>Канальный вентилятор,  0.28 кВт</t>
        </is>
      </c>
      <c r="E300" s="349" t="n"/>
      <c r="F300" s="349" t="n"/>
      <c r="G300" s="349" t="n"/>
      <c r="H300" s="349" t="n"/>
      <c r="I300" s="350" t="n"/>
      <c r="J300" s="82" t="inlineStr">
        <is>
          <t>шт</t>
        </is>
      </c>
      <c r="K300" s="91" t="n">
        <v>1</v>
      </c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91" t="n">
        <v>1</v>
      </c>
    </row>
    <row r="301" ht="15" customHeight="1" s="270">
      <c r="A301" s="12" t="inlineStr">
        <is>
          <t>АБК</t>
        </is>
      </c>
      <c r="B301" s="12" t="n"/>
      <c r="C301" s="21" t="inlineStr">
        <is>
          <t>5.8.22</t>
        </is>
      </c>
      <c r="D301" s="376" t="inlineStr">
        <is>
          <t>Шумоглушитель L=600</t>
        </is>
      </c>
      <c r="E301" s="349" t="n"/>
      <c r="F301" s="349" t="n"/>
      <c r="G301" s="349" t="n"/>
      <c r="H301" s="349" t="n"/>
      <c r="I301" s="350" t="n"/>
      <c r="J301" s="82" t="inlineStr">
        <is>
          <t>шт</t>
        </is>
      </c>
      <c r="K301" s="91" t="n">
        <v>1</v>
      </c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91" t="n">
        <v>1</v>
      </c>
    </row>
    <row r="302" ht="15" customHeight="1" s="270">
      <c r="A302" s="12" t="inlineStr">
        <is>
          <t>АБК</t>
        </is>
      </c>
      <c r="B302" s="12" t="n"/>
      <c r="C302" s="21" t="inlineStr">
        <is>
          <t>5.8.23</t>
        </is>
      </c>
      <c r="D302" s="376" t="inlineStr">
        <is>
          <t>Вод калорифер 12кВт</t>
        </is>
      </c>
      <c r="E302" s="349" t="n"/>
      <c r="F302" s="349" t="n"/>
      <c r="G302" s="349" t="n"/>
      <c r="H302" s="349" t="n"/>
      <c r="I302" s="350" t="n"/>
      <c r="J302" s="82" t="inlineStr">
        <is>
          <t>шт</t>
        </is>
      </c>
      <c r="K302" s="91" t="n">
        <v>1</v>
      </c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91" t="n">
        <v>1</v>
      </c>
    </row>
    <row r="303" ht="15" customHeight="1" s="270">
      <c r="A303" s="12" t="inlineStr">
        <is>
          <t>АБК</t>
        </is>
      </c>
      <c r="B303" s="12" t="n"/>
      <c r="C303" s="21" t="inlineStr">
        <is>
          <t>5.8.24</t>
        </is>
      </c>
      <c r="D303" s="376" t="inlineStr">
        <is>
          <t>Фильтр-бокс</t>
        </is>
      </c>
      <c r="E303" s="349" t="n"/>
      <c r="F303" s="349" t="n"/>
      <c r="G303" s="349" t="n"/>
      <c r="H303" s="349" t="n"/>
      <c r="I303" s="350" t="n"/>
      <c r="J303" s="82" t="inlineStr">
        <is>
          <t>шт</t>
        </is>
      </c>
      <c r="K303" s="91" t="n">
        <v>1</v>
      </c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91" t="n">
        <v>1</v>
      </c>
    </row>
    <row r="304" ht="15" customHeight="1" s="270">
      <c r="A304" s="12" t="inlineStr">
        <is>
          <t>АБК</t>
        </is>
      </c>
      <c r="B304" s="12" t="n"/>
      <c r="C304" s="21" t="inlineStr">
        <is>
          <t>5.8.25</t>
        </is>
      </c>
      <c r="D304" s="376" t="inlineStr">
        <is>
          <t>Сменная кассета для фильтр-бокса</t>
        </is>
      </c>
      <c r="E304" s="349" t="n"/>
      <c r="F304" s="349" t="n"/>
      <c r="G304" s="349" t="n"/>
      <c r="H304" s="349" t="n"/>
      <c r="I304" s="350" t="n"/>
      <c r="J304" s="82" t="inlineStr">
        <is>
          <t>шт</t>
        </is>
      </c>
      <c r="K304" s="91" t="n">
        <v>1</v>
      </c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91" t="n">
        <v>1</v>
      </c>
    </row>
    <row r="305" ht="15" customHeight="1" s="270">
      <c r="A305" s="12" t="inlineStr">
        <is>
          <t>АБК</t>
        </is>
      </c>
      <c r="B305" s="12" t="n"/>
      <c r="C305" s="21" t="inlineStr">
        <is>
          <t>5.8.26</t>
        </is>
      </c>
      <c r="D305" s="376" t="inlineStr">
        <is>
          <t>Клапан обратный</t>
        </is>
      </c>
      <c r="E305" s="349" t="n"/>
      <c r="F305" s="349" t="n"/>
      <c r="G305" s="349" t="n"/>
      <c r="H305" s="349" t="n"/>
      <c r="I305" s="350" t="n"/>
      <c r="J305" s="82" t="inlineStr">
        <is>
          <t>шт</t>
        </is>
      </c>
      <c r="K305" s="91" t="n">
        <v>1</v>
      </c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91" t="n">
        <v>1</v>
      </c>
    </row>
    <row r="306" ht="15" customHeight="1" s="270">
      <c r="A306" s="12" t="inlineStr">
        <is>
          <t>АБК</t>
        </is>
      </c>
      <c r="B306" s="12" t="n"/>
      <c r="C306" s="21" t="inlineStr">
        <is>
          <t>5.8.27</t>
        </is>
      </c>
      <c r="D306" s="376" t="inlineStr">
        <is>
          <t>Решетка вентиляционная</t>
        </is>
      </c>
      <c r="E306" s="349" t="n"/>
      <c r="F306" s="349" t="n"/>
      <c r="G306" s="349" t="n"/>
      <c r="H306" s="349" t="n"/>
      <c r="I306" s="350" t="n"/>
      <c r="J306" s="82" t="inlineStr">
        <is>
          <t>шт</t>
        </is>
      </c>
      <c r="K306" s="91" t="n">
        <v>3</v>
      </c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  <c r="U306" s="91" t="n">
        <v>3</v>
      </c>
    </row>
    <row r="307" ht="15" customHeight="1" s="270">
      <c r="A307" s="12" t="inlineStr">
        <is>
          <t>АБК</t>
        </is>
      </c>
      <c r="B307" s="12" t="n"/>
      <c r="C307" s="21" t="inlineStr">
        <is>
          <t>5.8.28</t>
        </is>
      </c>
      <c r="D307" s="376" t="inlineStr">
        <is>
          <t xml:space="preserve">Решетка наружная </t>
        </is>
      </c>
      <c r="E307" s="349" t="n"/>
      <c r="F307" s="349" t="n"/>
      <c r="G307" s="349" t="n"/>
      <c r="H307" s="349" t="n"/>
      <c r="I307" s="350" t="n"/>
      <c r="J307" s="82" t="inlineStr">
        <is>
          <t>шт</t>
        </is>
      </c>
      <c r="K307" s="91" t="n">
        <v>1</v>
      </c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91" t="n">
        <v>1</v>
      </c>
    </row>
    <row r="308" ht="15" customHeight="1" s="270">
      <c r="A308" s="12" t="inlineStr">
        <is>
          <t>АБК</t>
        </is>
      </c>
      <c r="B308" s="12" t="n"/>
      <c r="C308" s="21" t="inlineStr">
        <is>
          <t>5.8.29</t>
        </is>
      </c>
      <c r="D308" s="376" t="inlineStr">
        <is>
          <t xml:space="preserve">Воздуховод из тонколистовой оцинкованной стали б=0.5 мм, 250х200  </t>
        </is>
      </c>
      <c r="E308" s="349" t="n"/>
      <c r="F308" s="349" t="n"/>
      <c r="G308" s="349" t="n"/>
      <c r="H308" s="349" t="n"/>
      <c r="I308" s="350" t="n"/>
      <c r="J308" s="82" t="inlineStr">
        <is>
          <t>мп</t>
        </is>
      </c>
      <c r="K308" s="91" t="n">
        <v>9</v>
      </c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91" t="n">
        <v>9</v>
      </c>
    </row>
    <row r="309" ht="15" customHeight="1" s="270">
      <c r="A309" s="12" t="inlineStr">
        <is>
          <t>АБК</t>
        </is>
      </c>
      <c r="B309" s="12" t="n"/>
      <c r="C309" s="21" t="inlineStr">
        <is>
          <t>5.8.30</t>
        </is>
      </c>
      <c r="D309" s="376" t="inlineStr">
        <is>
          <t>Теплоизоляция фольгированныя, б=0.05    м</t>
        </is>
      </c>
      <c r="E309" s="349" t="n"/>
      <c r="F309" s="349" t="n"/>
      <c r="G309" s="349" t="n"/>
      <c r="H309" s="349" t="n"/>
      <c r="I309" s="350" t="n"/>
      <c r="J309" s="82" t="inlineStr">
        <is>
          <t>м2</t>
        </is>
      </c>
      <c r="K309" s="91" t="n">
        <v>10.8</v>
      </c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91" t="n">
        <v>10.8</v>
      </c>
    </row>
    <row r="310" ht="15" customHeight="1" s="270">
      <c r="A310" s="12" t="inlineStr">
        <is>
          <t>АБК</t>
        </is>
      </c>
      <c r="B310" s="12" t="n"/>
      <c r="C310" s="21" t="inlineStr">
        <is>
          <t>5.8.31</t>
        </is>
      </c>
      <c r="D310" s="376" t="inlineStr">
        <is>
          <t>Канальный вентилятор,  0.28 кВт</t>
        </is>
      </c>
      <c r="E310" s="349" t="n"/>
      <c r="F310" s="349" t="n"/>
      <c r="G310" s="349" t="n"/>
      <c r="H310" s="349" t="n"/>
      <c r="I310" s="350" t="n"/>
      <c r="J310" s="82" t="inlineStr">
        <is>
          <t>шт</t>
        </is>
      </c>
      <c r="K310" s="91" t="n">
        <v>1</v>
      </c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  <c r="U310" s="91" t="n">
        <v>1</v>
      </c>
    </row>
    <row r="311" ht="15" customHeight="1" s="270">
      <c r="A311" s="12" t="inlineStr">
        <is>
          <t>АБК</t>
        </is>
      </c>
      <c r="B311" s="12" t="n"/>
      <c r="C311" s="21" t="inlineStr">
        <is>
          <t>5.8.32</t>
        </is>
      </c>
      <c r="D311" s="376" t="inlineStr">
        <is>
          <t>Шумоглушитель L=600</t>
        </is>
      </c>
      <c r="E311" s="349" t="n"/>
      <c r="F311" s="349" t="n"/>
      <c r="G311" s="349" t="n"/>
      <c r="H311" s="349" t="n"/>
      <c r="I311" s="350" t="n"/>
      <c r="J311" s="82" t="inlineStr">
        <is>
          <t>шт</t>
        </is>
      </c>
      <c r="K311" s="91" t="n">
        <v>1</v>
      </c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91" t="n">
        <v>1</v>
      </c>
    </row>
    <row r="312" ht="15" customHeight="1" s="270">
      <c r="A312" s="12" t="inlineStr">
        <is>
          <t>АБК</t>
        </is>
      </c>
      <c r="B312" s="12" t="n"/>
      <c r="C312" s="21" t="inlineStr">
        <is>
          <t>5.8.33</t>
        </is>
      </c>
      <c r="D312" s="376" t="inlineStr">
        <is>
          <t>Вод калорифер 12кВт</t>
        </is>
      </c>
      <c r="E312" s="349" t="n"/>
      <c r="F312" s="349" t="n"/>
      <c r="G312" s="349" t="n"/>
      <c r="H312" s="349" t="n"/>
      <c r="I312" s="350" t="n"/>
      <c r="J312" s="82" t="inlineStr">
        <is>
          <t>шт</t>
        </is>
      </c>
      <c r="K312" s="91" t="n">
        <v>1</v>
      </c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  <c r="U312" s="91" t="n">
        <v>1</v>
      </c>
    </row>
    <row r="313" ht="15" customHeight="1" s="270">
      <c r="A313" s="12" t="inlineStr">
        <is>
          <t>АБК</t>
        </is>
      </c>
      <c r="B313" s="12" t="n"/>
      <c r="C313" s="21" t="inlineStr">
        <is>
          <t>5.8.34</t>
        </is>
      </c>
      <c r="D313" s="376" t="inlineStr">
        <is>
          <t>Фильтр-бокс</t>
        </is>
      </c>
      <c r="E313" s="349" t="n"/>
      <c r="F313" s="349" t="n"/>
      <c r="G313" s="349" t="n"/>
      <c r="H313" s="349" t="n"/>
      <c r="I313" s="350" t="n"/>
      <c r="J313" s="82" t="inlineStr">
        <is>
          <t>шт</t>
        </is>
      </c>
      <c r="K313" s="91" t="n">
        <v>1</v>
      </c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91" t="n">
        <v>1</v>
      </c>
    </row>
    <row r="314" ht="15" customHeight="1" s="270">
      <c r="A314" s="12" t="inlineStr">
        <is>
          <t>АБК</t>
        </is>
      </c>
      <c r="B314" s="12" t="n"/>
      <c r="C314" s="21" t="inlineStr">
        <is>
          <t>5.8.35</t>
        </is>
      </c>
      <c r="D314" s="376" t="inlineStr">
        <is>
          <t>Сменная кассета для фильтр-бокса</t>
        </is>
      </c>
      <c r="E314" s="349" t="n"/>
      <c r="F314" s="349" t="n"/>
      <c r="G314" s="349" t="n"/>
      <c r="H314" s="349" t="n"/>
      <c r="I314" s="350" t="n"/>
      <c r="J314" s="82" t="inlineStr">
        <is>
          <t>шт</t>
        </is>
      </c>
      <c r="K314" s="91" t="n">
        <v>1</v>
      </c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91" t="n">
        <v>1</v>
      </c>
    </row>
    <row r="315" ht="15" customHeight="1" s="270">
      <c r="A315" s="12" t="inlineStr">
        <is>
          <t>АБК</t>
        </is>
      </c>
      <c r="B315" s="12" t="n"/>
      <c r="C315" s="21" t="inlineStr">
        <is>
          <t>5.8.36</t>
        </is>
      </c>
      <c r="D315" s="376" t="inlineStr">
        <is>
          <t>Клапан обратный</t>
        </is>
      </c>
      <c r="E315" s="349" t="n"/>
      <c r="F315" s="349" t="n"/>
      <c r="G315" s="349" t="n"/>
      <c r="H315" s="349" t="n"/>
      <c r="I315" s="350" t="n"/>
      <c r="J315" s="82" t="inlineStr">
        <is>
          <t>шт</t>
        </is>
      </c>
      <c r="K315" s="91" t="n">
        <v>1</v>
      </c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91" t="n">
        <v>1</v>
      </c>
    </row>
    <row r="316" ht="15" customHeight="1" s="270">
      <c r="A316" s="12" t="inlineStr">
        <is>
          <t>АБК</t>
        </is>
      </c>
      <c r="B316" s="12" t="n"/>
      <c r="C316" s="21" t="inlineStr">
        <is>
          <t>5.8.37</t>
        </is>
      </c>
      <c r="D316" s="376" t="inlineStr">
        <is>
          <t>Решетка вентиляционная</t>
        </is>
      </c>
      <c r="E316" s="349" t="n"/>
      <c r="F316" s="349" t="n"/>
      <c r="G316" s="349" t="n"/>
      <c r="H316" s="349" t="n"/>
      <c r="I316" s="350" t="n"/>
      <c r="J316" s="82" t="inlineStr">
        <is>
          <t>шт</t>
        </is>
      </c>
      <c r="K316" s="91" t="n">
        <v>3</v>
      </c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91" t="n">
        <v>3</v>
      </c>
    </row>
    <row r="317" ht="15" customHeight="1" s="270">
      <c r="A317" s="12" t="inlineStr">
        <is>
          <t>АБК</t>
        </is>
      </c>
      <c r="B317" s="12" t="n"/>
      <c r="C317" s="21" t="inlineStr">
        <is>
          <t>5.8.38</t>
        </is>
      </c>
      <c r="D317" s="376" t="inlineStr">
        <is>
          <t xml:space="preserve">Решетка наружная </t>
        </is>
      </c>
      <c r="E317" s="349" t="n"/>
      <c r="F317" s="349" t="n"/>
      <c r="G317" s="349" t="n"/>
      <c r="H317" s="349" t="n"/>
      <c r="I317" s="350" t="n"/>
      <c r="J317" s="82" t="inlineStr">
        <is>
          <t>шт</t>
        </is>
      </c>
      <c r="K317" s="91" t="n">
        <v>1</v>
      </c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91" t="n">
        <v>1</v>
      </c>
    </row>
    <row r="318" ht="15" customHeight="1" s="270">
      <c r="A318" s="12" t="inlineStr">
        <is>
          <t>АБК</t>
        </is>
      </c>
      <c r="B318" s="12" t="n"/>
      <c r="C318" s="21" t="inlineStr">
        <is>
          <t>5.8.39</t>
        </is>
      </c>
      <c r="D318" s="376" t="inlineStr">
        <is>
          <t xml:space="preserve">Воздуховод из тонколистовой оцинкованной стали б=0.5 мм, 200х400  </t>
        </is>
      </c>
      <c r="E318" s="349" t="n"/>
      <c r="F318" s="349" t="n"/>
      <c r="G318" s="349" t="n"/>
      <c r="H318" s="349" t="n"/>
      <c r="I318" s="350" t="n"/>
      <c r="J318" s="82" t="inlineStr">
        <is>
          <t>м. пог</t>
        </is>
      </c>
      <c r="K318" s="91" t="n">
        <v>6</v>
      </c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91" t="n">
        <v>6</v>
      </c>
    </row>
    <row r="319" ht="15" customHeight="1" s="270">
      <c r="A319" s="12" t="inlineStr">
        <is>
          <t>АБК</t>
        </is>
      </c>
      <c r="B319" s="12" t="n"/>
      <c r="C319" s="21" t="inlineStr">
        <is>
          <t>5.8.40</t>
        </is>
      </c>
      <c r="D319" s="376" t="inlineStr">
        <is>
          <t xml:space="preserve">Воздуховод из тонколистовой оцинкованной стали б=0.5 мм, 400х200 </t>
        </is>
      </c>
      <c r="E319" s="349" t="n"/>
      <c r="F319" s="349" t="n"/>
      <c r="G319" s="349" t="n"/>
      <c r="H319" s="349" t="n"/>
      <c r="I319" s="350" t="n"/>
      <c r="J319" s="82" t="inlineStr">
        <is>
          <t>м. пог</t>
        </is>
      </c>
      <c r="K319" s="91" t="n">
        <v>9</v>
      </c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91" t="n">
        <v>9</v>
      </c>
    </row>
    <row r="320" ht="15" customHeight="1" s="270">
      <c r="A320" s="12" t="inlineStr">
        <is>
          <t>АБК</t>
        </is>
      </c>
      <c r="B320" s="12" t="n"/>
      <c r="C320" s="21" t="inlineStr">
        <is>
          <t>5.8.41</t>
        </is>
      </c>
      <c r="D320" s="376" t="inlineStr">
        <is>
          <t>Теплоизоляция фольгированныя, б=0.05    м</t>
        </is>
      </c>
      <c r="E320" s="349" t="n"/>
      <c r="F320" s="349" t="n"/>
      <c r="G320" s="349" t="n"/>
      <c r="H320" s="349" t="n"/>
      <c r="I320" s="350" t="n"/>
      <c r="J320" s="82" t="inlineStr">
        <is>
          <t>м2</t>
        </is>
      </c>
      <c r="K320" s="91" t="n">
        <v>17.4</v>
      </c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91" t="n">
        <v>17.4</v>
      </c>
    </row>
    <row r="321" ht="15" customHeight="1" s="270">
      <c r="A321" s="12" t="inlineStr">
        <is>
          <t>АБК</t>
        </is>
      </c>
      <c r="B321" s="12" t="n"/>
      <c r="C321" s="21" t="inlineStr">
        <is>
          <t>5.8.42</t>
        </is>
      </c>
      <c r="D321" s="376" t="inlineStr">
        <is>
          <t>Канальный вентилятор,  0.28 кВт</t>
        </is>
      </c>
      <c r="E321" s="349" t="n"/>
      <c r="F321" s="349" t="n"/>
      <c r="G321" s="349" t="n"/>
      <c r="H321" s="349" t="n"/>
      <c r="I321" s="350" t="n"/>
      <c r="J321" s="82" t="inlineStr">
        <is>
          <t>шт</t>
        </is>
      </c>
      <c r="K321" s="91" t="n">
        <v>1</v>
      </c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91" t="n">
        <v>1</v>
      </c>
    </row>
    <row r="322" ht="15" customHeight="1" s="270">
      <c r="A322" s="12" t="inlineStr">
        <is>
          <t>АБК</t>
        </is>
      </c>
      <c r="B322" s="12" t="n"/>
      <c r="C322" s="21" t="inlineStr">
        <is>
          <t>5.8.43</t>
        </is>
      </c>
      <c r="D322" s="376" t="inlineStr">
        <is>
          <t>Шумоглушитель L=600</t>
        </is>
      </c>
      <c r="E322" s="349" t="n"/>
      <c r="F322" s="349" t="n"/>
      <c r="G322" s="349" t="n"/>
      <c r="H322" s="349" t="n"/>
      <c r="I322" s="350" t="n"/>
      <c r="J322" s="82" t="inlineStr">
        <is>
          <t>шт</t>
        </is>
      </c>
      <c r="K322" s="91" t="n">
        <v>1</v>
      </c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91" t="n">
        <v>1</v>
      </c>
    </row>
    <row r="323" ht="15" customHeight="1" s="270">
      <c r="A323" s="12" t="inlineStr">
        <is>
          <t>АБК</t>
        </is>
      </c>
      <c r="B323" s="12" t="n"/>
      <c r="C323" s="21" t="inlineStr">
        <is>
          <t>5.8.44</t>
        </is>
      </c>
      <c r="D323" s="376" t="inlineStr">
        <is>
          <t>Вод калорифер 12кВт</t>
        </is>
      </c>
      <c r="E323" s="349" t="n"/>
      <c r="F323" s="349" t="n"/>
      <c r="G323" s="349" t="n"/>
      <c r="H323" s="349" t="n"/>
      <c r="I323" s="350" t="n"/>
      <c r="J323" s="82" t="inlineStr">
        <is>
          <t>шт</t>
        </is>
      </c>
      <c r="K323" s="91" t="n">
        <v>1</v>
      </c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91" t="n">
        <v>1</v>
      </c>
    </row>
    <row r="324" ht="15" customHeight="1" s="270">
      <c r="A324" s="12" t="inlineStr">
        <is>
          <t>АБК</t>
        </is>
      </c>
      <c r="B324" s="12" t="n"/>
      <c r="C324" s="21" t="inlineStr">
        <is>
          <t>5.8.45</t>
        </is>
      </c>
      <c r="D324" s="376" t="inlineStr">
        <is>
          <t>Фильтр-бокс</t>
        </is>
      </c>
      <c r="E324" s="349" t="n"/>
      <c r="F324" s="349" t="n"/>
      <c r="G324" s="349" t="n"/>
      <c r="H324" s="349" t="n"/>
      <c r="I324" s="350" t="n"/>
      <c r="J324" s="82" t="inlineStr">
        <is>
          <t>шт</t>
        </is>
      </c>
      <c r="K324" s="91" t="n">
        <v>1</v>
      </c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91" t="n">
        <v>1</v>
      </c>
    </row>
    <row r="325" ht="15" customHeight="1" s="270">
      <c r="A325" s="12" t="inlineStr">
        <is>
          <t>АБК</t>
        </is>
      </c>
      <c r="B325" s="12" t="n"/>
      <c r="C325" s="21" t="inlineStr">
        <is>
          <t>5.8.46</t>
        </is>
      </c>
      <c r="D325" s="376" t="inlineStr">
        <is>
          <t>Сменная кассета для фильтр-бокса</t>
        </is>
      </c>
      <c r="E325" s="349" t="n"/>
      <c r="F325" s="349" t="n"/>
      <c r="G325" s="349" t="n"/>
      <c r="H325" s="349" t="n"/>
      <c r="I325" s="350" t="n"/>
      <c r="J325" s="82" t="inlineStr">
        <is>
          <t>шт</t>
        </is>
      </c>
      <c r="K325" s="91" t="n">
        <v>1</v>
      </c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91" t="n">
        <v>1</v>
      </c>
    </row>
    <row r="326" ht="15" customHeight="1" s="270">
      <c r="A326" s="12" t="inlineStr">
        <is>
          <t>АБК</t>
        </is>
      </c>
      <c r="B326" s="12" t="n"/>
      <c r="C326" s="21" t="inlineStr">
        <is>
          <t>5.8.47</t>
        </is>
      </c>
      <c r="D326" s="376" t="inlineStr">
        <is>
          <t>Клапан обратный</t>
        </is>
      </c>
      <c r="E326" s="349" t="n"/>
      <c r="F326" s="349" t="n"/>
      <c r="G326" s="349" t="n"/>
      <c r="H326" s="349" t="n"/>
      <c r="I326" s="350" t="n"/>
      <c r="J326" s="82" t="inlineStr">
        <is>
          <t>шт</t>
        </is>
      </c>
      <c r="K326" s="91" t="n">
        <v>1</v>
      </c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  <c r="U326" s="91" t="n">
        <v>1</v>
      </c>
    </row>
    <row r="327" ht="15" customHeight="1" s="270">
      <c r="A327" s="12" t="inlineStr">
        <is>
          <t>АБК</t>
        </is>
      </c>
      <c r="B327" s="12" t="n"/>
      <c r="C327" s="21" t="inlineStr">
        <is>
          <t>5.8.48</t>
        </is>
      </c>
      <c r="D327" s="376" t="inlineStr">
        <is>
          <t>Решетка вентиляционная</t>
        </is>
      </c>
      <c r="E327" s="349" t="n"/>
      <c r="F327" s="349" t="n"/>
      <c r="G327" s="349" t="n"/>
      <c r="H327" s="349" t="n"/>
      <c r="I327" s="350" t="n"/>
      <c r="J327" s="82" t="inlineStr">
        <is>
          <t>шт</t>
        </is>
      </c>
      <c r="K327" s="91" t="n">
        <v>4</v>
      </c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91" t="n">
        <v>4</v>
      </c>
    </row>
    <row r="328" ht="15" customHeight="1" s="270">
      <c r="A328" s="12" t="inlineStr">
        <is>
          <t>АБК</t>
        </is>
      </c>
      <c r="B328" s="12" t="n"/>
      <c r="C328" s="21" t="inlineStr">
        <is>
          <t>5.8.49</t>
        </is>
      </c>
      <c r="D328" s="376" t="inlineStr">
        <is>
          <t xml:space="preserve">Решетка наружная </t>
        </is>
      </c>
      <c r="E328" s="349" t="n"/>
      <c r="F328" s="349" t="n"/>
      <c r="G328" s="349" t="n"/>
      <c r="H328" s="349" t="n"/>
      <c r="I328" s="350" t="n"/>
      <c r="J328" s="82" t="inlineStr">
        <is>
          <t>шт</t>
        </is>
      </c>
      <c r="K328" s="91" t="n">
        <v>1</v>
      </c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91" t="n">
        <v>1</v>
      </c>
    </row>
    <row r="329" ht="15" customHeight="1" s="270">
      <c r="A329" s="12" t="inlineStr">
        <is>
          <t>АБК</t>
        </is>
      </c>
      <c r="B329" s="12" t="n"/>
      <c r="C329" s="21" t="inlineStr">
        <is>
          <t>5.8.50</t>
        </is>
      </c>
      <c r="D329" s="376" t="inlineStr">
        <is>
          <t xml:space="preserve">Воздуховод из тонколистовой оцинкованной стали б=0.5 мм, 200х400  </t>
        </is>
      </c>
      <c r="E329" s="349" t="n"/>
      <c r="F329" s="349" t="n"/>
      <c r="G329" s="349" t="n"/>
      <c r="H329" s="349" t="n"/>
      <c r="I329" s="350" t="n"/>
      <c r="J329" s="82" t="inlineStr">
        <is>
          <t>м. пог</t>
        </is>
      </c>
      <c r="K329" s="91" t="n">
        <v>7</v>
      </c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91" t="n">
        <v>7</v>
      </c>
    </row>
    <row r="330" ht="15" customHeight="1" s="270">
      <c r="A330" s="12" t="inlineStr">
        <is>
          <t>АБК</t>
        </is>
      </c>
      <c r="B330" s="12" t="n"/>
      <c r="C330" s="21" t="inlineStr">
        <is>
          <t>5.8.51</t>
        </is>
      </c>
      <c r="D330" s="376" t="inlineStr">
        <is>
          <t xml:space="preserve">Воздуховод из тонколистовой оцинкованной стали б=0.5 мм, 400х200 </t>
        </is>
      </c>
      <c r="E330" s="349" t="n"/>
      <c r="F330" s="349" t="n"/>
      <c r="G330" s="349" t="n"/>
      <c r="H330" s="349" t="n"/>
      <c r="I330" s="350" t="n"/>
      <c r="J330" s="82" t="inlineStr">
        <is>
          <t>м. пог</t>
        </is>
      </c>
      <c r="K330" s="91" t="n">
        <v>8</v>
      </c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91" t="n">
        <v>8</v>
      </c>
    </row>
    <row r="331" ht="15" customHeight="1" s="270">
      <c r="A331" s="12" t="inlineStr">
        <is>
          <t>АБК</t>
        </is>
      </c>
      <c r="B331" s="12" t="n"/>
      <c r="C331" s="21" t="inlineStr">
        <is>
          <t>5.8.52</t>
        </is>
      </c>
      <c r="D331" s="376" t="inlineStr">
        <is>
          <t>Теплоизоляция фольгированныя, б=0.05    м</t>
        </is>
      </c>
      <c r="E331" s="349" t="n"/>
      <c r="F331" s="349" t="n"/>
      <c r="G331" s="349" t="n"/>
      <c r="H331" s="349" t="n"/>
      <c r="I331" s="350" t="n"/>
      <c r="J331" s="82" t="inlineStr">
        <is>
          <t>м2</t>
        </is>
      </c>
      <c r="K331" s="91" t="n">
        <v>17.4</v>
      </c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91" t="n">
        <v>17.4</v>
      </c>
    </row>
    <row r="332" ht="15" customHeight="1" s="270">
      <c r="A332" s="12" t="inlineStr">
        <is>
          <t>АБК</t>
        </is>
      </c>
      <c r="B332" s="12" t="n"/>
      <c r="C332" s="21" t="inlineStr">
        <is>
          <t>5.8.53</t>
        </is>
      </c>
      <c r="D332" s="376" t="inlineStr">
        <is>
          <t>Канальный вентилятор,  0.28 кВт</t>
        </is>
      </c>
      <c r="E332" s="349" t="n"/>
      <c r="F332" s="349" t="n"/>
      <c r="G332" s="349" t="n"/>
      <c r="H332" s="349" t="n"/>
      <c r="I332" s="350" t="n"/>
      <c r="J332" s="82" t="inlineStr">
        <is>
          <t>шт</t>
        </is>
      </c>
      <c r="K332" s="91" t="n">
        <v>1</v>
      </c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91" t="n">
        <v>1</v>
      </c>
    </row>
    <row r="333" ht="15" customHeight="1" s="270">
      <c r="A333" s="12" t="inlineStr">
        <is>
          <t>АБК</t>
        </is>
      </c>
      <c r="B333" s="12" t="n"/>
      <c r="C333" s="21" t="inlineStr">
        <is>
          <t>5.8.54</t>
        </is>
      </c>
      <c r="D333" s="376" t="inlineStr">
        <is>
          <t>Шумоглушитель L=600</t>
        </is>
      </c>
      <c r="E333" s="349" t="n"/>
      <c r="F333" s="349" t="n"/>
      <c r="G333" s="349" t="n"/>
      <c r="H333" s="349" t="n"/>
      <c r="I333" s="350" t="n"/>
      <c r="J333" s="82" t="inlineStr">
        <is>
          <t>шт</t>
        </is>
      </c>
      <c r="K333" s="91" t="n">
        <v>1</v>
      </c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91" t="n">
        <v>1</v>
      </c>
    </row>
    <row r="334" ht="15" customHeight="1" s="270">
      <c r="A334" s="12" t="inlineStr">
        <is>
          <t>АБК</t>
        </is>
      </c>
      <c r="B334" s="12" t="n"/>
      <c r="C334" s="21" t="inlineStr">
        <is>
          <t>5.8.55</t>
        </is>
      </c>
      <c r="D334" s="376" t="inlineStr">
        <is>
          <t>Вод калорифер 12кВт</t>
        </is>
      </c>
      <c r="E334" s="349" t="n"/>
      <c r="F334" s="349" t="n"/>
      <c r="G334" s="349" t="n"/>
      <c r="H334" s="349" t="n"/>
      <c r="I334" s="350" t="n"/>
      <c r="J334" s="82" t="inlineStr">
        <is>
          <t>шт</t>
        </is>
      </c>
      <c r="K334" s="91" t="n">
        <v>1</v>
      </c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91" t="n">
        <v>1</v>
      </c>
    </row>
    <row r="335" ht="15" customHeight="1" s="270">
      <c r="A335" s="12" t="inlineStr">
        <is>
          <t>АБК</t>
        </is>
      </c>
      <c r="B335" s="12" t="n"/>
      <c r="C335" s="21" t="inlineStr">
        <is>
          <t>5.8.56</t>
        </is>
      </c>
      <c r="D335" s="376" t="inlineStr">
        <is>
          <t>Фильтр-бокс</t>
        </is>
      </c>
      <c r="E335" s="349" t="n"/>
      <c r="F335" s="349" t="n"/>
      <c r="G335" s="349" t="n"/>
      <c r="H335" s="349" t="n"/>
      <c r="I335" s="350" t="n"/>
      <c r="J335" s="82" t="inlineStr">
        <is>
          <t>шт</t>
        </is>
      </c>
      <c r="K335" s="91" t="n">
        <v>1</v>
      </c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91" t="n">
        <v>1</v>
      </c>
    </row>
    <row r="336" ht="15" customHeight="1" s="270">
      <c r="A336" s="12" t="inlineStr">
        <is>
          <t>АБК</t>
        </is>
      </c>
      <c r="B336" s="12" t="n"/>
      <c r="C336" s="21" t="inlineStr">
        <is>
          <t>5.8.57</t>
        </is>
      </c>
      <c r="D336" s="376" t="inlineStr">
        <is>
          <t>Сменная кассета для фильтр-бокса</t>
        </is>
      </c>
      <c r="E336" s="349" t="n"/>
      <c r="F336" s="349" t="n"/>
      <c r="G336" s="349" t="n"/>
      <c r="H336" s="349" t="n"/>
      <c r="I336" s="350" t="n"/>
      <c r="J336" s="82" t="inlineStr">
        <is>
          <t>шт</t>
        </is>
      </c>
      <c r="K336" s="91" t="n">
        <v>1</v>
      </c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  <c r="U336" s="91" t="n">
        <v>1</v>
      </c>
    </row>
    <row r="337" ht="15" customHeight="1" s="270">
      <c r="A337" s="12" t="inlineStr">
        <is>
          <t>АБК</t>
        </is>
      </c>
      <c r="B337" s="12" t="n"/>
      <c r="C337" s="21" t="inlineStr">
        <is>
          <t>5.8.58</t>
        </is>
      </c>
      <c r="D337" s="376" t="inlineStr">
        <is>
          <t>Клапан обратный</t>
        </is>
      </c>
      <c r="E337" s="349" t="n"/>
      <c r="F337" s="349" t="n"/>
      <c r="G337" s="349" t="n"/>
      <c r="H337" s="349" t="n"/>
      <c r="I337" s="350" t="n"/>
      <c r="J337" s="82" t="inlineStr">
        <is>
          <t>шт</t>
        </is>
      </c>
      <c r="K337" s="91" t="n">
        <v>1</v>
      </c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91" t="n">
        <v>1</v>
      </c>
    </row>
    <row r="338" ht="15" customHeight="1" s="270">
      <c r="A338" s="12" t="inlineStr">
        <is>
          <t>АБК</t>
        </is>
      </c>
      <c r="B338" s="12" t="n"/>
      <c r="C338" s="21" t="inlineStr">
        <is>
          <t>5.8.59</t>
        </is>
      </c>
      <c r="D338" s="376" t="inlineStr">
        <is>
          <t>Решетка вентиляционная</t>
        </is>
      </c>
      <c r="E338" s="349" t="n"/>
      <c r="F338" s="349" t="n"/>
      <c r="G338" s="349" t="n"/>
      <c r="H338" s="349" t="n"/>
      <c r="I338" s="350" t="n"/>
      <c r="J338" s="82" t="inlineStr">
        <is>
          <t>шт</t>
        </is>
      </c>
      <c r="K338" s="91" t="n">
        <v>4</v>
      </c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  <c r="U338" s="91" t="n">
        <v>4</v>
      </c>
    </row>
    <row r="339" ht="15" customHeight="1" s="270">
      <c r="A339" s="12" t="inlineStr">
        <is>
          <t>АБК</t>
        </is>
      </c>
      <c r="B339" s="12" t="n"/>
      <c r="C339" s="21" t="inlineStr">
        <is>
          <t>5.8.60</t>
        </is>
      </c>
      <c r="D339" s="376" t="inlineStr">
        <is>
          <t xml:space="preserve">Решетка наружная </t>
        </is>
      </c>
      <c r="E339" s="349" t="n"/>
      <c r="F339" s="349" t="n"/>
      <c r="G339" s="349" t="n"/>
      <c r="H339" s="349" t="n"/>
      <c r="I339" s="350" t="n"/>
      <c r="J339" s="82" t="inlineStr">
        <is>
          <t>шт</t>
        </is>
      </c>
      <c r="K339" s="91" t="n">
        <v>1</v>
      </c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91" t="n">
        <v>1</v>
      </c>
    </row>
    <row r="340" ht="15" customHeight="1" s="270">
      <c r="A340" s="12" t="inlineStr">
        <is>
          <t>АБК</t>
        </is>
      </c>
      <c r="B340" s="12" t="n"/>
      <c r="C340" s="21" t="inlineStr">
        <is>
          <t>5.8.61</t>
        </is>
      </c>
      <c r="D340" s="376" t="inlineStr">
        <is>
          <t xml:space="preserve">Воздуховод из тонколистовой оцинкованной стали б=0.5 мм, 250х200  </t>
        </is>
      </c>
      <c r="E340" s="349" t="n"/>
      <c r="F340" s="349" t="n"/>
      <c r="G340" s="349" t="n"/>
      <c r="H340" s="349" t="n"/>
      <c r="I340" s="350" t="n"/>
      <c r="J340" s="82" t="inlineStr">
        <is>
          <t>мп</t>
        </is>
      </c>
      <c r="K340" s="91" t="n">
        <v>13</v>
      </c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  <c r="U340" s="91" t="n">
        <v>13</v>
      </c>
    </row>
    <row r="341" ht="15" customHeight="1" s="270">
      <c r="A341" s="12" t="inlineStr">
        <is>
          <t>АБК</t>
        </is>
      </c>
      <c r="B341" s="12" t="n"/>
      <c r="C341" s="21" t="inlineStr">
        <is>
          <t>5.8.62</t>
        </is>
      </c>
      <c r="D341" s="376" t="inlineStr">
        <is>
          <t>Теплоизоляция фольгированныя, б=0.05    м</t>
        </is>
      </c>
      <c r="E341" s="349" t="n"/>
      <c r="F341" s="349" t="n"/>
      <c r="G341" s="349" t="n"/>
      <c r="H341" s="349" t="n"/>
      <c r="I341" s="350" t="n"/>
      <c r="J341" s="82" t="inlineStr">
        <is>
          <t>м2</t>
        </is>
      </c>
      <c r="K341" s="91" t="n">
        <v>14.3</v>
      </c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91" t="n">
        <v>14.3</v>
      </c>
    </row>
    <row r="342" ht="15" customHeight="1" s="270">
      <c r="A342" s="12" t="inlineStr">
        <is>
          <t>АБК</t>
        </is>
      </c>
      <c r="B342" s="12" t="n"/>
      <c r="C342" s="21" t="inlineStr">
        <is>
          <t>5.8.63</t>
        </is>
      </c>
      <c r="D342" s="376" t="inlineStr">
        <is>
          <t>Переточная решетка</t>
        </is>
      </c>
      <c r="E342" s="349" t="n"/>
      <c r="F342" s="349" t="n"/>
      <c r="G342" s="349" t="n"/>
      <c r="H342" s="349" t="n"/>
      <c r="I342" s="350" t="n"/>
      <c r="J342" s="82" t="inlineStr">
        <is>
          <t>шт</t>
        </is>
      </c>
      <c r="K342" s="92" t="n">
        <v>9</v>
      </c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  <c r="U342" s="92" t="n">
        <v>9</v>
      </c>
    </row>
    <row r="343" ht="15" customHeight="1" s="270">
      <c r="A343" s="12" t="inlineStr">
        <is>
          <t>АБК</t>
        </is>
      </c>
      <c r="B343" s="12" t="n"/>
      <c r="C343" s="21" t="inlineStr">
        <is>
          <t>5.8.64</t>
        </is>
      </c>
      <c r="D343" s="373" t="inlineStr">
        <is>
          <t>Канальный вентилятор,  0.15 кВт</t>
        </is>
      </c>
      <c r="E343" s="349" t="n"/>
      <c r="F343" s="349" t="n"/>
      <c r="G343" s="349" t="n"/>
      <c r="H343" s="349" t="n"/>
      <c r="I343" s="350" t="n"/>
      <c r="J343" s="83" t="inlineStr">
        <is>
          <t>шт</t>
        </is>
      </c>
      <c r="K343" s="86" t="n">
        <v>1</v>
      </c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86" t="n">
        <v>1</v>
      </c>
    </row>
    <row r="344" ht="15" customHeight="1" s="270">
      <c r="A344" s="12" t="inlineStr">
        <is>
          <t>АБК</t>
        </is>
      </c>
      <c r="B344" s="12" t="n"/>
      <c r="C344" s="21" t="inlineStr">
        <is>
          <t>5.8.65</t>
        </is>
      </c>
      <c r="D344" s="373" t="inlineStr">
        <is>
          <t>Шумоглушитель L=600</t>
        </is>
      </c>
      <c r="E344" s="349" t="n"/>
      <c r="F344" s="349" t="n"/>
      <c r="G344" s="349" t="n"/>
      <c r="H344" s="349" t="n"/>
      <c r="I344" s="350" t="n"/>
      <c r="J344" s="83" t="inlineStr">
        <is>
          <t>шт</t>
        </is>
      </c>
      <c r="K344" s="86" t="n">
        <v>1</v>
      </c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  <c r="U344" s="86" t="n">
        <v>1</v>
      </c>
    </row>
    <row r="345" ht="15" customHeight="1" s="270">
      <c r="A345" s="12" t="inlineStr">
        <is>
          <t>АБК</t>
        </is>
      </c>
      <c r="B345" s="12" t="n"/>
      <c r="C345" s="21" t="inlineStr">
        <is>
          <t>5.8.66</t>
        </is>
      </c>
      <c r="D345" s="373" t="inlineStr">
        <is>
          <t>Клапан обратный</t>
        </is>
      </c>
      <c r="E345" s="349" t="n"/>
      <c r="F345" s="349" t="n"/>
      <c r="G345" s="349" t="n"/>
      <c r="H345" s="349" t="n"/>
      <c r="I345" s="350" t="n"/>
      <c r="J345" s="83" t="inlineStr">
        <is>
          <t>шт</t>
        </is>
      </c>
      <c r="K345" s="86" t="n">
        <v>1</v>
      </c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86" t="n">
        <v>1</v>
      </c>
    </row>
    <row r="346" ht="15" customHeight="1" s="270">
      <c r="A346" s="12" t="inlineStr">
        <is>
          <t>АБК</t>
        </is>
      </c>
      <c r="B346" s="12" t="n"/>
      <c r="C346" s="21" t="inlineStr">
        <is>
          <t>5.8.67</t>
        </is>
      </c>
      <c r="D346" s="373" t="inlineStr">
        <is>
          <t>Решетка вентиляционная</t>
        </is>
      </c>
      <c r="E346" s="349" t="n"/>
      <c r="F346" s="349" t="n"/>
      <c r="G346" s="349" t="n"/>
      <c r="H346" s="349" t="n"/>
      <c r="I346" s="350" t="n"/>
      <c r="J346" s="83" t="inlineStr">
        <is>
          <t>шт</t>
        </is>
      </c>
      <c r="K346" s="86" t="n">
        <v>3</v>
      </c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86" t="n">
        <v>3</v>
      </c>
    </row>
    <row r="347" ht="15" customHeight="1" s="270">
      <c r="A347" s="12" t="inlineStr">
        <is>
          <t>АБК</t>
        </is>
      </c>
      <c r="B347" s="12" t="n"/>
      <c r="C347" s="21" t="inlineStr">
        <is>
          <t>5.8.68</t>
        </is>
      </c>
      <c r="D347" s="373" t="inlineStr">
        <is>
          <t>Наружныи вентиляционный зонт составной</t>
        </is>
      </c>
      <c r="E347" s="349" t="n"/>
      <c r="F347" s="349" t="n"/>
      <c r="G347" s="349" t="n"/>
      <c r="H347" s="349" t="n"/>
      <c r="I347" s="350" t="n"/>
      <c r="J347" s="83" t="inlineStr">
        <is>
          <t>шт</t>
        </is>
      </c>
      <c r="K347" s="86" t="n">
        <v>1</v>
      </c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86" t="n">
        <v>1</v>
      </c>
    </row>
    <row r="348" ht="15" customHeight="1" s="270">
      <c r="A348" s="12" t="inlineStr">
        <is>
          <t>АБК</t>
        </is>
      </c>
      <c r="B348" s="12" t="n"/>
      <c r="C348" s="21" t="inlineStr">
        <is>
          <t>5.8.69</t>
        </is>
      </c>
      <c r="D348" s="373" t="inlineStr">
        <is>
          <t xml:space="preserve">Воздуховод из тонколистовой оцинкованной стали б=0.5 мм, 250х200  </t>
        </is>
      </c>
      <c r="E348" s="349" t="n"/>
      <c r="F348" s="349" t="n"/>
      <c r="G348" s="349" t="n"/>
      <c r="H348" s="349" t="n"/>
      <c r="I348" s="350" t="n"/>
      <c r="J348" s="83" t="inlineStr">
        <is>
          <t>мп</t>
        </is>
      </c>
      <c r="K348" s="86" t="n">
        <v>11</v>
      </c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86" t="n">
        <v>11</v>
      </c>
    </row>
    <row r="349" ht="15" customHeight="1" s="270">
      <c r="A349" s="12" t="inlineStr">
        <is>
          <t>АБК</t>
        </is>
      </c>
      <c r="B349" s="12" t="n"/>
      <c r="C349" s="21" t="inlineStr">
        <is>
          <t>5.8.70</t>
        </is>
      </c>
      <c r="D349" s="373" t="inlineStr">
        <is>
          <t>Теплоизоляция фольгированныи, б=0.05м</t>
        </is>
      </c>
      <c r="E349" s="349" t="n"/>
      <c r="F349" s="349" t="n"/>
      <c r="G349" s="349" t="n"/>
      <c r="H349" s="349" t="n"/>
      <c r="I349" s="350" t="n"/>
      <c r="J349" s="82" t="inlineStr">
        <is>
          <t>м2</t>
        </is>
      </c>
      <c r="K349" s="86" t="n">
        <v>4.8</v>
      </c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86" t="n">
        <v>4.8</v>
      </c>
    </row>
    <row r="350" ht="15" customHeight="1" s="270">
      <c r="A350" s="12" t="inlineStr">
        <is>
          <t>АБК</t>
        </is>
      </c>
      <c r="B350" s="12" t="n"/>
      <c r="C350" s="21" t="inlineStr">
        <is>
          <t>5.8.71</t>
        </is>
      </c>
      <c r="D350" s="373" t="inlineStr">
        <is>
          <t>Осевой вентилятор, 0.016 кВт</t>
        </is>
      </c>
      <c r="E350" s="349" t="n"/>
      <c r="F350" s="349" t="n"/>
      <c r="G350" s="349" t="n"/>
      <c r="H350" s="349" t="n"/>
      <c r="I350" s="350" t="n"/>
      <c r="J350" s="82" t="inlineStr">
        <is>
          <t>шт</t>
        </is>
      </c>
      <c r="K350" s="86" t="n">
        <v>21</v>
      </c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86" t="n">
        <v>21</v>
      </c>
    </row>
    <row r="351" ht="15" customHeight="1" s="270">
      <c r="A351" s="12" t="inlineStr">
        <is>
          <t>АБК</t>
        </is>
      </c>
      <c r="B351" s="12" t="n"/>
      <c r="C351" s="21" t="inlineStr">
        <is>
          <t>5.8.72</t>
        </is>
      </c>
      <c r="D351" s="373" t="inlineStr">
        <is>
          <t>Наружныи вентиляционный зонт составной</t>
        </is>
      </c>
      <c r="E351" s="349" t="n"/>
      <c r="F351" s="349" t="n"/>
      <c r="G351" s="349" t="n"/>
      <c r="H351" s="349" t="n"/>
      <c r="I351" s="350" t="n"/>
      <c r="J351" s="82" t="inlineStr">
        <is>
          <t>шт</t>
        </is>
      </c>
      <c r="K351" s="86" t="n">
        <v>21</v>
      </c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86" t="n">
        <v>21</v>
      </c>
    </row>
    <row r="352" ht="15" customHeight="1" s="270">
      <c r="A352" s="12" t="inlineStr">
        <is>
          <t>АБК</t>
        </is>
      </c>
      <c r="B352" s="12" t="n"/>
      <c r="C352" s="21" t="inlineStr">
        <is>
          <t>5.8.73</t>
        </is>
      </c>
      <c r="D352" s="373" t="inlineStr">
        <is>
          <t>Воздуховод из оцинк. стали покрытыи огнезащит. составом 0.5 д.150</t>
        </is>
      </c>
      <c r="E352" s="349" t="n"/>
      <c r="F352" s="349" t="n"/>
      <c r="G352" s="349" t="n"/>
      <c r="H352" s="349" t="n"/>
      <c r="I352" s="350" t="n"/>
      <c r="J352" s="82" t="inlineStr">
        <is>
          <t>мп</t>
        </is>
      </c>
      <c r="K352" s="86" t="n">
        <v>93.3</v>
      </c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86" t="n">
        <v>93.3</v>
      </c>
    </row>
    <row r="353" ht="15" customHeight="1" s="270">
      <c r="A353" s="12" t="inlineStr">
        <is>
          <t>АБК</t>
        </is>
      </c>
      <c r="B353" s="12" t="n"/>
      <c r="C353" s="21" t="inlineStr">
        <is>
          <t>5.8.74</t>
        </is>
      </c>
      <c r="D353" s="373" t="inlineStr">
        <is>
          <t>Теплоизоляция фольгированныи, б=0.05м</t>
        </is>
      </c>
      <c r="E353" s="349" t="n"/>
      <c r="F353" s="349" t="n"/>
      <c r="G353" s="349" t="n"/>
      <c r="H353" s="349" t="n"/>
      <c r="I353" s="350" t="n"/>
      <c r="J353" s="82" t="inlineStr">
        <is>
          <t>м2</t>
        </is>
      </c>
      <c r="K353" s="86" t="n">
        <v>136.1</v>
      </c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86" t="n">
        <v>136.1</v>
      </c>
    </row>
    <row r="354" ht="15" customHeight="1" s="270">
      <c r="A354" s="12" t="inlineStr">
        <is>
          <t>АБК</t>
        </is>
      </c>
      <c r="B354" s="12" t="n"/>
      <c r="C354" s="21" t="inlineStr">
        <is>
          <t>5.8.75</t>
        </is>
      </c>
      <c r="D354" s="373" t="inlineStr">
        <is>
          <t>Канальный вентилятор,  0.15 кВт</t>
        </is>
      </c>
      <c r="E354" s="349" t="n"/>
      <c r="F354" s="349" t="n"/>
      <c r="G354" s="349" t="n"/>
      <c r="H354" s="349" t="n"/>
      <c r="I354" s="350" t="n"/>
      <c r="J354" s="83" t="inlineStr">
        <is>
          <t>шт</t>
        </is>
      </c>
      <c r="K354" s="88" t="n">
        <v>1</v>
      </c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  <c r="U354" s="88" t="n">
        <v>1</v>
      </c>
    </row>
    <row r="355" ht="15" customHeight="1" s="270">
      <c r="A355" s="12" t="inlineStr">
        <is>
          <t>АБК</t>
        </is>
      </c>
      <c r="B355" s="12" t="n"/>
      <c r="C355" s="21" t="inlineStr">
        <is>
          <t>5.8.76</t>
        </is>
      </c>
      <c r="D355" s="373" t="inlineStr">
        <is>
          <t>Шумоглушитель L=600</t>
        </is>
      </c>
      <c r="E355" s="349" t="n"/>
      <c r="F355" s="349" t="n"/>
      <c r="G355" s="349" t="n"/>
      <c r="H355" s="349" t="n"/>
      <c r="I355" s="350" t="n"/>
      <c r="J355" s="83" t="inlineStr">
        <is>
          <t>шт</t>
        </is>
      </c>
      <c r="K355" s="88" t="n">
        <v>1</v>
      </c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88" t="n">
        <v>1</v>
      </c>
    </row>
    <row r="356" ht="15" customHeight="1" s="270">
      <c r="A356" s="12" t="inlineStr">
        <is>
          <t>АБК</t>
        </is>
      </c>
      <c r="B356" s="12" t="n"/>
      <c r="C356" s="21" t="inlineStr">
        <is>
          <t>5.8.77</t>
        </is>
      </c>
      <c r="D356" s="373" t="inlineStr">
        <is>
          <t>Клапан обратный</t>
        </is>
      </c>
      <c r="E356" s="349" t="n"/>
      <c r="F356" s="349" t="n"/>
      <c r="G356" s="349" t="n"/>
      <c r="H356" s="349" t="n"/>
      <c r="I356" s="350" t="n"/>
      <c r="J356" s="83" t="inlineStr">
        <is>
          <t>шт</t>
        </is>
      </c>
      <c r="K356" s="88" t="n">
        <v>1</v>
      </c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  <c r="U356" s="88" t="n">
        <v>1</v>
      </c>
    </row>
    <row r="357" ht="15" customHeight="1" s="270">
      <c r="A357" s="12" t="inlineStr">
        <is>
          <t>АБК</t>
        </is>
      </c>
      <c r="B357" s="12" t="n"/>
      <c r="C357" s="21" t="inlineStr">
        <is>
          <t>5.8.78</t>
        </is>
      </c>
      <c r="D357" s="373" t="inlineStr">
        <is>
          <t>Решетка вентиляционная 100х200</t>
        </is>
      </c>
      <c r="E357" s="349" t="n"/>
      <c r="F357" s="349" t="n"/>
      <c r="G357" s="349" t="n"/>
      <c r="H357" s="349" t="n"/>
      <c r="I357" s="350" t="n"/>
      <c r="J357" s="83" t="inlineStr">
        <is>
          <t>шт</t>
        </is>
      </c>
      <c r="K357" s="88" t="n">
        <v>3</v>
      </c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88" t="n">
        <v>3</v>
      </c>
    </row>
    <row r="358" ht="15" customHeight="1" s="270">
      <c r="A358" s="12" t="inlineStr">
        <is>
          <t>АБК</t>
        </is>
      </c>
      <c r="B358" s="12" t="n"/>
      <c r="C358" s="21" t="inlineStr">
        <is>
          <t>5.8.79</t>
        </is>
      </c>
      <c r="D358" s="373" t="inlineStr">
        <is>
          <t>Решетка вентиляционная 150х200</t>
        </is>
      </c>
      <c r="E358" s="349" t="n"/>
      <c r="F358" s="349" t="n"/>
      <c r="G358" s="349" t="n"/>
      <c r="H358" s="349" t="n"/>
      <c r="I358" s="350" t="n"/>
      <c r="J358" s="83" t="inlineStr">
        <is>
          <t>шт</t>
        </is>
      </c>
      <c r="K358" s="88" t="n">
        <v>6</v>
      </c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  <c r="U358" s="88" t="n">
        <v>6</v>
      </c>
    </row>
    <row r="359" ht="15" customHeight="1" s="270">
      <c r="A359" s="12" t="inlineStr">
        <is>
          <t>АБК</t>
        </is>
      </c>
      <c r="B359" s="12" t="n"/>
      <c r="C359" s="21" t="inlineStr">
        <is>
          <t>5.8.80</t>
        </is>
      </c>
      <c r="D359" s="373" t="inlineStr">
        <is>
          <t>Наружныи вентиляционный зонт составной 500х250</t>
        </is>
      </c>
      <c r="E359" s="349" t="n"/>
      <c r="F359" s="349" t="n"/>
      <c r="G359" s="349" t="n"/>
      <c r="H359" s="349" t="n"/>
      <c r="I359" s="350" t="n"/>
      <c r="J359" s="83" t="inlineStr">
        <is>
          <t>шт</t>
        </is>
      </c>
      <c r="K359" s="88" t="n">
        <v>1</v>
      </c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88" t="n">
        <v>1</v>
      </c>
    </row>
    <row r="360" ht="15" customHeight="1" s="270">
      <c r="A360" s="12" t="inlineStr">
        <is>
          <t>АБК</t>
        </is>
      </c>
      <c r="B360" s="12" t="n"/>
      <c r="C360" s="21" t="inlineStr">
        <is>
          <t>5.8.81</t>
        </is>
      </c>
      <c r="D360" s="373" t="inlineStr">
        <is>
          <t>Воздуховод из тонколистовои оцинкованнои стали б=0.5 мм, 200х150</t>
        </is>
      </c>
      <c r="E360" s="349" t="n"/>
      <c r="F360" s="349" t="n"/>
      <c r="G360" s="349" t="n"/>
      <c r="H360" s="349" t="n"/>
      <c r="I360" s="350" t="n"/>
      <c r="J360" s="83" t="inlineStr">
        <is>
          <t>мп</t>
        </is>
      </c>
      <c r="K360" s="88" t="n">
        <v>8</v>
      </c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  <c r="U360" s="88" t="n">
        <v>8</v>
      </c>
    </row>
    <row r="361" ht="15" customHeight="1" s="270">
      <c r="A361" s="12" t="inlineStr">
        <is>
          <t>АБК</t>
        </is>
      </c>
      <c r="B361" s="12" t="n"/>
      <c r="C361" s="21" t="inlineStr">
        <is>
          <t>5.8.82</t>
        </is>
      </c>
      <c r="D361" s="373" t="inlineStr">
        <is>
          <t>Воздуховод из тонколистовои оцинкованнои стали б=0.5 мм, 200х200</t>
        </is>
      </c>
      <c r="E361" s="349" t="n"/>
      <c r="F361" s="349" t="n"/>
      <c r="G361" s="349" t="n"/>
      <c r="H361" s="349" t="n"/>
      <c r="I361" s="350" t="n"/>
      <c r="J361" s="83" t="inlineStr">
        <is>
          <t>мп</t>
        </is>
      </c>
      <c r="K361" s="88" t="n">
        <v>10</v>
      </c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88" t="n">
        <v>10</v>
      </c>
    </row>
    <row r="362" ht="15" customHeight="1" s="270">
      <c r="A362" s="12" t="inlineStr">
        <is>
          <t>АБК</t>
        </is>
      </c>
      <c r="B362" s="12" t="n"/>
      <c r="C362" s="21" t="inlineStr">
        <is>
          <t>5.8.83</t>
        </is>
      </c>
      <c r="D362" s="373" t="inlineStr">
        <is>
          <t>Воздуховод из тонколистовои оцинкованнои стали б=0.5 мм,  300х200</t>
        </is>
      </c>
      <c r="E362" s="349" t="n"/>
      <c r="F362" s="349" t="n"/>
      <c r="G362" s="349" t="n"/>
      <c r="H362" s="349" t="n"/>
      <c r="I362" s="350" t="n"/>
      <c r="J362" s="83" t="inlineStr">
        <is>
          <t>мп</t>
        </is>
      </c>
      <c r="K362" s="88" t="n">
        <v>13</v>
      </c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  <c r="U362" s="88" t="n">
        <v>13</v>
      </c>
    </row>
    <row r="363" ht="15" customHeight="1" s="270">
      <c r="A363" s="12" t="inlineStr">
        <is>
          <t>АБК</t>
        </is>
      </c>
      <c r="B363" s="12" t="n"/>
      <c r="C363" s="21" t="inlineStr">
        <is>
          <t>5.8.84</t>
        </is>
      </c>
      <c r="D363" s="373" t="inlineStr">
        <is>
          <t>Воздуховод из тонколистовои оцинкованнои стали б=0.5 мм, 400х200</t>
        </is>
      </c>
      <c r="E363" s="349" t="n"/>
      <c r="F363" s="349" t="n"/>
      <c r="G363" s="349" t="n"/>
      <c r="H363" s="349" t="n"/>
      <c r="I363" s="350" t="n"/>
      <c r="J363" s="83" t="inlineStr">
        <is>
          <t>мп</t>
        </is>
      </c>
      <c r="K363" s="88" t="n">
        <v>4</v>
      </c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88" t="n">
        <v>4</v>
      </c>
    </row>
    <row r="364" ht="15" customHeight="1" s="270">
      <c r="A364" s="12" t="inlineStr">
        <is>
          <t>АБК</t>
        </is>
      </c>
      <c r="B364" s="12" t="n"/>
      <c r="C364" s="21" t="inlineStr">
        <is>
          <t>5.8.85</t>
        </is>
      </c>
      <c r="D364" s="373" t="inlineStr">
        <is>
          <t>Воздуховод из тонколистовои оцинкованнои стали б=0.5 мм, 400х300</t>
        </is>
      </c>
      <c r="E364" s="349" t="n"/>
      <c r="F364" s="349" t="n"/>
      <c r="G364" s="349" t="n"/>
      <c r="H364" s="349" t="n"/>
      <c r="I364" s="350" t="n"/>
      <c r="J364" s="83" t="inlineStr">
        <is>
          <t>мп</t>
        </is>
      </c>
      <c r="K364" s="88" t="n">
        <v>6</v>
      </c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  <c r="U364" s="88" t="n">
        <v>6</v>
      </c>
    </row>
    <row r="365" ht="15" customHeight="1" s="270">
      <c r="A365" s="12" t="inlineStr">
        <is>
          <t>АБК</t>
        </is>
      </c>
      <c r="B365" s="12" t="n"/>
      <c r="C365" s="21" t="inlineStr">
        <is>
          <t>5.8.86</t>
        </is>
      </c>
      <c r="D365" s="373" t="inlineStr">
        <is>
          <t>Воздуховод из тонколистовои оцинкованнои стали б=0.5 мм, 500х250</t>
        </is>
      </c>
      <c r="E365" s="349" t="n"/>
      <c r="F365" s="349" t="n"/>
      <c r="G365" s="349" t="n"/>
      <c r="H365" s="349" t="n"/>
      <c r="I365" s="350" t="n"/>
      <c r="J365" s="83" t="inlineStr">
        <is>
          <t>мп</t>
        </is>
      </c>
      <c r="K365" s="88" t="n">
        <v>7</v>
      </c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88" t="n">
        <v>7</v>
      </c>
    </row>
    <row r="366" ht="15" customHeight="1" s="270">
      <c r="A366" s="12" t="inlineStr">
        <is>
          <t>АБК</t>
        </is>
      </c>
      <c r="B366" s="12" t="n"/>
      <c r="C366" s="21" t="inlineStr">
        <is>
          <t>5.8.87</t>
        </is>
      </c>
      <c r="D366" s="373" t="inlineStr">
        <is>
          <t>Теплоизоляция фольгированныи, б=0.05м</t>
        </is>
      </c>
      <c r="E366" s="349" t="n"/>
      <c r="F366" s="349" t="n"/>
      <c r="G366" s="349" t="n"/>
      <c r="H366" s="349" t="n"/>
      <c r="I366" s="350" t="n"/>
      <c r="J366" s="82" t="inlineStr">
        <is>
          <t>м2</t>
        </is>
      </c>
      <c r="K366" s="88" t="n">
        <v>10.5</v>
      </c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  <c r="U366" s="88" t="n">
        <v>10.5</v>
      </c>
    </row>
    <row r="367" ht="15" customHeight="1" s="270">
      <c r="A367" s="12" t="inlineStr">
        <is>
          <t>АБК</t>
        </is>
      </c>
      <c r="B367" s="12" t="n"/>
      <c r="C367" s="21" t="inlineStr">
        <is>
          <t>5.8.88</t>
        </is>
      </c>
      <c r="D367" s="373" t="inlineStr">
        <is>
          <t>Канальныи вентилятор, .=0.8  к8т</t>
        </is>
      </c>
      <c r="E367" s="349" t="n"/>
      <c r="F367" s="349" t="n"/>
      <c r="G367" s="349" t="n"/>
      <c r="H367" s="349" t="n"/>
      <c r="I367" s="350" t="n"/>
      <c r="J367" s="83" t="inlineStr">
        <is>
          <t>шт</t>
        </is>
      </c>
      <c r="K367" s="88" t="n">
        <v>1</v>
      </c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88" t="n">
        <v>1</v>
      </c>
    </row>
    <row r="368" ht="15" customHeight="1" s="270">
      <c r="A368" s="12" t="inlineStr">
        <is>
          <t>АБК</t>
        </is>
      </c>
      <c r="B368" s="12" t="n"/>
      <c r="C368" s="21" t="inlineStr">
        <is>
          <t>5.8.89</t>
        </is>
      </c>
      <c r="D368" s="373" t="inlineStr">
        <is>
          <t>Шумоглушитель L=900</t>
        </is>
      </c>
      <c r="E368" s="349" t="n"/>
      <c r="F368" s="349" t="n"/>
      <c r="G368" s="349" t="n"/>
      <c r="H368" s="349" t="n"/>
      <c r="I368" s="350" t="n"/>
      <c r="J368" s="83" t="inlineStr">
        <is>
          <t>шт</t>
        </is>
      </c>
      <c r="K368" s="88" t="n">
        <v>1</v>
      </c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  <c r="U368" s="88" t="n">
        <v>1</v>
      </c>
    </row>
    <row r="369" ht="15" customHeight="1" s="270">
      <c r="A369" s="12" t="inlineStr">
        <is>
          <t>АБК</t>
        </is>
      </c>
      <c r="B369" s="12" t="n"/>
      <c r="C369" s="21" t="inlineStr">
        <is>
          <t>5.8.90</t>
        </is>
      </c>
      <c r="D369" s="373" t="inlineStr">
        <is>
          <t>Клапан обратный</t>
        </is>
      </c>
      <c r="E369" s="349" t="n"/>
      <c r="F369" s="349" t="n"/>
      <c r="G369" s="349" t="n"/>
      <c r="H369" s="349" t="n"/>
      <c r="I369" s="350" t="n"/>
      <c r="J369" s="83" t="inlineStr">
        <is>
          <t>шт</t>
        </is>
      </c>
      <c r="K369" s="88" t="n">
        <v>1</v>
      </c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88" t="n">
        <v>1</v>
      </c>
    </row>
    <row r="370" ht="15" customHeight="1" s="270">
      <c r="A370" s="12" t="inlineStr">
        <is>
          <t>АБК</t>
        </is>
      </c>
      <c r="B370" s="12" t="n"/>
      <c r="C370" s="21" t="inlineStr">
        <is>
          <t>5.8.91</t>
        </is>
      </c>
      <c r="D370" s="373" t="inlineStr">
        <is>
          <t>Решетка вентиляционная</t>
        </is>
      </c>
      <c r="E370" s="349" t="n"/>
      <c r="F370" s="349" t="n"/>
      <c r="G370" s="349" t="n"/>
      <c r="H370" s="349" t="n"/>
      <c r="I370" s="350" t="n"/>
      <c r="J370" s="83" t="inlineStr">
        <is>
          <t>шт</t>
        </is>
      </c>
      <c r="K370" s="88" t="n">
        <v>6</v>
      </c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  <c r="U370" s="88" t="n">
        <v>6</v>
      </c>
    </row>
    <row r="371" ht="15" customHeight="1" s="270">
      <c r="A371" s="12" t="inlineStr">
        <is>
          <t>АБК</t>
        </is>
      </c>
      <c r="B371" s="12" t="n"/>
      <c r="C371" s="21" t="inlineStr">
        <is>
          <t>5.8.92</t>
        </is>
      </c>
      <c r="D371" s="373" t="inlineStr">
        <is>
          <t>Наружныи вентиляционныи зонт составнои</t>
        </is>
      </c>
      <c r="E371" s="349" t="n"/>
      <c r="F371" s="349" t="n"/>
      <c r="G371" s="349" t="n"/>
      <c r="H371" s="349" t="n"/>
      <c r="I371" s="350" t="n"/>
      <c r="J371" s="83" t="inlineStr">
        <is>
          <t>шт</t>
        </is>
      </c>
      <c r="K371" s="88" t="n">
        <v>1</v>
      </c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88" t="n">
        <v>1</v>
      </c>
    </row>
    <row r="372" ht="15" customHeight="1" s="270">
      <c r="A372" s="12" t="inlineStr">
        <is>
          <t>АБК</t>
        </is>
      </c>
      <c r="B372" s="12" t="n"/>
      <c r="C372" s="21" t="inlineStr">
        <is>
          <t>5.8.93</t>
        </is>
      </c>
      <c r="D372" s="373" t="inlineStr">
        <is>
          <t>Воздуховод из тонколистовои оцинкованнои стали б=0.5 мм, 200х100</t>
        </is>
      </c>
      <c r="E372" s="349" t="n"/>
      <c r="F372" s="349" t="n"/>
      <c r="G372" s="349" t="n"/>
      <c r="H372" s="349" t="n"/>
      <c r="I372" s="350" t="n"/>
      <c r="J372" s="83" t="inlineStr">
        <is>
          <t>мп</t>
        </is>
      </c>
      <c r="K372" s="88" t="n">
        <v>3</v>
      </c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  <c r="U372" s="88" t="n">
        <v>3</v>
      </c>
    </row>
    <row r="373" ht="15" customHeight="1" s="270">
      <c r="A373" s="12" t="inlineStr">
        <is>
          <t>АБК</t>
        </is>
      </c>
      <c r="B373" s="12" t="n"/>
      <c r="C373" s="21" t="inlineStr">
        <is>
          <t>5.8.94</t>
        </is>
      </c>
      <c r="D373" s="373" t="inlineStr">
        <is>
          <t>Воздуховод из тонколистовои оцинкованнои стали б=0.5 мм, 200х150</t>
        </is>
      </c>
      <c r="E373" s="349" t="n"/>
      <c r="F373" s="349" t="n"/>
      <c r="G373" s="349" t="n"/>
      <c r="H373" s="349" t="n"/>
      <c r="I373" s="350" t="n"/>
      <c r="J373" s="83" t="inlineStr">
        <is>
          <t>мп</t>
        </is>
      </c>
      <c r="K373" s="88" t="n">
        <v>10</v>
      </c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88" t="n">
        <v>10</v>
      </c>
    </row>
    <row r="374" ht="15" customHeight="1" s="270">
      <c r="A374" s="12" t="inlineStr">
        <is>
          <t>АБК</t>
        </is>
      </c>
      <c r="B374" s="12" t="n"/>
      <c r="C374" s="21" t="inlineStr">
        <is>
          <t>5.8.95</t>
        </is>
      </c>
      <c r="D374" s="373" t="inlineStr">
        <is>
          <t>Теплоизоляция фольгированныи, б=0.05м</t>
        </is>
      </c>
      <c r="E374" s="349" t="n"/>
      <c r="F374" s="349" t="n"/>
      <c r="G374" s="349" t="n"/>
      <c r="H374" s="349" t="n"/>
      <c r="I374" s="350" t="n"/>
      <c r="J374" s="82" t="inlineStr">
        <is>
          <t>м2</t>
        </is>
      </c>
      <c r="K374" s="88" t="n">
        <v>6.1</v>
      </c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  <c r="U374" s="88" t="n">
        <v>6.1</v>
      </c>
    </row>
    <row r="375" ht="15" customHeight="1" s="270">
      <c r="A375" s="12" t="inlineStr">
        <is>
          <t>АБК</t>
        </is>
      </c>
      <c r="B375" s="12" t="n"/>
      <c r="C375" s="21" t="inlineStr">
        <is>
          <t>5.8.96</t>
        </is>
      </c>
      <c r="D375" s="373" t="inlineStr">
        <is>
          <t>Канальныи вентилятор .   87 кВт</t>
        </is>
      </c>
      <c r="E375" s="349" t="n"/>
      <c r="F375" s="349" t="n"/>
      <c r="G375" s="349" t="n"/>
      <c r="H375" s="349" t="n"/>
      <c r="I375" s="350" t="n"/>
      <c r="J375" s="83" t="inlineStr">
        <is>
          <t>шт</t>
        </is>
      </c>
      <c r="K375" s="88" t="n">
        <v>1</v>
      </c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88" t="n">
        <v>1</v>
      </c>
    </row>
    <row r="376" ht="15" customHeight="1" s="270">
      <c r="A376" s="12" t="inlineStr">
        <is>
          <t>АБК</t>
        </is>
      </c>
      <c r="B376" s="12" t="n"/>
      <c r="C376" s="21" t="inlineStr">
        <is>
          <t>5.8.97</t>
        </is>
      </c>
      <c r="D376" s="373" t="inlineStr">
        <is>
          <t>Шумоглушитель L=900</t>
        </is>
      </c>
      <c r="E376" s="349" t="n"/>
      <c r="F376" s="349" t="n"/>
      <c r="G376" s="349" t="n"/>
      <c r="H376" s="349" t="n"/>
      <c r="I376" s="350" t="n"/>
      <c r="J376" s="83" t="inlineStr">
        <is>
          <t>шт</t>
        </is>
      </c>
      <c r="K376" s="88" t="n">
        <v>1</v>
      </c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  <c r="U376" s="88" t="n">
        <v>1</v>
      </c>
    </row>
    <row r="377" ht="15" customHeight="1" s="270">
      <c r="A377" s="12" t="inlineStr">
        <is>
          <t>АБК</t>
        </is>
      </c>
      <c r="B377" s="12" t="n"/>
      <c r="C377" s="21" t="inlineStr">
        <is>
          <t>5.8.98</t>
        </is>
      </c>
      <c r="D377" s="373" t="inlineStr">
        <is>
          <t>Клапан обратный</t>
        </is>
      </c>
      <c r="E377" s="349" t="n"/>
      <c r="F377" s="349" t="n"/>
      <c r="G377" s="349" t="n"/>
      <c r="H377" s="349" t="n"/>
      <c r="I377" s="350" t="n"/>
      <c r="J377" s="83" t="inlineStr">
        <is>
          <t>шт</t>
        </is>
      </c>
      <c r="K377" s="88" t="n">
        <v>1</v>
      </c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88" t="n">
        <v>1</v>
      </c>
    </row>
    <row r="378" ht="15" customHeight="1" s="270">
      <c r="A378" s="12" t="inlineStr">
        <is>
          <t>АБК</t>
        </is>
      </c>
      <c r="B378" s="12" t="n"/>
      <c r="C378" s="21" t="inlineStr">
        <is>
          <t>5.8.99</t>
        </is>
      </c>
      <c r="D378" s="373" t="inlineStr">
        <is>
          <t>Решетка вентиляционная</t>
        </is>
      </c>
      <c r="E378" s="349" t="n"/>
      <c r="F378" s="349" t="n"/>
      <c r="G378" s="349" t="n"/>
      <c r="H378" s="349" t="n"/>
      <c r="I378" s="350" t="n"/>
      <c r="J378" s="83" t="inlineStr">
        <is>
          <t>шт</t>
        </is>
      </c>
      <c r="K378" s="88" t="n">
        <v>5</v>
      </c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  <c r="U378" s="88" t="n">
        <v>5</v>
      </c>
    </row>
    <row r="379" ht="15" customHeight="1" s="270">
      <c r="A379" s="12" t="inlineStr">
        <is>
          <t>АБК</t>
        </is>
      </c>
      <c r="B379" s="12" t="n"/>
      <c r="C379" s="21" t="inlineStr">
        <is>
          <t>5.8.100</t>
        </is>
      </c>
      <c r="D379" s="373" t="inlineStr">
        <is>
          <t>Наружныи вентиляционныи зонт составнои</t>
        </is>
      </c>
      <c r="E379" s="349" t="n"/>
      <c r="F379" s="349" t="n"/>
      <c r="G379" s="349" t="n"/>
      <c r="H379" s="349" t="n"/>
      <c r="I379" s="350" t="n"/>
      <c r="J379" s="83" t="inlineStr">
        <is>
          <t>шт</t>
        </is>
      </c>
      <c r="K379" s="88" t="n">
        <v>1</v>
      </c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88" t="n">
        <v>1</v>
      </c>
    </row>
    <row r="380" ht="15" customHeight="1" s="270">
      <c r="A380" s="12" t="inlineStr">
        <is>
          <t>АБК</t>
        </is>
      </c>
      <c r="B380" s="12" t="n"/>
      <c r="C380" s="21" t="inlineStr">
        <is>
          <t>5.8.101</t>
        </is>
      </c>
      <c r="D380" s="373" t="inlineStr">
        <is>
          <t>Воздуховод из тонколистовои оцинкованнои стали б=0.5 мм, 400х200</t>
        </is>
      </c>
      <c r="E380" s="349" t="n"/>
      <c r="F380" s="349" t="n"/>
      <c r="G380" s="349" t="n"/>
      <c r="H380" s="349" t="n"/>
      <c r="I380" s="350" t="n"/>
      <c r="J380" s="83" t="inlineStr">
        <is>
          <t>мп</t>
        </is>
      </c>
      <c r="K380" s="88" t="n">
        <v>10</v>
      </c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  <c r="U380" s="88" t="n">
        <v>10</v>
      </c>
    </row>
    <row r="381" ht="15" customHeight="1" s="270">
      <c r="A381" s="12" t="inlineStr">
        <is>
          <t>АБК</t>
        </is>
      </c>
      <c r="B381" s="12" t="n"/>
      <c r="C381" s="21" t="inlineStr">
        <is>
          <t>5.8.102</t>
        </is>
      </c>
      <c r="D381" s="373" t="inlineStr">
        <is>
          <t>Воздуховод из тонколистовои оцинкованнои стали б=0.5 мм, 400х300</t>
        </is>
      </c>
      <c r="E381" s="349" t="n"/>
      <c r="F381" s="349" t="n"/>
      <c r="G381" s="349" t="n"/>
      <c r="H381" s="349" t="n"/>
      <c r="I381" s="350" t="n"/>
      <c r="J381" s="83" t="inlineStr">
        <is>
          <t>мп</t>
        </is>
      </c>
      <c r="K381" s="88" t="n">
        <v>11</v>
      </c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88" t="n">
        <v>11</v>
      </c>
    </row>
    <row r="382" ht="15" customHeight="1" s="270">
      <c r="A382" s="12" t="inlineStr">
        <is>
          <t>АБК</t>
        </is>
      </c>
      <c r="B382" s="12" t="n"/>
      <c r="C382" s="21" t="inlineStr">
        <is>
          <t>5.8.103</t>
        </is>
      </c>
      <c r="D382" s="373" t="inlineStr">
        <is>
          <t>Воздуховод из тонколистовои оцинкованнои стали б=0.5 мм, 500х300</t>
        </is>
      </c>
      <c r="E382" s="349" t="n"/>
      <c r="F382" s="349" t="n"/>
      <c r="G382" s="349" t="n"/>
      <c r="H382" s="349" t="n"/>
      <c r="I382" s="350" t="n"/>
      <c r="J382" s="83" t="inlineStr">
        <is>
          <t>мп</t>
        </is>
      </c>
      <c r="K382" s="88" t="n">
        <v>18</v>
      </c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  <c r="U382" s="88" t="n">
        <v>18</v>
      </c>
    </row>
    <row r="383" ht="15" customHeight="1" s="270">
      <c r="A383" s="12" t="inlineStr">
        <is>
          <t>АБК</t>
        </is>
      </c>
      <c r="B383" s="12" t="n"/>
      <c r="C383" s="21" t="inlineStr">
        <is>
          <t>5.8.104</t>
        </is>
      </c>
      <c r="D383" s="373" t="inlineStr">
        <is>
          <t>Теплоизоляция фольгированныи, б=0.05м</t>
        </is>
      </c>
      <c r="E383" s="349" t="n"/>
      <c r="F383" s="349" t="n"/>
      <c r="G383" s="349" t="n"/>
      <c r="H383" s="349" t="n"/>
      <c r="I383" s="350" t="n"/>
      <c r="J383" s="82" t="inlineStr">
        <is>
          <t>м2</t>
        </is>
      </c>
      <c r="K383" s="88" t="n">
        <v>4.8</v>
      </c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88" t="n">
        <v>4.8</v>
      </c>
    </row>
    <row r="384" ht="15" customHeight="1" s="270">
      <c r="A384" s="12" t="inlineStr">
        <is>
          <t>АБК</t>
        </is>
      </c>
      <c r="B384" s="12" t="n"/>
      <c r="C384" s="21" t="inlineStr">
        <is>
          <t>5.8.105</t>
        </is>
      </c>
      <c r="D384" s="373" t="inlineStr">
        <is>
          <t>Канальныи вентилятор .   87 кВт</t>
        </is>
      </c>
      <c r="E384" s="349" t="n"/>
      <c r="F384" s="349" t="n"/>
      <c r="G384" s="349" t="n"/>
      <c r="H384" s="349" t="n"/>
      <c r="I384" s="350" t="n"/>
      <c r="J384" s="82" t="inlineStr">
        <is>
          <t>шт</t>
        </is>
      </c>
      <c r="K384" s="47" t="n">
        <v>1</v>
      </c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  <c r="U384" s="47" t="n">
        <v>1</v>
      </c>
    </row>
    <row r="385" ht="15" customHeight="1" s="270">
      <c r="A385" s="12" t="inlineStr">
        <is>
          <t>АБК</t>
        </is>
      </c>
      <c r="B385" s="12" t="n"/>
      <c r="C385" s="21" t="inlineStr">
        <is>
          <t>5.8.106</t>
        </is>
      </c>
      <c r="D385" s="373" t="inlineStr">
        <is>
          <t>Шумоглушитель L=900</t>
        </is>
      </c>
      <c r="E385" s="349" t="n"/>
      <c r="F385" s="349" t="n"/>
      <c r="G385" s="349" t="n"/>
      <c r="H385" s="349" t="n"/>
      <c r="I385" s="350" t="n"/>
      <c r="J385" s="82" t="inlineStr">
        <is>
          <t>шт</t>
        </is>
      </c>
      <c r="K385" s="47" t="n">
        <v>1</v>
      </c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47" t="n">
        <v>1</v>
      </c>
    </row>
    <row r="386" ht="15" customHeight="1" s="270">
      <c r="A386" s="12" t="inlineStr">
        <is>
          <t>АБК</t>
        </is>
      </c>
      <c r="B386" s="12" t="n"/>
      <c r="C386" s="21" t="inlineStr">
        <is>
          <t>5.8.107</t>
        </is>
      </c>
      <c r="D386" s="373" t="inlineStr">
        <is>
          <t>Клапан обратный</t>
        </is>
      </c>
      <c r="E386" s="349" t="n"/>
      <c r="F386" s="349" t="n"/>
      <c r="G386" s="349" t="n"/>
      <c r="H386" s="349" t="n"/>
      <c r="I386" s="350" t="n"/>
      <c r="J386" s="82" t="inlineStr">
        <is>
          <t>шт</t>
        </is>
      </c>
      <c r="K386" s="47" t="n">
        <v>1</v>
      </c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  <c r="U386" s="47" t="n">
        <v>1</v>
      </c>
    </row>
    <row r="387" ht="15" customHeight="1" s="270">
      <c r="A387" s="12" t="inlineStr">
        <is>
          <t>АБК</t>
        </is>
      </c>
      <c r="B387" s="12" t="n"/>
      <c r="C387" s="21" t="inlineStr">
        <is>
          <t>5.8.108</t>
        </is>
      </c>
      <c r="D387" s="373" t="inlineStr">
        <is>
          <t>Решетка вентиляционная</t>
        </is>
      </c>
      <c r="E387" s="349" t="n"/>
      <c r="F387" s="349" t="n"/>
      <c r="G387" s="349" t="n"/>
      <c r="H387" s="349" t="n"/>
      <c r="I387" s="350" t="n"/>
      <c r="J387" s="82" t="inlineStr">
        <is>
          <t>шт</t>
        </is>
      </c>
      <c r="K387" s="47" t="n">
        <v>5</v>
      </c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47" t="n">
        <v>5</v>
      </c>
    </row>
    <row r="388" ht="15" customHeight="1" s="270">
      <c r="A388" s="12" t="inlineStr">
        <is>
          <t>АБК</t>
        </is>
      </c>
      <c r="B388" s="12" t="n"/>
      <c r="C388" s="21" t="inlineStr">
        <is>
          <t>5.8.109</t>
        </is>
      </c>
      <c r="D388" s="373" t="inlineStr">
        <is>
          <t>Наружныи вентиляционныи зонт составнои</t>
        </is>
      </c>
      <c r="E388" s="349" t="n"/>
      <c r="F388" s="349" t="n"/>
      <c r="G388" s="349" t="n"/>
      <c r="H388" s="349" t="n"/>
      <c r="I388" s="350" t="n"/>
      <c r="J388" s="82" t="inlineStr">
        <is>
          <t>шт</t>
        </is>
      </c>
      <c r="K388" s="47" t="n">
        <v>1</v>
      </c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  <c r="U388" s="47" t="n">
        <v>1</v>
      </c>
    </row>
    <row r="389" ht="15" customHeight="1" s="270">
      <c r="A389" s="12" t="inlineStr">
        <is>
          <t>АБК</t>
        </is>
      </c>
      <c r="B389" s="12" t="n"/>
      <c r="C389" s="21" t="inlineStr">
        <is>
          <t>5.8.110</t>
        </is>
      </c>
      <c r="D389" s="373" t="inlineStr">
        <is>
          <t>Воздуховод из тонколистовои оцинкованнои стали б=0.5 мм, 400х200</t>
        </is>
      </c>
      <c r="E389" s="349" t="n"/>
      <c r="F389" s="349" t="n"/>
      <c r="G389" s="349" t="n"/>
      <c r="H389" s="349" t="n"/>
      <c r="I389" s="350" t="n"/>
      <c r="J389" s="82" t="inlineStr">
        <is>
          <t>м. пог</t>
        </is>
      </c>
      <c r="K389" s="47" t="n">
        <v>6</v>
      </c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47" t="n">
        <v>6</v>
      </c>
    </row>
    <row r="390" ht="15" customHeight="1" s="270">
      <c r="A390" s="12" t="inlineStr">
        <is>
          <t>АБК</t>
        </is>
      </c>
      <c r="B390" s="12" t="n"/>
      <c r="C390" s="21" t="inlineStr">
        <is>
          <t>5.8.111</t>
        </is>
      </c>
      <c r="D390" s="373" t="inlineStr">
        <is>
          <t>Воздуховод из тонколистовои оцинкованнои стали б=0.5 мм, 400х300</t>
        </is>
      </c>
      <c r="E390" s="349" t="n"/>
      <c r="F390" s="349" t="n"/>
      <c r="G390" s="349" t="n"/>
      <c r="H390" s="349" t="n"/>
      <c r="I390" s="350" t="n"/>
      <c r="J390" s="82" t="inlineStr">
        <is>
          <t>м. пог</t>
        </is>
      </c>
      <c r="K390" s="47" t="n">
        <v>7</v>
      </c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  <c r="U390" s="47" t="n">
        <v>7</v>
      </c>
    </row>
    <row r="391" ht="15" customHeight="1" s="270">
      <c r="A391" s="12" t="inlineStr">
        <is>
          <t>АБК</t>
        </is>
      </c>
      <c r="B391" s="12" t="n"/>
      <c r="C391" s="21" t="inlineStr">
        <is>
          <t>5.8.112</t>
        </is>
      </c>
      <c r="D391" s="373" t="inlineStr">
        <is>
          <t>Воздуховод из тонколистовои оцинкованнои стали б=0.5 мм, 500х300</t>
        </is>
      </c>
      <c r="E391" s="349" t="n"/>
      <c r="F391" s="349" t="n"/>
      <c r="G391" s="349" t="n"/>
      <c r="H391" s="349" t="n"/>
      <c r="I391" s="350" t="n"/>
      <c r="J391" s="82" t="inlineStr">
        <is>
          <t>м. пог</t>
        </is>
      </c>
      <c r="K391" s="47" t="n">
        <v>7</v>
      </c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47" t="n">
        <v>7</v>
      </c>
    </row>
    <row r="392" ht="15" customHeight="1" s="270">
      <c r="A392" s="12" t="inlineStr">
        <is>
          <t>АБК</t>
        </is>
      </c>
      <c r="B392" s="12" t="n"/>
      <c r="C392" s="21" t="inlineStr">
        <is>
          <t>5.8.113</t>
        </is>
      </c>
      <c r="D392" s="373" t="inlineStr">
        <is>
          <t>Теплоизоляция фольгированныи, б=0.05м</t>
        </is>
      </c>
      <c r="E392" s="349" t="n"/>
      <c r="F392" s="349" t="n"/>
      <c r="G392" s="349" t="n"/>
      <c r="H392" s="349" t="n"/>
      <c r="I392" s="350" t="n"/>
      <c r="J392" s="82" t="inlineStr">
        <is>
          <t>м2</t>
        </is>
      </c>
      <c r="K392" s="47" t="n">
        <v>4.8</v>
      </c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  <c r="U392" s="47" t="n">
        <v>4.8</v>
      </c>
    </row>
    <row r="393" ht="15" customHeight="1" s="270">
      <c r="A393" s="12" t="inlineStr">
        <is>
          <t>АБК</t>
        </is>
      </c>
      <c r="B393" s="12" t="n"/>
      <c r="C393" s="21" t="inlineStr">
        <is>
          <t>5.8.114</t>
        </is>
      </c>
      <c r="D393" s="373" t="inlineStr">
        <is>
          <t>Сплит-система 2.34 кВт</t>
        </is>
      </c>
      <c r="E393" s="349" t="n"/>
      <c r="F393" s="349" t="n"/>
      <c r="G393" s="349" t="n"/>
      <c r="H393" s="349" t="n"/>
      <c r="I393" s="350" t="n"/>
      <c r="J393" s="82" t="inlineStr">
        <is>
          <t>шт</t>
        </is>
      </c>
      <c r="K393" s="86" t="n">
        <v>1</v>
      </c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86" t="n">
        <v>1</v>
      </c>
    </row>
    <row r="394" ht="15" customHeight="1" s="270">
      <c r="A394" s="372" t="inlineStr">
        <is>
          <t>5.9 Электроснабжение Общежитие</t>
        </is>
      </c>
      <c r="B394" s="349" t="n"/>
      <c r="C394" s="349" t="n"/>
      <c r="D394" s="349" t="n"/>
      <c r="E394" s="349" t="n"/>
      <c r="F394" s="349" t="n"/>
      <c r="G394" s="349" t="n"/>
      <c r="H394" s="349" t="n"/>
      <c r="I394" s="349" t="n"/>
      <c r="J394" s="349" t="n"/>
      <c r="K394" s="349" t="n"/>
      <c r="L394" s="349" t="n"/>
      <c r="M394" s="349" t="n"/>
      <c r="N394" s="349" t="n"/>
      <c r="O394" s="349" t="n"/>
      <c r="P394" s="349" t="n"/>
      <c r="Q394" s="349" t="n"/>
      <c r="R394" s="349" t="n"/>
      <c r="S394" s="349" t="n"/>
      <c r="T394" s="349" t="n"/>
      <c r="U394" s="350" t="n"/>
    </row>
    <row r="395" ht="15" customHeight="1" s="270">
      <c r="A395" s="12" t="inlineStr">
        <is>
          <t>Общежитие</t>
        </is>
      </c>
      <c r="B395" s="12" t="n"/>
      <c r="C395" s="21" t="inlineStr">
        <is>
          <t>5.9.1</t>
        </is>
      </c>
      <c r="D395" s="377" t="inlineStr">
        <is>
          <t>ВРУ 1</t>
        </is>
      </c>
      <c r="E395" s="349" t="n"/>
      <c r="F395" s="349" t="n"/>
      <c r="G395" s="349" t="n"/>
      <c r="H395" s="349" t="n"/>
      <c r="I395" s="350" t="n"/>
      <c r="J395" s="110" t="inlineStr">
        <is>
          <t>шт</t>
        </is>
      </c>
      <c r="K395" s="86" t="n">
        <v>1</v>
      </c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86" t="n">
        <v>1</v>
      </c>
    </row>
    <row r="396" ht="15" customHeight="1" s="270">
      <c r="A396" s="12" t="inlineStr">
        <is>
          <t>Общежитие</t>
        </is>
      </c>
      <c r="B396" s="12" t="n"/>
      <c r="C396" s="21" t="inlineStr">
        <is>
          <t>5.9.2</t>
        </is>
      </c>
      <c r="D396" s="377" t="inlineStr">
        <is>
          <t>ШР1-ЩЗ6, ЩВ1-ЩВ4</t>
        </is>
      </c>
      <c r="E396" s="349" t="n"/>
      <c r="F396" s="349" t="n"/>
      <c r="G396" s="349" t="n"/>
      <c r="H396" s="349" t="n"/>
      <c r="I396" s="350" t="n"/>
      <c r="J396" s="110" t="inlineStr">
        <is>
          <t>шт</t>
        </is>
      </c>
      <c r="K396" s="86" t="n">
        <v>10</v>
      </c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  <c r="U396" s="86" t="n">
        <v>10</v>
      </c>
    </row>
    <row r="397" ht="15" customHeight="1" s="270">
      <c r="A397" s="12" t="inlineStr">
        <is>
          <t>Общежитие</t>
        </is>
      </c>
      <c r="B397" s="12" t="n"/>
      <c r="C397" s="21" t="inlineStr">
        <is>
          <t>5.9.3</t>
        </is>
      </c>
      <c r="D397" s="378" t="inlineStr">
        <is>
          <t>Источник бесперебойного питания Online, Трио МТ (Trio MT), 15000 ВА / 15000 Вт, 3/3, напольное исполнение, внутренние АКБ 40х9 Ач</t>
        </is>
      </c>
      <c r="E397" s="349" t="n"/>
      <c r="F397" s="349" t="n"/>
      <c r="G397" s="349" t="n"/>
      <c r="H397" s="349" t="n"/>
      <c r="I397" s="350" t="n"/>
      <c r="J397" s="111" t="inlineStr">
        <is>
          <t>шт</t>
        </is>
      </c>
      <c r="K397" s="87" t="n">
        <v>2</v>
      </c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87" t="n">
        <v>2</v>
      </c>
    </row>
    <row r="398" ht="15" customHeight="1" s="270">
      <c r="A398" s="12" t="inlineStr">
        <is>
          <t>Общежитие</t>
        </is>
      </c>
      <c r="B398" s="12" t="n"/>
      <c r="C398" s="21" t="inlineStr">
        <is>
          <t>5.9.4</t>
        </is>
      </c>
      <c r="D398" s="378" t="inlineStr">
        <is>
          <t>Источник бесперебойного питания 5000 ВА / 5000 Вт</t>
        </is>
      </c>
      <c r="E398" s="349" t="n"/>
      <c r="F398" s="349" t="n"/>
      <c r="G398" s="349" t="n"/>
      <c r="H398" s="349" t="n"/>
      <c r="I398" s="350" t="n"/>
      <c r="J398" s="111" t="inlineStr">
        <is>
          <t>шт</t>
        </is>
      </c>
      <c r="K398" s="87" t="n">
        <v>1</v>
      </c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  <c r="U398" s="87" t="n">
        <v>1</v>
      </c>
    </row>
    <row r="399" ht="15" customHeight="1" s="270">
      <c r="A399" s="12" t="inlineStr">
        <is>
          <t>Общежитие</t>
        </is>
      </c>
      <c r="B399" s="12" t="n"/>
      <c r="C399" s="21" t="inlineStr">
        <is>
          <t>5.9.5</t>
        </is>
      </c>
      <c r="D399" s="377" t="inlineStr">
        <is>
          <t>ЩАО</t>
        </is>
      </c>
      <c r="E399" s="349" t="n"/>
      <c r="F399" s="349" t="n"/>
      <c r="G399" s="349" t="n"/>
      <c r="H399" s="349" t="n"/>
      <c r="I399" s="350" t="n"/>
      <c r="J399" s="110" t="inlineStr">
        <is>
          <t>шт</t>
        </is>
      </c>
      <c r="K399" s="86" t="n">
        <v>1</v>
      </c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86" t="n">
        <v>1</v>
      </c>
    </row>
    <row r="400" ht="15" customHeight="1" s="270">
      <c r="A400" s="12" t="inlineStr">
        <is>
          <t>Общежитие</t>
        </is>
      </c>
      <c r="B400" s="12" t="n"/>
      <c r="C400" s="21" t="inlineStr">
        <is>
          <t>5.9.6</t>
        </is>
      </c>
      <c r="D400" s="377" t="inlineStr">
        <is>
          <t>Выключатель внутриный установки, одноклавишный, ном. ток 10А, (IP20).</t>
        </is>
      </c>
      <c r="E400" s="349" t="n"/>
      <c r="F400" s="349" t="n"/>
      <c r="G400" s="349" t="n"/>
      <c r="H400" s="349" t="n"/>
      <c r="I400" s="350" t="n"/>
      <c r="J400" s="110" t="inlineStr">
        <is>
          <t>шт</t>
        </is>
      </c>
      <c r="K400" s="86" t="n">
        <v>110</v>
      </c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  <c r="U400" s="86" t="n">
        <v>110</v>
      </c>
    </row>
    <row r="401" ht="15" customHeight="1" s="270">
      <c r="A401" s="12" t="inlineStr">
        <is>
          <t>Общежитие</t>
        </is>
      </c>
      <c r="B401" s="12" t="n"/>
      <c r="C401" s="21" t="inlineStr">
        <is>
          <t>5.9.7</t>
        </is>
      </c>
      <c r="D401" s="377" t="inlineStr">
        <is>
          <t>Выключатель внутриный установки, двухклавишный, ном. ток 10А, (IP20).</t>
        </is>
      </c>
      <c r="E401" s="349" t="n"/>
      <c r="F401" s="349" t="n"/>
      <c r="G401" s="349" t="n"/>
      <c r="H401" s="349" t="n"/>
      <c r="I401" s="350" t="n"/>
      <c r="J401" s="110" t="inlineStr">
        <is>
          <t>шт</t>
        </is>
      </c>
      <c r="K401" s="86" t="n">
        <v>95</v>
      </c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86" t="n">
        <v>95</v>
      </c>
    </row>
    <row r="402" ht="15" customHeight="1" s="270">
      <c r="A402" s="12" t="inlineStr">
        <is>
          <t>Общежитие</t>
        </is>
      </c>
      <c r="B402" s="12" t="n"/>
      <c r="C402" s="21" t="inlineStr">
        <is>
          <t>5.9.8</t>
        </is>
      </c>
      <c r="D402" s="377" t="inlineStr">
        <is>
          <t>Розетки внутренняя двухместная с заземляющим контактом</t>
        </is>
      </c>
      <c r="E402" s="349" t="n"/>
      <c r="F402" s="349" t="n"/>
      <c r="G402" s="349" t="n"/>
      <c r="H402" s="349" t="n"/>
      <c r="I402" s="350" t="n"/>
      <c r="J402" s="110" t="inlineStr">
        <is>
          <t>шт</t>
        </is>
      </c>
      <c r="K402" s="86" t="n">
        <v>252</v>
      </c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  <c r="U402" s="86" t="n">
        <v>252</v>
      </c>
    </row>
    <row r="403" ht="15" customHeight="1" s="270">
      <c r="A403" s="12" t="inlineStr">
        <is>
          <t>Общежитие</t>
        </is>
      </c>
      <c r="B403" s="12" t="n"/>
      <c r="C403" s="21" t="inlineStr">
        <is>
          <t>5.9.9</t>
        </is>
      </c>
      <c r="D403" s="377" t="inlineStr">
        <is>
          <t>Розетки внутренняя одноместная с заземляющим контактом</t>
        </is>
      </c>
      <c r="E403" s="349" t="n"/>
      <c r="F403" s="349" t="n"/>
      <c r="G403" s="349" t="n"/>
      <c r="H403" s="349" t="n"/>
      <c r="I403" s="350" t="n"/>
      <c r="J403" s="110" t="inlineStr">
        <is>
          <t>шт</t>
        </is>
      </c>
      <c r="K403" s="86" t="n">
        <v>6</v>
      </c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86" t="n">
        <v>6</v>
      </c>
    </row>
    <row r="404" ht="15" customHeight="1" s="270">
      <c r="A404" s="12" t="inlineStr">
        <is>
          <t>Общежитие</t>
        </is>
      </c>
      <c r="B404" s="12" t="n"/>
      <c r="C404" s="21" t="inlineStr">
        <is>
          <t>5.9.10</t>
        </is>
      </c>
      <c r="D404" s="377" t="inlineStr">
        <is>
          <t>Светильник потолочный, на 1 лампу с цоколем Е 27, IP4460Вт</t>
        </is>
      </c>
      <c r="E404" s="349" t="n"/>
      <c r="F404" s="349" t="n"/>
      <c r="G404" s="349" t="n"/>
      <c r="H404" s="349" t="n"/>
      <c r="I404" s="350" t="n"/>
      <c r="J404" s="110" t="inlineStr">
        <is>
          <t>шт</t>
        </is>
      </c>
      <c r="K404" s="86" t="n">
        <v>105</v>
      </c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  <c r="U404" s="86" t="n">
        <v>105</v>
      </c>
    </row>
    <row r="405" ht="15" customHeight="1" s="270">
      <c r="A405" s="12" t="inlineStr">
        <is>
          <t>Общежитие</t>
        </is>
      </c>
      <c r="B405" s="12" t="n"/>
      <c r="C405" s="21" t="inlineStr">
        <is>
          <t>5.9.11</t>
        </is>
      </c>
      <c r="D405" s="377" t="inlineStr">
        <is>
          <t>Светильник потолочный,светодиодный мощностью 33Вт</t>
        </is>
      </c>
      <c r="E405" s="349" t="n"/>
      <c r="F405" s="349" t="n"/>
      <c r="G405" s="349" t="n"/>
      <c r="H405" s="349" t="n"/>
      <c r="I405" s="350" t="n"/>
      <c r="J405" s="110" t="inlineStr">
        <is>
          <t>шт</t>
        </is>
      </c>
      <c r="K405" s="86" t="n">
        <v>160</v>
      </c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86" t="n">
        <v>160</v>
      </c>
    </row>
    <row r="406" ht="15" customHeight="1" s="270">
      <c r="A406" s="12" t="inlineStr">
        <is>
          <t>Общежитие</t>
        </is>
      </c>
      <c r="B406" s="12" t="n"/>
      <c r="C406" s="21" t="inlineStr">
        <is>
          <t>5.9.12</t>
        </is>
      </c>
      <c r="D406" s="377" t="inlineStr">
        <is>
          <t>Светильник потолочный,светодиодныймощностью18Вт</t>
        </is>
      </c>
      <c r="E406" s="349" t="n"/>
      <c r="F406" s="349" t="n"/>
      <c r="G406" s="349" t="n"/>
      <c r="H406" s="349" t="n"/>
      <c r="I406" s="350" t="n"/>
      <c r="J406" s="110" t="inlineStr">
        <is>
          <t>шт</t>
        </is>
      </c>
      <c r="K406" s="86" t="n">
        <v>50</v>
      </c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  <c r="U406" s="86" t="n">
        <v>50</v>
      </c>
    </row>
    <row r="407" ht="15" customHeight="1" s="270">
      <c r="A407" s="12" t="inlineStr">
        <is>
          <t>Общежитие</t>
        </is>
      </c>
      <c r="B407" s="12" t="n"/>
      <c r="C407" s="21" t="inlineStr">
        <is>
          <t>5.9.13</t>
        </is>
      </c>
      <c r="D407" s="377" t="inlineStr">
        <is>
          <t>Датчики движения</t>
        </is>
      </c>
      <c r="E407" s="349" t="n"/>
      <c r="F407" s="349" t="n"/>
      <c r="G407" s="349" t="n"/>
      <c r="H407" s="349" t="n"/>
      <c r="I407" s="350" t="n"/>
      <c r="J407" s="110" t="inlineStr">
        <is>
          <t>шт</t>
        </is>
      </c>
      <c r="K407" s="86" t="n">
        <v>50</v>
      </c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86" t="n">
        <v>50</v>
      </c>
    </row>
    <row r="408" ht="15" customHeight="1" s="270">
      <c r="A408" s="12" t="inlineStr">
        <is>
          <t>Общежитие</t>
        </is>
      </c>
      <c r="B408" s="12" t="n"/>
      <c r="C408" s="21" t="inlineStr">
        <is>
          <t>5.9.14</t>
        </is>
      </c>
      <c r="D408" s="377" t="inlineStr">
        <is>
          <t>Распределительные коробки</t>
        </is>
      </c>
      <c r="E408" s="349" t="n"/>
      <c r="F408" s="349" t="n"/>
      <c r="G408" s="349" t="n"/>
      <c r="H408" s="349" t="n"/>
      <c r="I408" s="350" t="n"/>
      <c r="J408" s="110" t="inlineStr">
        <is>
          <t>шт</t>
        </is>
      </c>
      <c r="K408" s="86" t="n">
        <v>185</v>
      </c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  <c r="U408" s="86" t="n">
        <v>185</v>
      </c>
    </row>
    <row r="409" ht="15" customHeight="1" s="270">
      <c r="A409" s="12" t="inlineStr">
        <is>
          <t>Общежитие</t>
        </is>
      </c>
      <c r="B409" s="12" t="n"/>
      <c r="C409" s="21" t="inlineStr">
        <is>
          <t>5.9.15</t>
        </is>
      </c>
      <c r="D409" s="377" t="inlineStr">
        <is>
          <t>Соединение проводов</t>
        </is>
      </c>
      <c r="E409" s="349" t="n"/>
      <c r="F409" s="349" t="n"/>
      <c r="G409" s="349" t="n"/>
      <c r="H409" s="349" t="n"/>
      <c r="I409" s="350" t="n"/>
      <c r="J409" s="110" t="inlineStr">
        <is>
          <t>уп</t>
        </is>
      </c>
      <c r="K409" s="86" t="n">
        <v>20</v>
      </c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86" t="n">
        <v>20</v>
      </c>
    </row>
    <row r="410" ht="15" customHeight="1" s="270">
      <c r="A410" s="12" t="inlineStr">
        <is>
          <t>Общежитие</t>
        </is>
      </c>
      <c r="B410" s="12" t="n"/>
      <c r="C410" s="21" t="inlineStr">
        <is>
          <t>5.9.16</t>
        </is>
      </c>
      <c r="D410" s="377" t="inlineStr">
        <is>
          <t>Провод медный изолированный, ГОСТ 6323-79, сечением: 1 х4 мм2</t>
        </is>
      </c>
      <c r="E410" s="349" t="n"/>
      <c r="F410" s="349" t="n"/>
      <c r="G410" s="349" t="n"/>
      <c r="H410" s="349" t="n"/>
      <c r="I410" s="350" t="n"/>
      <c r="J410" s="110" t="inlineStr">
        <is>
          <t>м. пог</t>
        </is>
      </c>
      <c r="K410" s="86" t="n">
        <v>50</v>
      </c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  <c r="U410" s="86" t="n">
        <v>50</v>
      </c>
    </row>
    <row r="411" ht="15" customHeight="1" s="270">
      <c r="A411" s="12" t="inlineStr">
        <is>
          <t>Общежитие</t>
        </is>
      </c>
      <c r="B411" s="12" t="n"/>
      <c r="C411" s="21" t="inlineStr">
        <is>
          <t>5.9.17</t>
        </is>
      </c>
      <c r="D411" s="379" t="inlineStr">
        <is>
          <t>Кабель медный в двойной изоляции, ГОСТ 16442-80, сечением</t>
        </is>
      </c>
      <c r="E411" s="349" t="n"/>
      <c r="F411" s="349" t="n"/>
      <c r="G411" s="349" t="n"/>
      <c r="H411" s="349" t="n"/>
      <c r="I411" s="350" t="n"/>
      <c r="J411" s="113" t="n"/>
      <c r="K411" s="93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93" t="n"/>
    </row>
    <row r="412" ht="15" customHeight="1" s="270">
      <c r="A412" s="12" t="inlineStr">
        <is>
          <t>Общежитие</t>
        </is>
      </c>
      <c r="B412" s="12" t="n"/>
      <c r="C412" s="21" t="inlineStr">
        <is>
          <t>5.9.18</t>
        </is>
      </c>
      <c r="D412" s="377" t="inlineStr">
        <is>
          <t>5х16 мм2</t>
        </is>
      </c>
      <c r="E412" s="349" t="n"/>
      <c r="F412" s="349" t="n"/>
      <c r="G412" s="349" t="n"/>
      <c r="H412" s="349" t="n"/>
      <c r="I412" s="350" t="n"/>
      <c r="J412" s="110" t="inlineStr">
        <is>
          <t>м. пог</t>
        </is>
      </c>
      <c r="K412" s="86" t="n">
        <v>50</v>
      </c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  <c r="U412" s="86" t="n">
        <v>50</v>
      </c>
    </row>
    <row r="413" ht="15" customHeight="1" s="270">
      <c r="A413" s="12" t="inlineStr">
        <is>
          <t>Общежитие</t>
        </is>
      </c>
      <c r="B413" s="12" t="n"/>
      <c r="C413" s="21" t="inlineStr">
        <is>
          <t>5.9.19</t>
        </is>
      </c>
      <c r="D413" s="377" t="inlineStr">
        <is>
          <t>3х1.5 мм2</t>
        </is>
      </c>
      <c r="E413" s="349" t="n"/>
      <c r="F413" s="349" t="n"/>
      <c r="G413" s="349" t="n"/>
      <c r="H413" s="349" t="n"/>
      <c r="I413" s="350" t="n"/>
      <c r="J413" s="110" t="inlineStr">
        <is>
          <t>м. пог</t>
        </is>
      </c>
      <c r="K413" s="86" t="n">
        <v>3200</v>
      </c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86" t="n">
        <v>3200</v>
      </c>
    </row>
    <row r="414" ht="15" customHeight="1" s="270">
      <c r="A414" s="12" t="inlineStr">
        <is>
          <t>Общежитие</t>
        </is>
      </c>
      <c r="B414" s="12" t="n"/>
      <c r="C414" s="21" t="inlineStr">
        <is>
          <t>5.9.20</t>
        </is>
      </c>
      <c r="D414" s="377" t="inlineStr">
        <is>
          <t>3х2.5 мм2</t>
        </is>
      </c>
      <c r="E414" s="349" t="n"/>
      <c r="F414" s="349" t="n"/>
      <c r="G414" s="349" t="n"/>
      <c r="H414" s="349" t="n"/>
      <c r="I414" s="350" t="n"/>
      <c r="J414" s="110" t="inlineStr">
        <is>
          <t>м. пог</t>
        </is>
      </c>
      <c r="K414" s="86" t="n">
        <v>3000</v>
      </c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  <c r="U414" s="86" t="n">
        <v>3000</v>
      </c>
    </row>
    <row r="415" ht="15" customHeight="1" s="270">
      <c r="A415" s="12" t="inlineStr">
        <is>
          <t>Общежитие</t>
        </is>
      </c>
      <c r="B415" s="12" t="n"/>
      <c r="C415" s="21" t="inlineStr">
        <is>
          <t>5.9.21</t>
        </is>
      </c>
      <c r="D415" s="377" t="inlineStr">
        <is>
          <t>5х10 мм2</t>
        </is>
      </c>
      <c r="E415" s="349" t="n"/>
      <c r="F415" s="349" t="n"/>
      <c r="G415" s="349" t="n"/>
      <c r="H415" s="349" t="n"/>
      <c r="I415" s="350" t="n"/>
      <c r="J415" s="110" t="inlineStr">
        <is>
          <t>м. пог</t>
        </is>
      </c>
      <c r="K415" s="86" t="n">
        <v>260</v>
      </c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86" t="n">
        <v>260</v>
      </c>
    </row>
    <row r="416" ht="15" customHeight="1" s="270">
      <c r="A416" s="12" t="inlineStr">
        <is>
          <t>Общежитие</t>
        </is>
      </c>
      <c r="B416" s="12" t="n"/>
      <c r="C416" s="21" t="inlineStr">
        <is>
          <t>5.9.22</t>
        </is>
      </c>
      <c r="D416" s="377" t="inlineStr">
        <is>
          <t>3х4 мм2</t>
        </is>
      </c>
      <c r="E416" s="349" t="n"/>
      <c r="F416" s="349" t="n"/>
      <c r="G416" s="349" t="n"/>
      <c r="H416" s="349" t="n"/>
      <c r="I416" s="350" t="n"/>
      <c r="J416" s="110" t="inlineStr">
        <is>
          <t>м. пог</t>
        </is>
      </c>
      <c r="K416" s="86" t="n">
        <v>10</v>
      </c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86" t="n">
        <v>10</v>
      </c>
    </row>
    <row r="417" ht="15" customHeight="1" s="270">
      <c r="A417" s="12" t="inlineStr">
        <is>
          <t>Общежитие</t>
        </is>
      </c>
      <c r="B417" s="12" t="n"/>
      <c r="C417" s="21" t="inlineStr">
        <is>
          <t>5.9.23</t>
        </is>
      </c>
      <c r="D417" s="377" t="inlineStr">
        <is>
          <t>5х6 мм2</t>
        </is>
      </c>
      <c r="E417" s="349" t="n"/>
      <c r="F417" s="349" t="n"/>
      <c r="G417" s="349" t="n"/>
      <c r="H417" s="349" t="n"/>
      <c r="I417" s="350" t="n"/>
      <c r="J417" s="110" t="inlineStr">
        <is>
          <t>м. пог</t>
        </is>
      </c>
      <c r="K417" s="86" t="n">
        <v>10</v>
      </c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86" t="n">
        <v>10</v>
      </c>
    </row>
    <row r="418" ht="15" customHeight="1" s="270">
      <c r="A418" s="12" t="inlineStr">
        <is>
          <t>Общежитие</t>
        </is>
      </c>
      <c r="B418" s="12" t="n"/>
      <c r="C418" s="21" t="inlineStr">
        <is>
          <t>5.9.24</t>
        </is>
      </c>
      <c r="D418" s="377" t="inlineStr">
        <is>
          <t>3х1.5 мм2</t>
        </is>
      </c>
      <c r="E418" s="349" t="n"/>
      <c r="F418" s="349" t="n"/>
      <c r="G418" s="349" t="n"/>
      <c r="H418" s="349" t="n"/>
      <c r="I418" s="350" t="n"/>
      <c r="J418" s="110" t="inlineStr">
        <is>
          <t>м. пог</t>
        </is>
      </c>
      <c r="K418" s="86" t="n">
        <v>800</v>
      </c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  <c r="U418" s="86" t="n">
        <v>800</v>
      </c>
    </row>
    <row r="419" ht="15" customHeight="1" s="270">
      <c r="A419" s="12" t="inlineStr">
        <is>
          <t>Общежитие</t>
        </is>
      </c>
      <c r="B419" s="12" t="n"/>
      <c r="C419" s="21" t="inlineStr">
        <is>
          <t>5.9.25</t>
        </is>
      </c>
      <c r="D419" s="377" t="inlineStr">
        <is>
          <t>3х4 мм2</t>
        </is>
      </c>
      <c r="E419" s="349" t="n"/>
      <c r="F419" s="349" t="n"/>
      <c r="G419" s="349" t="n"/>
      <c r="H419" s="349" t="n"/>
      <c r="I419" s="350" t="n"/>
      <c r="J419" s="110" t="inlineStr">
        <is>
          <t>м. пог</t>
        </is>
      </c>
      <c r="K419" s="86" t="n">
        <v>10</v>
      </c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86" t="n">
        <v>10</v>
      </c>
    </row>
    <row r="420" ht="15" customHeight="1" s="270">
      <c r="A420" s="12" t="inlineStr">
        <is>
          <t>Общежитие</t>
        </is>
      </c>
      <c r="B420" s="12" t="n"/>
      <c r="C420" s="21" t="inlineStr">
        <is>
          <t>5.9.26</t>
        </is>
      </c>
      <c r="D420" s="377" t="inlineStr">
        <is>
          <t>3х6 мм2</t>
        </is>
      </c>
      <c r="E420" s="349" t="n"/>
      <c r="F420" s="349" t="n"/>
      <c r="G420" s="349" t="n"/>
      <c r="H420" s="349" t="n"/>
      <c r="I420" s="350" t="n"/>
      <c r="J420" s="110" t="inlineStr">
        <is>
          <t>м. пог</t>
        </is>
      </c>
      <c r="K420" s="86" t="n">
        <v>15</v>
      </c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  <c r="U420" s="86" t="n">
        <v>15</v>
      </c>
    </row>
    <row r="421" ht="15" customHeight="1" s="270">
      <c r="A421" s="12" t="inlineStr">
        <is>
          <t>Общежитие</t>
        </is>
      </c>
      <c r="B421" s="12" t="n"/>
      <c r="C421" s="21" t="inlineStr">
        <is>
          <t>5.9.27</t>
        </is>
      </c>
      <c r="D421" s="377" t="inlineStr">
        <is>
          <t>5х4 мм2</t>
        </is>
      </c>
      <c r="E421" s="349" t="n"/>
      <c r="F421" s="349" t="n"/>
      <c r="G421" s="349" t="n"/>
      <c r="H421" s="349" t="n"/>
      <c r="I421" s="350" t="n"/>
      <c r="J421" s="110" t="inlineStr">
        <is>
          <t>м. пог</t>
        </is>
      </c>
      <c r="K421" s="86" t="n">
        <v>10</v>
      </c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86" t="n">
        <v>10</v>
      </c>
    </row>
    <row r="422" ht="15" customHeight="1" s="270">
      <c r="A422" s="12" t="inlineStr">
        <is>
          <t>Общежитие</t>
        </is>
      </c>
      <c r="B422" s="12" t="n"/>
      <c r="C422" s="21" t="inlineStr">
        <is>
          <t>5.9.28</t>
        </is>
      </c>
      <c r="D422" s="377" t="inlineStr">
        <is>
          <t>1х4мм2</t>
        </is>
      </c>
      <c r="E422" s="349" t="n"/>
      <c r="F422" s="349" t="n"/>
      <c r="G422" s="349" t="n"/>
      <c r="H422" s="349" t="n"/>
      <c r="I422" s="350" t="n"/>
      <c r="J422" s="110" t="inlineStr">
        <is>
          <t>м. пог</t>
        </is>
      </c>
      <c r="K422" s="86" t="n">
        <v>10</v>
      </c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  <c r="U422" s="86" t="n">
        <v>10</v>
      </c>
    </row>
    <row r="423" ht="15" customHeight="1" s="270">
      <c r="A423" s="12" t="inlineStr">
        <is>
          <t>Общежитие</t>
        </is>
      </c>
      <c r="B423" s="12" t="n"/>
      <c r="C423" s="21" t="inlineStr">
        <is>
          <t>5.9.29</t>
        </is>
      </c>
      <c r="D423" s="377" t="inlineStr">
        <is>
          <t>Труба гофрированная ПВХ20</t>
        </is>
      </c>
      <c r="E423" s="349" t="n"/>
      <c r="F423" s="349" t="n"/>
      <c r="G423" s="349" t="n"/>
      <c r="H423" s="349" t="n"/>
      <c r="I423" s="350" t="n"/>
      <c r="J423" s="110" t="inlineStr">
        <is>
          <t>м. пог</t>
        </is>
      </c>
      <c r="K423" s="86" t="n">
        <v>3000</v>
      </c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86" t="n">
        <v>3000</v>
      </c>
    </row>
    <row r="424" ht="15" customHeight="1" s="270">
      <c r="A424" s="12" t="inlineStr">
        <is>
          <t>Общежитие</t>
        </is>
      </c>
      <c r="B424" s="12" t="n"/>
      <c r="C424" s="21" t="inlineStr">
        <is>
          <t>5.9.30</t>
        </is>
      </c>
      <c r="D424" s="377" t="inlineStr">
        <is>
          <t>Труба гофрированная ПВХ25</t>
        </is>
      </c>
      <c r="E424" s="349" t="n"/>
      <c r="F424" s="349" t="n"/>
      <c r="G424" s="349" t="n"/>
      <c r="H424" s="349" t="n"/>
      <c r="I424" s="350" t="n"/>
      <c r="J424" s="110" t="inlineStr">
        <is>
          <t>м. пог</t>
        </is>
      </c>
      <c r="K424" s="86" t="n">
        <v>3000</v>
      </c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  <c r="U424" s="86" t="n">
        <v>3000</v>
      </c>
    </row>
    <row r="425" ht="15" customHeight="1" s="270">
      <c r="A425" s="42" t="inlineStr">
        <is>
          <t>Общежитие</t>
        </is>
      </c>
      <c r="B425" s="42" t="n"/>
      <c r="C425" s="45" t="inlineStr">
        <is>
          <t>5.9.31</t>
        </is>
      </c>
      <c r="D425" s="380" t="inlineStr">
        <is>
          <t>Система кабеленесущих конструкций.</t>
        </is>
      </c>
      <c r="E425" s="349" t="n"/>
      <c r="F425" s="349" t="n"/>
      <c r="G425" s="349" t="n"/>
      <c r="H425" s="349" t="n"/>
      <c r="I425" s="350" t="n"/>
      <c r="J425" s="114" t="n"/>
      <c r="K425" s="106" t="n"/>
      <c r="L425" s="44" t="n"/>
      <c r="M425" s="44" t="n"/>
      <c r="N425" s="44" t="n"/>
      <c r="O425" s="44" t="n"/>
      <c r="P425" s="44" t="n"/>
      <c r="Q425" s="44" t="n"/>
      <c r="R425" s="44" t="n"/>
      <c r="S425" s="44" t="n"/>
      <c r="T425" s="44" t="n"/>
      <c r="U425" s="42" t="n"/>
    </row>
    <row r="426" ht="15" customHeight="1" s="270">
      <c r="A426" s="12" t="inlineStr">
        <is>
          <t>Общежитие</t>
        </is>
      </c>
      <c r="B426" s="12" t="n"/>
      <c r="C426" s="21" t="inlineStr">
        <is>
          <t>5.9.32</t>
        </is>
      </c>
      <c r="D426" s="377" t="inlineStr">
        <is>
          <t>Угол 90гр. Горизонтальный Лестничного лотка в комплекте
с соответствующим количеством соединительных метизов</t>
        </is>
      </c>
      <c r="E426" s="349" t="n"/>
      <c r="F426" s="349" t="n"/>
      <c r="G426" s="349" t="n"/>
      <c r="H426" s="349" t="n"/>
      <c r="I426" s="350" t="n"/>
      <c r="J426" s="110" t="inlineStr">
        <is>
          <t>шт</t>
        </is>
      </c>
      <c r="K426" s="86" t="n">
        <v>4</v>
      </c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  <c r="U426" s="86" t="n">
        <v>4</v>
      </c>
    </row>
    <row r="427" ht="15" customHeight="1" s="270">
      <c r="A427" s="12" t="inlineStr">
        <is>
          <t>Общежитие</t>
        </is>
      </c>
      <c r="B427" s="12" t="n"/>
      <c r="C427" s="21" t="inlineStr">
        <is>
          <t>5.9.33</t>
        </is>
      </c>
      <c r="D427" s="377" t="inlineStr">
        <is>
          <t>Лоток неперфорированный (по 3 метра) с произвольно вводимым количеством соединительных метизов
и вариацией видов</t>
        </is>
      </c>
      <c r="E427" s="349" t="n"/>
      <c r="F427" s="349" t="n"/>
      <c r="G427" s="349" t="n"/>
      <c r="H427" s="349" t="n"/>
      <c r="I427" s="350" t="n"/>
      <c r="J427" s="110" t="inlineStr">
        <is>
          <t>шт</t>
        </is>
      </c>
      <c r="K427" s="86" t="n">
        <v>60</v>
      </c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86" t="n">
        <v>60</v>
      </c>
    </row>
    <row r="428" ht="15" customHeight="1" s="270">
      <c r="A428" s="12" t="inlineStr">
        <is>
          <t>Общежитие</t>
        </is>
      </c>
      <c r="B428" s="12" t="n"/>
      <c r="C428" s="21" t="inlineStr">
        <is>
          <t>5.9.34</t>
        </is>
      </c>
      <c r="D428" s="377" t="inlineStr">
        <is>
          <t>Угол вертикальный изменяемый Лестничного лотка в комплекте
с соответствующим количеством соединительных метизов</t>
        </is>
      </c>
      <c r="E428" s="349" t="n"/>
      <c r="F428" s="349" t="n"/>
      <c r="G428" s="349" t="n"/>
      <c r="H428" s="349" t="n"/>
      <c r="I428" s="350" t="n"/>
      <c r="J428" s="110" t="inlineStr">
        <is>
          <t>шт</t>
        </is>
      </c>
      <c r="K428" s="86" t="n">
        <v>65</v>
      </c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  <c r="U428" s="86" t="n">
        <v>65</v>
      </c>
    </row>
    <row r="429" ht="15" customHeight="1" s="270">
      <c r="A429" s="12" t="inlineStr">
        <is>
          <t>Общежитие</t>
        </is>
      </c>
      <c r="B429" s="12" t="n"/>
      <c r="C429" s="21" t="inlineStr">
        <is>
          <t>5.9.35</t>
        </is>
      </c>
      <c r="D429" s="377" t="inlineStr">
        <is>
          <t>Главная заземляющая шина с изоляторами,</t>
        </is>
      </c>
      <c r="E429" s="349" t="n"/>
      <c r="F429" s="349" t="n"/>
      <c r="G429" s="349" t="n"/>
      <c r="H429" s="349" t="n"/>
      <c r="I429" s="350" t="n"/>
      <c r="J429" s="110" t="inlineStr">
        <is>
          <t>шт</t>
        </is>
      </c>
      <c r="K429" s="86" t="n">
        <v>1</v>
      </c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  <c r="U429" s="86" t="n">
        <v>1</v>
      </c>
    </row>
    <row r="430" ht="15" customHeight="1" s="270">
      <c r="A430" s="12" t="inlineStr">
        <is>
          <t>Общежитие</t>
        </is>
      </c>
      <c r="B430" s="12" t="n"/>
      <c r="C430" s="21" t="inlineStr">
        <is>
          <t>5.9.36</t>
        </is>
      </c>
      <c r="D430" s="377" t="inlineStr">
        <is>
          <t>Блок крепления</t>
        </is>
      </c>
      <c r="E430" s="349" t="n"/>
      <c r="F430" s="349" t="n"/>
      <c r="G430" s="349" t="n"/>
      <c r="H430" s="349" t="n"/>
      <c r="I430" s="350" t="n"/>
      <c r="J430" s="110" t="inlineStr">
        <is>
          <t>шт</t>
        </is>
      </c>
      <c r="K430" s="86" t="n">
        <v>300</v>
      </c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  <c r="U430" s="86" t="n">
        <v>300</v>
      </c>
    </row>
    <row r="431" ht="15" customHeight="1" s="270">
      <c r="A431" s="12" t="inlineStr">
        <is>
          <t>Общежитие</t>
        </is>
      </c>
      <c r="B431" s="12" t="n"/>
      <c r="C431" s="21" t="inlineStr">
        <is>
          <t>5.9.37</t>
        </is>
      </c>
      <c r="D431" s="377" t="inlineStr">
        <is>
          <t>ст круг 10мм</t>
        </is>
      </c>
      <c r="E431" s="349" t="n"/>
      <c r="F431" s="349" t="n"/>
      <c r="G431" s="349" t="n"/>
      <c r="H431" s="349" t="n"/>
      <c r="I431" s="350" t="n"/>
      <c r="J431" s="110" t="inlineStr">
        <is>
          <t>м. пог</t>
        </is>
      </c>
      <c r="K431" s="86" t="n">
        <v>180</v>
      </c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  <c r="U431" s="86" t="n">
        <v>180</v>
      </c>
    </row>
    <row r="432" ht="15" customHeight="1" s="270">
      <c r="A432" s="12" t="inlineStr">
        <is>
          <t>Общежитие</t>
        </is>
      </c>
      <c r="B432" s="12" t="n"/>
      <c r="C432" s="21" t="inlineStr">
        <is>
          <t>5.9.38</t>
        </is>
      </c>
      <c r="D432" s="377" t="inlineStr">
        <is>
          <t>Полоса металлическая 40х4</t>
        </is>
      </c>
      <c r="E432" s="349" t="n"/>
      <c r="F432" s="349" t="n"/>
      <c r="G432" s="349" t="n"/>
      <c r="H432" s="349" t="n"/>
      <c r="I432" s="350" t="n"/>
      <c r="J432" s="110" t="inlineStr">
        <is>
          <t>м. пог</t>
        </is>
      </c>
      <c r="K432" s="86" t="n">
        <v>130</v>
      </c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  <c r="U432" s="86" t="n">
        <v>130</v>
      </c>
    </row>
    <row r="433" ht="15" customHeight="1" s="270">
      <c r="A433" s="12" t="inlineStr">
        <is>
          <t>Общежитие</t>
        </is>
      </c>
      <c r="B433" s="12" t="n"/>
      <c r="C433" s="21" t="inlineStr">
        <is>
          <t>5.9.39</t>
        </is>
      </c>
      <c r="D433" s="377" t="inlineStr">
        <is>
          <t>Ст уг 50х50х5 L=3м</t>
        </is>
      </c>
      <c r="E433" s="349" t="n"/>
      <c r="F433" s="349" t="n"/>
      <c r="G433" s="349" t="n"/>
      <c r="H433" s="349" t="n"/>
      <c r="I433" s="350" t="n"/>
      <c r="J433" s="110" t="inlineStr">
        <is>
          <t>шт</t>
        </is>
      </c>
      <c r="K433" s="86" t="n">
        <v>4</v>
      </c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  <c r="U433" s="86" t="n">
        <v>4</v>
      </c>
    </row>
    <row r="434" ht="15" customHeight="1" s="270">
      <c r="A434" s="12" t="inlineStr">
        <is>
          <t>Общежитие</t>
        </is>
      </c>
      <c r="B434" s="12" t="n"/>
      <c r="C434" s="21" t="inlineStr">
        <is>
          <t>5.9.40</t>
        </is>
      </c>
      <c r="D434" s="377" t="inlineStr">
        <is>
          <t>Трубный хомут заземления МХ</t>
        </is>
      </c>
      <c r="E434" s="349" t="n"/>
      <c r="F434" s="349" t="n"/>
      <c r="G434" s="349" t="n"/>
      <c r="H434" s="349" t="n"/>
      <c r="I434" s="350" t="n"/>
      <c r="J434" s="110" t="inlineStr">
        <is>
          <t>шт</t>
        </is>
      </c>
      <c r="K434" s="86" t="n">
        <v>3</v>
      </c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  <c r="U434" s="86" t="n">
        <v>3</v>
      </c>
    </row>
    <row r="435" ht="15" customHeight="1" s="270">
      <c r="A435" s="372" t="inlineStr">
        <is>
          <t>5.10 Электроснабжение АБК</t>
        </is>
      </c>
      <c r="B435" s="349" t="n"/>
      <c r="C435" s="349" t="n"/>
      <c r="D435" s="349" t="n"/>
      <c r="E435" s="349" t="n"/>
      <c r="F435" s="349" t="n"/>
      <c r="G435" s="349" t="n"/>
      <c r="H435" s="349" t="n"/>
      <c r="I435" s="349" t="n"/>
      <c r="J435" s="349" t="n"/>
      <c r="K435" s="349" t="n"/>
      <c r="L435" s="349" t="n"/>
      <c r="M435" s="349" t="n"/>
      <c r="N435" s="349" t="n"/>
      <c r="O435" s="349" t="n"/>
      <c r="P435" s="349" t="n"/>
      <c r="Q435" s="349" t="n"/>
      <c r="R435" s="349" t="n"/>
      <c r="S435" s="349" t="n"/>
      <c r="T435" s="349" t="n"/>
      <c r="U435" s="350" t="n"/>
    </row>
    <row r="436" ht="15" customHeight="1" s="270">
      <c r="A436" s="12" t="inlineStr">
        <is>
          <t>АБК</t>
        </is>
      </c>
      <c r="B436" s="12" t="n"/>
      <c r="C436" s="21" t="inlineStr">
        <is>
          <t>5.10.1</t>
        </is>
      </c>
      <c r="D436" s="381" t="inlineStr">
        <is>
          <t>ВРУ 1</t>
        </is>
      </c>
      <c r="E436" s="349" t="n"/>
      <c r="F436" s="349" t="n"/>
      <c r="G436" s="349" t="n"/>
      <c r="H436" s="349" t="n"/>
      <c r="I436" s="350" t="n"/>
      <c r="J436" s="111" t="inlineStr">
        <is>
          <t>шт</t>
        </is>
      </c>
      <c r="K436" s="87" t="n">
        <v>1</v>
      </c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  <c r="U436" s="87" t="n">
        <v>1</v>
      </c>
    </row>
    <row r="437" ht="30" customHeight="1" s="270">
      <c r="A437" s="12" t="inlineStr">
        <is>
          <t>АБК</t>
        </is>
      </c>
      <c r="B437" s="12" t="n"/>
      <c r="C437" s="21" t="inlineStr">
        <is>
          <t>5.10.2</t>
        </is>
      </c>
      <c r="D437" s="381" t="inlineStr">
        <is>
          <t>Источник бесперебойного питания Online, Трио МТ (Trio MT), 15000 ВА / 15000 Вт, 3/3, напольное исполнение, внутренние АКБ 40х9 Ач</t>
        </is>
      </c>
      <c r="E437" s="349" t="n"/>
      <c r="F437" s="349" t="n"/>
      <c r="G437" s="349" t="n"/>
      <c r="H437" s="349" t="n"/>
      <c r="I437" s="350" t="n"/>
      <c r="J437" s="111" t="inlineStr">
        <is>
          <t>компл</t>
        </is>
      </c>
      <c r="K437" s="87" t="n">
        <v>2</v>
      </c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  <c r="U437" s="87" t="n">
        <v>2</v>
      </c>
    </row>
    <row r="438" ht="15" customHeight="1" s="270">
      <c r="A438" s="12" t="inlineStr">
        <is>
          <t>АБК</t>
        </is>
      </c>
      <c r="B438" s="12" t="n"/>
      <c r="C438" s="21" t="inlineStr">
        <is>
          <t>5.10.3</t>
        </is>
      </c>
      <c r="D438" s="381" t="inlineStr">
        <is>
          <t>Щиты ЩР1-ШР4, ЩТ1, ЩТ2</t>
        </is>
      </c>
      <c r="E438" s="349" t="n"/>
      <c r="F438" s="349" t="n"/>
      <c r="G438" s="349" t="n"/>
      <c r="H438" s="349" t="n"/>
      <c r="I438" s="350" t="n"/>
      <c r="J438" s="111" t="inlineStr">
        <is>
          <t>шт</t>
        </is>
      </c>
      <c r="K438" s="87" t="n">
        <v>7</v>
      </c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  <c r="U438" s="87" t="n">
        <v>7</v>
      </c>
    </row>
    <row r="439" ht="15" customHeight="1" s="270">
      <c r="A439" s="12" t="inlineStr">
        <is>
          <t>АБК</t>
        </is>
      </c>
      <c r="B439" s="12" t="n"/>
      <c r="C439" s="21" t="inlineStr">
        <is>
          <t>5.10.4</t>
        </is>
      </c>
      <c r="D439" s="381" t="inlineStr">
        <is>
          <t>Щиты ЩА1, ЩА2, ЩАО</t>
        </is>
      </c>
      <c r="E439" s="349" t="n"/>
      <c r="F439" s="349" t="n"/>
      <c r="G439" s="349" t="n"/>
      <c r="H439" s="349" t="n"/>
      <c r="I439" s="350" t="n"/>
      <c r="J439" s="111" t="inlineStr">
        <is>
          <t>шт</t>
        </is>
      </c>
      <c r="K439" s="87" t="n">
        <v>3</v>
      </c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  <c r="U439" s="87" t="n">
        <v>3</v>
      </c>
    </row>
    <row r="440" ht="15" customHeight="1" s="270">
      <c r="A440" s="12" t="inlineStr">
        <is>
          <t>АБК</t>
        </is>
      </c>
      <c r="B440" s="12" t="n"/>
      <c r="C440" s="21" t="inlineStr">
        <is>
          <t>5.10.5</t>
        </is>
      </c>
      <c r="D440" s="382" t="inlineStr">
        <is>
          <t>Выключатель внутриный установки, переключатель, ном. ток 10А, (IP20).</t>
        </is>
      </c>
      <c r="E440" s="349" t="n"/>
      <c r="F440" s="349" t="n"/>
      <c r="G440" s="349" t="n"/>
      <c r="H440" s="349" t="n"/>
      <c r="I440" s="350" t="n"/>
      <c r="J440" s="110" t="inlineStr">
        <is>
          <t>шт</t>
        </is>
      </c>
      <c r="K440" s="86" t="n">
        <v>4</v>
      </c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  <c r="U440" s="86" t="n">
        <v>4</v>
      </c>
    </row>
    <row r="441" ht="15" customHeight="1" s="270">
      <c r="A441" s="12" t="inlineStr">
        <is>
          <t>АБК</t>
        </is>
      </c>
      <c r="B441" s="12" t="n"/>
      <c r="C441" s="21" t="inlineStr">
        <is>
          <t>5.10.6</t>
        </is>
      </c>
      <c r="D441" s="382" t="inlineStr">
        <is>
          <t>Выключатель внутриный установки, одноклавишный, ном. ток 10А, (IP20).</t>
        </is>
      </c>
      <c r="E441" s="349" t="n"/>
      <c r="F441" s="349" t="n"/>
      <c r="G441" s="349" t="n"/>
      <c r="H441" s="349" t="n"/>
      <c r="I441" s="350" t="n"/>
      <c r="J441" s="110" t="inlineStr">
        <is>
          <t>шт</t>
        </is>
      </c>
      <c r="K441" s="86" t="n">
        <v>47</v>
      </c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  <c r="U441" s="86" t="n">
        <v>47</v>
      </c>
    </row>
    <row r="442" ht="15" customHeight="1" s="270">
      <c r="A442" s="12" t="inlineStr">
        <is>
          <t>АБК</t>
        </is>
      </c>
      <c r="B442" s="12" t="n"/>
      <c r="C442" s="21" t="inlineStr">
        <is>
          <t>5.10.7</t>
        </is>
      </c>
      <c r="D442" s="382" t="inlineStr">
        <is>
          <t>Выключатель внутриный установки, двухклавишный, ном. ток 10А, (IP20).</t>
        </is>
      </c>
      <c r="E442" s="349" t="n"/>
      <c r="F442" s="349" t="n"/>
      <c r="G442" s="349" t="n"/>
      <c r="H442" s="349" t="n"/>
      <c r="I442" s="350" t="n"/>
      <c r="J442" s="110" t="inlineStr">
        <is>
          <t>шт</t>
        </is>
      </c>
      <c r="K442" s="86" t="n">
        <v>5</v>
      </c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  <c r="U442" s="86" t="n">
        <v>5</v>
      </c>
    </row>
    <row r="443" ht="15" customHeight="1" s="270">
      <c r="A443" s="12" t="inlineStr">
        <is>
          <t>АБК</t>
        </is>
      </c>
      <c r="B443" s="12" t="n"/>
      <c r="C443" s="21" t="inlineStr">
        <is>
          <t>5.10.8</t>
        </is>
      </c>
      <c r="D443" s="382" t="inlineStr">
        <is>
          <t>Розетка двухполюсная одноместная</t>
        </is>
      </c>
      <c r="E443" s="349" t="n"/>
      <c r="F443" s="349" t="n"/>
      <c r="G443" s="349" t="n"/>
      <c r="H443" s="349" t="n"/>
      <c r="I443" s="350" t="n"/>
      <c r="J443" s="110" t="inlineStr">
        <is>
          <t>шт</t>
        </is>
      </c>
      <c r="K443" s="86" t="n">
        <v>35</v>
      </c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  <c r="U443" s="86" t="n">
        <v>35</v>
      </c>
    </row>
    <row r="444" ht="15" customHeight="1" s="270">
      <c r="A444" s="12" t="inlineStr">
        <is>
          <t>АБК</t>
        </is>
      </c>
      <c r="B444" s="12" t="n"/>
      <c r="C444" s="21" t="inlineStr">
        <is>
          <t>5.10.9</t>
        </is>
      </c>
      <c r="D444" s="382" t="inlineStr">
        <is>
          <t>Розетки внутренняя двухместная с заземляющим контактом</t>
        </is>
      </c>
      <c r="E444" s="349" t="n"/>
      <c r="F444" s="349" t="n"/>
      <c r="G444" s="349" t="n"/>
      <c r="H444" s="349" t="n"/>
      <c r="I444" s="350" t="n"/>
      <c r="J444" s="110" t="inlineStr">
        <is>
          <t>шт</t>
        </is>
      </c>
      <c r="K444" s="86" t="n">
        <v>75</v>
      </c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  <c r="U444" s="86" t="n">
        <v>75</v>
      </c>
    </row>
    <row r="445" ht="15" customHeight="1" s="270">
      <c r="A445" s="12" t="inlineStr">
        <is>
          <t>АБК</t>
        </is>
      </c>
      <c r="B445" s="12" t="n"/>
      <c r="C445" s="21" t="inlineStr">
        <is>
          <t>5.10.10</t>
        </is>
      </c>
      <c r="D445" s="382" t="inlineStr">
        <is>
          <t>Розетки внутренняя одноместная с заземляющим контактом</t>
        </is>
      </c>
      <c r="E445" s="349" t="n"/>
      <c r="F445" s="349" t="n"/>
      <c r="G445" s="349" t="n"/>
      <c r="H445" s="349" t="n"/>
      <c r="I445" s="350" t="n"/>
      <c r="J445" s="110" t="inlineStr">
        <is>
          <t>шт</t>
        </is>
      </c>
      <c r="K445" s="86" t="n">
        <v>3</v>
      </c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  <c r="U445" s="86" t="n">
        <v>3</v>
      </c>
    </row>
    <row r="446" ht="15" customHeight="1" s="270">
      <c r="A446" s="12" t="inlineStr">
        <is>
          <t>АБК</t>
        </is>
      </c>
      <c r="B446" s="12" t="n"/>
      <c r="C446" s="21" t="inlineStr">
        <is>
          <t>5.10.11</t>
        </is>
      </c>
      <c r="D446" s="382" t="inlineStr">
        <is>
          <t>Розетка с пылевлагозащитой IP55</t>
        </is>
      </c>
      <c r="E446" s="349" t="n"/>
      <c r="F446" s="349" t="n"/>
      <c r="G446" s="349" t="n"/>
      <c r="H446" s="349" t="n"/>
      <c r="I446" s="350" t="n"/>
      <c r="J446" s="110" t="inlineStr">
        <is>
          <t>шт</t>
        </is>
      </c>
      <c r="K446" s="86" t="n">
        <v>12</v>
      </c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  <c r="U446" s="86" t="n">
        <v>12</v>
      </c>
    </row>
    <row r="447" ht="15" customHeight="1" s="270">
      <c r="A447" s="12" t="inlineStr">
        <is>
          <t>АБК</t>
        </is>
      </c>
      <c r="B447" s="12" t="n"/>
      <c r="C447" s="21" t="inlineStr">
        <is>
          <t>5.10.12</t>
        </is>
      </c>
      <c r="D447" s="382" t="inlineStr">
        <is>
          <t>Светильник потолочный, на 1 лампу с цоколем Е 27, IP4460Вт</t>
        </is>
      </c>
      <c r="E447" s="349" t="n"/>
      <c r="F447" s="349" t="n"/>
      <c r="G447" s="349" t="n"/>
      <c r="H447" s="349" t="n"/>
      <c r="I447" s="350" t="n"/>
      <c r="J447" s="110" t="inlineStr">
        <is>
          <t>шт</t>
        </is>
      </c>
      <c r="K447" s="86" t="n">
        <v>59</v>
      </c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  <c r="U447" s="86" t="n">
        <v>59</v>
      </c>
    </row>
    <row r="448" ht="15" customHeight="1" s="270">
      <c r="A448" s="12" t="inlineStr">
        <is>
          <t>АБК</t>
        </is>
      </c>
      <c r="B448" s="12" t="n"/>
      <c r="C448" s="21" t="inlineStr">
        <is>
          <t>5.10.13</t>
        </is>
      </c>
      <c r="D448" s="382" t="inlineStr">
        <is>
          <t>Светильник потолочный,светодиодный мощностью33Вт</t>
        </is>
      </c>
      <c r="E448" s="349" t="n"/>
      <c r="F448" s="349" t="n"/>
      <c r="G448" s="349" t="n"/>
      <c r="H448" s="349" t="n"/>
      <c r="I448" s="350" t="n"/>
      <c r="J448" s="110" t="inlineStr">
        <is>
          <t>шт</t>
        </is>
      </c>
      <c r="K448" s="86" t="n">
        <v>80</v>
      </c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  <c r="U448" s="86" t="n">
        <v>80</v>
      </c>
    </row>
    <row r="449" ht="15" customHeight="1" s="270">
      <c r="A449" s="12" t="inlineStr">
        <is>
          <t>АБК</t>
        </is>
      </c>
      <c r="B449" s="12" t="n"/>
      <c r="C449" s="21" t="inlineStr">
        <is>
          <t>5.10.14</t>
        </is>
      </c>
      <c r="D449" s="382" t="inlineStr">
        <is>
          <t>Датчики движения</t>
        </is>
      </c>
      <c r="E449" s="349" t="n"/>
      <c r="F449" s="349" t="n"/>
      <c r="G449" s="349" t="n"/>
      <c r="H449" s="349" t="n"/>
      <c r="I449" s="350" t="n"/>
      <c r="J449" s="110" t="inlineStr">
        <is>
          <t>шт</t>
        </is>
      </c>
      <c r="K449" s="86" t="n">
        <v>25</v>
      </c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  <c r="U449" s="86" t="n">
        <v>25</v>
      </c>
    </row>
    <row r="450" ht="15" customHeight="1" s="270">
      <c r="A450" s="12" t="inlineStr">
        <is>
          <t>АБК</t>
        </is>
      </c>
      <c r="B450" s="12" t="n"/>
      <c r="C450" s="21" t="inlineStr">
        <is>
          <t>5.10.15</t>
        </is>
      </c>
      <c r="D450" s="382" t="inlineStr">
        <is>
          <t>Светильник потолочный,светодиодный мощностью33Вт</t>
        </is>
      </c>
      <c r="E450" s="349" t="n"/>
      <c r="F450" s="349" t="n"/>
      <c r="G450" s="349" t="n"/>
      <c r="H450" s="349" t="n"/>
      <c r="I450" s="350" t="n"/>
      <c r="J450" s="110" t="inlineStr">
        <is>
          <t>шт</t>
        </is>
      </c>
      <c r="K450" s="86" t="n">
        <v>33</v>
      </c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  <c r="U450" s="86" t="n">
        <v>33</v>
      </c>
    </row>
    <row r="451" ht="15" customHeight="1" s="270">
      <c r="A451" s="12" t="inlineStr">
        <is>
          <t>АБК</t>
        </is>
      </c>
      <c r="B451" s="12" t="n"/>
      <c r="C451" s="21" t="inlineStr">
        <is>
          <t>5.10.16</t>
        </is>
      </c>
      <c r="D451" s="382" t="inlineStr">
        <is>
          <t>Распределительные коробки</t>
        </is>
      </c>
      <c r="E451" s="349" t="n"/>
      <c r="F451" s="349" t="n"/>
      <c r="G451" s="349" t="n"/>
      <c r="H451" s="349" t="n"/>
      <c r="I451" s="350" t="n"/>
      <c r="J451" s="110" t="inlineStr">
        <is>
          <t>шт</t>
        </is>
      </c>
      <c r="K451" s="86" t="n">
        <v>76</v>
      </c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  <c r="U451" s="86" t="n">
        <v>76</v>
      </c>
    </row>
    <row r="452" ht="15" customHeight="1" s="270">
      <c r="A452" s="12" t="inlineStr">
        <is>
          <t>АБК</t>
        </is>
      </c>
      <c r="B452" s="12" t="n"/>
      <c r="C452" s="21" t="inlineStr">
        <is>
          <t>5.10.17</t>
        </is>
      </c>
      <c r="D452" s="382" t="inlineStr">
        <is>
          <t>Соединение проводов</t>
        </is>
      </c>
      <c r="E452" s="349" t="n"/>
      <c r="F452" s="349" t="n"/>
      <c r="G452" s="349" t="n"/>
      <c r="H452" s="349" t="n"/>
      <c r="I452" s="350" t="n"/>
      <c r="J452" s="110" t="inlineStr">
        <is>
          <t>компл</t>
        </is>
      </c>
      <c r="K452" s="86" t="n">
        <v>15</v>
      </c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  <c r="U452" s="86" t="n">
        <v>15</v>
      </c>
    </row>
    <row r="453" ht="15" customHeight="1" s="270">
      <c r="A453" s="12" t="inlineStr">
        <is>
          <t>АБК</t>
        </is>
      </c>
      <c r="B453" s="12" t="n"/>
      <c r="C453" s="21" t="inlineStr">
        <is>
          <t>5.10.18</t>
        </is>
      </c>
      <c r="D453" s="382" t="inlineStr">
        <is>
          <t>Трубный хомут заземления МХ</t>
        </is>
      </c>
      <c r="E453" s="349" t="n"/>
      <c r="F453" s="349" t="n"/>
      <c r="G453" s="349" t="n"/>
      <c r="H453" s="349" t="n"/>
      <c r="I453" s="350" t="n"/>
      <c r="J453" s="110" t="inlineStr">
        <is>
          <t>шт</t>
        </is>
      </c>
      <c r="K453" s="86" t="n">
        <v>3</v>
      </c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  <c r="U453" s="86" t="n">
        <v>3</v>
      </c>
    </row>
    <row r="454" ht="15" customHeight="1" s="270">
      <c r="A454" s="12" t="inlineStr">
        <is>
          <t>АБК</t>
        </is>
      </c>
      <c r="B454" s="12" t="n"/>
      <c r="C454" s="21" t="inlineStr">
        <is>
          <t>5.10.19</t>
        </is>
      </c>
      <c r="D454" s="382" t="inlineStr">
        <is>
          <t>Провод медный изолированный, ГОСТ 6323-79, сечением: 1 х4 мм2</t>
        </is>
      </c>
      <c r="E454" s="349" t="n"/>
      <c r="F454" s="349" t="n"/>
      <c r="G454" s="349" t="n"/>
      <c r="H454" s="349" t="n"/>
      <c r="I454" s="350" t="n"/>
      <c r="J454" s="110" t="inlineStr">
        <is>
          <t>м. пог</t>
        </is>
      </c>
      <c r="K454" s="86" t="n">
        <v>50</v>
      </c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  <c r="U454" s="86" t="n">
        <v>50</v>
      </c>
    </row>
    <row r="455" ht="15" customHeight="1" s="270">
      <c r="A455" s="12" t="inlineStr">
        <is>
          <t>АБК</t>
        </is>
      </c>
      <c r="B455" s="12" t="n"/>
      <c r="C455" s="21" t="inlineStr">
        <is>
          <t>5.10.20</t>
        </is>
      </c>
      <c r="D455" s="383" t="inlineStr">
        <is>
          <t>Кабель медный в двойной изоляции, ГОСТ 16442-80, сечением</t>
        </is>
      </c>
      <c r="E455" s="349" t="n"/>
      <c r="F455" s="349" t="n"/>
      <c r="G455" s="349" t="n"/>
      <c r="H455" s="349" t="n"/>
      <c r="I455" s="350" t="n"/>
      <c r="J455" s="115" t="inlineStr">
        <is>
          <t>компл.</t>
        </is>
      </c>
      <c r="K455" s="94" t="n">
        <v>1</v>
      </c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  <c r="U455" s="94" t="n">
        <v>1</v>
      </c>
    </row>
    <row r="456" ht="15" customHeight="1" s="270">
      <c r="A456" s="12" t="inlineStr">
        <is>
          <t>АБК</t>
        </is>
      </c>
      <c r="B456" s="12" t="n"/>
      <c r="C456" s="21" t="inlineStr">
        <is>
          <t>5.10.21</t>
        </is>
      </c>
      <c r="D456" s="382" t="inlineStr">
        <is>
          <t>3х1.5 мм2</t>
        </is>
      </c>
      <c r="E456" s="349" t="n"/>
      <c r="F456" s="349" t="n"/>
      <c r="G456" s="349" t="n"/>
      <c r="H456" s="349" t="n"/>
      <c r="I456" s="350" t="n"/>
      <c r="J456" s="110" t="inlineStr">
        <is>
          <t>м. пог</t>
        </is>
      </c>
      <c r="K456" s="86" t="n">
        <v>2700</v>
      </c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  <c r="U456" s="86" t="n">
        <v>2700</v>
      </c>
    </row>
    <row r="457" ht="15" customHeight="1" s="270">
      <c r="A457" s="12" t="inlineStr">
        <is>
          <t>АБК</t>
        </is>
      </c>
      <c r="B457" s="12" t="n"/>
      <c r="C457" s="21" t="inlineStr">
        <is>
          <t>5.10.22</t>
        </is>
      </c>
      <c r="D457" s="382" t="inlineStr">
        <is>
          <t>3х2.5 мм2</t>
        </is>
      </c>
      <c r="E457" s="349" t="n"/>
      <c r="F457" s="349" t="n"/>
      <c r="G457" s="349" t="n"/>
      <c r="H457" s="349" t="n"/>
      <c r="I457" s="350" t="n"/>
      <c r="J457" s="110" t="inlineStr">
        <is>
          <t>м. пог</t>
        </is>
      </c>
      <c r="K457" s="86" t="n">
        <v>2500</v>
      </c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  <c r="U457" s="86" t="n">
        <v>2500</v>
      </c>
    </row>
    <row r="458" ht="15" customHeight="1" s="270">
      <c r="A458" s="12" t="inlineStr">
        <is>
          <t>АБК</t>
        </is>
      </c>
      <c r="B458" s="12" t="n"/>
      <c r="C458" s="21" t="inlineStr">
        <is>
          <t>5.10.23</t>
        </is>
      </c>
      <c r="D458" s="382" t="inlineStr">
        <is>
          <t>5х10 мм2</t>
        </is>
      </c>
      <c r="E458" s="349" t="n"/>
      <c r="F458" s="349" t="n"/>
      <c r="G458" s="349" t="n"/>
      <c r="H458" s="349" t="n"/>
      <c r="I458" s="350" t="n"/>
      <c r="J458" s="110" t="inlineStr">
        <is>
          <t>м. пог</t>
        </is>
      </c>
      <c r="K458" s="86" t="n">
        <v>120</v>
      </c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  <c r="U458" s="86" t="n">
        <v>120</v>
      </c>
    </row>
    <row r="459" ht="15" customHeight="1" s="270">
      <c r="A459" s="12" t="inlineStr">
        <is>
          <t>АБК</t>
        </is>
      </c>
      <c r="B459" s="12" t="n"/>
      <c r="C459" s="21" t="inlineStr">
        <is>
          <t>5.10.24</t>
        </is>
      </c>
      <c r="D459" s="382" t="inlineStr">
        <is>
          <t>5х4 мм2</t>
        </is>
      </c>
      <c r="E459" s="349" t="n"/>
      <c r="F459" s="349" t="n"/>
      <c r="G459" s="349" t="n"/>
      <c r="H459" s="349" t="n"/>
      <c r="I459" s="350" t="n"/>
      <c r="J459" s="110" t="inlineStr">
        <is>
          <t>м. пог</t>
        </is>
      </c>
      <c r="K459" s="86" t="n">
        <v>125</v>
      </c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  <c r="U459" s="86" t="n">
        <v>125</v>
      </c>
    </row>
    <row r="460" ht="15" customHeight="1" s="270">
      <c r="A460" s="12" t="inlineStr">
        <is>
          <t>АБК</t>
        </is>
      </c>
      <c r="B460" s="12" t="n"/>
      <c r="C460" s="21" t="inlineStr">
        <is>
          <t>5.10.25</t>
        </is>
      </c>
      <c r="D460" s="382" t="inlineStr">
        <is>
          <t>3х4 мм2</t>
        </is>
      </c>
      <c r="E460" s="349" t="n"/>
      <c r="F460" s="349" t="n"/>
      <c r="G460" s="349" t="n"/>
      <c r="H460" s="349" t="n"/>
      <c r="I460" s="350" t="n"/>
      <c r="J460" s="110" t="inlineStr">
        <is>
          <t>м. пог</t>
        </is>
      </c>
      <c r="K460" s="86" t="n">
        <v>10</v>
      </c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  <c r="U460" s="86" t="n">
        <v>10</v>
      </c>
    </row>
    <row r="461" ht="15" customHeight="1" s="270">
      <c r="A461" s="12" t="inlineStr">
        <is>
          <t>АБК</t>
        </is>
      </c>
      <c r="B461" s="12" t="n"/>
      <c r="C461" s="21" t="inlineStr">
        <is>
          <t>5.10.26</t>
        </is>
      </c>
      <c r="D461" s="382" t="inlineStr">
        <is>
          <t>3х1.5 мм2</t>
        </is>
      </c>
      <c r="E461" s="349" t="n"/>
      <c r="F461" s="349" t="n"/>
      <c r="G461" s="349" t="n"/>
      <c r="H461" s="349" t="n"/>
      <c r="I461" s="350" t="n"/>
      <c r="J461" s="110" t="inlineStr">
        <is>
          <t>м. пог</t>
        </is>
      </c>
      <c r="K461" s="86" t="n">
        <v>800</v>
      </c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  <c r="U461" s="86" t="n">
        <v>800</v>
      </c>
    </row>
    <row r="462" ht="15" customHeight="1" s="270">
      <c r="A462" s="12" t="inlineStr">
        <is>
          <t>АБК</t>
        </is>
      </c>
      <c r="B462" s="12" t="n"/>
      <c r="C462" s="21" t="inlineStr">
        <is>
          <t>5.10.27</t>
        </is>
      </c>
      <c r="D462" s="382" t="inlineStr">
        <is>
          <t>5х16 мм2</t>
        </is>
      </c>
      <c r="E462" s="349" t="n"/>
      <c r="F462" s="349" t="n"/>
      <c r="G462" s="349" t="n"/>
      <c r="H462" s="349" t="n"/>
      <c r="I462" s="350" t="n"/>
      <c r="J462" s="110" t="inlineStr">
        <is>
          <t>м. пог</t>
        </is>
      </c>
      <c r="K462" s="86" t="n">
        <v>100</v>
      </c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  <c r="U462" s="86" t="n">
        <v>100</v>
      </c>
    </row>
    <row r="463" ht="15" customHeight="1" s="270">
      <c r="A463" s="12" t="inlineStr">
        <is>
          <t>АБК</t>
        </is>
      </c>
      <c r="B463" s="12" t="n"/>
      <c r="C463" s="21" t="inlineStr">
        <is>
          <t>5.10.28</t>
        </is>
      </c>
      <c r="D463" s="382" t="inlineStr">
        <is>
          <t>5х6мм2</t>
        </is>
      </c>
      <c r="E463" s="349" t="n"/>
      <c r="F463" s="349" t="n"/>
      <c r="G463" s="349" t="n"/>
      <c r="H463" s="349" t="n"/>
      <c r="I463" s="350" t="n"/>
      <c r="J463" s="110" t="inlineStr">
        <is>
          <t>м. пог</t>
        </is>
      </c>
      <c r="K463" s="86" t="n">
        <v>40</v>
      </c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  <c r="U463" s="86" t="n">
        <v>40</v>
      </c>
    </row>
    <row r="464" ht="15" customHeight="1" s="270">
      <c r="A464" s="12" t="inlineStr">
        <is>
          <t>АБК</t>
        </is>
      </c>
      <c r="B464" s="12" t="n"/>
      <c r="C464" s="21" t="inlineStr">
        <is>
          <t>5.10.29</t>
        </is>
      </c>
      <c r="D464" s="382" t="inlineStr">
        <is>
          <t>5х25мм2</t>
        </is>
      </c>
      <c r="E464" s="349" t="n"/>
      <c r="F464" s="349" t="n"/>
      <c r="G464" s="349" t="n"/>
      <c r="H464" s="349" t="n"/>
      <c r="I464" s="350" t="n"/>
      <c r="J464" s="110" t="inlineStr">
        <is>
          <t>м. пог</t>
        </is>
      </c>
      <c r="K464" s="86" t="n">
        <v>330</v>
      </c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  <c r="U464" s="86" t="n">
        <v>330</v>
      </c>
    </row>
    <row r="465" ht="15" customHeight="1" s="270">
      <c r="A465" s="12" t="inlineStr">
        <is>
          <t>АБК</t>
        </is>
      </c>
      <c r="B465" s="12" t="n"/>
      <c r="C465" s="21" t="inlineStr">
        <is>
          <t>5.10.30</t>
        </is>
      </c>
      <c r="D465" s="382" t="inlineStr">
        <is>
          <t>5х6мм2</t>
        </is>
      </c>
      <c r="E465" s="349" t="n"/>
      <c r="F465" s="349" t="n"/>
      <c r="G465" s="349" t="n"/>
      <c r="H465" s="349" t="n"/>
      <c r="I465" s="350" t="n"/>
      <c r="J465" s="110" t="inlineStr">
        <is>
          <t>м. пог</t>
        </is>
      </c>
      <c r="K465" s="86" t="n">
        <v>20</v>
      </c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  <c r="U465" s="86" t="n">
        <v>20</v>
      </c>
    </row>
    <row r="466" ht="15" customHeight="1" s="270">
      <c r="A466" s="12" t="inlineStr">
        <is>
          <t>АБК</t>
        </is>
      </c>
      <c r="B466" s="12" t="n"/>
      <c r="C466" s="21" t="inlineStr">
        <is>
          <t>5.10.31</t>
        </is>
      </c>
      <c r="D466" s="382" t="inlineStr">
        <is>
          <t>3х4мм2</t>
        </is>
      </c>
      <c r="E466" s="349" t="n"/>
      <c r="F466" s="349" t="n"/>
      <c r="G466" s="349" t="n"/>
      <c r="H466" s="349" t="n"/>
      <c r="I466" s="350" t="n"/>
      <c r="J466" s="110" t="inlineStr">
        <is>
          <t>м. пог</t>
        </is>
      </c>
      <c r="K466" s="86" t="n">
        <v>5</v>
      </c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  <c r="U466" s="86" t="n">
        <v>5</v>
      </c>
    </row>
    <row r="467" ht="15" customHeight="1" s="270">
      <c r="A467" s="12" t="inlineStr">
        <is>
          <t>АБК</t>
        </is>
      </c>
      <c r="B467" s="12" t="n"/>
      <c r="C467" s="21" t="inlineStr">
        <is>
          <t>5.10.32</t>
        </is>
      </c>
      <c r="D467" s="382" t="inlineStr">
        <is>
          <t>3х1.5мм2</t>
        </is>
      </c>
      <c r="E467" s="349" t="n"/>
      <c r="F467" s="349" t="n"/>
      <c r="G467" s="349" t="n"/>
      <c r="H467" s="349" t="n"/>
      <c r="I467" s="350" t="n"/>
      <c r="J467" s="110" t="inlineStr">
        <is>
          <t>м. пог</t>
        </is>
      </c>
      <c r="K467" s="86" t="n">
        <v>600</v>
      </c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  <c r="U467" s="86" t="n">
        <v>600</v>
      </c>
    </row>
    <row r="468" ht="15" customHeight="1" s="270">
      <c r="A468" s="12" t="inlineStr">
        <is>
          <t>АБК</t>
        </is>
      </c>
      <c r="B468" s="12" t="n"/>
      <c r="C468" s="21" t="inlineStr">
        <is>
          <t>5.10.33</t>
        </is>
      </c>
      <c r="D468" s="382" t="inlineStr">
        <is>
          <t>Труба гофрированная ПФХ 20</t>
        </is>
      </c>
      <c r="E468" s="349" t="n"/>
      <c r="F468" s="349" t="n"/>
      <c r="G468" s="349" t="n"/>
      <c r="H468" s="349" t="n"/>
      <c r="I468" s="350" t="n"/>
      <c r="J468" s="110" t="inlineStr">
        <is>
          <t>м. пог</t>
        </is>
      </c>
      <c r="K468" s="86" t="n">
        <v>3000</v>
      </c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  <c r="U468" s="86" t="n">
        <v>3000</v>
      </c>
    </row>
    <row r="469" ht="15" customHeight="1" s="270">
      <c r="A469" s="12" t="inlineStr">
        <is>
          <t>АБК</t>
        </is>
      </c>
      <c r="B469" s="12" t="n"/>
      <c r="C469" s="21" t="inlineStr">
        <is>
          <t>5.10.34</t>
        </is>
      </c>
      <c r="D469" s="382" t="inlineStr">
        <is>
          <t>Труба гофрированная ПФХ 25</t>
        </is>
      </c>
      <c r="E469" s="349" t="n"/>
      <c r="F469" s="349" t="n"/>
      <c r="G469" s="349" t="n"/>
      <c r="H469" s="349" t="n"/>
      <c r="I469" s="350" t="n"/>
      <c r="J469" s="110" t="inlineStr">
        <is>
          <t>м. пог</t>
        </is>
      </c>
      <c r="K469" s="86" t="n">
        <v>3000</v>
      </c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  <c r="U469" s="86" t="n">
        <v>3000</v>
      </c>
    </row>
    <row r="470" ht="15" customHeight="1" s="270">
      <c r="A470" s="12" t="inlineStr">
        <is>
          <t>АБК</t>
        </is>
      </c>
      <c r="B470" s="12" t="n"/>
      <c r="C470" s="21" t="inlineStr">
        <is>
          <t>5.10.35</t>
        </is>
      </c>
      <c r="D470" s="382" t="inlineStr">
        <is>
          <t>Главная заземляющая шина с изоляторами,</t>
        </is>
      </c>
      <c r="E470" s="349" t="n"/>
      <c r="F470" s="349" t="n"/>
      <c r="G470" s="349" t="n"/>
      <c r="H470" s="349" t="n"/>
      <c r="I470" s="350" t="n"/>
      <c r="J470" s="110" t="inlineStr">
        <is>
          <t>шт</t>
        </is>
      </c>
      <c r="K470" s="86" t="n">
        <v>1</v>
      </c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  <c r="U470" s="86" t="n">
        <v>1</v>
      </c>
    </row>
    <row r="471" ht="15" customHeight="1" s="270">
      <c r="A471" s="12" t="inlineStr">
        <is>
          <t>АБК</t>
        </is>
      </c>
      <c r="B471" s="12" t="n"/>
      <c r="C471" s="21" t="inlineStr">
        <is>
          <t>5.10.36</t>
        </is>
      </c>
      <c r="D471" s="382" t="inlineStr">
        <is>
          <t>Блок крепления</t>
        </is>
      </c>
      <c r="E471" s="349" t="n"/>
      <c r="F471" s="349" t="n"/>
      <c r="G471" s="349" t="n"/>
      <c r="H471" s="349" t="n"/>
      <c r="I471" s="350" t="n"/>
      <c r="J471" s="110" t="inlineStr">
        <is>
          <t>м. пог</t>
        </is>
      </c>
      <c r="K471" s="86" t="n">
        <v>270</v>
      </c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  <c r="U471" s="86" t="n">
        <v>270</v>
      </c>
    </row>
    <row r="472" ht="15" customHeight="1" s="270">
      <c r="A472" s="12" t="inlineStr">
        <is>
          <t>АБК</t>
        </is>
      </c>
      <c r="B472" s="12" t="n"/>
      <c r="C472" s="21" t="inlineStr">
        <is>
          <t>5.10.37</t>
        </is>
      </c>
      <c r="D472" s="382" t="inlineStr">
        <is>
          <t>ст круг 10мм</t>
        </is>
      </c>
      <c r="E472" s="349" t="n"/>
      <c r="F472" s="349" t="n"/>
      <c r="G472" s="349" t="n"/>
      <c r="H472" s="349" t="n"/>
      <c r="I472" s="350" t="n"/>
      <c r="J472" s="110" t="inlineStr">
        <is>
          <t>м. пог</t>
        </is>
      </c>
      <c r="K472" s="86" t="n">
        <v>250</v>
      </c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  <c r="U472" s="86" t="n">
        <v>250</v>
      </c>
    </row>
    <row r="473" ht="15" customHeight="1" s="270">
      <c r="A473" s="12" t="inlineStr">
        <is>
          <t>АБК</t>
        </is>
      </c>
      <c r="B473" s="12" t="n"/>
      <c r="C473" s="21" t="inlineStr">
        <is>
          <t>5.10.38</t>
        </is>
      </c>
      <c r="D473" s="382" t="inlineStr">
        <is>
          <t>Полоса металлическая 40х4</t>
        </is>
      </c>
      <c r="E473" s="349" t="n"/>
      <c r="F473" s="349" t="n"/>
      <c r="G473" s="349" t="n"/>
      <c r="H473" s="349" t="n"/>
      <c r="I473" s="350" t="n"/>
      <c r="J473" s="110" t="inlineStr">
        <is>
          <t>м. пог</t>
        </is>
      </c>
      <c r="K473" s="86" t="n">
        <v>280</v>
      </c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  <c r="U473" s="86" t="n">
        <v>280</v>
      </c>
    </row>
    <row r="474" ht="15" customHeight="1" s="270">
      <c r="A474" s="12" t="inlineStr">
        <is>
          <t>АБК</t>
        </is>
      </c>
      <c r="B474" s="12" t="n"/>
      <c r="C474" s="21" t="inlineStr">
        <is>
          <t>5.10.39</t>
        </is>
      </c>
      <c r="D474" s="382" t="inlineStr">
        <is>
          <t>Ст уг 50х50х5 L=3м</t>
        </is>
      </c>
      <c r="E474" s="349" t="n"/>
      <c r="F474" s="349" t="n"/>
      <c r="G474" s="349" t="n"/>
      <c r="H474" s="349" t="n"/>
      <c r="I474" s="350" t="n"/>
      <c r="J474" s="110" t="inlineStr">
        <is>
          <t>м. пог</t>
        </is>
      </c>
      <c r="K474" s="86" t="n">
        <v>4</v>
      </c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  <c r="U474" s="86" t="n">
        <v>4</v>
      </c>
    </row>
    <row r="475" ht="15" customHeight="1" s="270">
      <c r="A475" s="12" t="inlineStr">
        <is>
          <t>АБК</t>
        </is>
      </c>
      <c r="B475" s="12" t="n"/>
      <c r="C475" s="21" t="inlineStr">
        <is>
          <t>5.10.40</t>
        </is>
      </c>
      <c r="D475" s="382" t="inlineStr">
        <is>
          <t>Трубный хомут заземления МХ</t>
        </is>
      </c>
      <c r="E475" s="349" t="n"/>
      <c r="F475" s="349" t="n"/>
      <c r="G475" s="349" t="n"/>
      <c r="H475" s="349" t="n"/>
      <c r="I475" s="350" t="n"/>
      <c r="J475" s="110" t="inlineStr">
        <is>
          <t>шт</t>
        </is>
      </c>
      <c r="K475" s="86" t="n">
        <v>3</v>
      </c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  <c r="U475" s="86" t="n">
        <v>3</v>
      </c>
    </row>
    <row r="476" ht="15" customHeight="1" s="270">
      <c r="A476" s="12" t="inlineStr">
        <is>
          <t>АБК</t>
        </is>
      </c>
      <c r="B476" s="12" t="n"/>
      <c r="C476" s="21" t="inlineStr">
        <is>
          <t>5.10.41</t>
        </is>
      </c>
      <c r="D476" s="382" t="inlineStr">
        <is>
          <t>Металлорукав нг</t>
        </is>
      </c>
      <c r="E476" s="349" t="n"/>
      <c r="F476" s="349" t="n"/>
      <c r="G476" s="349" t="n"/>
      <c r="H476" s="349" t="n"/>
      <c r="I476" s="350" t="n"/>
      <c r="J476" s="110" t="inlineStr">
        <is>
          <t>м. пог</t>
        </is>
      </c>
      <c r="K476" s="86" t="n">
        <v>3000</v>
      </c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  <c r="U476" s="86" t="n">
        <v>3000</v>
      </c>
    </row>
    <row r="477" ht="15" customHeight="1" s="270">
      <c r="A477" s="12" t="inlineStr">
        <is>
          <t>АБК</t>
        </is>
      </c>
      <c r="B477" s="12" t="n"/>
      <c r="C477" s="21" t="inlineStr">
        <is>
          <t>5.10.42</t>
        </is>
      </c>
      <c r="D477" s="382" t="inlineStr">
        <is>
          <t>ПВХ РЗ-ЦП - 32д</t>
        </is>
      </c>
      <c r="E477" s="349" t="n"/>
      <c r="F477" s="349" t="n"/>
      <c r="G477" s="349" t="n"/>
      <c r="H477" s="349" t="n"/>
      <c r="I477" s="350" t="n"/>
      <c r="J477" s="110" t="inlineStr">
        <is>
          <t>м. пог</t>
        </is>
      </c>
      <c r="K477" s="86" t="n">
        <v>120</v>
      </c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  <c r="U477" s="86" t="n">
        <v>120</v>
      </c>
    </row>
    <row r="478" ht="15" customHeight="1" s="270">
      <c r="A478" s="246" t="inlineStr">
        <is>
          <t>5 ЭТАП Отделочные работы</t>
        </is>
      </c>
      <c r="B478" s="349" t="n"/>
      <c r="C478" s="349" t="n"/>
      <c r="D478" s="349" t="n"/>
      <c r="E478" s="349" t="n"/>
      <c r="F478" s="349" t="n"/>
      <c r="G478" s="349" t="n"/>
      <c r="H478" s="349" t="n"/>
      <c r="I478" s="349" t="n"/>
      <c r="J478" s="349" t="n"/>
      <c r="K478" s="349" t="n"/>
      <c r="L478" s="349" t="n"/>
      <c r="M478" s="349" t="n"/>
      <c r="N478" s="349" t="n"/>
      <c r="O478" s="349" t="n"/>
      <c r="P478" s="349" t="n"/>
      <c r="Q478" s="349" t="n"/>
      <c r="R478" s="349" t="n"/>
      <c r="S478" s="349" t="n"/>
      <c r="T478" s="349" t="n"/>
      <c r="U478" s="350" t="n"/>
    </row>
    <row r="479" ht="15" customHeight="1" s="270">
      <c r="A479" s="372" t="inlineStr">
        <is>
          <t>5.11 .Устройство полов здания Общежития</t>
        </is>
      </c>
      <c r="B479" s="349" t="n"/>
      <c r="C479" s="349" t="n"/>
      <c r="D479" s="349" t="n"/>
      <c r="E479" s="349" t="n"/>
      <c r="F479" s="349" t="n"/>
      <c r="G479" s="349" t="n"/>
      <c r="H479" s="349" t="n"/>
      <c r="I479" s="349" t="n"/>
      <c r="J479" s="349" t="n"/>
      <c r="K479" s="349" t="n"/>
      <c r="L479" s="349" t="n"/>
      <c r="M479" s="349" t="n"/>
      <c r="N479" s="349" t="n"/>
      <c r="O479" s="349" t="n"/>
      <c r="P479" s="349" t="n"/>
      <c r="Q479" s="349" t="n"/>
      <c r="R479" s="349" t="n"/>
      <c r="S479" s="349" t="n"/>
      <c r="T479" s="349" t="n"/>
      <c r="U479" s="350" t="n"/>
    </row>
    <row r="480" ht="15" customHeight="1" s="270">
      <c r="A480" s="12" t="inlineStr">
        <is>
          <t>Общежитие</t>
        </is>
      </c>
      <c r="B480" s="12" t="n"/>
      <c r="C480" s="21" t="inlineStr">
        <is>
          <t>5.11.1</t>
        </is>
      </c>
      <c r="D480" s="238" t="inlineStr">
        <is>
          <t>Устройство стяжек из цементно-песчаного раствора М 150 50 мм</t>
        </is>
      </c>
      <c r="E480" s="349" t="n"/>
      <c r="F480" s="349" t="n"/>
      <c r="G480" s="349" t="n"/>
      <c r="H480" s="349" t="n"/>
      <c r="I480" s="350" t="n"/>
      <c r="J480" s="23" t="inlineStr">
        <is>
          <t>м2</t>
        </is>
      </c>
      <c r="K480" s="55">
        <f>259.15+52.57</f>
        <v/>
      </c>
      <c r="L480" s="35" t="n"/>
      <c r="M480" s="19" t="n"/>
      <c r="N480" s="19" t="n"/>
      <c r="O480" s="19" t="n"/>
      <c r="P480" s="19" t="n"/>
      <c r="Q480" s="19" t="n"/>
      <c r="R480" s="19" t="n"/>
      <c r="S480" s="19" t="n"/>
      <c r="T480" s="19" t="n"/>
      <c r="U480" s="55">
        <f>259.15+52.57</f>
        <v/>
      </c>
    </row>
    <row r="481" ht="15" customHeight="1" s="270">
      <c r="A481" s="12" t="inlineStr">
        <is>
          <t>Общежитие</t>
        </is>
      </c>
      <c r="B481" s="12" t="n"/>
      <c r="C481" s="21" t="inlineStr">
        <is>
          <t>5.11.2</t>
        </is>
      </c>
      <c r="D481" s="238" t="inlineStr">
        <is>
          <t>Устройство стяжек из цементно-песчаного раствора М 150 57 мм</t>
        </is>
      </c>
      <c r="E481" s="349" t="n"/>
      <c r="F481" s="349" t="n"/>
      <c r="G481" s="349" t="n"/>
      <c r="H481" s="349" t="n"/>
      <c r="I481" s="350" t="n"/>
      <c r="J481" s="23" t="inlineStr">
        <is>
          <t>м2</t>
        </is>
      </c>
      <c r="K481" s="55">
        <f>427.84</f>
        <v/>
      </c>
      <c r="L481" s="35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55">
        <f>427.84</f>
        <v/>
      </c>
    </row>
    <row r="482" ht="15" customHeight="1" s="270">
      <c r="A482" s="12" t="inlineStr">
        <is>
          <t>Общежитие</t>
        </is>
      </c>
      <c r="B482" s="12" t="n"/>
      <c r="C482" s="21" t="inlineStr">
        <is>
          <t>5.11.3</t>
        </is>
      </c>
      <c r="D482" s="238" t="inlineStr">
        <is>
          <t>Самовыравнивающаяся смесь 65 мм</t>
        </is>
      </c>
      <c r="E482" s="349" t="n"/>
      <c r="F482" s="349" t="n"/>
      <c r="G482" s="349" t="n"/>
      <c r="H482" s="349" t="n"/>
      <c r="I482" s="350" t="n"/>
      <c r="J482" s="23" t="inlineStr">
        <is>
          <t>м2</t>
        </is>
      </c>
      <c r="K482" s="55" t="n">
        <v>27.77</v>
      </c>
      <c r="L482" s="35" t="n"/>
      <c r="M482" s="19" t="n"/>
      <c r="N482" s="19" t="n"/>
      <c r="O482" s="19" t="n"/>
      <c r="P482" s="19" t="n"/>
      <c r="Q482" s="19" t="n"/>
      <c r="R482" s="19" t="n"/>
      <c r="S482" s="19" t="n"/>
      <c r="T482" s="19" t="n"/>
      <c r="U482" s="55" t="n">
        <v>27.77</v>
      </c>
    </row>
    <row r="483" ht="15" customHeight="1" s="270">
      <c r="A483" s="12" t="inlineStr">
        <is>
          <t>Общежитие</t>
        </is>
      </c>
      <c r="B483" s="12" t="n"/>
      <c r="C483" s="21" t="inlineStr">
        <is>
          <t>5.11.4</t>
        </is>
      </c>
      <c r="D483" s="238" t="inlineStr">
        <is>
          <t>Самовыравнивающаяся смесь 57 мм</t>
        </is>
      </c>
      <c r="E483" s="349" t="n"/>
      <c r="F483" s="349" t="n"/>
      <c r="G483" s="349" t="n"/>
      <c r="H483" s="349" t="n"/>
      <c r="I483" s="350" t="n"/>
      <c r="J483" s="23" t="inlineStr">
        <is>
          <t>м2</t>
        </is>
      </c>
      <c r="K483" s="55" t="n">
        <v>6.65</v>
      </c>
      <c r="L483" s="35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55" t="n">
        <v>6.65</v>
      </c>
    </row>
    <row r="484" ht="15" customHeight="1" s="270">
      <c r="A484" s="12" t="inlineStr">
        <is>
          <t>Общежитие</t>
        </is>
      </c>
      <c r="B484" s="12" t="n"/>
      <c r="C484" s="21" t="inlineStr">
        <is>
          <t>5.11.5</t>
        </is>
      </c>
      <c r="D484" s="238" t="inlineStr">
        <is>
          <t>Самовыравнивающаяся смесь 30 мм (помещения и лестницы)</t>
        </is>
      </c>
      <c r="E484" s="349" t="n"/>
      <c r="F484" s="349" t="n"/>
      <c r="G484" s="349" t="n"/>
      <c r="H484" s="349" t="n"/>
      <c r="I484" s="350" t="n"/>
      <c r="J484" s="23" t="inlineStr">
        <is>
          <t>м2</t>
        </is>
      </c>
      <c r="K484" s="55">
        <f>17.2+30.95+5.21</f>
        <v/>
      </c>
      <c r="L484" s="35" t="n"/>
      <c r="M484" s="19" t="n"/>
      <c r="N484" s="19" t="n"/>
      <c r="O484" s="19" t="n"/>
      <c r="P484" s="19" t="n"/>
      <c r="Q484" s="19" t="n"/>
      <c r="R484" s="19" t="n"/>
      <c r="S484" s="19" t="n"/>
      <c r="T484" s="19" t="n"/>
      <c r="U484" s="55">
        <f>17.2+30.95+5.21</f>
        <v/>
      </c>
    </row>
    <row r="485" ht="15" customHeight="1" s="270">
      <c r="A485" s="12" t="inlineStr">
        <is>
          <t>Общежитие</t>
        </is>
      </c>
      <c r="B485" s="12" t="n"/>
      <c r="C485" s="21" t="inlineStr">
        <is>
          <t>5.11.6</t>
        </is>
      </c>
      <c r="D485" s="238" t="inlineStr">
        <is>
          <t>Самовыравнивающаяся смесь 10 мм</t>
        </is>
      </c>
      <c r="E485" s="349" t="n"/>
      <c r="F485" s="349" t="n"/>
      <c r="G485" s="349" t="n"/>
      <c r="H485" s="349" t="n"/>
      <c r="I485" s="350" t="n"/>
      <c r="J485" s="23" t="inlineStr">
        <is>
          <t>м2</t>
        </is>
      </c>
      <c r="K485" s="55" t="n">
        <v>6.95</v>
      </c>
      <c r="L485" s="35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55" t="n">
        <v>6.95</v>
      </c>
    </row>
    <row r="486" ht="15" customHeight="1" s="270">
      <c r="A486" s="12" t="inlineStr">
        <is>
          <t>Общежитие</t>
        </is>
      </c>
      <c r="B486" s="12" t="n"/>
      <c r="C486" s="21" t="inlineStr">
        <is>
          <t>5.11.7</t>
        </is>
      </c>
      <c r="D486" s="238" t="inlineStr">
        <is>
          <t>Устройство стяжек из цементно-песчаного раствора М 150 50-75 мм</t>
        </is>
      </c>
      <c r="E486" s="349" t="n"/>
      <c r="F486" s="349" t="n"/>
      <c r="G486" s="349" t="n"/>
      <c r="H486" s="349" t="n"/>
      <c r="I486" s="350" t="n"/>
      <c r="J486" s="23" t="inlineStr">
        <is>
          <t>м2</t>
        </is>
      </c>
      <c r="K486" s="55">
        <f>152.86+4.02+129.56+4.02</f>
        <v/>
      </c>
      <c r="L486" s="35" t="n"/>
      <c r="M486" s="19" t="n"/>
      <c r="N486" s="19" t="n"/>
      <c r="O486" s="19" t="n"/>
      <c r="P486" s="19" t="n"/>
      <c r="Q486" s="19" t="n"/>
      <c r="R486" s="19" t="n"/>
      <c r="S486" s="19" t="n"/>
      <c r="T486" s="19" t="n"/>
      <c r="U486" s="55">
        <f>152.86+4.02+129.56+4.02</f>
        <v/>
      </c>
    </row>
    <row r="487" ht="15" customHeight="1" s="270">
      <c r="A487" s="12" t="inlineStr">
        <is>
          <t>Общежитие</t>
        </is>
      </c>
      <c r="B487" s="12" t="n"/>
      <c r="C487" s="21" t="inlineStr">
        <is>
          <t>5.11.8</t>
        </is>
      </c>
      <c r="D487" s="238" t="inlineStr">
        <is>
          <t>Устройство стяжек из цементно-песчаного раствора М 150 50-65 мм</t>
        </is>
      </c>
      <c r="E487" s="349" t="n"/>
      <c r="F487" s="349" t="n"/>
      <c r="G487" s="349" t="n"/>
      <c r="H487" s="349" t="n"/>
      <c r="I487" s="350" t="n"/>
      <c r="J487" s="23" t="inlineStr">
        <is>
          <t>м2</t>
        </is>
      </c>
      <c r="K487" s="55">
        <f>578.96</f>
        <v/>
      </c>
      <c r="L487" s="35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55">
        <f>578.96</f>
        <v/>
      </c>
    </row>
    <row r="488" ht="15" customHeight="1" s="270">
      <c r="A488" s="12" t="inlineStr">
        <is>
          <t>Общежитие</t>
        </is>
      </c>
      <c r="B488" s="12" t="n"/>
      <c r="C488" s="21" t="inlineStr">
        <is>
          <t>5.11.9</t>
        </is>
      </c>
      <c r="D488" s="238" t="inlineStr">
        <is>
          <t>Бетонная стяжка 50 мм</t>
        </is>
      </c>
      <c r="E488" s="349" t="n"/>
      <c r="F488" s="349" t="n"/>
      <c r="G488" s="349" t="n"/>
      <c r="H488" s="349" t="n"/>
      <c r="I488" s="350" t="n"/>
      <c r="J488" s="23" t="inlineStr">
        <is>
          <t>м2</t>
        </is>
      </c>
      <c r="K488" s="55" t="n">
        <v>52.57</v>
      </c>
      <c r="L488" s="35" t="n"/>
      <c r="M488" s="19" t="n"/>
      <c r="N488" s="19" t="n"/>
      <c r="O488" s="19" t="n"/>
      <c r="P488" s="19" t="n"/>
      <c r="Q488" s="19" t="n"/>
      <c r="R488" s="19" t="n"/>
      <c r="S488" s="19" t="n"/>
      <c r="T488" s="19" t="n"/>
      <c r="U488" s="55" t="n">
        <v>52.57</v>
      </c>
    </row>
    <row r="489" ht="15" customHeight="1" s="270">
      <c r="A489" s="12" t="inlineStr">
        <is>
          <t>Общежитие</t>
        </is>
      </c>
      <c r="B489" s="12" t="n"/>
      <c r="C489" s="21" t="inlineStr">
        <is>
          <t>5.11.10</t>
        </is>
      </c>
      <c r="D489" s="238" t="inlineStr">
        <is>
          <t>Бетонная стяжка 50-75 мм</t>
        </is>
      </c>
      <c r="E489" s="349" t="n"/>
      <c r="F489" s="349" t="n"/>
      <c r="G489" s="349" t="n"/>
      <c r="H489" s="349" t="n"/>
      <c r="I489" s="350" t="n"/>
      <c r="J489" s="23" t="inlineStr">
        <is>
          <t>м2</t>
        </is>
      </c>
      <c r="K489" s="55">
        <f>56.3+97.46</f>
        <v/>
      </c>
      <c r="L489" s="35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55">
        <f>56.3+97.46</f>
        <v/>
      </c>
    </row>
    <row r="490" ht="15" customHeight="1" s="270">
      <c r="A490" s="12" t="inlineStr">
        <is>
          <t>Общежитие</t>
        </is>
      </c>
      <c r="B490" s="12" t="n"/>
      <c r="C490" s="21" t="inlineStr">
        <is>
          <t>5.11.11</t>
        </is>
      </c>
      <c r="D490" s="238" t="inlineStr">
        <is>
          <t xml:space="preserve">Установка нагревательных матов теплого пола в помещениях санузлов </t>
        </is>
      </c>
      <c r="E490" s="349" t="n"/>
      <c r="F490" s="349" t="n"/>
      <c r="G490" s="349" t="n"/>
      <c r="H490" s="349" t="n"/>
      <c r="I490" s="350" t="n"/>
      <c r="J490" s="23" t="inlineStr">
        <is>
          <t>м2</t>
        </is>
      </c>
      <c r="K490" s="95">
        <f>52.57+56.3+97.46</f>
        <v/>
      </c>
      <c r="L490" s="36" t="n"/>
      <c r="M490" s="19" t="n"/>
      <c r="N490" s="19" t="n"/>
      <c r="O490" s="19" t="n"/>
      <c r="P490" s="19" t="n"/>
      <c r="Q490" s="19" t="n"/>
      <c r="R490" s="19" t="n"/>
      <c r="S490" s="19" t="n"/>
      <c r="T490" s="19" t="n"/>
      <c r="U490" s="95">
        <f>52.57+56.3+97.46</f>
        <v/>
      </c>
    </row>
    <row r="491" ht="15" customHeight="1" s="270">
      <c r="A491" s="12" t="inlineStr">
        <is>
          <t>Общежитие</t>
        </is>
      </c>
      <c r="B491" s="12" t="n"/>
      <c r="C491" s="21" t="inlineStr">
        <is>
          <t>5.11.12</t>
        </is>
      </c>
      <c r="D491" s="238" t="inlineStr">
        <is>
          <t>Устройство обмазочной гидроизоляции полов во влажных помещениях</t>
        </is>
      </c>
      <c r="E491" s="349" t="n"/>
      <c r="F491" s="349" t="n"/>
      <c r="G491" s="349" t="n"/>
      <c r="H491" s="349" t="n"/>
      <c r="I491" s="350" t="n"/>
      <c r="J491" s="23" t="inlineStr">
        <is>
          <t>м2</t>
        </is>
      </c>
      <c r="K491" s="95">
        <f>52.57+6.95+4.02+56.3+4.02+97.46</f>
        <v/>
      </c>
      <c r="L491" s="36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95">
        <f>52.57+6.95+4.02+56.3+4.02+97.46</f>
        <v/>
      </c>
    </row>
    <row r="492" ht="15" customHeight="1" s="270">
      <c r="A492" s="12" t="inlineStr">
        <is>
          <t>Общежитие</t>
        </is>
      </c>
      <c r="B492" s="12" t="n"/>
      <c r="C492" s="21" t="inlineStr">
        <is>
          <t>5.11.13</t>
        </is>
      </c>
      <c r="D492" s="238" t="inlineStr">
        <is>
          <t xml:space="preserve">Укладка напольной плитки керамической 600×600 мм в общих зонах </t>
        </is>
      </c>
      <c r="E492" s="349" t="n"/>
      <c r="F492" s="349" t="n"/>
      <c r="G492" s="349" t="n"/>
      <c r="H492" s="349" t="n"/>
      <c r="I492" s="350" t="n"/>
      <c r="J492" s="23" t="inlineStr">
        <is>
          <t>м2</t>
        </is>
      </c>
      <c r="K492" s="95">
        <f>259.15+152.86+129.26</f>
        <v/>
      </c>
      <c r="L492" s="36" t="n"/>
      <c r="M492" s="19" t="n"/>
      <c r="N492" s="19" t="n"/>
      <c r="O492" s="19" t="n"/>
      <c r="P492" s="19" t="n"/>
      <c r="Q492" s="19" t="n"/>
      <c r="R492" s="19" t="n"/>
      <c r="S492" s="19" t="n"/>
      <c r="T492" s="19" t="n"/>
      <c r="U492" s="95">
        <f>259.15+152.86+129.26</f>
        <v/>
      </c>
    </row>
    <row r="493" ht="30" customHeight="1" s="270">
      <c r="A493" s="12" t="inlineStr">
        <is>
          <t>Общежитие</t>
        </is>
      </c>
      <c r="B493" s="12" t="n"/>
      <c r="C493" s="21" t="inlineStr">
        <is>
          <t>5.11.14</t>
        </is>
      </c>
      <c r="D493" s="238" t="inlineStr">
        <is>
          <t>Укладка напольной плитки керамической с шероховатой поверхностью 600×600 мм мокрые зоны с/у и душевые</t>
        </is>
      </c>
      <c r="E493" s="349" t="n"/>
      <c r="F493" s="349" t="n"/>
      <c r="G493" s="349" t="n"/>
      <c r="H493" s="349" t="n"/>
      <c r="I493" s="350" t="n"/>
      <c r="J493" s="23" t="inlineStr">
        <is>
          <t>м2</t>
        </is>
      </c>
      <c r="K493" s="95">
        <f>52.57+6.95+4.02+56.3+4.02+97.46</f>
        <v/>
      </c>
      <c r="L493" s="36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95">
        <f>52.57+6.95+4.02+56.3+4.02+97.46</f>
        <v/>
      </c>
    </row>
    <row r="494" ht="15" customHeight="1" s="270">
      <c r="A494" s="12" t="inlineStr">
        <is>
          <t>Общежитие</t>
        </is>
      </c>
      <c r="B494" s="12" t="n"/>
      <c r="C494" s="21" t="inlineStr">
        <is>
          <t>5.11.15</t>
        </is>
      </c>
      <c r="D494" s="238" t="inlineStr">
        <is>
          <t>Укладка напольной плитки керамической с шероховатой поверхностью 300×300 мм лестницы</t>
        </is>
      </c>
      <c r="E494" s="349" t="n"/>
      <c r="F494" s="349" t="n"/>
      <c r="G494" s="349" t="n"/>
      <c r="H494" s="349" t="n"/>
      <c r="I494" s="350" t="n"/>
      <c r="J494" s="23" t="inlineStr">
        <is>
          <t>м2</t>
        </is>
      </c>
      <c r="K494" s="95">
        <f>30.95+5.21</f>
        <v/>
      </c>
      <c r="L494" s="36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95">
        <f>30.95+5.21</f>
        <v/>
      </c>
    </row>
    <row r="495" ht="15" customHeight="1" s="270">
      <c r="A495" s="12" t="inlineStr">
        <is>
          <t>Общежитие</t>
        </is>
      </c>
      <c r="B495" s="12" t="n"/>
      <c r="C495" s="21" t="inlineStr">
        <is>
          <t>5.11.16</t>
        </is>
      </c>
      <c r="D495" s="238" t="inlineStr">
        <is>
          <t>Укладка ламината промышленного 34 класса с подложкой и устроцством плинтуса МДФ</t>
        </is>
      </c>
      <c r="E495" s="349" t="n"/>
      <c r="F495" s="349" t="n"/>
      <c r="G495" s="349" t="n"/>
      <c r="H495" s="349" t="n"/>
      <c r="I495" s="350" t="n"/>
      <c r="J495" s="23" t="inlineStr">
        <is>
          <t>м2</t>
        </is>
      </c>
      <c r="K495" s="95">
        <f>427.84+578.96+534.53</f>
        <v/>
      </c>
      <c r="L495" s="36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95">
        <f>427.84+578.96+534.53</f>
        <v/>
      </c>
    </row>
    <row r="496" ht="15" customHeight="1" s="270">
      <c r="A496" s="12" t="inlineStr">
        <is>
          <t>Общежитие</t>
        </is>
      </c>
      <c r="B496" s="12" t="n"/>
      <c r="C496" s="21" t="inlineStr">
        <is>
          <t>5.11.17</t>
        </is>
      </c>
      <c r="D496" s="238" t="inlineStr">
        <is>
          <t>Устройство напольного покрытия из ковролина</t>
        </is>
      </c>
      <c r="E496" s="349" t="n"/>
      <c r="F496" s="349" t="n"/>
      <c r="G496" s="349" t="n"/>
      <c r="H496" s="349" t="n"/>
      <c r="I496" s="350" t="n"/>
      <c r="J496" s="23" t="inlineStr">
        <is>
          <t>м2</t>
        </is>
      </c>
      <c r="K496" s="55">
        <f>27.77</f>
        <v/>
      </c>
      <c r="L496" s="35" t="n"/>
      <c r="M496" s="19" t="n"/>
      <c r="N496" s="19" t="n"/>
      <c r="O496" s="19" t="n"/>
      <c r="P496" s="19" t="n"/>
      <c r="Q496" s="19" t="n"/>
      <c r="R496" s="19" t="n"/>
      <c r="S496" s="19" t="n"/>
      <c r="T496" s="19" t="n"/>
      <c r="U496" s="55">
        <f>27.77</f>
        <v/>
      </c>
    </row>
    <row r="497" ht="15" customHeight="1" s="270">
      <c r="A497" s="12" t="inlineStr">
        <is>
          <t>Общежитие</t>
        </is>
      </c>
      <c r="B497" s="12" t="n"/>
      <c r="C497" s="21" t="inlineStr">
        <is>
          <t>5.11.18</t>
        </is>
      </c>
      <c r="D497" s="238" t="inlineStr">
        <is>
          <t>Устройство покрытий из антистатического линолеума</t>
        </is>
      </c>
      <c r="E497" s="349" t="n"/>
      <c r="F497" s="349" t="n"/>
      <c r="G497" s="349" t="n"/>
      <c r="H497" s="349" t="n"/>
      <c r="I497" s="350" t="n"/>
      <c r="J497" s="23" t="inlineStr">
        <is>
          <t>м2</t>
        </is>
      </c>
      <c r="K497" s="55">
        <f>6.65</f>
        <v/>
      </c>
      <c r="L497" s="35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55">
        <f>6.65</f>
        <v/>
      </c>
    </row>
    <row r="498" ht="15" customHeight="1" s="270">
      <c r="A498" s="12" t="inlineStr">
        <is>
          <t>Общежитие</t>
        </is>
      </c>
      <c r="B498" s="12" t="n"/>
      <c r="C498" s="21" t="inlineStr">
        <is>
          <t>5.11.19</t>
        </is>
      </c>
      <c r="D498" s="238" t="inlineStr">
        <is>
          <t>Покраска пола полимерной краской</t>
        </is>
      </c>
      <c r="E498" s="349" t="n"/>
      <c r="F498" s="349" t="n"/>
      <c r="G498" s="349" t="n"/>
      <c r="H498" s="349" t="n"/>
      <c r="I498" s="350" t="n"/>
      <c r="J498" s="23" t="inlineStr">
        <is>
          <t>м2</t>
        </is>
      </c>
      <c r="K498" s="55" t="n">
        <v>17.2</v>
      </c>
      <c r="L498" s="35" t="n"/>
      <c r="M498" s="19" t="n"/>
      <c r="N498" s="19" t="n"/>
      <c r="O498" s="19" t="n"/>
      <c r="P498" s="19" t="n"/>
      <c r="Q498" s="19" t="n"/>
      <c r="R498" s="19" t="n"/>
      <c r="S498" s="19" t="n"/>
      <c r="T498" s="19" t="n"/>
      <c r="U498" s="55" t="n">
        <v>17.2</v>
      </c>
    </row>
    <row r="499" ht="15" customHeight="1" s="270">
      <c r="A499" s="12" t="inlineStr">
        <is>
          <t>Общежитие</t>
        </is>
      </c>
      <c r="B499" s="12" t="n"/>
      <c r="C499" s="21" t="inlineStr">
        <is>
          <t>5.11.20</t>
        </is>
      </c>
      <c r="D499" s="238" t="inlineStr">
        <is>
          <t>Гранит с термообработкой серого цвета на клеевой основе (входные группы)</t>
        </is>
      </c>
      <c r="E499" s="349" t="n"/>
      <c r="F499" s="349" t="n"/>
      <c r="G499" s="349" t="n"/>
      <c r="H499" s="349" t="n"/>
      <c r="I499" s="350" t="n"/>
      <c r="J499" s="23" t="inlineStr">
        <is>
          <t>м2</t>
        </is>
      </c>
      <c r="K499" s="96" t="n">
        <v>60.84</v>
      </c>
      <c r="L499" s="37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96" t="n">
        <v>60.84</v>
      </c>
    </row>
    <row r="500" ht="15" customHeight="1" s="270">
      <c r="A500" s="372" t="inlineStr">
        <is>
          <t>5.12 .Устройство полов здания АБК</t>
        </is>
      </c>
      <c r="B500" s="349" t="n"/>
      <c r="C500" s="349" t="n"/>
      <c r="D500" s="349" t="n"/>
      <c r="E500" s="349" t="n"/>
      <c r="F500" s="349" t="n"/>
      <c r="G500" s="349" t="n"/>
      <c r="H500" s="349" t="n"/>
      <c r="I500" s="349" t="n"/>
      <c r="J500" s="349" t="n"/>
      <c r="K500" s="349" t="n"/>
      <c r="L500" s="349" t="n"/>
      <c r="M500" s="349" t="n"/>
      <c r="N500" s="349" t="n"/>
      <c r="O500" s="349" t="n"/>
      <c r="P500" s="349" t="n"/>
      <c r="Q500" s="349" t="n"/>
      <c r="R500" s="349" t="n"/>
      <c r="S500" s="349" t="n"/>
      <c r="T500" s="349" t="n"/>
      <c r="U500" s="350" t="n"/>
    </row>
    <row r="501" ht="15" customHeight="1" s="270">
      <c r="A501" s="12" t="inlineStr">
        <is>
          <t>АБК</t>
        </is>
      </c>
      <c r="B501" s="12" t="n"/>
      <c r="C501" s="21" t="inlineStr">
        <is>
          <t>5.12.1</t>
        </is>
      </c>
      <c r="D501" s="238" t="inlineStr">
        <is>
          <t>Устройство стяжек из цементно-песчаного раствора М 150 уклонообразующая 80мм</t>
        </is>
      </c>
      <c r="E501" s="349" t="n"/>
      <c r="F501" s="349" t="n"/>
      <c r="G501" s="349" t="n"/>
      <c r="H501" s="349" t="n"/>
      <c r="I501" s="350" t="n"/>
      <c r="J501" s="108" t="inlineStr">
        <is>
          <t>м2</t>
        </is>
      </c>
      <c r="K501" s="55">
        <f>94.74</f>
        <v/>
      </c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55">
        <f>94.74</f>
        <v/>
      </c>
    </row>
    <row r="502" ht="15" customHeight="1" s="270">
      <c r="A502" s="12" t="inlineStr">
        <is>
          <t>АБК</t>
        </is>
      </c>
      <c r="B502" s="12" t="n"/>
      <c r="C502" s="21" t="inlineStr">
        <is>
          <t>5.12.2</t>
        </is>
      </c>
      <c r="D502" s="238" t="inlineStr">
        <is>
          <t>Устройство стяжек из цементно-песчаного раствора М 150 50мм</t>
        </is>
      </c>
      <c r="E502" s="349" t="n"/>
      <c r="F502" s="349" t="n"/>
      <c r="G502" s="349" t="n"/>
      <c r="H502" s="349" t="n"/>
      <c r="I502" s="350" t="n"/>
      <c r="J502" s="108" t="inlineStr">
        <is>
          <t>м2</t>
        </is>
      </c>
      <c r="K502" s="55">
        <f>16.4</f>
        <v/>
      </c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  <c r="U502" s="55">
        <f>16.4</f>
        <v/>
      </c>
    </row>
    <row r="503" ht="15" customHeight="1" s="270">
      <c r="A503" s="12" t="inlineStr">
        <is>
          <t>АБК</t>
        </is>
      </c>
      <c r="B503" s="12" t="n"/>
      <c r="C503" s="21" t="inlineStr">
        <is>
          <t>5.12.3</t>
        </is>
      </c>
      <c r="D503" s="238" t="inlineStr">
        <is>
          <t>Устройство стяжек из цементно-песчаного раствора М 150 50-55мм</t>
        </is>
      </c>
      <c r="E503" s="349" t="n"/>
      <c r="F503" s="349" t="n"/>
      <c r="G503" s="349" t="n"/>
      <c r="H503" s="349" t="n"/>
      <c r="I503" s="350" t="n"/>
      <c r="J503" s="108" t="inlineStr">
        <is>
          <t>м2</t>
        </is>
      </c>
      <c r="K503" s="55">
        <f>84.84</f>
        <v/>
      </c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55">
        <f>84.84</f>
        <v/>
      </c>
    </row>
    <row r="504" ht="15" customHeight="1" s="270">
      <c r="A504" s="12" t="inlineStr">
        <is>
          <t>АБК</t>
        </is>
      </c>
      <c r="B504" s="12" t="n"/>
      <c r="C504" s="21" t="inlineStr">
        <is>
          <t>5.12.4</t>
        </is>
      </c>
      <c r="D504" s="238" t="inlineStr">
        <is>
          <t>Устройство стяжек из цементно-песчаного раствора М 150 50-85мм</t>
        </is>
      </c>
      <c r="E504" s="349" t="n"/>
      <c r="F504" s="349" t="n"/>
      <c r="G504" s="349" t="n"/>
      <c r="H504" s="349" t="n"/>
      <c r="I504" s="350" t="n"/>
      <c r="J504" s="108" t="inlineStr">
        <is>
          <t>м2</t>
        </is>
      </c>
      <c r="K504" s="55">
        <f>440.55+11.9</f>
        <v/>
      </c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  <c r="U504" s="55">
        <f>440.55+11.9</f>
        <v/>
      </c>
    </row>
    <row r="505" ht="15" customHeight="1" s="270">
      <c r="A505" s="12" t="inlineStr">
        <is>
          <t>АБК</t>
        </is>
      </c>
      <c r="B505" s="12" t="n"/>
      <c r="C505" s="21" t="inlineStr">
        <is>
          <t>5.12.5</t>
        </is>
      </c>
      <c r="D505" s="238" t="inlineStr">
        <is>
          <t>Устройство стяжек из цементно-песчаного раствора М 150 50-75 мм</t>
        </is>
      </c>
      <c r="E505" s="349" t="n"/>
      <c r="F505" s="349" t="n"/>
      <c r="G505" s="349" t="n"/>
      <c r="H505" s="349" t="n"/>
      <c r="I505" s="350" t="n"/>
      <c r="J505" s="108" t="inlineStr">
        <is>
          <t>м2</t>
        </is>
      </c>
      <c r="K505" s="55">
        <f>26.26+93.96</f>
        <v/>
      </c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55">
        <f>26.26+93.96</f>
        <v/>
      </c>
    </row>
    <row r="506" ht="15" customHeight="1" s="270">
      <c r="A506" s="12" t="inlineStr">
        <is>
          <t>АБК</t>
        </is>
      </c>
      <c r="B506" s="12" t="n"/>
      <c r="C506" s="21" t="inlineStr">
        <is>
          <t>5.12.6</t>
        </is>
      </c>
      <c r="D506" s="238" t="inlineStr">
        <is>
          <t>Самовыравнивающаяся смесь 30 мм (помещения и лестницы)</t>
        </is>
      </c>
      <c r="E506" s="349" t="n"/>
      <c r="F506" s="349" t="n"/>
      <c r="G506" s="349" t="n"/>
      <c r="H506" s="349" t="n"/>
      <c r="I506" s="350" t="n"/>
      <c r="J506" s="108" t="inlineStr">
        <is>
          <t>м2</t>
        </is>
      </c>
      <c r="K506" s="55">
        <f>12.2+67.8</f>
        <v/>
      </c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  <c r="U506" s="55">
        <f>12.2+67.8</f>
        <v/>
      </c>
    </row>
    <row r="507" ht="15" customHeight="1" s="270">
      <c r="A507" s="12" t="inlineStr">
        <is>
          <t>АБК</t>
        </is>
      </c>
      <c r="B507" s="12" t="n"/>
      <c r="C507" s="21" t="inlineStr">
        <is>
          <t>5.12.7</t>
        </is>
      </c>
      <c r="D507" s="238" t="inlineStr">
        <is>
          <t>Самовыравнивающаяся смесь 10 мм</t>
        </is>
      </c>
      <c r="E507" s="349" t="n"/>
      <c r="F507" s="349" t="n"/>
      <c r="G507" s="349" t="n"/>
      <c r="H507" s="349" t="n"/>
      <c r="I507" s="350" t="n"/>
      <c r="J507" s="108" t="inlineStr">
        <is>
          <t>м2</t>
        </is>
      </c>
      <c r="K507" s="55">
        <f>6.95+482.61</f>
        <v/>
      </c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  <c r="U507" s="55">
        <f>6.95+482.61</f>
        <v/>
      </c>
    </row>
    <row r="508" ht="15" customHeight="1" s="270">
      <c r="A508" s="12" t="inlineStr">
        <is>
          <t>АБК</t>
        </is>
      </c>
      <c r="B508" s="12" t="n"/>
      <c r="C508" s="21" t="inlineStr">
        <is>
          <t>5.12.8</t>
        </is>
      </c>
      <c r="D508" s="238" t="inlineStr">
        <is>
          <t>Самовыравнивающаяся смесь 17 мм</t>
        </is>
      </c>
      <c r="E508" s="349" t="n"/>
      <c r="F508" s="349" t="n"/>
      <c r="G508" s="349" t="n"/>
      <c r="H508" s="349" t="n"/>
      <c r="I508" s="350" t="n"/>
      <c r="J508" s="108" t="inlineStr">
        <is>
          <t>м2</t>
        </is>
      </c>
      <c r="K508" s="55" t="n">
        <v>84.84</v>
      </c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  <c r="U508" s="55" t="n">
        <v>84.84</v>
      </c>
    </row>
    <row r="509" ht="15" customHeight="1" s="270">
      <c r="A509" s="12" t="inlineStr">
        <is>
          <t>АБК</t>
        </is>
      </c>
      <c r="B509" s="12" t="n"/>
      <c r="C509" s="21" t="inlineStr">
        <is>
          <t>5.12.9</t>
        </is>
      </c>
      <c r="D509" s="238" t="inlineStr">
        <is>
          <t xml:space="preserve">Установка нагревательных матов теплого пола в помещениях санузлов </t>
        </is>
      </c>
      <c r="E509" s="349" t="n"/>
      <c r="F509" s="349" t="n"/>
      <c r="G509" s="349" t="n"/>
      <c r="H509" s="349" t="n"/>
      <c r="I509" s="350" t="n"/>
      <c r="J509" s="108" t="inlineStr">
        <is>
          <t>м2</t>
        </is>
      </c>
      <c r="K509" s="95">
        <f>26.26</f>
        <v/>
      </c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  <c r="U509" s="95">
        <f>26.26</f>
        <v/>
      </c>
    </row>
    <row r="510" ht="15" customHeight="1" s="270">
      <c r="A510" s="12" t="inlineStr">
        <is>
          <t>АБК</t>
        </is>
      </c>
      <c r="B510" s="12" t="n"/>
      <c r="C510" s="21" t="inlineStr">
        <is>
          <t>5.12.10</t>
        </is>
      </c>
      <c r="D510" s="238" t="inlineStr">
        <is>
          <t>Устройство обмазочной гидроизоляции полов во влажных помещениях</t>
        </is>
      </c>
      <c r="E510" s="349" t="n"/>
      <c r="F510" s="349" t="n"/>
      <c r="G510" s="349" t="n"/>
      <c r="H510" s="349" t="n"/>
      <c r="I510" s="350" t="n"/>
      <c r="J510" s="108" t="inlineStr">
        <is>
          <t>м2</t>
        </is>
      </c>
      <c r="K510" s="55">
        <f>93.96+26.26+94.74</f>
        <v/>
      </c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  <c r="U510" s="55">
        <f>93.96+26.26+94.74</f>
        <v/>
      </c>
    </row>
    <row r="511" ht="15" customHeight="1" s="270">
      <c r="A511" s="12" t="inlineStr">
        <is>
          <t>АБК</t>
        </is>
      </c>
      <c r="B511" s="12" t="n"/>
      <c r="C511" s="21" t="inlineStr">
        <is>
          <t>5.12.11</t>
        </is>
      </c>
      <c r="D511" s="238" t="inlineStr">
        <is>
          <t xml:space="preserve">Укладка напольной плитки керамической поверхностью 600×600 мм в общих зонах </t>
        </is>
      </c>
      <c r="E511" s="349" t="n"/>
      <c r="F511" s="349" t="n"/>
      <c r="G511" s="349" t="n"/>
      <c r="H511" s="349" t="n"/>
      <c r="I511" s="350" t="n"/>
      <c r="J511" s="108" t="inlineStr">
        <is>
          <t>м2</t>
        </is>
      </c>
      <c r="K511" s="95">
        <f>93.96+482.61</f>
        <v/>
      </c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  <c r="U511" s="95">
        <f>93.96+482.61</f>
        <v/>
      </c>
    </row>
    <row r="512" ht="30" customHeight="1" s="270">
      <c r="A512" s="12" t="inlineStr">
        <is>
          <t>АБК</t>
        </is>
      </c>
      <c r="B512" s="12" t="n"/>
      <c r="C512" s="21" t="inlineStr">
        <is>
          <t>5.12.12</t>
        </is>
      </c>
      <c r="D512" s="238" t="inlineStr">
        <is>
          <t>Укладка напольной плитки керамической с шероховатой поверхностью 600×600 мм в помещениях душевых и с/у</t>
        </is>
      </c>
      <c r="E512" s="349" t="n"/>
      <c r="F512" s="349" t="n"/>
      <c r="G512" s="349" t="n"/>
      <c r="H512" s="349" t="n"/>
      <c r="I512" s="350" t="n"/>
      <c r="J512" s="108" t="inlineStr">
        <is>
          <t>м2</t>
        </is>
      </c>
      <c r="K512" s="95">
        <f>26.26+94.74</f>
        <v/>
      </c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  <c r="U512" s="95">
        <f>26.26+94.74</f>
        <v/>
      </c>
    </row>
    <row r="513" ht="15" customHeight="1" s="270">
      <c r="A513" s="12" t="inlineStr">
        <is>
          <t>АБК</t>
        </is>
      </c>
      <c r="B513" s="12" t="n"/>
      <c r="C513" s="21" t="inlineStr">
        <is>
          <t>5.12.13</t>
        </is>
      </c>
      <c r="D513" s="238" t="inlineStr">
        <is>
          <t>Укладка напольной плитки керамической с шероховатой поверхностью 300×300 мм лестницы</t>
        </is>
      </c>
      <c r="E513" s="349" t="n"/>
      <c r="F513" s="349" t="n"/>
      <c r="G513" s="349" t="n"/>
      <c r="H513" s="349" t="n"/>
      <c r="I513" s="350" t="n"/>
      <c r="J513" s="108" t="inlineStr">
        <is>
          <t>м2</t>
        </is>
      </c>
      <c r="K513" s="95">
        <f>27.26+2.58</f>
        <v/>
      </c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  <c r="U513" s="95">
        <f>27.26+2.58</f>
        <v/>
      </c>
    </row>
    <row r="514" ht="15" customHeight="1" s="270">
      <c r="A514" s="12" t="inlineStr">
        <is>
          <t>АБК</t>
        </is>
      </c>
      <c r="B514" s="12" t="n"/>
      <c r="C514" s="21" t="inlineStr">
        <is>
          <t>5.12.14</t>
        </is>
      </c>
      <c r="D514" s="238" t="inlineStr">
        <is>
          <t>Укладка ламината промышленного 34 класса с подложкой и устроцством плинтуса МДФ</t>
        </is>
      </c>
      <c r="E514" s="349" t="n"/>
      <c r="F514" s="349" t="n"/>
      <c r="G514" s="349" t="n"/>
      <c r="H514" s="349" t="n"/>
      <c r="I514" s="350" t="n"/>
      <c r="J514" s="108" t="inlineStr">
        <is>
          <t>м2</t>
        </is>
      </c>
      <c r="K514" s="95">
        <f>440.55</f>
        <v/>
      </c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  <c r="U514" s="95">
        <f>440.55</f>
        <v/>
      </c>
    </row>
    <row r="515" ht="15" customHeight="1" s="270">
      <c r="A515" s="12" t="inlineStr">
        <is>
          <t>АБК</t>
        </is>
      </c>
      <c r="B515" s="12" t="n"/>
      <c r="C515" s="21" t="inlineStr">
        <is>
          <t>5.12.15</t>
        </is>
      </c>
      <c r="D515" s="238" t="inlineStr">
        <is>
          <t>Покраска пола полимерной краской</t>
        </is>
      </c>
      <c r="E515" s="349" t="n"/>
      <c r="F515" s="349" t="n"/>
      <c r="G515" s="349" t="n"/>
      <c r="H515" s="349" t="n"/>
      <c r="I515" s="350" t="n"/>
      <c r="J515" s="108" t="inlineStr">
        <is>
          <t>м2</t>
        </is>
      </c>
      <c r="K515" s="55" t="n">
        <v>17.2</v>
      </c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  <c r="U515" s="55" t="n">
        <v>17.2</v>
      </c>
    </row>
    <row r="516" ht="15" customHeight="1" s="270">
      <c r="A516" s="12" t="inlineStr">
        <is>
          <t>АБК</t>
        </is>
      </c>
      <c r="B516" s="12" t="n"/>
      <c r="C516" s="21" t="inlineStr">
        <is>
          <t>5.12.16</t>
        </is>
      </c>
      <c r="D516" s="238" t="inlineStr">
        <is>
          <t>Устройство покрытий из антистатического линолеума</t>
        </is>
      </c>
      <c r="E516" s="349" t="n"/>
      <c r="F516" s="349" t="n"/>
      <c r="G516" s="349" t="n"/>
      <c r="H516" s="349" t="n"/>
      <c r="I516" s="350" t="n"/>
      <c r="J516" s="108" t="inlineStr">
        <is>
          <t>м2</t>
        </is>
      </c>
      <c r="K516" s="55">
        <f>11.9</f>
        <v/>
      </c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  <c r="U516" s="55">
        <f>11.9</f>
        <v/>
      </c>
    </row>
    <row r="517" ht="15" customHeight="1" s="270">
      <c r="A517" s="12" t="inlineStr">
        <is>
          <t>АБК</t>
        </is>
      </c>
      <c r="B517" s="12" t="n"/>
      <c r="C517" s="21" t="inlineStr">
        <is>
          <t>5.12.17</t>
        </is>
      </c>
      <c r="D517" s="238" t="inlineStr">
        <is>
          <t>Устройство спортивного резинового покрытия  в помещении спортзала</t>
        </is>
      </c>
      <c r="E517" s="349" t="n"/>
      <c r="F517" s="349" t="n"/>
      <c r="G517" s="349" t="n"/>
      <c r="H517" s="349" t="n"/>
      <c r="I517" s="350" t="n"/>
      <c r="J517" s="108" t="inlineStr">
        <is>
          <t>м2</t>
        </is>
      </c>
      <c r="K517" s="55" t="n">
        <v>84.84</v>
      </c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  <c r="U517" s="55" t="n">
        <v>84.84</v>
      </c>
    </row>
    <row r="518" ht="15" customHeight="1" s="270">
      <c r="A518" s="12" t="inlineStr">
        <is>
          <t>АБК</t>
        </is>
      </c>
      <c r="B518" s="12" t="n"/>
      <c r="C518" s="21" t="inlineStr">
        <is>
          <t>5.12.18</t>
        </is>
      </c>
      <c r="D518" s="247" t="inlineStr">
        <is>
          <t>Звукоизоляция 5мм</t>
        </is>
      </c>
      <c r="E518" s="349" t="n"/>
      <c r="F518" s="349" t="n"/>
      <c r="G518" s="349" t="n"/>
      <c r="H518" s="349" t="n"/>
      <c r="I518" s="349" t="n"/>
      <c r="J518" s="108" t="inlineStr">
        <is>
          <t>м2</t>
        </is>
      </c>
      <c r="K518" s="55">
        <f>93.96+11.9+84.84+26.26+440.55</f>
        <v/>
      </c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  <c r="U518" s="55">
        <f>93.96+11.9+84.84+26.26+440.55</f>
        <v/>
      </c>
    </row>
    <row r="519" ht="15" customHeight="1" s="270">
      <c r="A519" s="12" t="inlineStr">
        <is>
          <t>АБК</t>
        </is>
      </c>
      <c r="B519" s="12" t="n"/>
      <c r="C519" s="21" t="inlineStr">
        <is>
          <t>5.12.19</t>
        </is>
      </c>
      <c r="D519" s="247" t="inlineStr">
        <is>
          <t>Гранит с термообработкой серого цвета на клеевой основе (входные группы)</t>
        </is>
      </c>
      <c r="E519" s="349" t="n"/>
      <c r="F519" s="349" t="n"/>
      <c r="G519" s="349" t="n"/>
      <c r="H519" s="349" t="n"/>
      <c r="I519" s="349" t="n"/>
      <c r="J519" s="108" t="inlineStr">
        <is>
          <t>м2</t>
        </is>
      </c>
      <c r="K519" s="55" t="n">
        <v>67.8</v>
      </c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  <c r="U519" s="55" t="n">
        <v>67.8</v>
      </c>
    </row>
    <row r="520" ht="15" customHeight="1" s="270">
      <c r="A520" s="12" t="inlineStr">
        <is>
          <t>АБК</t>
        </is>
      </c>
      <c r="B520" s="12" t="n"/>
      <c r="C520" s="21" t="inlineStr">
        <is>
          <t>5.12.20</t>
        </is>
      </c>
      <c r="D520" s="247" t="inlineStr">
        <is>
          <t>Плавающий пол в венткамере Гидроизоляция, пенополистирол 50мм, стяжка 50 мм М150</t>
        </is>
      </c>
      <c r="E520" s="349" t="n"/>
      <c r="F520" s="349" t="n"/>
      <c r="G520" s="349" t="n"/>
      <c r="H520" s="349" t="n"/>
      <c r="I520" s="349" t="n"/>
      <c r="J520" s="108" t="inlineStr">
        <is>
          <t>м2</t>
        </is>
      </c>
      <c r="K520" s="55" t="n">
        <v>16.4</v>
      </c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  <c r="U520" s="55" t="n">
        <v>16.4</v>
      </c>
    </row>
    <row r="521" ht="15" customHeight="1" s="270">
      <c r="A521" s="372" t="inlineStr">
        <is>
          <t>5.13 Устройство полов здания Галерея</t>
        </is>
      </c>
      <c r="B521" s="349" t="n"/>
      <c r="C521" s="349" t="n"/>
      <c r="D521" s="349" t="n"/>
      <c r="E521" s="349" t="n"/>
      <c r="F521" s="349" t="n"/>
      <c r="G521" s="349" t="n"/>
      <c r="H521" s="349" t="n"/>
      <c r="I521" s="349" t="n"/>
      <c r="J521" s="349" t="n"/>
      <c r="K521" s="349" t="n"/>
      <c r="L521" s="349" t="n"/>
      <c r="M521" s="349" t="n"/>
      <c r="N521" s="349" t="n"/>
      <c r="O521" s="349" t="n"/>
      <c r="P521" s="349" t="n"/>
      <c r="Q521" s="349" t="n"/>
      <c r="R521" s="349" t="n"/>
      <c r="S521" s="349" t="n"/>
      <c r="T521" s="349" t="n"/>
      <c r="U521" s="350" t="n"/>
    </row>
    <row r="522" ht="15" customHeight="1" s="270">
      <c r="A522" s="12" t="inlineStr">
        <is>
          <t>Галерея</t>
        </is>
      </c>
      <c r="B522" s="12" t="n"/>
      <c r="C522" s="12" t="inlineStr">
        <is>
          <t>5.13.1</t>
        </is>
      </c>
      <c r="D522" s="384" t="inlineStr">
        <is>
          <t>Утепление плиты пола Галереи</t>
        </is>
      </c>
      <c r="E522" s="349" t="n"/>
      <c r="F522" s="349" t="n"/>
      <c r="G522" s="349" t="n"/>
      <c r="H522" s="349" t="n"/>
      <c r="I522" s="350" t="n"/>
      <c r="J522" s="116" t="inlineStr">
        <is>
          <t>м2</t>
        </is>
      </c>
      <c r="K522" s="97" t="n">
        <v>24.7</v>
      </c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  <c r="U522" s="97" t="n">
        <v>24.7</v>
      </c>
    </row>
    <row r="523" ht="15" customHeight="1" s="270">
      <c r="A523" s="12" t="inlineStr">
        <is>
          <t>Галерея</t>
        </is>
      </c>
      <c r="B523" s="12" t="n"/>
      <c r="C523" s="12" t="inlineStr">
        <is>
          <t>5.13.2</t>
        </is>
      </c>
      <c r="D523" s="384" t="inlineStr">
        <is>
          <t>Устройство стяжек из цементно-песчаного раствора М 150</t>
        </is>
      </c>
      <c r="E523" s="349" t="n"/>
      <c r="F523" s="349" t="n"/>
      <c r="G523" s="349" t="n"/>
      <c r="H523" s="349" t="n"/>
      <c r="I523" s="350" t="n"/>
      <c r="J523" s="116" t="inlineStr">
        <is>
          <t>м2</t>
        </is>
      </c>
      <c r="K523" s="97" t="n">
        <v>24.7</v>
      </c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  <c r="U523" s="97" t="n">
        <v>24.7</v>
      </c>
    </row>
    <row r="524" ht="15" customHeight="1" s="270">
      <c r="A524" s="12" t="inlineStr">
        <is>
          <t>Галерея</t>
        </is>
      </c>
      <c r="B524" s="12" t="n"/>
      <c r="C524" s="12" t="inlineStr">
        <is>
          <t>5.13.3</t>
        </is>
      </c>
      <c r="D524" s="384" t="inlineStr">
        <is>
          <t xml:space="preserve">Укладка напольной плитки керамической  600×600 мм в общих зонах </t>
        </is>
      </c>
      <c r="E524" s="349" t="n"/>
      <c r="F524" s="349" t="n"/>
      <c r="G524" s="349" t="n"/>
      <c r="H524" s="349" t="n"/>
      <c r="I524" s="350" t="n"/>
      <c r="J524" s="116" t="inlineStr">
        <is>
          <t>м2</t>
        </is>
      </c>
      <c r="K524" s="97" t="n">
        <v>24.7</v>
      </c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  <c r="U524" s="97" t="n">
        <v>24.7</v>
      </c>
    </row>
    <row r="525" ht="15" customHeight="1" s="270">
      <c r="A525" s="372" t="inlineStr">
        <is>
          <t>5.14 Отделка стен здания Общежития</t>
        </is>
      </c>
      <c r="B525" s="349" t="n"/>
      <c r="C525" s="349" t="n"/>
      <c r="D525" s="349" t="n"/>
      <c r="E525" s="349" t="n"/>
      <c r="F525" s="349" t="n"/>
      <c r="G525" s="349" t="n"/>
      <c r="H525" s="349" t="n"/>
      <c r="I525" s="349" t="n"/>
      <c r="J525" s="349" t="n"/>
      <c r="K525" s="349" t="n"/>
      <c r="L525" s="349" t="n"/>
      <c r="M525" s="349" t="n"/>
      <c r="N525" s="349" t="n"/>
      <c r="O525" s="349" t="n"/>
      <c r="P525" s="349" t="n"/>
      <c r="Q525" s="349" t="n"/>
      <c r="R525" s="349" t="n"/>
      <c r="S525" s="349" t="n"/>
      <c r="T525" s="349" t="n"/>
      <c r="U525" s="350" t="n"/>
    </row>
    <row r="526" ht="15" customHeight="1" s="270">
      <c r="A526" s="12" t="inlineStr">
        <is>
          <t>Общежитие</t>
        </is>
      </c>
      <c r="B526" s="12" t="n"/>
      <c r="C526" s="12" t="inlineStr">
        <is>
          <t>5.14.1</t>
        </is>
      </c>
      <c r="D526" s="384" t="inlineStr">
        <is>
          <t>Устройство конструкций ГКЛ тип 1 (облицовка с одной стороны)</t>
        </is>
      </c>
      <c r="E526" s="349" t="n"/>
      <c r="F526" s="349" t="n"/>
      <c r="G526" s="349" t="n"/>
      <c r="H526" s="349" t="n"/>
      <c r="I526" s="350" t="n"/>
      <c r="J526" s="117" t="inlineStr">
        <is>
          <t>м2</t>
        </is>
      </c>
      <c r="K526" s="95">
        <f>506.67+506.92+501.36</f>
        <v/>
      </c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  <c r="U526" s="95">
        <f>506.67+506.92+501.36</f>
        <v/>
      </c>
    </row>
    <row r="527" ht="15" customHeight="1" s="270">
      <c r="A527" s="12" t="inlineStr">
        <is>
          <t>Общежитие</t>
        </is>
      </c>
      <c r="B527" s="12" t="n"/>
      <c r="C527" s="12" t="inlineStr">
        <is>
          <t>5.14.2</t>
        </is>
      </c>
      <c r="D527" s="384" t="inlineStr">
        <is>
          <t>Устройство обмазочной гидроизоляции стен и перегородок во влажных помещениях</t>
        </is>
      </c>
      <c r="E527" s="349" t="n"/>
      <c r="F527" s="349" t="n"/>
      <c r="G527" s="349" t="n"/>
      <c r="H527" s="349" t="n"/>
      <c r="I527" s="350" t="n"/>
      <c r="J527" s="118" t="inlineStr">
        <is>
          <t>м2</t>
        </is>
      </c>
      <c r="K527" s="98">
        <f>5.7+291.73+72.49+161.25+618.04+6.94+455.09+120.03+193.83</f>
        <v/>
      </c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  <c r="U527" s="98">
        <f>5.7+291.73+72.49+161.25+618.04+6.94+455.09+120.03+193.83</f>
        <v/>
      </c>
    </row>
    <row r="528" ht="15" customHeight="1" s="270">
      <c r="A528" s="12" t="inlineStr">
        <is>
          <t>Общежитие</t>
        </is>
      </c>
      <c r="B528" s="12" t="n"/>
      <c r="C528" s="12" t="inlineStr">
        <is>
          <t>5.14.3</t>
        </is>
      </c>
      <c r="D528" s="384" t="inlineStr">
        <is>
          <t>Устройство конструкцийГКЛ перегородок с шумоизоляцией тип 2 профиль 100 мм</t>
        </is>
      </c>
      <c r="E528" s="349" t="n"/>
      <c r="F528" s="349" t="n"/>
      <c r="G528" s="349" t="n"/>
      <c r="H528" s="349" t="n"/>
      <c r="I528" s="350" t="n"/>
      <c r="J528" s="117" t="inlineStr">
        <is>
          <t>м2</t>
        </is>
      </c>
      <c r="K528" s="95">
        <f>155.96+32.81+34.36</f>
        <v/>
      </c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  <c r="U528" s="95">
        <f>155.96+32.81+34.36</f>
        <v/>
      </c>
    </row>
    <row r="529" ht="15" customHeight="1" s="270">
      <c r="A529" s="12" t="inlineStr">
        <is>
          <t>Общежитие</t>
        </is>
      </c>
      <c r="B529" s="12" t="n"/>
      <c r="C529" s="12" t="inlineStr">
        <is>
          <t>5.14.4</t>
        </is>
      </c>
      <c r="D529" s="384" t="inlineStr">
        <is>
          <t>Устройство конструкцийГКЛ перегородок с шумоизоляцией тип 3 профиль 100 мм</t>
        </is>
      </c>
      <c r="E529" s="349" t="n"/>
      <c r="F529" s="349" t="n"/>
      <c r="G529" s="349" t="n"/>
      <c r="H529" s="349" t="n"/>
      <c r="I529" s="350" t="n"/>
      <c r="J529" s="117" t="inlineStr">
        <is>
          <t>м2</t>
        </is>
      </c>
      <c r="K529" s="95">
        <f>364.32+471.18+424.39</f>
        <v/>
      </c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  <c r="U529" s="95">
        <f>364.32+471.18+424.39</f>
        <v/>
      </c>
    </row>
    <row r="530" ht="15" customHeight="1" s="270">
      <c r="A530" s="12" t="inlineStr">
        <is>
          <t>Общежитие</t>
        </is>
      </c>
      <c r="B530" s="12" t="n"/>
      <c r="C530" s="12" t="inlineStr">
        <is>
          <t>5.14.5</t>
        </is>
      </c>
      <c r="D530" s="384" t="inlineStr">
        <is>
          <t>Устройство конструкцийГКЛ перегородок с шумоизоляцией тип 4 профиль 100 мм</t>
        </is>
      </c>
      <c r="E530" s="349" t="n"/>
      <c r="F530" s="349" t="n"/>
      <c r="G530" s="349" t="n"/>
      <c r="H530" s="349" t="n"/>
      <c r="I530" s="350" t="n"/>
      <c r="J530" s="117" t="inlineStr">
        <is>
          <t>м2</t>
        </is>
      </c>
      <c r="K530" s="95">
        <f>216.33+182.74+179.87</f>
        <v/>
      </c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  <c r="U530" s="95">
        <f>216.33+182.74+179.87</f>
        <v/>
      </c>
    </row>
    <row r="531" ht="30" customHeight="1" s="270">
      <c r="A531" s="12" t="inlineStr">
        <is>
          <t>Общежитие</t>
        </is>
      </c>
      <c r="B531" s="12" t="n"/>
      <c r="C531" s="12" t="inlineStr">
        <is>
          <t>5.14.6</t>
        </is>
      </c>
      <c r="D531" s="385" t="inlineStr">
        <is>
          <t>Устройство конструкций ГКЛВ перегородок во влажных зонах  тип 5 (облицовка с одной стороны)</t>
        </is>
      </c>
      <c r="E531" s="349" t="n"/>
      <c r="F531" s="349" t="n"/>
      <c r="G531" s="349" t="n"/>
      <c r="H531" s="349" t="n"/>
      <c r="I531" s="350" t="n"/>
      <c r="J531" s="117" t="inlineStr">
        <is>
          <t>м2</t>
        </is>
      </c>
      <c r="K531" s="95">
        <f>5.7+4.77+6.94</f>
        <v/>
      </c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  <c r="U531" s="95">
        <f>5.7+4.77+6.94</f>
        <v/>
      </c>
    </row>
    <row r="532" ht="15" customHeight="1" s="270">
      <c r="A532" s="12" t="inlineStr">
        <is>
          <t>Общежитие</t>
        </is>
      </c>
      <c r="B532" s="12" t="n"/>
      <c r="C532" s="12" t="inlineStr">
        <is>
          <t>5.14.7</t>
        </is>
      </c>
      <c r="D532" s="384" t="inlineStr">
        <is>
          <t>Устройство конструкций ГКЛВ перегородок с шумоизоляцией тип 6 профиль 50 мм</t>
        </is>
      </c>
      <c r="E532" s="349" t="n"/>
      <c r="F532" s="349" t="n"/>
      <c r="G532" s="349" t="n"/>
      <c r="H532" s="349" t="n"/>
      <c r="I532" s="350" t="n"/>
      <c r="J532" s="117" t="inlineStr">
        <is>
          <t>м2</t>
        </is>
      </c>
      <c r="K532" s="95">
        <f>291.73+342.62+455.09</f>
        <v/>
      </c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  <c r="U532" s="95">
        <f>291.73+342.62+455.09</f>
        <v/>
      </c>
    </row>
    <row r="533" ht="15" customHeight="1" s="270">
      <c r="A533" s="12" t="inlineStr">
        <is>
          <t>Общежитие</t>
        </is>
      </c>
      <c r="B533" s="12" t="n"/>
      <c r="C533" s="12" t="inlineStr">
        <is>
          <t>5.14.8</t>
        </is>
      </c>
      <c r="D533" s="384" t="inlineStr">
        <is>
          <t>Устройство конструкций ГКЛВ перегородок с шумоизоляцией тип 7 профиль 75 мм</t>
        </is>
      </c>
      <c r="E533" s="349" t="n"/>
      <c r="F533" s="349" t="n"/>
      <c r="G533" s="349" t="n"/>
      <c r="H533" s="349" t="n"/>
      <c r="I533" s="350" t="n"/>
      <c r="J533" s="117" t="inlineStr">
        <is>
          <t>м2</t>
        </is>
      </c>
      <c r="K533" s="95">
        <f>72.49+79.26+120.03</f>
        <v/>
      </c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  <c r="U533" s="95">
        <f>72.49+79.26+120.03</f>
        <v/>
      </c>
    </row>
    <row r="534" ht="15" customHeight="1" s="270">
      <c r="A534" s="12" t="inlineStr">
        <is>
          <t>Общежитие</t>
        </is>
      </c>
      <c r="B534" s="12" t="n"/>
      <c r="C534" s="12" t="inlineStr">
        <is>
          <t>5.14.9</t>
        </is>
      </c>
      <c r="D534" s="384" t="inlineStr">
        <is>
          <t>Устройство конструкций ГКЛВ перегородок с шумоизоляцией тип 8 профиль 100 мм</t>
        </is>
      </c>
      <c r="E534" s="349" t="n"/>
      <c r="F534" s="349" t="n"/>
      <c r="G534" s="349" t="n"/>
      <c r="H534" s="349" t="n"/>
      <c r="I534" s="350" t="n"/>
      <c r="J534" s="117" t="inlineStr">
        <is>
          <t>м2</t>
        </is>
      </c>
      <c r="K534" s="95">
        <f>161.25+191.39+193.83</f>
        <v/>
      </c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  <c r="U534" s="95">
        <f>161.25+191.39+193.83</f>
        <v/>
      </c>
    </row>
    <row r="535" ht="15" customHeight="1" s="270">
      <c r="A535" s="12" t="inlineStr">
        <is>
          <t>Общежитие</t>
        </is>
      </c>
      <c r="B535" s="12" t="n"/>
      <c r="C535" s="12" t="inlineStr">
        <is>
          <t>5.14.10</t>
        </is>
      </c>
      <c r="D535" s="384" t="inlineStr">
        <is>
          <t>Подгоотовка  ГКЛ перегородок и ГКЛ стен к штукатурке:  проклейка швов, грунтовка</t>
        </is>
      </c>
      <c r="E535" s="349" t="n"/>
      <c r="F535" s="349" t="n"/>
      <c r="G535" s="349" t="n"/>
      <c r="H535" s="349" t="n"/>
      <c r="I535" s="350" t="n"/>
      <c r="J535" s="117" t="inlineStr">
        <is>
          <t>м2</t>
        </is>
      </c>
      <c r="K535" s="98" t="inlineStr">
        <is>
          <t>1636.5</t>
        </is>
      </c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  <c r="U535" s="98" t="inlineStr">
        <is>
          <t>1636.5</t>
        </is>
      </c>
    </row>
    <row r="536" ht="45" customHeight="1" s="270">
      <c r="A536" s="12" t="inlineStr">
        <is>
          <t>Общежитие</t>
        </is>
      </c>
      <c r="B536" s="12" t="n"/>
      <c r="C536" s="12" t="inlineStr">
        <is>
          <t>5.14.11</t>
        </is>
      </c>
      <c r="D536" s="385" t="inlineStr">
        <is>
          <t>Перегородка поликарбонат 16 мм, профиль из анодированного алюминия. с раздвижным открыванием.
(или аналог)</t>
        </is>
      </c>
      <c r="E536" s="349" t="n"/>
      <c r="F536" s="349" t="n"/>
      <c r="G536" s="349" t="n"/>
      <c r="H536" s="349" t="n"/>
      <c r="I536" s="350" t="n"/>
      <c r="J536" s="117" t="inlineStr">
        <is>
          <t>м2</t>
        </is>
      </c>
      <c r="K536" s="98" t="n">
        <v>133.92</v>
      </c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  <c r="U536" s="98" t="n">
        <v>133.92</v>
      </c>
    </row>
    <row r="537" ht="60" customHeight="1" s="270">
      <c r="A537" s="12" t="inlineStr">
        <is>
          <t>Общежитие</t>
        </is>
      </c>
      <c r="B537" s="12" t="n"/>
      <c r="C537" s="12" t="inlineStr">
        <is>
          <t>5.14.12</t>
        </is>
      </c>
      <c r="D537" s="385" t="inlineStr">
        <is>
          <t>Штукатурка сухой смесью на гипсовой
основе –1-1.5 мм;
Выравнивающий финишный слой на гипсовой
основе – 1 мм;</t>
        </is>
      </c>
      <c r="E537" s="349" t="n"/>
      <c r="F537" s="349" t="n"/>
      <c r="G537" s="349" t="n"/>
      <c r="H537" s="349" t="n"/>
      <c r="I537" s="350" t="n"/>
      <c r="J537" s="117" t="inlineStr">
        <is>
          <t>м2</t>
        </is>
      </c>
      <c r="K537" s="98">
        <f>486.13+209.55+1120.45+198.83+97.33+1491.02+180.41+138.97+1491.91</f>
        <v/>
      </c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  <c r="U537" s="98">
        <f>486.13+209.55+1120.45+198.83+97.33+1491.02+180.41+138.97+1491.91</f>
        <v/>
      </c>
    </row>
    <row r="538" ht="30" customHeight="1" s="270">
      <c r="A538" s="12" t="inlineStr">
        <is>
          <t>Общежитие</t>
        </is>
      </c>
      <c r="B538" s="12" t="n"/>
      <c r="C538" s="12" t="inlineStr">
        <is>
          <t>5.14.13</t>
        </is>
      </c>
      <c r="D538" s="385" t="inlineStr">
        <is>
          <t>Штукатурка швов сухой смесью на
цементной основе</t>
        </is>
      </c>
      <c r="E538" s="349" t="n"/>
      <c r="F538" s="349" t="n"/>
      <c r="G538" s="349" t="n"/>
      <c r="H538" s="349" t="n"/>
      <c r="I538" s="350" t="n"/>
      <c r="J538" s="117" t="inlineStr">
        <is>
          <t>м2</t>
        </is>
      </c>
      <c r="K538" s="98">
        <f>468.45+464.9+594.19</f>
        <v/>
      </c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  <c r="U538" s="98">
        <f>468.45+464.9+594.19</f>
        <v/>
      </c>
    </row>
    <row r="539" ht="15" customHeight="1" s="270">
      <c r="A539" s="12" t="inlineStr">
        <is>
          <t>Общежитие</t>
        </is>
      </c>
      <c r="B539" s="12" t="n"/>
      <c r="C539" s="12" t="inlineStr">
        <is>
          <t>5.14.14</t>
        </is>
      </c>
      <c r="D539" s="384" t="inlineStr">
        <is>
          <t>Окраска  ГКЛ перегородок и ГКЛ стен акриловой краской в 2 слоя МОП ниже h=1,8м</t>
        </is>
      </c>
      <c r="E539" s="349" t="n"/>
      <c r="F539" s="349" t="n"/>
      <c r="G539" s="349" t="n"/>
      <c r="H539" s="349" t="n"/>
      <c r="I539" s="350" t="n"/>
      <c r="J539" s="118" t="inlineStr">
        <is>
          <t>м2</t>
        </is>
      </c>
      <c r="K539" s="98">
        <f>486.13+198.83+180.41</f>
        <v/>
      </c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  <c r="U539" s="98">
        <f>486.13+198.83+180.41</f>
        <v/>
      </c>
    </row>
    <row r="540" ht="15" customHeight="1" s="270">
      <c r="A540" s="12" t="inlineStr">
        <is>
          <t>Общежитие</t>
        </is>
      </c>
      <c r="B540" s="12" t="n"/>
      <c r="C540" s="12" t="inlineStr">
        <is>
          <t>5.14.15</t>
        </is>
      </c>
      <c r="D540" s="384" t="inlineStr">
        <is>
          <t>Окраска  ГКЛ перегородок и ГКЛ стен водоэмульсионной  краской в 2 слоя МОП выше h=1,8м</t>
        </is>
      </c>
      <c r="E540" s="349" t="n"/>
      <c r="F540" s="349" t="n"/>
      <c r="G540" s="349" t="n"/>
      <c r="H540" s="349" t="n"/>
      <c r="I540" s="350" t="n"/>
      <c r="J540" s="118" t="inlineStr">
        <is>
          <t>м2</t>
        </is>
      </c>
      <c r="K540" s="98">
        <f>209.55+97.33+138.97</f>
        <v/>
      </c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98">
        <f>209.55+97.33+138.97</f>
        <v/>
      </c>
    </row>
    <row r="541" ht="15" customHeight="1" s="270">
      <c r="A541" s="12" t="inlineStr">
        <is>
          <t>Общежитие</t>
        </is>
      </c>
      <c r="B541" s="12" t="n"/>
      <c r="C541" s="12" t="inlineStr">
        <is>
          <t>5.14.16</t>
        </is>
      </c>
      <c r="D541" s="384" t="inlineStr">
        <is>
          <t>Окраска  ГКЛ перегородок и ГКЛ стен водоэмульсионной краской в 2 слоя Жилые комнаты</t>
        </is>
      </c>
      <c r="E541" s="349" t="n"/>
      <c r="F541" s="349" t="n"/>
      <c r="G541" s="349" t="n"/>
      <c r="H541" s="349" t="n"/>
      <c r="I541" s="350" t="n"/>
      <c r="J541" s="118" t="inlineStr">
        <is>
          <t>м2</t>
        </is>
      </c>
      <c r="K541" s="98">
        <f>1120.45+1491.02+1491.91</f>
        <v/>
      </c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  <c r="U541" s="98">
        <f>1120.45+1491.02+1491.91</f>
        <v/>
      </c>
    </row>
    <row r="542" ht="15" customHeight="1" s="270">
      <c r="A542" s="12" t="inlineStr">
        <is>
          <t>Общежитие</t>
        </is>
      </c>
      <c r="B542" s="12" t="n"/>
      <c r="C542" s="12" t="inlineStr">
        <is>
          <t>5.14.17</t>
        </is>
      </c>
      <c r="D542" s="384" t="inlineStr">
        <is>
          <t>Устройство настенных покрытий из керамической плитка в санузлах и душевых</t>
        </is>
      </c>
      <c r="E542" s="349" t="n"/>
      <c r="F542" s="349" t="n"/>
      <c r="G542" s="349" t="n"/>
      <c r="H542" s="349" t="n"/>
      <c r="I542" s="350" t="n"/>
      <c r="J542" s="118" t="inlineStr">
        <is>
          <t>м2</t>
        </is>
      </c>
      <c r="K542" s="52">
        <f>468.45+464.9+594.19</f>
        <v/>
      </c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  <c r="U542" s="52">
        <f>468.45+464.9+594.19</f>
        <v/>
      </c>
    </row>
    <row r="543" ht="30" customHeight="1" s="270">
      <c r="A543" s="12" t="inlineStr">
        <is>
          <t>Общежитие</t>
        </is>
      </c>
      <c r="B543" s="12" t="n"/>
      <c r="C543" s="12" t="inlineStr">
        <is>
          <t>5.14.18</t>
        </is>
      </c>
      <c r="D543" s="385" t="inlineStr">
        <is>
          <t>Окраска видимых частей (не зашитых стеновыми и потолочными конструкциями) металлических конструкций эмалью ПФ 115 цвет RAL 7035</t>
        </is>
      </c>
      <c r="E543" s="349" t="n"/>
      <c r="F543" s="349" t="n"/>
      <c r="G543" s="349" t="n"/>
      <c r="H543" s="349" t="n"/>
      <c r="I543" s="350" t="n"/>
      <c r="J543" s="119" t="inlineStr">
        <is>
          <t>комплекс</t>
        </is>
      </c>
      <c r="K543" s="99" t="n">
        <v>1</v>
      </c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  <c r="U543" s="99" t="n">
        <v>1</v>
      </c>
    </row>
    <row r="544" ht="15" customHeight="1" s="270">
      <c r="A544" s="12" t="inlineStr">
        <is>
          <t>Общежитие</t>
        </is>
      </c>
      <c r="B544" s="12" t="n"/>
      <c r="C544" s="12" t="inlineStr">
        <is>
          <t>5.14.19</t>
        </is>
      </c>
      <c r="D544" s="384" t="inlineStr">
        <is>
          <t>Монтаж подоконников 1280х350</t>
        </is>
      </c>
      <c r="E544" s="349" t="n"/>
      <c r="F544" s="349" t="n"/>
      <c r="G544" s="349" t="n"/>
      <c r="H544" s="349" t="n"/>
      <c r="I544" s="350" t="n"/>
      <c r="J544" s="118" t="inlineStr">
        <is>
          <t>м2</t>
        </is>
      </c>
      <c r="K544" s="53" t="n">
        <v>104</v>
      </c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  <c r="U544" s="53" t="n">
        <v>104</v>
      </c>
    </row>
    <row r="545" ht="15" customHeight="1" s="270">
      <c r="A545" s="372" t="inlineStr">
        <is>
          <t>5.15 Отделка стен здания АБК</t>
        </is>
      </c>
      <c r="B545" s="349" t="n"/>
      <c r="C545" s="349" t="n"/>
      <c r="D545" s="349" t="n"/>
      <c r="E545" s="349" t="n"/>
      <c r="F545" s="349" t="n"/>
      <c r="G545" s="349" t="n"/>
      <c r="H545" s="349" t="n"/>
      <c r="I545" s="349" t="n"/>
      <c r="J545" s="349" t="n"/>
      <c r="K545" s="349" t="n"/>
      <c r="L545" s="349" t="n"/>
      <c r="M545" s="349" t="n"/>
      <c r="N545" s="349" t="n"/>
      <c r="O545" s="349" t="n"/>
      <c r="P545" s="349" t="n"/>
      <c r="Q545" s="349" t="n"/>
      <c r="R545" s="349" t="n"/>
      <c r="S545" s="349" t="n"/>
      <c r="T545" s="349" t="n"/>
      <c r="U545" s="350" t="n"/>
    </row>
    <row r="546" ht="15" customHeight="1" s="270">
      <c r="A546" s="12" t="inlineStr">
        <is>
          <t>АБК</t>
        </is>
      </c>
      <c r="B546" s="12" t="n"/>
      <c r="C546" s="12" t="inlineStr">
        <is>
          <t>5.15.1</t>
        </is>
      </c>
      <c r="D546" s="384" t="inlineStr">
        <is>
          <t>Устройство конструкций ГКЛ тип 1 (облицовка с одной стороны)</t>
        </is>
      </c>
      <c r="E546" s="349" t="n"/>
      <c r="F546" s="349" t="n"/>
      <c r="G546" s="349" t="n"/>
      <c r="H546" s="349" t="n"/>
      <c r="I546" s="350" t="n"/>
      <c r="J546" s="117" t="inlineStr">
        <is>
          <t>м2</t>
        </is>
      </c>
      <c r="K546" s="97" t="n">
        <v>947.99</v>
      </c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  <c r="U546" s="97" t="n">
        <v>947.99</v>
      </c>
    </row>
    <row r="547" ht="15" customHeight="1" s="270">
      <c r="A547" s="12" t="inlineStr">
        <is>
          <t>АБК</t>
        </is>
      </c>
      <c r="B547" s="12" t="n"/>
      <c r="C547" s="12" t="inlineStr">
        <is>
          <t>5.15.2</t>
        </is>
      </c>
      <c r="D547" s="384" t="inlineStr">
        <is>
          <t>Устройство обмазочной гидроизоляции стен и перегородок во влажных помещениях</t>
        </is>
      </c>
      <c r="E547" s="349" t="n"/>
      <c r="F547" s="349" t="n"/>
      <c r="G547" s="349" t="n"/>
      <c r="H547" s="349" t="n"/>
      <c r="I547" s="350" t="n"/>
      <c r="J547" s="118" t="inlineStr">
        <is>
          <t>м2</t>
        </is>
      </c>
      <c r="K547" s="97" t="n">
        <v>415.31</v>
      </c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  <c r="U547" s="97" t="n">
        <v>415.31</v>
      </c>
    </row>
    <row r="548" ht="15" customHeight="1" s="270">
      <c r="A548" s="12" t="inlineStr">
        <is>
          <t>АБК</t>
        </is>
      </c>
      <c r="B548" s="12" t="n"/>
      <c r="C548" s="12" t="inlineStr">
        <is>
          <t>5.15.3</t>
        </is>
      </c>
      <c r="D548" s="384" t="inlineStr">
        <is>
          <t>Устройство конструкцийГКЛ перегородок с шумоизоляцией тип 2 профиль 100 мм</t>
        </is>
      </c>
      <c r="E548" s="349" t="n"/>
      <c r="F548" s="349" t="n"/>
      <c r="G548" s="349" t="n"/>
      <c r="H548" s="349" t="n"/>
      <c r="I548" s="350" t="n"/>
      <c r="J548" s="118" t="inlineStr">
        <is>
          <t>м2</t>
        </is>
      </c>
      <c r="K548" s="97" t="n">
        <v>1083.25</v>
      </c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  <c r="U548" s="97" t="n">
        <v>1083.25</v>
      </c>
    </row>
    <row r="549" ht="15" customHeight="1" s="270">
      <c r="A549" s="12" t="inlineStr">
        <is>
          <t>АБК</t>
        </is>
      </c>
      <c r="B549" s="12" t="n"/>
      <c r="C549" s="12" t="inlineStr">
        <is>
          <t>5.15.4</t>
        </is>
      </c>
      <c r="D549" s="384" t="inlineStr">
        <is>
          <t>Устройство конструкцийГКЛ перегородок с шумоизоляцией тип 3 (5) профиль 100 мм</t>
        </is>
      </c>
      <c r="E549" s="349" t="n"/>
      <c r="F549" s="349" t="n"/>
      <c r="G549" s="349" t="n"/>
      <c r="H549" s="349" t="n"/>
      <c r="I549" s="350" t="n"/>
      <c r="J549" s="116" t="inlineStr">
        <is>
          <t>м2</t>
        </is>
      </c>
      <c r="K549" s="97" t="n">
        <v>131.18</v>
      </c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  <c r="U549" s="97" t="n">
        <v>131.18</v>
      </c>
    </row>
    <row r="550" ht="30" customHeight="1" s="270">
      <c r="A550" s="12" t="inlineStr">
        <is>
          <t>АБК</t>
        </is>
      </c>
      <c r="B550" s="12" t="n"/>
      <c r="C550" s="12" t="inlineStr">
        <is>
          <t>5.15.5</t>
        </is>
      </c>
      <c r="D550" s="385" t="inlineStr">
        <is>
          <t>Устройство конструкций ГКЛВ перегородок во влажных зонах  тип 4 (облицовка с одной стороны)</t>
        </is>
      </c>
      <c r="E550" s="349" t="n"/>
      <c r="F550" s="349" t="n"/>
      <c r="G550" s="349" t="n"/>
      <c r="H550" s="349" t="n"/>
      <c r="I550" s="350" t="n"/>
      <c r="J550" s="116" t="inlineStr">
        <is>
          <t>м2</t>
        </is>
      </c>
      <c r="K550" s="97" t="n">
        <v>98.29000000000001</v>
      </c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  <c r="U550" s="97" t="n">
        <v>98.29000000000001</v>
      </c>
    </row>
    <row r="551" ht="15" customHeight="1" s="270">
      <c r="A551" s="12" t="inlineStr">
        <is>
          <t>АБК</t>
        </is>
      </c>
      <c r="B551" s="12" t="n"/>
      <c r="C551" s="12" t="inlineStr">
        <is>
          <t>5.15.6</t>
        </is>
      </c>
      <c r="D551" s="384" t="inlineStr">
        <is>
          <t>Устройство конструкций ГКЛВ перегородок с шумоизоляцией тип 5 (7)  профиль 50 мм</t>
        </is>
      </c>
      <c r="E551" s="349" t="n"/>
      <c r="F551" s="349" t="n"/>
      <c r="G551" s="349" t="n"/>
      <c r="H551" s="349" t="n"/>
      <c r="I551" s="350" t="n"/>
      <c r="J551" s="116" t="inlineStr">
        <is>
          <t>м2</t>
        </is>
      </c>
      <c r="K551" s="97" t="n">
        <v>317.02</v>
      </c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  <c r="U551" s="97" t="n">
        <v>317.02</v>
      </c>
    </row>
    <row r="552" ht="15" customHeight="1" s="270">
      <c r="A552" s="12" t="inlineStr">
        <is>
          <t>АБК</t>
        </is>
      </c>
      <c r="B552" s="12" t="n"/>
      <c r="C552" s="12" t="inlineStr">
        <is>
          <t>5.15.7</t>
        </is>
      </c>
      <c r="D552" s="384" t="inlineStr">
        <is>
          <t>Подгоотовка  ГКЛ перегородок и ГКЛ стен к штукатурке:  проклейка швов, грунтовка</t>
        </is>
      </c>
      <c r="E552" s="349" t="n"/>
      <c r="F552" s="349" t="n"/>
      <c r="G552" s="349" t="n"/>
      <c r="H552" s="349" t="n"/>
      <c r="I552" s="350" t="n"/>
      <c r="J552" s="116" t="inlineStr">
        <is>
          <t>м2</t>
        </is>
      </c>
      <c r="K552" s="97" t="n">
        <v>4109.18</v>
      </c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  <c r="U552" s="97" t="n">
        <v>4109.18</v>
      </c>
    </row>
    <row r="553" ht="30" customHeight="1" s="270">
      <c r="A553" s="12" t="inlineStr">
        <is>
          <t>АБК</t>
        </is>
      </c>
      <c r="B553" s="12" t="n"/>
      <c r="C553" s="12" t="inlineStr">
        <is>
          <t>5.15.8</t>
        </is>
      </c>
      <c r="D553" s="385" t="inlineStr">
        <is>
          <t>Перегородка поликарбонат 16 мм, профиль из анодированного алюминия. с раздвижным открыванием.
(или аналог) 2200 мм</t>
        </is>
      </c>
      <c r="E553" s="349" t="n"/>
      <c r="F553" s="349" t="n"/>
      <c r="G553" s="349" t="n"/>
      <c r="H553" s="349" t="n"/>
      <c r="I553" s="350" t="n"/>
      <c r="J553" s="116" t="inlineStr">
        <is>
          <t>м2</t>
        </is>
      </c>
      <c r="K553" s="97" t="n">
        <v>170.1</v>
      </c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  <c r="U553" s="97" t="n">
        <v>170.1</v>
      </c>
    </row>
    <row r="554" ht="60" customHeight="1" s="270">
      <c r="A554" s="12" t="inlineStr">
        <is>
          <t>АБК</t>
        </is>
      </c>
      <c r="B554" s="12" t="n"/>
      <c r="C554" s="12" t="inlineStr">
        <is>
          <t>5.15.9</t>
        </is>
      </c>
      <c r="D554" s="385" t="inlineStr">
        <is>
          <t>Штукатурка сухой смесью на гипсовой
основе –1-1.5 мм;
Выравнивающий финишный слой на гипсовой
основе – 1 мм;</t>
        </is>
      </c>
      <c r="E554" s="349" t="n"/>
      <c r="F554" s="349" t="n"/>
      <c r="G554" s="349" t="n"/>
      <c r="H554" s="349" t="n"/>
      <c r="I554" s="350" t="n"/>
      <c r="J554" s="116" t="inlineStr">
        <is>
          <t>м2</t>
        </is>
      </c>
      <c r="K554" s="97" t="n">
        <v>2208.36</v>
      </c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  <c r="U554" s="97" t="n">
        <v>2208.36</v>
      </c>
    </row>
    <row r="555" ht="15" customHeight="1" s="270">
      <c r="A555" s="12" t="inlineStr">
        <is>
          <t>АБК</t>
        </is>
      </c>
      <c r="B555" s="12" t="n"/>
      <c r="C555" s="12" t="inlineStr">
        <is>
          <t>5.15.10</t>
        </is>
      </c>
      <c r="D555" s="385" t="inlineStr">
        <is>
          <t>Штукатурка швов сухой смесью на цементной основе</t>
        </is>
      </c>
      <c r="E555" s="349" t="n"/>
      <c r="F555" s="349" t="n"/>
      <c r="G555" s="349" t="n"/>
      <c r="H555" s="349" t="n"/>
      <c r="I555" s="350" t="n"/>
      <c r="J555" s="116" t="inlineStr">
        <is>
          <t>м2</t>
        </is>
      </c>
      <c r="K555" s="97" t="n">
        <v>440.37</v>
      </c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  <c r="U555" s="97" t="n">
        <v>440.37</v>
      </c>
    </row>
    <row r="556" ht="15" customHeight="1" s="270">
      <c r="A556" s="12" t="inlineStr">
        <is>
          <t>АБК</t>
        </is>
      </c>
      <c r="B556" s="12" t="n"/>
      <c r="C556" s="12" t="inlineStr">
        <is>
          <t>5.15.11</t>
        </is>
      </c>
      <c r="D556" s="384" t="inlineStr">
        <is>
          <t>Окраска  ГКЛ перегородок и ГКЛ стен акриловой краской в 2 слоя МОП ниже h=1,8м</t>
        </is>
      </c>
      <c r="E556" s="349" t="n"/>
      <c r="F556" s="349" t="n"/>
      <c r="G556" s="349" t="n"/>
      <c r="H556" s="349" t="n"/>
      <c r="I556" s="350" t="n"/>
      <c r="J556" s="116" t="inlineStr">
        <is>
          <t>м2</t>
        </is>
      </c>
      <c r="K556" s="97" t="n">
        <v>1435.11</v>
      </c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  <c r="U556" s="97" t="n">
        <v>1435.11</v>
      </c>
    </row>
    <row r="557" ht="15" customHeight="1" s="270">
      <c r="A557" s="12" t="inlineStr">
        <is>
          <t>АБК</t>
        </is>
      </c>
      <c r="B557" s="12" t="n"/>
      <c r="C557" s="12" t="inlineStr">
        <is>
          <t>5.15.12</t>
        </is>
      </c>
      <c r="D557" s="384" t="inlineStr">
        <is>
          <t>Окраска  ГКЛ перегородок и ГКЛ стен водоэмульсионной  краской в 2 слоя МОП выше h=1,8м</t>
        </is>
      </c>
      <c r="E557" s="349" t="n"/>
      <c r="F557" s="349" t="n"/>
      <c r="G557" s="349" t="n"/>
      <c r="H557" s="349" t="n"/>
      <c r="I557" s="350" t="n"/>
      <c r="J557" s="116" t="inlineStr">
        <is>
          <t>м2</t>
        </is>
      </c>
      <c r="K557" s="97" t="n">
        <v>773.25</v>
      </c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  <c r="U557" s="97" t="n">
        <v>773.25</v>
      </c>
    </row>
    <row r="558" ht="15" customHeight="1" s="270">
      <c r="A558" s="12" t="inlineStr">
        <is>
          <t>АБК</t>
        </is>
      </c>
      <c r="B558" s="12" t="n"/>
      <c r="C558" s="12" t="inlineStr">
        <is>
          <t>5.15.13</t>
        </is>
      </c>
      <c r="D558" s="81" t="inlineStr">
        <is>
          <t>Устройство настенных покрытий из керамической плитка в санузлах и душевых</t>
        </is>
      </c>
      <c r="E558" s="349" t="n"/>
      <c r="F558" s="349" t="n"/>
      <c r="G558" s="349" t="n"/>
      <c r="H558" s="349" t="n"/>
      <c r="I558" s="350" t="n"/>
      <c r="J558" s="116" t="inlineStr">
        <is>
          <t>м2</t>
        </is>
      </c>
      <c r="K558" s="97" t="n">
        <v>440.37</v>
      </c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  <c r="U558" s="97" t="n">
        <v>440.37</v>
      </c>
    </row>
    <row r="559" ht="30" customHeight="1" s="270">
      <c r="A559" s="12" t="inlineStr">
        <is>
          <t>АБК</t>
        </is>
      </c>
      <c r="B559" s="12" t="n"/>
      <c r="C559" s="12" t="inlineStr">
        <is>
          <t>5.15.14</t>
        </is>
      </c>
      <c r="D559" s="385" t="inlineStr">
        <is>
          <t>Окраска видимых частей (не зашитых стеновыми и потолочными конструкциями) металлических конструкций эмалью ПФ 115 цвет RAL 7035</t>
        </is>
      </c>
      <c r="E559" s="349" t="n"/>
      <c r="F559" s="349" t="n"/>
      <c r="G559" s="349" t="n"/>
      <c r="H559" s="349" t="n"/>
      <c r="I559" s="350" t="n"/>
      <c r="J559" s="116" t="inlineStr">
        <is>
          <t>м2</t>
        </is>
      </c>
      <c r="K559" s="97" t="n">
        <v>773.25</v>
      </c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  <c r="U559" s="97" t="n">
        <v>773.25</v>
      </c>
    </row>
    <row r="560" ht="15" customHeight="1" s="270">
      <c r="A560" s="12" t="inlineStr">
        <is>
          <t>АБК</t>
        </is>
      </c>
      <c r="B560" s="12" t="n"/>
      <c r="C560" s="12" t="inlineStr">
        <is>
          <t>5.15.15</t>
        </is>
      </c>
      <c r="D560" s="384" t="inlineStr">
        <is>
          <t>Монтаж подоконников 1280х270</t>
        </is>
      </c>
      <c r="E560" s="349" t="n"/>
      <c r="F560" s="349" t="n"/>
      <c r="G560" s="349" t="n"/>
      <c r="H560" s="349" t="n"/>
      <c r="I560" s="350" t="n"/>
      <c r="J560" s="116" t="inlineStr">
        <is>
          <t>м2</t>
        </is>
      </c>
      <c r="K560" s="97" t="n">
        <v>62</v>
      </c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  <c r="U560" s="97" t="n">
        <v>62</v>
      </c>
    </row>
    <row r="561" ht="15" customHeight="1" s="270">
      <c r="A561" s="372" t="inlineStr">
        <is>
          <t>5.16 Отделка стен здания Галерея</t>
        </is>
      </c>
      <c r="B561" s="349" t="n"/>
      <c r="C561" s="349" t="n"/>
      <c r="D561" s="349" t="n"/>
      <c r="E561" s="349" t="n"/>
      <c r="F561" s="349" t="n"/>
      <c r="G561" s="349" t="n"/>
      <c r="H561" s="349" t="n"/>
      <c r="I561" s="349" t="n"/>
      <c r="J561" s="349" t="n"/>
      <c r="K561" s="349" t="n"/>
      <c r="L561" s="349" t="n"/>
      <c r="M561" s="349" t="n"/>
      <c r="N561" s="349" t="n"/>
      <c r="O561" s="349" t="n"/>
      <c r="P561" s="349" t="n"/>
      <c r="Q561" s="349" t="n"/>
      <c r="R561" s="349" t="n"/>
      <c r="S561" s="349" t="n"/>
      <c r="T561" s="349" t="n"/>
      <c r="U561" s="350" t="n"/>
    </row>
    <row r="562" ht="15" customHeight="1" s="270">
      <c r="A562" s="12" t="inlineStr">
        <is>
          <t>Галерея</t>
        </is>
      </c>
      <c r="B562" s="12" t="n"/>
      <c r="C562" s="12" t="inlineStr">
        <is>
          <t>5.16.1</t>
        </is>
      </c>
      <c r="D562" s="238" t="inlineStr">
        <is>
          <t>Устройство конструкций ГКЛ тип 1 (облицовка с одной стороны)</t>
        </is>
      </c>
      <c r="E562" s="349" t="n"/>
      <c r="F562" s="349" t="n"/>
      <c r="G562" s="349" t="n"/>
      <c r="H562" s="349" t="n"/>
      <c r="I562" s="350" t="n"/>
      <c r="J562" s="25" t="inlineStr">
        <is>
          <t>м2</t>
        </is>
      </c>
      <c r="K562" s="51" t="n">
        <v>41.05</v>
      </c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  <c r="U562" s="51" t="n">
        <v>41.05</v>
      </c>
    </row>
    <row r="563" ht="15" customHeight="1" s="270">
      <c r="A563" s="12" t="inlineStr">
        <is>
          <t>Галерея</t>
        </is>
      </c>
      <c r="B563" s="12" t="n"/>
      <c r="C563" s="12" t="inlineStr">
        <is>
          <t>5.16.2</t>
        </is>
      </c>
      <c r="D563" s="238" t="inlineStr">
        <is>
          <t>Подготовка  ГКЛ перегородок и ГКЛ стен к штукатурке:  проклейка швов, грунтовка</t>
        </is>
      </c>
      <c r="E563" s="349" t="n"/>
      <c r="F563" s="349" t="n"/>
      <c r="G563" s="349" t="n"/>
      <c r="H563" s="349" t="n"/>
      <c r="I563" s="350" t="n"/>
      <c r="J563" s="25" t="inlineStr">
        <is>
          <t>м2</t>
        </is>
      </c>
      <c r="K563" s="51" t="n">
        <v>41.05</v>
      </c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  <c r="U563" s="51" t="n">
        <v>41.05</v>
      </c>
    </row>
    <row r="564" ht="60" customHeight="1" s="270">
      <c r="A564" s="12" t="inlineStr">
        <is>
          <t>Галерея</t>
        </is>
      </c>
      <c r="B564" s="12" t="n"/>
      <c r="C564" s="12" t="inlineStr">
        <is>
          <t>5.16.3</t>
        </is>
      </c>
      <c r="D564" s="238" t="inlineStr">
        <is>
          <t>Штукатурка сухой смесью на гипсовой
основе –1-1.5 мм;
Выравнивающий финишный слой на гипсовой
основе – 1 мм;</t>
        </is>
      </c>
      <c r="E564" s="349" t="n"/>
      <c r="F564" s="349" t="n"/>
      <c r="G564" s="349" t="n"/>
      <c r="H564" s="349" t="n"/>
      <c r="I564" s="350" t="n"/>
      <c r="J564" s="25" t="inlineStr">
        <is>
          <t>м2</t>
        </is>
      </c>
      <c r="K564" s="51" t="n">
        <v>41.05</v>
      </c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  <c r="U564" s="51" t="n">
        <v>41.05</v>
      </c>
    </row>
    <row r="565" ht="15" customHeight="1" s="270">
      <c r="A565" s="12" t="inlineStr">
        <is>
          <t>Галерея</t>
        </is>
      </c>
      <c r="B565" s="12" t="n"/>
      <c r="C565" s="12" t="inlineStr">
        <is>
          <t>5.16.4</t>
        </is>
      </c>
      <c r="D565" s="238" t="inlineStr">
        <is>
          <t>Окраска  ГКЛ перегородок и ГКЛ стен акриловой краской в 2 слоя МОП ниже h=1,8м</t>
        </is>
      </c>
      <c r="E565" s="349" t="n"/>
      <c r="F565" s="349" t="n"/>
      <c r="G565" s="349" t="n"/>
      <c r="H565" s="349" t="n"/>
      <c r="I565" s="350" t="n"/>
      <c r="J565" s="25" t="inlineStr">
        <is>
          <t>м2</t>
        </is>
      </c>
      <c r="K565" s="51" t="n">
        <v>25.75</v>
      </c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  <c r="U565" s="51" t="n">
        <v>25.75</v>
      </c>
    </row>
    <row r="566" ht="15" customHeight="1" s="270">
      <c r="A566" s="12" t="inlineStr">
        <is>
          <t>Галерея</t>
        </is>
      </c>
      <c r="B566" s="12" t="n"/>
      <c r="C566" s="12" t="inlineStr">
        <is>
          <t>5.16.5</t>
        </is>
      </c>
      <c r="D566" s="238" t="inlineStr">
        <is>
          <t>Окраска  ГКЛ перегородок и ГКЛ стен водоэмульсионной  краской в 2 слоя МОП выше h=1,8м</t>
        </is>
      </c>
      <c r="E566" s="349" t="n"/>
      <c r="F566" s="349" t="n"/>
      <c r="G566" s="349" t="n"/>
      <c r="H566" s="349" t="n"/>
      <c r="I566" s="350" t="n"/>
      <c r="J566" s="25" t="inlineStr">
        <is>
          <t>м2</t>
        </is>
      </c>
      <c r="K566" s="51" t="n">
        <v>15.3</v>
      </c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  <c r="U566" s="51" t="n">
        <v>15.3</v>
      </c>
    </row>
    <row r="567" ht="30" customHeight="1" s="270">
      <c r="A567" s="12" t="inlineStr">
        <is>
          <t>Галерея</t>
        </is>
      </c>
      <c r="B567" s="12" t="n"/>
      <c r="C567" s="12" t="inlineStr">
        <is>
          <t>5.16.6</t>
        </is>
      </c>
      <c r="D567" s="238" t="inlineStr">
        <is>
          <t>Окраска видимых частей (не зашитых стеновыми и потолочными конструкциями) металлических конструкций эмалью ПФ 115 цвет RAL 7035</t>
        </is>
      </c>
      <c r="E567" s="349" t="n"/>
      <c r="F567" s="349" t="n"/>
      <c r="G567" s="349" t="n"/>
      <c r="H567" s="349" t="n"/>
      <c r="I567" s="350" t="n"/>
      <c r="J567" s="22" t="inlineStr">
        <is>
          <t>комплекс</t>
        </is>
      </c>
      <c r="K567" s="51" t="n">
        <v>1</v>
      </c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  <c r="U567" s="51" t="n">
        <v>1</v>
      </c>
    </row>
    <row r="568" ht="15" customHeight="1" s="270">
      <c r="A568" s="12" t="inlineStr">
        <is>
          <t>Галерея</t>
        </is>
      </c>
      <c r="B568" s="12" t="n"/>
      <c r="C568" s="12" t="inlineStr">
        <is>
          <t>5.16.7</t>
        </is>
      </c>
      <c r="D568" s="238" t="inlineStr">
        <is>
          <t>Монтаж подоконников 1280х270</t>
        </is>
      </c>
      <c r="E568" s="349" t="n"/>
      <c r="F568" s="349" t="n"/>
      <c r="G568" s="349" t="n"/>
      <c r="H568" s="349" t="n"/>
      <c r="I568" s="350" t="n"/>
      <c r="J568" s="25" t="inlineStr">
        <is>
          <t>м2</t>
        </is>
      </c>
      <c r="K568" s="51" t="n">
        <v>6</v>
      </c>
      <c r="L568" s="19" t="n"/>
      <c r="M568" s="19" t="n"/>
      <c r="N568" s="54" t="n"/>
      <c r="O568" s="19" t="n"/>
      <c r="P568" s="19" t="n"/>
      <c r="Q568" s="19" t="n"/>
      <c r="R568" s="19" t="n"/>
      <c r="S568" s="19" t="n"/>
      <c r="T568" s="19" t="n"/>
      <c r="U568" s="51" t="n">
        <v>6</v>
      </c>
    </row>
    <row r="569" ht="15" customHeight="1" s="270">
      <c r="A569" s="246" t="inlineStr">
        <is>
          <t>5.17 Устройство потолков здания Общежития</t>
        </is>
      </c>
      <c r="B569" s="349" t="n"/>
      <c r="C569" s="349" t="n"/>
      <c r="D569" s="349" t="n"/>
      <c r="E569" s="349" t="n"/>
      <c r="F569" s="349" t="n"/>
      <c r="G569" s="349" t="n"/>
      <c r="H569" s="349" t="n"/>
      <c r="I569" s="349" t="n"/>
      <c r="J569" s="349" t="n"/>
      <c r="K569" s="349" t="n"/>
      <c r="L569" s="349" t="n"/>
      <c r="M569" s="349" t="n"/>
      <c r="N569" s="349" t="n"/>
      <c r="O569" s="349" t="n"/>
      <c r="P569" s="349" t="n"/>
      <c r="Q569" s="349" t="n"/>
      <c r="R569" s="349" t="n"/>
      <c r="S569" s="349" t="n"/>
      <c r="T569" s="349" t="n"/>
      <c r="U569" s="350" t="n"/>
    </row>
    <row r="570" ht="15" customHeight="1" s="270">
      <c r="A570" s="12" t="inlineStr">
        <is>
          <t>Общежитие</t>
        </is>
      </c>
      <c r="B570" s="12" t="n"/>
      <c r="C570" s="12" t="inlineStr">
        <is>
          <t>5.17.1</t>
        </is>
      </c>
      <c r="D570" s="238" t="inlineStr">
        <is>
          <t>Устройство потолков типа Армстронг 600×600 мм</t>
        </is>
      </c>
      <c r="E570" s="349" t="n"/>
      <c r="F570" s="349" t="n"/>
      <c r="G570" s="349" t="n"/>
      <c r="H570" s="349" t="n"/>
      <c r="I570" s="350" t="n"/>
      <c r="J570" s="25" t="inlineStr">
        <is>
          <t>м2</t>
        </is>
      </c>
      <c r="K570" s="51" t="n">
        <v>522.52</v>
      </c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  <c r="U570" s="51" t="n">
        <v>522.52</v>
      </c>
    </row>
    <row r="571" ht="30" customHeight="1" s="270">
      <c r="A571" s="12" t="inlineStr">
        <is>
          <t>Общежитие</t>
        </is>
      </c>
      <c r="B571" s="12" t="n"/>
      <c r="C571" s="12" t="inlineStr">
        <is>
          <t>5.17.2</t>
        </is>
      </c>
      <c r="D571" s="238" t="inlineStr">
        <is>
          <t>Устройство потолков из металлических перфорированных панелей 600х600мм в помещениях санузлов</t>
        </is>
      </c>
      <c r="E571" s="349" t="n"/>
      <c r="F571" s="349" t="n"/>
      <c r="G571" s="349" t="n"/>
      <c r="H571" s="349" t="n"/>
      <c r="I571" s="350" t="n"/>
      <c r="J571" s="25" t="inlineStr">
        <is>
          <t>м2</t>
        </is>
      </c>
      <c r="K571" s="51" t="n">
        <v>242.77</v>
      </c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  <c r="U571" s="51" t="n">
        <v>242.77</v>
      </c>
    </row>
    <row r="572" ht="15" customHeight="1" s="270">
      <c r="A572" s="12" t="inlineStr">
        <is>
          <t>Общежитие</t>
        </is>
      </c>
      <c r="B572" s="12" t="n"/>
      <c r="C572" s="12" t="inlineStr">
        <is>
          <t>5.17.3</t>
        </is>
      </c>
      <c r="D572" s="238" t="inlineStr">
        <is>
          <t>Устройство потолочных конструкций из  ГКЛ в 1 слой</t>
        </is>
      </c>
      <c r="E572" s="349" t="n"/>
      <c r="F572" s="349" t="n"/>
      <c r="G572" s="349" t="n"/>
      <c r="H572" s="349" t="n"/>
      <c r="I572" s="350" t="n"/>
      <c r="J572" s="25" t="inlineStr">
        <is>
          <t>м2</t>
        </is>
      </c>
      <c r="K572" s="51" t="n">
        <v>1681.37</v>
      </c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  <c r="U572" s="51" t="n">
        <v>1681.37</v>
      </c>
    </row>
    <row r="573" ht="15" customHeight="1" s="270">
      <c r="A573" s="12" t="inlineStr">
        <is>
          <t>Общежитие</t>
        </is>
      </c>
      <c r="B573" s="12" t="n"/>
      <c r="C573" s="12" t="inlineStr">
        <is>
          <t>5.17.4</t>
        </is>
      </c>
      <c r="D573" s="238" t="inlineStr">
        <is>
          <t>Подгоотовка  ГКЛ потолков к окраске:  проклейка швов, грунтовка, финишная шпаклевка</t>
        </is>
      </c>
      <c r="E573" s="349" t="n"/>
      <c r="F573" s="349" t="n"/>
      <c r="G573" s="349" t="n"/>
      <c r="H573" s="349" t="n"/>
      <c r="I573" s="350" t="n"/>
      <c r="J573" s="25" t="inlineStr">
        <is>
          <t>м2</t>
        </is>
      </c>
      <c r="K573" s="51" t="n">
        <v>1681.37</v>
      </c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  <c r="U573" s="51" t="n">
        <v>1681.37</v>
      </c>
    </row>
    <row r="574" ht="15" customHeight="1" s="270">
      <c r="A574" s="12" t="inlineStr">
        <is>
          <t>Общежитие</t>
        </is>
      </c>
      <c r="B574" s="12" t="n"/>
      <c r="C574" s="12" t="inlineStr">
        <is>
          <t>5.17.5</t>
        </is>
      </c>
      <c r="D574" s="238" t="inlineStr">
        <is>
          <t>Окраска  ГКЛ потолков водоэмульсионной краской  в 2 слоя</t>
        </is>
      </c>
      <c r="E574" s="349" t="n"/>
      <c r="F574" s="349" t="n"/>
      <c r="G574" s="349" t="n"/>
      <c r="H574" s="349" t="n"/>
      <c r="I574" s="350" t="n"/>
      <c r="J574" s="25" t="inlineStr">
        <is>
          <t>м2</t>
        </is>
      </c>
      <c r="K574" s="51" t="n">
        <v>1681.37</v>
      </c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  <c r="U574" s="51" t="n">
        <v>1681.37</v>
      </c>
    </row>
    <row r="575" ht="15" customHeight="1" s="270">
      <c r="A575" s="246" t="inlineStr">
        <is>
          <t>5.18 Устройство потолков здания АБК</t>
        </is>
      </c>
      <c r="B575" s="349" t="n"/>
      <c r="C575" s="349" t="n"/>
      <c r="D575" s="349" t="n"/>
      <c r="E575" s="349" t="n"/>
      <c r="F575" s="349" t="n"/>
      <c r="G575" s="349" t="n"/>
      <c r="H575" s="349" t="n"/>
      <c r="I575" s="349" t="n"/>
      <c r="J575" s="349" t="n"/>
      <c r="K575" s="349" t="n"/>
      <c r="L575" s="349" t="n"/>
      <c r="M575" s="349" t="n"/>
      <c r="N575" s="349" t="n"/>
      <c r="O575" s="349" t="n"/>
      <c r="P575" s="349" t="n"/>
      <c r="Q575" s="349" t="n"/>
      <c r="R575" s="349" t="n"/>
      <c r="S575" s="349" t="n"/>
      <c r="T575" s="349" t="n"/>
      <c r="U575" s="350" t="n"/>
    </row>
    <row r="576" ht="15" customHeight="1" s="270">
      <c r="A576" s="12" t="inlineStr">
        <is>
          <t>АБК</t>
        </is>
      </c>
      <c r="B576" s="12" t="n"/>
      <c r="C576" s="21" t="inlineStr">
        <is>
          <t>5.18.1</t>
        </is>
      </c>
      <c r="D576" s="238" t="inlineStr">
        <is>
          <t>Устройство потолков типа Армстронг 600×600 мм</t>
        </is>
      </c>
      <c r="E576" s="349" t="n"/>
      <c r="F576" s="349" t="n"/>
      <c r="G576" s="349" t="n"/>
      <c r="H576" s="349" t="n"/>
      <c r="I576" s="350" t="n"/>
      <c r="J576" s="25" t="inlineStr">
        <is>
          <t>м2</t>
        </is>
      </c>
      <c r="K576" s="51" t="n">
        <v>1062.82</v>
      </c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  <c r="U576" s="51" t="n">
        <v>1062.82</v>
      </c>
    </row>
    <row r="577" ht="30" customHeight="1" s="270">
      <c r="A577" s="12" t="inlineStr">
        <is>
          <t>АБК</t>
        </is>
      </c>
      <c r="B577" s="12" t="n"/>
      <c r="C577" s="21" t="inlineStr">
        <is>
          <t>5.18.2</t>
        </is>
      </c>
      <c r="D577" s="238" t="inlineStr">
        <is>
          <t>Устройство потолков из металлических перфорированных панелей 600х600мм в помещениях санузлов</t>
        </is>
      </c>
      <c r="E577" s="349" t="n"/>
      <c r="F577" s="349" t="n"/>
      <c r="G577" s="349" t="n"/>
      <c r="H577" s="349" t="n"/>
      <c r="I577" s="350" t="n"/>
      <c r="J577" s="25" t="inlineStr">
        <is>
          <t>м2</t>
        </is>
      </c>
      <c r="K577" s="51" t="n">
        <v>140.12</v>
      </c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  <c r="U577" s="51" t="n">
        <v>140.12</v>
      </c>
    </row>
    <row r="578" ht="15" customHeight="1" s="270">
      <c r="A578" s="246" t="inlineStr">
        <is>
          <t>5.19 Устройство потолков здания Галерея</t>
        </is>
      </c>
      <c r="B578" s="349" t="n"/>
      <c r="C578" s="349" t="n"/>
      <c r="D578" s="349" t="n"/>
      <c r="E578" s="349" t="n"/>
      <c r="F578" s="349" t="n"/>
      <c r="G578" s="349" t="n"/>
      <c r="H578" s="349" t="n"/>
      <c r="I578" s="349" t="n"/>
      <c r="J578" s="349" t="n"/>
      <c r="K578" s="349" t="n"/>
      <c r="L578" s="349" t="n"/>
      <c r="M578" s="349" t="n"/>
      <c r="N578" s="349" t="n"/>
      <c r="O578" s="349" t="n"/>
      <c r="P578" s="349" t="n"/>
      <c r="Q578" s="349" t="n"/>
      <c r="R578" s="349" t="n"/>
      <c r="S578" s="349" t="n"/>
      <c r="T578" s="349" t="n"/>
      <c r="U578" s="350" t="n"/>
    </row>
    <row r="579" ht="15" customHeight="1" s="270">
      <c r="A579" s="12" t="inlineStr">
        <is>
          <t>Галерея</t>
        </is>
      </c>
      <c r="B579" s="12" t="n"/>
      <c r="C579" s="21" t="inlineStr">
        <is>
          <t>5.19.1</t>
        </is>
      </c>
      <c r="D579" s="238" t="inlineStr">
        <is>
          <t>Устройство потолков типа Армстронг 600×600 мм</t>
        </is>
      </c>
      <c r="E579" s="349" t="n"/>
      <c r="F579" s="349" t="n"/>
      <c r="G579" s="349" t="n"/>
      <c r="H579" s="349" t="n"/>
      <c r="I579" s="350" t="n"/>
      <c r="J579" s="25" t="inlineStr">
        <is>
          <t>м2</t>
        </is>
      </c>
      <c r="K579" s="51" t="n">
        <v>24.7</v>
      </c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  <c r="U579" s="51" t="n">
        <v>24.7</v>
      </c>
    </row>
    <row r="580" ht="15" customHeight="1" s="270">
      <c r="A580" s="246" t="inlineStr">
        <is>
          <t>5.20 Заполнение внутренних проемов  здания Общежития</t>
        </is>
      </c>
      <c r="B580" s="349" t="n"/>
      <c r="C580" s="349" t="n"/>
      <c r="D580" s="349" t="n"/>
      <c r="E580" s="349" t="n"/>
      <c r="F580" s="349" t="n"/>
      <c r="G580" s="349" t="n"/>
      <c r="H580" s="349" t="n"/>
      <c r="I580" s="349" t="n"/>
      <c r="J580" s="349" t="n"/>
      <c r="K580" s="349" t="n"/>
      <c r="L580" s="349" t="n"/>
      <c r="M580" s="349" t="n"/>
      <c r="N580" s="349" t="n"/>
      <c r="O580" s="349" t="n"/>
      <c r="P580" s="349" t="n"/>
      <c r="Q580" s="349" t="n"/>
      <c r="R580" s="349" t="n"/>
      <c r="S580" s="349" t="n"/>
      <c r="T580" s="349" t="n"/>
      <c r="U580" s="350" t="n"/>
    </row>
    <row r="581" ht="30" customHeight="1" s="270">
      <c r="A581" s="12" t="inlineStr">
        <is>
          <t>Общежитие</t>
        </is>
      </c>
      <c r="B581" s="12" t="n"/>
      <c r="C581" s="21" t="inlineStr">
        <is>
          <t>5.20.1</t>
        </is>
      </c>
      <c r="D581" s="238" t="inlineStr">
        <is>
          <t>Установка межкомнатных дверей 2100х700 (МДФ), в т.ч. наличники, замки и фурнитура 3*, 3 (Л,П)</t>
        </is>
      </c>
      <c r="E581" s="349" t="n"/>
      <c r="F581" s="349" t="n"/>
      <c r="G581" s="349" t="n"/>
      <c r="H581" s="349" t="n"/>
      <c r="I581" s="350" t="n"/>
      <c r="J581" s="25" t="inlineStr">
        <is>
          <t>шт.</t>
        </is>
      </c>
      <c r="K581" s="52" t="n">
        <v>88</v>
      </c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  <c r="U581" s="52" t="n">
        <v>88</v>
      </c>
    </row>
    <row r="582" ht="30" customHeight="1" s="270">
      <c r="A582" s="12" t="inlineStr">
        <is>
          <t>Общежитие</t>
        </is>
      </c>
      <c r="B582" s="12" t="n"/>
      <c r="C582" s="21" t="inlineStr">
        <is>
          <t>5.20.2</t>
        </is>
      </c>
      <c r="D582" s="238" t="inlineStr">
        <is>
          <t>Установка межкомнатных дверей 2100х900 (МДФ), в т.ч. наличники, замки и фурнитура  (Л, П) 2*, 2</t>
        </is>
      </c>
      <c r="E582" s="349" t="n"/>
      <c r="F582" s="349" t="n"/>
      <c r="G582" s="349" t="n"/>
      <c r="H582" s="349" t="n"/>
      <c r="I582" s="350" t="n"/>
      <c r="J582" s="25" t="inlineStr">
        <is>
          <t>шт.</t>
        </is>
      </c>
      <c r="K582" s="52" t="n">
        <v>10</v>
      </c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  <c r="U582" s="52" t="n">
        <v>10</v>
      </c>
    </row>
    <row r="583" ht="15" customHeight="1" s="270">
      <c r="A583" s="12" t="inlineStr">
        <is>
          <t>Общежитие</t>
        </is>
      </c>
      <c r="B583" s="12" t="n"/>
      <c r="C583" s="21" t="inlineStr">
        <is>
          <t>5.20.3</t>
        </is>
      </c>
      <c r="D583" s="238" t="inlineStr">
        <is>
          <t>Установка межкомнатных дверей 2100х900 (МДФ), в т.ч. наличники, замки и фурнитура 2Р, 2*Р</t>
        </is>
      </c>
      <c r="E583" s="349" t="n"/>
      <c r="F583" s="349" t="n"/>
      <c r="G583" s="349" t="n"/>
      <c r="H583" s="349" t="n"/>
      <c r="I583" s="350" t="n"/>
      <c r="J583" s="25" t="inlineStr">
        <is>
          <t>шт.</t>
        </is>
      </c>
      <c r="K583" s="52" t="n">
        <v>88</v>
      </c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  <c r="U583" s="52" t="n">
        <v>88</v>
      </c>
    </row>
    <row r="584" ht="30" customHeight="1" s="270">
      <c r="A584" s="12" t="inlineStr">
        <is>
          <t>Общежитие</t>
        </is>
      </c>
      <c r="B584" s="12" t="n"/>
      <c r="C584" s="21" t="inlineStr">
        <is>
          <t>5.20.4</t>
        </is>
      </c>
      <c r="D584" s="238" t="inlineStr">
        <is>
          <t xml:space="preserve">Установка двери металической 2300х1450 П Внутренняя Противопожарная ЕI30  в т.ч. наличники, замки и фурнитура 4 </t>
        </is>
      </c>
      <c r="E584" s="349" t="n"/>
      <c r="F584" s="349" t="n"/>
      <c r="G584" s="349" t="n"/>
      <c r="H584" s="349" t="n"/>
      <c r="I584" s="350" t="n"/>
      <c r="J584" s="25" t="inlineStr">
        <is>
          <t>шт.</t>
        </is>
      </c>
      <c r="K584" s="52" t="n">
        <v>9</v>
      </c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  <c r="U584" s="52" t="n">
        <v>9</v>
      </c>
    </row>
    <row r="585" ht="30" customHeight="1" s="270">
      <c r="A585" s="12" t="inlineStr">
        <is>
          <t>Общежитие</t>
        </is>
      </c>
      <c r="B585" s="12" t="n"/>
      <c r="C585" s="21" t="inlineStr">
        <is>
          <t>5.20.5</t>
        </is>
      </c>
      <c r="D585" s="238" t="inlineStr">
        <is>
          <t>Установка двери металической 2300х900 Л Внутренняя Противопожарная ЕI30  в т.ч. наличники, замки и фурнитура 6</t>
        </is>
      </c>
      <c r="E585" s="349" t="n"/>
      <c r="F585" s="349" t="n"/>
      <c r="G585" s="349" t="n"/>
      <c r="H585" s="349" t="n"/>
      <c r="I585" s="350" t="n"/>
      <c r="J585" s="25" t="inlineStr">
        <is>
          <t>шт.</t>
        </is>
      </c>
      <c r="K585" s="52" t="n">
        <v>1</v>
      </c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  <c r="U585" s="52" t="n">
        <v>1</v>
      </c>
    </row>
    <row r="586" ht="30" customHeight="1" s="270">
      <c r="A586" s="12" t="inlineStr">
        <is>
          <t>Общежитие</t>
        </is>
      </c>
      <c r="B586" s="12" t="n"/>
      <c r="C586" s="21" t="inlineStr">
        <is>
          <t>5.20.6</t>
        </is>
      </c>
      <c r="D586" s="238" t="inlineStr">
        <is>
          <t>Установка двери металической 2300х900 П Внутренняя Противопожарная ЕI30  в т.ч. наличники, замки и фурнитура 7</t>
        </is>
      </c>
      <c r="E586" s="349" t="n"/>
      <c r="F586" s="349" t="n"/>
      <c r="G586" s="349" t="n"/>
      <c r="H586" s="349" t="n"/>
      <c r="I586" s="350" t="n"/>
      <c r="J586" s="25" t="inlineStr">
        <is>
          <t>шт.</t>
        </is>
      </c>
      <c r="K586" s="52" t="n">
        <v>1</v>
      </c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  <c r="U586" s="52" t="n">
        <v>1</v>
      </c>
    </row>
    <row r="587" ht="30" customHeight="1" s="270">
      <c r="A587" s="12" t="inlineStr">
        <is>
          <t>Общежитие</t>
        </is>
      </c>
      <c r="B587" s="12" t="n"/>
      <c r="C587" s="21" t="inlineStr">
        <is>
          <t>5.20.7</t>
        </is>
      </c>
      <c r="D587" s="238" t="inlineStr">
        <is>
          <t>Установка двери наружной металической 2300х1000 Л  Противопожарная ЕI30  в т.ч. наличники, замки и фурнитура 5</t>
        </is>
      </c>
      <c r="E587" s="349" t="n"/>
      <c r="F587" s="349" t="n"/>
      <c r="G587" s="349" t="n"/>
      <c r="H587" s="349" t="n"/>
      <c r="I587" s="350" t="n"/>
      <c r="J587" s="25" t="inlineStr">
        <is>
          <t>шт.</t>
        </is>
      </c>
      <c r="K587" s="53" t="n">
        <v>1</v>
      </c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  <c r="U587" s="53" t="n">
        <v>1</v>
      </c>
    </row>
    <row r="588" ht="30" customHeight="1" s="270">
      <c r="A588" s="12" t="inlineStr">
        <is>
          <t>Общежитие</t>
        </is>
      </c>
      <c r="B588" s="12" t="n"/>
      <c r="C588" s="21" t="inlineStr">
        <is>
          <t>5.20.8</t>
        </is>
      </c>
      <c r="D588" s="238" t="inlineStr">
        <is>
          <t>Установка двери наружной 2300х14500 Л (Алюминиевый профиль, теплая серия), в т.ч. наличники, замки и фурнитура 1*</t>
        </is>
      </c>
      <c r="E588" s="349" t="n"/>
      <c r="F588" s="349" t="n"/>
      <c r="G588" s="349" t="n"/>
      <c r="H588" s="349" t="n"/>
      <c r="I588" s="350" t="n"/>
      <c r="J588" s="25" t="inlineStr">
        <is>
          <t>шт.</t>
        </is>
      </c>
      <c r="K588" s="53" t="n">
        <v>1</v>
      </c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  <c r="U588" s="53" t="n">
        <v>1</v>
      </c>
    </row>
    <row r="589" ht="30" customHeight="1" s="270">
      <c r="A589" s="12" t="inlineStr">
        <is>
          <t>Общежитие</t>
        </is>
      </c>
      <c r="B589" s="12" t="n"/>
      <c r="C589" s="21" t="inlineStr">
        <is>
          <t>5.20.9</t>
        </is>
      </c>
      <c r="D589" s="238" t="inlineStr">
        <is>
          <t>Установка двери наружной  2300х14500 П (Алюминиевый профиль, теплая серия), в т.ч. наличники, замки и фурнитура 1</t>
        </is>
      </c>
      <c r="E589" s="349" t="n"/>
      <c r="F589" s="349" t="n"/>
      <c r="G589" s="349" t="n"/>
      <c r="H589" s="349" t="n"/>
      <c r="I589" s="350" t="n"/>
      <c r="J589" s="25" t="inlineStr">
        <is>
          <t>шт.</t>
        </is>
      </c>
      <c r="K589" s="53" t="n">
        <v>3</v>
      </c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  <c r="U589" s="53" t="n">
        <v>3</v>
      </c>
    </row>
    <row r="590" ht="15" customHeight="1" s="270">
      <c r="A590" s="246" t="inlineStr">
        <is>
          <t>5.21 Заполнение внутренних проемов  здания АБК</t>
        </is>
      </c>
      <c r="B590" s="349" t="n"/>
      <c r="C590" s="349" t="n"/>
      <c r="D590" s="349" t="n"/>
      <c r="E590" s="349" t="n"/>
      <c r="F590" s="349" t="n"/>
      <c r="G590" s="349" t="n"/>
      <c r="H590" s="349" t="n"/>
      <c r="I590" s="349" t="n"/>
      <c r="J590" s="349" t="n"/>
      <c r="K590" s="349" t="n"/>
      <c r="L590" s="349" t="n"/>
      <c r="M590" s="349" t="n"/>
      <c r="N590" s="349" t="n"/>
      <c r="O590" s="349" t="n"/>
      <c r="P590" s="349" t="n"/>
      <c r="Q590" s="349" t="n"/>
      <c r="R590" s="349" t="n"/>
      <c r="S590" s="349" t="n"/>
      <c r="T590" s="349" t="n"/>
      <c r="U590" s="350" t="n"/>
    </row>
    <row r="591" ht="15" customHeight="1" s="270">
      <c r="A591" s="21" t="inlineStr">
        <is>
          <t>АБК</t>
        </is>
      </c>
      <c r="B591" s="12" t="n"/>
      <c r="C591" s="21" t="inlineStr">
        <is>
          <t>5.21.1</t>
        </is>
      </c>
      <c r="D591" s="238" t="inlineStr">
        <is>
          <t>Установка межкомнатных дверей 2100х900 П (ПВХ), в т.ч. наличники, замки и фурнитура 1</t>
        </is>
      </c>
      <c r="E591" s="349" t="n"/>
      <c r="F591" s="349" t="n"/>
      <c r="G591" s="349" t="n"/>
      <c r="H591" s="349" t="n"/>
      <c r="I591" s="350" t="n"/>
      <c r="J591" s="25" t="inlineStr">
        <is>
          <t>шт.</t>
        </is>
      </c>
      <c r="K591" s="52" t="n">
        <v>6</v>
      </c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  <c r="U591" s="52" t="n">
        <v>6</v>
      </c>
    </row>
    <row r="592" ht="15" customHeight="1" s="270">
      <c r="A592" s="21" t="inlineStr">
        <is>
          <t>АБК</t>
        </is>
      </c>
      <c r="B592" s="12" t="n"/>
      <c r="C592" s="21" t="inlineStr">
        <is>
          <t>5.21.2</t>
        </is>
      </c>
      <c r="D592" s="238" t="inlineStr">
        <is>
          <t>Установка межкомнатных дверей 2100х900 Л (ПВХ), в т.ч. наличники, замки и фурнитура 1*</t>
        </is>
      </c>
      <c r="E592" s="349" t="n"/>
      <c r="F592" s="349" t="n"/>
      <c r="G592" s="349" t="n"/>
      <c r="H592" s="349" t="n"/>
      <c r="I592" s="350" t="n"/>
      <c r="J592" s="25" t="inlineStr">
        <is>
          <t>шт.</t>
        </is>
      </c>
      <c r="K592" s="52" t="n">
        <v>7</v>
      </c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  <c r="U592" s="52" t="n">
        <v>7</v>
      </c>
    </row>
    <row r="593" ht="15" customHeight="1" s="270">
      <c r="A593" s="21" t="inlineStr">
        <is>
          <t>АБК</t>
        </is>
      </c>
      <c r="B593" s="12" t="n"/>
      <c r="C593" s="21" t="inlineStr">
        <is>
          <t>5.21.3</t>
        </is>
      </c>
      <c r="D593" s="238" t="inlineStr">
        <is>
          <t>Установка межкомнатных дверей 2100х800 П (ПВХ), в т.ч. наличники, замки и фурнитура 2</t>
        </is>
      </c>
      <c r="E593" s="349" t="n"/>
      <c r="F593" s="349" t="n"/>
      <c r="G593" s="349" t="n"/>
      <c r="H593" s="349" t="n"/>
      <c r="I593" s="350" t="n"/>
      <c r="J593" s="25" t="inlineStr">
        <is>
          <t>шт.</t>
        </is>
      </c>
      <c r="K593" s="52" t="n">
        <v>1</v>
      </c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  <c r="U593" s="52" t="n">
        <v>1</v>
      </c>
    </row>
    <row r="594" ht="15" customHeight="1" s="270">
      <c r="A594" s="21" t="inlineStr">
        <is>
          <t>АБК</t>
        </is>
      </c>
      <c r="B594" s="12" t="n"/>
      <c r="C594" s="21" t="inlineStr">
        <is>
          <t>5.21.4</t>
        </is>
      </c>
      <c r="D594" s="238" t="inlineStr">
        <is>
          <t>Установка межкомнатных дверей 2100х800 Л (ПВХ), в т.ч. наличники, замки и фурнитура 2*</t>
        </is>
      </c>
      <c r="E594" s="349" t="n"/>
      <c r="F594" s="349" t="n"/>
      <c r="G594" s="349" t="n"/>
      <c r="H594" s="349" t="n"/>
      <c r="I594" s="350" t="n"/>
      <c r="J594" s="25" t="inlineStr">
        <is>
          <t>шт.</t>
        </is>
      </c>
      <c r="K594" s="52" t="n">
        <v>2</v>
      </c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  <c r="U594" s="52" t="n">
        <v>2</v>
      </c>
    </row>
    <row r="595" ht="15" customHeight="1" s="270">
      <c r="A595" s="21" t="inlineStr">
        <is>
          <t>АБК</t>
        </is>
      </c>
      <c r="B595" s="12" t="n"/>
      <c r="C595" s="21" t="inlineStr">
        <is>
          <t>5.21.5</t>
        </is>
      </c>
      <c r="D595" s="238" t="inlineStr">
        <is>
          <t>Установка межкомнатных дверей 2100х1450 П (ПВХ), в т.ч. наличники, замки и фурнитура 3</t>
        </is>
      </c>
      <c r="E595" s="349" t="n"/>
      <c r="F595" s="349" t="n"/>
      <c r="G595" s="349" t="n"/>
      <c r="H595" s="349" t="n"/>
      <c r="I595" s="350" t="n"/>
      <c r="J595" s="25" t="inlineStr">
        <is>
          <t>шт.</t>
        </is>
      </c>
      <c r="K595" s="52" t="n">
        <v>5</v>
      </c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  <c r="U595" s="52" t="n">
        <v>5</v>
      </c>
    </row>
    <row r="596" ht="15" customHeight="1" s="270">
      <c r="A596" s="21" t="inlineStr">
        <is>
          <t>АБК</t>
        </is>
      </c>
      <c r="B596" s="12" t="n"/>
      <c r="C596" s="21" t="inlineStr">
        <is>
          <t>5.21.6</t>
        </is>
      </c>
      <c r="D596" s="238" t="inlineStr">
        <is>
          <t>Установка межкомнатных дверей 2100х1450 Л (ПВХ), в т.ч. наличники, замки и фурнитура 3*</t>
        </is>
      </c>
      <c r="E596" s="349" t="n"/>
      <c r="F596" s="349" t="n"/>
      <c r="G596" s="349" t="n"/>
      <c r="H596" s="349" t="n"/>
      <c r="I596" s="350" t="n"/>
      <c r="J596" s="25" t="inlineStr">
        <is>
          <t>шт.</t>
        </is>
      </c>
      <c r="K596" s="52" t="n">
        <v>1</v>
      </c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  <c r="U596" s="52" t="n">
        <v>1</v>
      </c>
    </row>
    <row r="597" ht="30" customHeight="1" s="270">
      <c r="A597" s="21" t="inlineStr">
        <is>
          <t>АБК</t>
        </is>
      </c>
      <c r="B597" s="12" t="n"/>
      <c r="C597" s="21" t="inlineStr">
        <is>
          <t>5.21.7</t>
        </is>
      </c>
      <c r="D597" s="238" t="inlineStr">
        <is>
          <t>Установка двери металической 2300х900 Л Внутренняя Противопожарная ЕI30  в т.ч. наличники, замки и фурнитура 7</t>
        </is>
      </c>
      <c r="E597" s="349" t="n"/>
      <c r="F597" s="349" t="n"/>
      <c r="G597" s="349" t="n"/>
      <c r="H597" s="349" t="n"/>
      <c r="I597" s="350" t="n"/>
      <c r="J597" s="25" t="inlineStr">
        <is>
          <t>шт.</t>
        </is>
      </c>
      <c r="K597" s="52" t="n">
        <v>1</v>
      </c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  <c r="U597" s="52" t="n">
        <v>1</v>
      </c>
    </row>
    <row r="598" ht="30" customHeight="1" s="270">
      <c r="A598" s="21" t="inlineStr">
        <is>
          <t>АБК</t>
        </is>
      </c>
      <c r="B598" s="12" t="n"/>
      <c r="C598" s="21" t="inlineStr">
        <is>
          <t>5.21.8</t>
        </is>
      </c>
      <c r="D598" s="238" t="inlineStr">
        <is>
          <t>Установка двери металической 2300х1450 П Внутренняя Противопожарная ЕI30  в т.ч. наличники, замки и фурнитура 8</t>
        </is>
      </c>
      <c r="E598" s="349" t="n"/>
      <c r="F598" s="349" t="n"/>
      <c r="G598" s="349" t="n"/>
      <c r="H598" s="349" t="n"/>
      <c r="I598" s="350" t="n"/>
      <c r="J598" s="25" t="inlineStr">
        <is>
          <t>шт.</t>
        </is>
      </c>
      <c r="K598" s="52" t="n">
        <v>9</v>
      </c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  <c r="U598" s="52" t="n">
        <v>9</v>
      </c>
    </row>
    <row r="599" ht="30" customHeight="1" s="270">
      <c r="A599" s="21" t="inlineStr">
        <is>
          <t>АБК</t>
        </is>
      </c>
      <c r="B599" s="12" t="n"/>
      <c r="C599" s="21" t="inlineStr">
        <is>
          <t>5.21.9</t>
        </is>
      </c>
      <c r="D599" s="238" t="inlineStr">
        <is>
          <t>Установка межкомнатных дверей 2100х900 П (Алюминиевый профиль, матовое остекление), в т.ч. наличники, замки и фурнитура С/У 1/1</t>
        </is>
      </c>
      <c r="E599" s="349" t="n"/>
      <c r="F599" s="349" t="n"/>
      <c r="G599" s="349" t="n"/>
      <c r="H599" s="349" t="n"/>
      <c r="I599" s="350" t="n"/>
      <c r="J599" s="25" t="inlineStr">
        <is>
          <t>шт.</t>
        </is>
      </c>
      <c r="K599" s="53" t="n">
        <v>11</v>
      </c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  <c r="U599" s="53" t="n">
        <v>11</v>
      </c>
    </row>
    <row r="600" ht="30" customHeight="1" s="270">
      <c r="A600" s="21" t="inlineStr">
        <is>
          <t>АБК</t>
        </is>
      </c>
      <c r="B600" s="12" t="n"/>
      <c r="C600" s="21" t="inlineStr">
        <is>
          <t>5.21.10</t>
        </is>
      </c>
      <c r="D600" s="238" t="inlineStr">
        <is>
          <t>Установка межкомнатных дверей 2100х900 Л (Алюминиевый профиль, матовое остекление), в т.ч. наличники, замки и фурнитура С/У 1/1*</t>
        </is>
      </c>
      <c r="E600" s="349" t="n"/>
      <c r="F600" s="349" t="n"/>
      <c r="G600" s="349" t="n"/>
      <c r="H600" s="349" t="n"/>
      <c r="I600" s="350" t="n"/>
      <c r="J600" s="25" t="inlineStr">
        <is>
          <t>шт.</t>
        </is>
      </c>
      <c r="K600" s="53" t="n">
        <v>8</v>
      </c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  <c r="U600" s="53" t="n">
        <v>8</v>
      </c>
    </row>
    <row r="601" ht="30" customHeight="1" s="270">
      <c r="A601" s="21" t="inlineStr">
        <is>
          <t>АБК</t>
        </is>
      </c>
      <c r="B601" s="12" t="n"/>
      <c r="C601" s="21" t="inlineStr">
        <is>
          <t>5.21.11</t>
        </is>
      </c>
      <c r="D601" s="238" t="inlineStr">
        <is>
          <t>Установка межкомнатных дверей 2100х1450 П (Алюминиевый профиль), в т.ч. наличники, замки и фурнитура 3/1</t>
        </is>
      </c>
      <c r="E601" s="349" t="n"/>
      <c r="F601" s="349" t="n"/>
      <c r="G601" s="349" t="n"/>
      <c r="H601" s="349" t="n"/>
      <c r="I601" s="350" t="n"/>
      <c r="J601" s="25" t="inlineStr">
        <is>
          <t>шт.</t>
        </is>
      </c>
      <c r="K601" s="53" t="n">
        <v>2</v>
      </c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  <c r="U601" s="53" t="n">
        <v>2</v>
      </c>
    </row>
    <row r="602" ht="30" customHeight="1" s="270">
      <c r="A602" s="21" t="inlineStr">
        <is>
          <t>АБК</t>
        </is>
      </c>
      <c r="B602" s="12" t="n"/>
      <c r="C602" s="21" t="inlineStr">
        <is>
          <t>5.21.12</t>
        </is>
      </c>
      <c r="D602" s="238" t="inlineStr">
        <is>
          <t>Установка межкомнатных дверей 2100х1450 Л (Алюминиевый профиль), в т.ч. наличники, замки и фурнитура 3/1*</t>
        </is>
      </c>
      <c r="E602" s="349" t="n"/>
      <c r="F602" s="349" t="n"/>
      <c r="G602" s="349" t="n"/>
      <c r="H602" s="349" t="n"/>
      <c r="I602" s="350" t="n"/>
      <c r="J602" s="25" t="inlineStr">
        <is>
          <t>шт.</t>
        </is>
      </c>
      <c r="K602" s="53" t="n">
        <v>1</v>
      </c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  <c r="U602" s="53" t="n">
        <v>1</v>
      </c>
    </row>
    <row r="603" ht="30" customHeight="1" s="270">
      <c r="A603" s="21" t="inlineStr">
        <is>
          <t>АБК</t>
        </is>
      </c>
      <c r="B603" s="12" t="n"/>
      <c r="C603" s="21" t="inlineStr">
        <is>
          <t>5.21.13</t>
        </is>
      </c>
      <c r="D603" s="238" t="inlineStr">
        <is>
          <t>Установка межкомнатных дверей 2100х800 П (Алюминиевый профиль), в т.ч. наличники, замки и фурнитура 2/1</t>
        </is>
      </c>
      <c r="E603" s="349" t="n"/>
      <c r="F603" s="349" t="n"/>
      <c r="G603" s="349" t="n"/>
      <c r="H603" s="349" t="n"/>
      <c r="I603" s="350" t="n"/>
      <c r="J603" s="25" t="inlineStr">
        <is>
          <t>шт.</t>
        </is>
      </c>
      <c r="K603" s="53" t="n">
        <v>1</v>
      </c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  <c r="U603" s="53" t="n">
        <v>1</v>
      </c>
    </row>
    <row r="604" ht="30" customHeight="1" s="270">
      <c r="A604" s="21" t="inlineStr">
        <is>
          <t>АБК</t>
        </is>
      </c>
      <c r="B604" s="12" t="n"/>
      <c r="C604" s="21" t="inlineStr">
        <is>
          <t>5.21.14</t>
        </is>
      </c>
      <c r="D604" s="238" t="inlineStr">
        <is>
          <t>Установка межкомнатных дверей 2100х1450 П (Алюминиевый профиль), в т.ч. наличники, замки и фурнитура 10</t>
        </is>
      </c>
      <c r="E604" s="349" t="n"/>
      <c r="F604" s="349" t="n"/>
      <c r="G604" s="349" t="n"/>
      <c r="H604" s="349" t="n"/>
      <c r="I604" s="350" t="n"/>
      <c r="J604" s="25" t="inlineStr">
        <is>
          <t>шт.</t>
        </is>
      </c>
      <c r="K604" s="53" t="n">
        <v>2</v>
      </c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  <c r="U604" s="53" t="n">
        <v>2</v>
      </c>
    </row>
    <row r="605" ht="15" customHeight="1" s="270">
      <c r="A605" s="21" t="inlineStr">
        <is>
          <t>АБК</t>
        </is>
      </c>
      <c r="B605" s="12" t="n"/>
      <c r="C605" s="21" t="inlineStr">
        <is>
          <t>5.21.15</t>
        </is>
      </c>
      <c r="D605" s="238" t="inlineStr">
        <is>
          <t>Установка двери 2200х800 (Поликарбонат 16мм) С/У и Душевые</t>
        </is>
      </c>
      <c r="E605" s="349" t="n"/>
      <c r="F605" s="349" t="n"/>
      <c r="G605" s="349" t="n"/>
      <c r="H605" s="349" t="n"/>
      <c r="I605" s="350" t="n"/>
      <c r="J605" s="25" t="inlineStr">
        <is>
          <t>шт.</t>
        </is>
      </c>
      <c r="K605" s="53" t="n">
        <v>44</v>
      </c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  <c r="U605" s="53" t="n">
        <v>44</v>
      </c>
    </row>
    <row r="606" ht="30" customHeight="1" s="270">
      <c r="A606" s="21" t="inlineStr">
        <is>
          <t>АБК</t>
        </is>
      </c>
      <c r="B606" s="12" t="n"/>
      <c r="C606" s="21" t="inlineStr">
        <is>
          <t>5.21.16</t>
        </is>
      </c>
      <c r="D606" s="238" t="inlineStr">
        <is>
          <t>Установка двери наружной  2300х14500 П (Алюминиевый профиль, теплая серия), в т.ч. наличники, замки и фурнитура</t>
        </is>
      </c>
      <c r="E606" s="349" t="n"/>
      <c r="F606" s="349" t="n"/>
      <c r="G606" s="349" t="n"/>
      <c r="H606" s="349" t="n"/>
      <c r="I606" s="350" t="n"/>
      <c r="J606" s="25" t="inlineStr">
        <is>
          <t>шт.</t>
        </is>
      </c>
      <c r="K606" s="53" t="n">
        <v>2</v>
      </c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  <c r="U606" s="53" t="n">
        <v>2</v>
      </c>
    </row>
    <row r="607" ht="30" customHeight="1" s="270">
      <c r="A607" s="21" t="inlineStr">
        <is>
          <t>АБК</t>
        </is>
      </c>
      <c r="B607" s="12" t="n"/>
      <c r="C607" s="21" t="inlineStr">
        <is>
          <t>5.21.17</t>
        </is>
      </c>
      <c r="D607" s="238" t="inlineStr">
        <is>
          <t>Установка двери наружной  2300х14500 Л (Алюминиевый профиль, теплая серия), в т.ч. наличники, замки и фурнитура</t>
        </is>
      </c>
      <c r="E607" s="349" t="n"/>
      <c r="F607" s="349" t="n"/>
      <c r="G607" s="349" t="n"/>
      <c r="H607" s="349" t="n"/>
      <c r="I607" s="350" t="n"/>
      <c r="J607" s="25" t="inlineStr">
        <is>
          <t>шт.</t>
        </is>
      </c>
      <c r="K607" s="53" t="n">
        <v>3</v>
      </c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  <c r="U607" s="53" t="n">
        <v>3</v>
      </c>
    </row>
    <row r="608" ht="30" customHeight="1" s="270">
      <c r="A608" s="21" t="inlineStr">
        <is>
          <t>АБК</t>
        </is>
      </c>
      <c r="B608" s="12" t="n"/>
      <c r="C608" s="21" t="inlineStr">
        <is>
          <t>5.21.18</t>
        </is>
      </c>
      <c r="D608" s="238" t="inlineStr">
        <is>
          <t>Установка двери наружной, металическая 2300х1450 П  Противопожарная ЕI30  в т.ч. наличники, замки и фурнитура 9</t>
        </is>
      </c>
      <c r="E608" s="349" t="n"/>
      <c r="F608" s="349" t="n"/>
      <c r="G608" s="349" t="n"/>
      <c r="H608" s="349" t="n"/>
      <c r="I608" s="350" t="n"/>
      <c r="J608" s="25" t="inlineStr">
        <is>
          <t>шт.</t>
        </is>
      </c>
      <c r="K608" s="53" t="n">
        <v>1</v>
      </c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  <c r="U608" s="53" t="n">
        <v>1</v>
      </c>
    </row>
    <row r="609" ht="30" customHeight="1" s="270">
      <c r="A609" s="21" t="inlineStr">
        <is>
          <t>АБК</t>
        </is>
      </c>
      <c r="B609" s="12" t="n"/>
      <c r="C609" s="21" t="inlineStr">
        <is>
          <t>5.21.19</t>
        </is>
      </c>
      <c r="D609" s="238" t="inlineStr">
        <is>
          <t>Установка внутренних витражей (В-3, В-4, В-5, В-6, В-7) (Алюминиевый профиль, теплая серия с термовставкой), в т.ч. наличники, замки и фурнитура 4</t>
        </is>
      </c>
      <c r="E609" s="349" t="n"/>
      <c r="F609" s="349" t="n"/>
      <c r="G609" s="349" t="n"/>
      <c r="H609" s="349" t="n"/>
      <c r="I609" s="350" t="n"/>
      <c r="J609" s="25" t="inlineStr">
        <is>
          <t>шт.</t>
        </is>
      </c>
      <c r="K609" s="53" t="n">
        <v>51.1</v>
      </c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  <c r="U609" s="53" t="n">
        <v>51.1</v>
      </c>
    </row>
    <row r="610" ht="30" customHeight="1" s="270">
      <c r="A610" s="21" t="inlineStr">
        <is>
          <t>АБК</t>
        </is>
      </c>
      <c r="B610" s="12" t="n"/>
      <c r="C610" s="21" t="inlineStr">
        <is>
          <t>5.21.20</t>
        </is>
      </c>
      <c r="D610" s="238" t="inlineStr">
        <is>
          <t>Установка двери наружной, металическая 2300х1450 П  Противопожарная ЕI45  в т.ч. наличники, замки и фурнитура 6</t>
        </is>
      </c>
      <c r="E610" s="349" t="n"/>
      <c r="F610" s="349" t="n"/>
      <c r="G610" s="349" t="n"/>
      <c r="H610" s="349" t="n"/>
      <c r="I610" s="350" t="n"/>
      <c r="J610" s="25" t="inlineStr">
        <is>
          <t>шт.</t>
        </is>
      </c>
      <c r="K610" s="53" t="n">
        <v>1</v>
      </c>
      <c r="L610" s="19" t="inlineStr">
        <is>
          <t> </t>
        </is>
      </c>
      <c r="M610" s="19" t="n"/>
      <c r="N610" s="19" t="n"/>
      <c r="O610" s="19" t="n"/>
      <c r="P610" s="19" t="n"/>
      <c r="Q610" s="19" t="n"/>
      <c r="R610" s="19" t="n"/>
      <c r="S610" s="19" t="n"/>
      <c r="T610" s="19" t="n"/>
      <c r="U610" s="53" t="n">
        <v>1</v>
      </c>
    </row>
    <row r="611" ht="15" customHeight="1" s="270">
      <c r="A611" s="21" t="inlineStr">
        <is>
          <t>АБК</t>
        </is>
      </c>
      <c r="B611" s="12" t="n"/>
      <c r="C611" s="21" t="inlineStr">
        <is>
          <t>5.21.21</t>
        </is>
      </c>
      <c r="D611" s="238" t="inlineStr">
        <is>
          <t>Установка двери наружной, металическая 2100х1000 Л  в т.ч. наличники, замки и фурнитура 5*</t>
        </is>
      </c>
      <c r="E611" s="349" t="n"/>
      <c r="F611" s="349" t="n"/>
      <c r="G611" s="349" t="n"/>
      <c r="H611" s="349" t="n"/>
      <c r="I611" s="350" t="n"/>
      <c r="J611" s="25" t="inlineStr">
        <is>
          <t>шт.</t>
        </is>
      </c>
      <c r="K611" s="53" t="n">
        <v>1</v>
      </c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  <c r="U611" s="53" t="n">
        <v>1</v>
      </c>
    </row>
    <row r="612" ht="15" customHeight="1" s="270">
      <c r="A612" s="246" t="inlineStr">
        <is>
          <t>5.22 Облицовка цоколя здания Общежития</t>
        </is>
      </c>
      <c r="B612" s="349" t="n"/>
      <c r="C612" s="349" t="n"/>
      <c r="D612" s="349" t="n"/>
      <c r="E612" s="349" t="n"/>
      <c r="F612" s="349" t="n"/>
      <c r="G612" s="349" t="n"/>
      <c r="H612" s="349" t="n"/>
      <c r="I612" s="349" t="n"/>
      <c r="J612" s="349" t="n"/>
      <c r="K612" s="349" t="n"/>
      <c r="L612" s="349" t="n"/>
      <c r="M612" s="349" t="n"/>
      <c r="N612" s="349" t="n"/>
      <c r="O612" s="349" t="n"/>
      <c r="P612" s="349" t="n"/>
      <c r="Q612" s="349" t="n"/>
      <c r="R612" s="349" t="n"/>
      <c r="S612" s="349" t="n"/>
      <c r="T612" s="349" t="n"/>
      <c r="U612" s="350" t="n"/>
    </row>
    <row r="613" ht="15" customHeight="1" s="270">
      <c r="A613" s="12" t="inlineStr">
        <is>
          <t>Общежития</t>
        </is>
      </c>
      <c r="B613" s="12" t="n"/>
      <c r="C613" s="12" t="inlineStr">
        <is>
          <t>5.22.1</t>
        </is>
      </c>
      <c r="D613" s="238" t="inlineStr">
        <is>
          <t>Монтаж утеплителя 100мм 35кг/м3</t>
        </is>
      </c>
      <c r="E613" s="349" t="n"/>
      <c r="F613" s="349" t="n"/>
      <c r="G613" s="349" t="n"/>
      <c r="H613" s="349" t="n"/>
      <c r="I613" s="350" t="n"/>
      <c r="J613" s="25" t="inlineStr">
        <is>
          <t>м2</t>
        </is>
      </c>
      <c r="K613" s="51" t="n">
        <v>312.5</v>
      </c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  <c r="U613" s="51" t="n">
        <v>312.5</v>
      </c>
    </row>
    <row r="614">
      <c r="A614" s="12" t="inlineStr">
        <is>
          <t>Общежития</t>
        </is>
      </c>
      <c r="B614" s="19" t="n"/>
      <c r="C614" s="12" t="inlineStr">
        <is>
          <t>5.22.2</t>
        </is>
      </c>
      <c r="D614" s="238" t="inlineStr">
        <is>
          <t>Монтаж мембраны профилированной</t>
        </is>
      </c>
      <c r="E614" s="349" t="n"/>
      <c r="F614" s="349" t="n"/>
      <c r="G614" s="349" t="n"/>
      <c r="H614" s="349" t="n"/>
      <c r="I614" s="350" t="n"/>
      <c r="J614" s="25" t="inlineStr">
        <is>
          <t>м2</t>
        </is>
      </c>
      <c r="K614" s="51" t="n">
        <v>367.5</v>
      </c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  <c r="U614" s="51" t="n">
        <v>367.5</v>
      </c>
    </row>
    <row r="615" ht="15" customHeight="1" s="270">
      <c r="A615" s="12" t="inlineStr">
        <is>
          <t>Общежития</t>
        </is>
      </c>
      <c r="B615" s="12" t="n"/>
      <c r="C615" s="12" t="inlineStr">
        <is>
          <t>5.22.3</t>
        </is>
      </c>
      <c r="D615" s="238" t="inlineStr">
        <is>
          <t>Монтаж сайдинга металлического 0,7мм на П-образном профиле</t>
        </is>
      </c>
      <c r="E615" s="349" t="n"/>
      <c r="F615" s="349" t="n"/>
      <c r="G615" s="349" t="n"/>
      <c r="H615" s="349" t="n"/>
      <c r="I615" s="350" t="n"/>
      <c r="J615" s="25" t="inlineStr">
        <is>
          <t>м2</t>
        </is>
      </c>
      <c r="K615" s="51" t="n">
        <v>367.5</v>
      </c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  <c r="U615" s="51" t="n">
        <v>367.5</v>
      </c>
    </row>
    <row r="616" ht="15" customHeight="1" s="270">
      <c r="A616" s="246" t="inlineStr">
        <is>
          <t>5.23 Облицовка цоколя здания АБК</t>
        </is>
      </c>
      <c r="B616" s="349" t="n"/>
      <c r="C616" s="349" t="n"/>
      <c r="D616" s="349" t="n"/>
      <c r="E616" s="349" t="n"/>
      <c r="F616" s="349" t="n"/>
      <c r="G616" s="349" t="n"/>
      <c r="H616" s="349" t="n"/>
      <c r="I616" s="349" t="n"/>
      <c r="J616" s="349" t="n"/>
      <c r="K616" s="349" t="n"/>
      <c r="L616" s="349" t="n"/>
      <c r="M616" s="349" t="n"/>
      <c r="N616" s="349" t="n"/>
      <c r="O616" s="349" t="n"/>
      <c r="P616" s="349" t="n"/>
      <c r="Q616" s="349" t="n"/>
      <c r="R616" s="349" t="n"/>
      <c r="S616" s="349" t="n"/>
      <c r="T616" s="349" t="n"/>
      <c r="U616" s="350" t="n"/>
    </row>
    <row r="617" ht="15" customHeight="1" s="270">
      <c r="A617" s="12" t="inlineStr">
        <is>
          <t>АБК</t>
        </is>
      </c>
      <c r="B617" s="12" t="n"/>
      <c r="C617" s="12" t="inlineStr">
        <is>
          <t>5.23.1</t>
        </is>
      </c>
      <c r="D617" s="238" t="inlineStr">
        <is>
          <t>Монтаж утеплителя 100мм 35кг/м3</t>
        </is>
      </c>
      <c r="E617" s="349" t="n"/>
      <c r="F617" s="349" t="n"/>
      <c r="G617" s="349" t="n"/>
      <c r="H617" s="349" t="n"/>
      <c r="I617" s="350" t="n"/>
      <c r="J617" s="25" t="inlineStr">
        <is>
          <t>м2</t>
        </is>
      </c>
      <c r="K617" s="51" t="n">
        <v>336.5</v>
      </c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  <c r="U617" s="51" t="n">
        <v>336.5</v>
      </c>
    </row>
    <row r="618" ht="15" customHeight="1" s="270">
      <c r="A618" s="12" t="inlineStr">
        <is>
          <t>АБК</t>
        </is>
      </c>
      <c r="B618" s="12" t="n"/>
      <c r="C618" s="12" t="inlineStr">
        <is>
          <t>5.23.2</t>
        </is>
      </c>
      <c r="D618" s="238" t="inlineStr">
        <is>
          <t>Монтаж мембраны профилированной</t>
        </is>
      </c>
      <c r="E618" s="349" t="n"/>
      <c r="F618" s="349" t="n"/>
      <c r="G618" s="349" t="n"/>
      <c r="H618" s="349" t="n"/>
      <c r="I618" s="350" t="n"/>
      <c r="J618" s="25" t="inlineStr">
        <is>
          <t>м2</t>
        </is>
      </c>
      <c r="K618" s="51" t="n">
        <v>398.2</v>
      </c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  <c r="U618" s="51" t="n">
        <v>398.2</v>
      </c>
    </row>
    <row r="619" ht="15" customHeight="1" s="270">
      <c r="A619" s="12" t="inlineStr">
        <is>
          <t>АБК</t>
        </is>
      </c>
      <c r="B619" s="12" t="n"/>
      <c r="C619" s="12" t="inlineStr">
        <is>
          <t>5.23.3</t>
        </is>
      </c>
      <c r="D619" s="238" t="inlineStr">
        <is>
          <t>Монтаж сайдинга металлического 0,7мм на П-образном профиле</t>
        </is>
      </c>
      <c r="E619" s="349" t="n"/>
      <c r="F619" s="349" t="n"/>
      <c r="G619" s="349" t="n"/>
      <c r="H619" s="349" t="n"/>
      <c r="I619" s="350" t="n"/>
      <c r="J619" s="25" t="inlineStr">
        <is>
          <t>м2</t>
        </is>
      </c>
      <c r="K619" s="51" t="n">
        <v>398.2</v>
      </c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  <c r="U619" s="51" t="n">
        <v>398.2</v>
      </c>
    </row>
    <row r="620" ht="15" customHeight="1" s="270">
      <c r="A620" s="246" t="inlineStr">
        <is>
          <t>6 ЭТАП Слаботочные сети</t>
        </is>
      </c>
      <c r="B620" s="349" t="n"/>
      <c r="C620" s="349" t="n"/>
      <c r="D620" s="349" t="n"/>
      <c r="E620" s="349" t="n"/>
      <c r="F620" s="349" t="n"/>
      <c r="G620" s="349" t="n"/>
      <c r="H620" s="349" t="n"/>
      <c r="I620" s="349" t="n"/>
      <c r="J620" s="349" t="n"/>
      <c r="K620" s="349" t="n"/>
      <c r="L620" s="349" t="n"/>
      <c r="M620" s="349" t="n"/>
      <c r="N620" s="349" t="n"/>
      <c r="O620" s="349" t="n"/>
      <c r="P620" s="349" t="n"/>
      <c r="Q620" s="349" t="n"/>
      <c r="R620" s="349" t="n"/>
      <c r="S620" s="349" t="n"/>
      <c r="T620" s="349" t="n"/>
      <c r="U620" s="350" t="n"/>
    </row>
    <row r="621" ht="15" customHeight="1" s="270">
      <c r="A621" s="246" t="inlineStr">
        <is>
          <t>6.1 Автоматическая пожарная сигнализация здания Общежития и АБК</t>
        </is>
      </c>
      <c r="B621" s="349" t="n"/>
      <c r="C621" s="349" t="n"/>
      <c r="D621" s="349" t="n"/>
      <c r="E621" s="349" t="n"/>
      <c r="F621" s="349" t="n"/>
      <c r="G621" s="349" t="n"/>
      <c r="H621" s="349" t="n"/>
      <c r="I621" s="349" t="n"/>
      <c r="J621" s="349" t="n"/>
      <c r="K621" s="349" t="n"/>
      <c r="L621" s="349" t="n"/>
      <c r="M621" s="349" t="n"/>
      <c r="N621" s="349" t="n"/>
      <c r="O621" s="349" t="n"/>
      <c r="P621" s="349" t="n"/>
      <c r="Q621" s="349" t="n"/>
      <c r="R621" s="349" t="n"/>
      <c r="S621" s="349" t="n"/>
      <c r="T621" s="349" t="n"/>
      <c r="U621" s="350" t="n"/>
    </row>
    <row r="622" ht="30" customHeight="1" s="270">
      <c r="A622" s="12" t="inlineStr">
        <is>
          <t>АПС</t>
        </is>
      </c>
      <c r="B622" s="12" t="n"/>
      <c r="C622" s="21" t="inlineStr">
        <is>
          <t>6.1.1</t>
        </is>
      </c>
      <c r="D622" s="238" t="inlineStr">
        <is>
          <t>Прибор приемно-контрольный и управления охранно-пожарный на 3 кольцевых ШС ML-1233/N</t>
        </is>
      </c>
      <c r="E622" s="349" t="n"/>
      <c r="F622" s="349" t="n"/>
      <c r="G622" s="349" t="n"/>
      <c r="H622" s="349" t="n"/>
      <c r="I622" s="350" t="n"/>
      <c r="J622" s="25" t="inlineStr">
        <is>
          <t>компл.</t>
        </is>
      </c>
      <c r="K622" s="55" t="n">
        <v>1</v>
      </c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  <c r="U622" s="55" t="n">
        <v>1</v>
      </c>
    </row>
    <row r="623" ht="30" customHeight="1" s="270">
      <c r="A623" s="12" t="inlineStr">
        <is>
          <t>АПС</t>
        </is>
      </c>
      <c r="B623" s="12" t="n"/>
      <c r="C623" s="21" t="inlineStr">
        <is>
          <t>6.1.2</t>
        </is>
      </c>
      <c r="D623" s="238" t="inlineStr">
        <is>
          <t>Прибор приемно-контрольный и управления охранно-пожарный на 4 кольцевых ШС ML-1234/N</t>
        </is>
      </c>
      <c r="E623" s="349" t="n"/>
      <c r="F623" s="349" t="n"/>
      <c r="G623" s="349" t="n"/>
      <c r="H623" s="349" t="n"/>
      <c r="I623" s="350" t="n"/>
      <c r="J623" s="25" t="inlineStr">
        <is>
          <t>компл.</t>
        </is>
      </c>
      <c r="K623" s="55" t="n">
        <v>1</v>
      </c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  <c r="U623" s="55" t="n">
        <v>1</v>
      </c>
    </row>
    <row r="624" ht="15" customHeight="1" s="270">
      <c r="A624" s="12" t="inlineStr">
        <is>
          <t>АПС</t>
        </is>
      </c>
      <c r="B624" s="12" t="n"/>
      <c r="C624" s="21" t="inlineStr">
        <is>
          <t>6.1.3</t>
        </is>
      </c>
      <c r="D624" s="238" t="inlineStr">
        <is>
          <t>Адресный модуль SGC, выход TCP/IP ML-12011.C</t>
        </is>
      </c>
      <c r="E624" s="349" t="n"/>
      <c r="F624" s="349" t="n"/>
      <c r="G624" s="349" t="n"/>
      <c r="H624" s="349" t="n"/>
      <c r="I624" s="350" t="n"/>
      <c r="J624" s="25" t="inlineStr">
        <is>
          <t>компл.</t>
        </is>
      </c>
      <c r="K624" s="55" t="n">
        <v>2</v>
      </c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  <c r="U624" s="55" t="n">
        <v>2</v>
      </c>
    </row>
    <row r="625" ht="15" customHeight="1" s="270">
      <c r="A625" s="12" t="inlineStr">
        <is>
          <t>АПС</t>
        </is>
      </c>
      <c r="B625" s="12" t="n"/>
      <c r="C625" s="21" t="inlineStr">
        <is>
          <t>6.1.4</t>
        </is>
      </c>
      <c r="D625" s="238" t="inlineStr">
        <is>
          <t>Модуль управления релейный, 8 выходов с изолятором КЗ ML-1318.SCI</t>
        </is>
      </c>
      <c r="E625" s="349" t="n"/>
      <c r="F625" s="349" t="n"/>
      <c r="G625" s="349" t="n"/>
      <c r="H625" s="349" t="n"/>
      <c r="I625" s="350" t="n"/>
      <c r="J625" s="25" t="inlineStr">
        <is>
          <t>компл.</t>
        </is>
      </c>
      <c r="K625" s="55" t="n">
        <v>2</v>
      </c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55" t="n">
        <v>2</v>
      </c>
    </row>
    <row r="626" ht="15" customHeight="1" s="270">
      <c r="A626" s="12" t="inlineStr">
        <is>
          <t>АПС</t>
        </is>
      </c>
      <c r="B626" s="12" t="n"/>
      <c r="C626" s="21" t="inlineStr">
        <is>
          <t>6.1.5</t>
        </is>
      </c>
      <c r="D626" s="238" t="inlineStr">
        <is>
          <t>Извещатель пожарный комбинированный адресный (дым+тепло) ML-1140</t>
        </is>
      </c>
      <c r="E626" s="349" t="n"/>
      <c r="F626" s="349" t="n"/>
      <c r="G626" s="349" t="n"/>
      <c r="H626" s="349" t="n"/>
      <c r="I626" s="350" t="n"/>
      <c r="J626" s="25" t="inlineStr">
        <is>
          <t>компл.</t>
        </is>
      </c>
      <c r="K626" s="55" t="n">
        <v>323</v>
      </c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55" t="n">
        <v>323</v>
      </c>
    </row>
    <row r="627" ht="15" customHeight="1" s="270">
      <c r="A627" s="12" t="inlineStr">
        <is>
          <t>АПС</t>
        </is>
      </c>
      <c r="B627" s="12" t="n"/>
      <c r="C627" s="21" t="inlineStr">
        <is>
          <t>6.1.6</t>
        </is>
      </c>
      <c r="D627" s="238" t="inlineStr">
        <is>
          <t>Адресный пожарный ручной извещатель, с изолятором КЗ ML-1731.SCI</t>
        </is>
      </c>
      <c r="E627" s="349" t="n"/>
      <c r="F627" s="349" t="n"/>
      <c r="G627" s="349" t="n"/>
      <c r="H627" s="349" t="n"/>
      <c r="I627" s="350" t="n"/>
      <c r="J627" s="25" t="inlineStr">
        <is>
          <t>компл.</t>
        </is>
      </c>
      <c r="K627" s="55" t="n">
        <v>23</v>
      </c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  <c r="U627" s="55" t="n">
        <v>23</v>
      </c>
    </row>
    <row r="628" ht="15" customHeight="1" s="270">
      <c r="A628" s="12" t="inlineStr">
        <is>
          <t>АПС</t>
        </is>
      </c>
      <c r="B628" s="12" t="n"/>
      <c r="C628" s="21" t="inlineStr">
        <is>
          <t>6.1.7</t>
        </is>
      </c>
      <c r="D628" s="238" t="inlineStr">
        <is>
          <t>Адресный светозвуковой оповещатель, с изолятором КЗ ML-1430.SCI</t>
        </is>
      </c>
      <c r="E628" s="349" t="n"/>
      <c r="F628" s="349" t="n"/>
      <c r="G628" s="349" t="n"/>
      <c r="H628" s="349" t="n"/>
      <c r="I628" s="350" t="n"/>
      <c r="J628" s="25" t="inlineStr">
        <is>
          <t>компл.</t>
        </is>
      </c>
      <c r="K628" s="55" t="n">
        <v>37</v>
      </c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  <c r="U628" s="55" t="n">
        <v>37</v>
      </c>
    </row>
    <row r="629" ht="15" customHeight="1" s="270">
      <c r="A629" s="12" t="inlineStr">
        <is>
          <t>АПС</t>
        </is>
      </c>
      <c r="B629" s="12" t="n"/>
      <c r="C629" s="21" t="inlineStr">
        <is>
          <t>6.1.8</t>
        </is>
      </c>
      <c r="D629" s="238" t="inlineStr">
        <is>
          <t>Импульсный блок питания, 10 aмпер ML-5110</t>
        </is>
      </c>
      <c r="E629" s="349" t="n"/>
      <c r="F629" s="349" t="n"/>
      <c r="G629" s="349" t="n"/>
      <c r="H629" s="349" t="n"/>
      <c r="I629" s="350" t="n"/>
      <c r="J629" s="25" t="inlineStr">
        <is>
          <t>компл.</t>
        </is>
      </c>
      <c r="K629" s="55" t="n">
        <v>2</v>
      </c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  <c r="U629" s="55" t="n">
        <v>2</v>
      </c>
    </row>
    <row r="630" ht="15" customHeight="1" s="270">
      <c r="A630" s="12" t="inlineStr">
        <is>
          <t>АПС</t>
        </is>
      </c>
      <c r="B630" s="12" t="n"/>
      <c r="C630" s="21" t="inlineStr">
        <is>
          <t>6.1.9</t>
        </is>
      </c>
      <c r="D630" s="238" t="inlineStr">
        <is>
          <t>Аккумулятор Delta DTM 1207 12В 7А*ч Delta DTM 1207 12В 7А*ч</t>
        </is>
      </c>
      <c r="E630" s="349" t="n"/>
      <c r="F630" s="349" t="n"/>
      <c r="G630" s="349" t="n"/>
      <c r="H630" s="349" t="n"/>
      <c r="I630" s="350" t="n"/>
      <c r="J630" s="25" t="inlineStr">
        <is>
          <t>компл.</t>
        </is>
      </c>
      <c r="K630" s="55" t="n">
        <v>4</v>
      </c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  <c r="U630" s="55" t="n">
        <v>4</v>
      </c>
    </row>
    <row r="631" ht="30" customHeight="1" s="270">
      <c r="A631" s="12" t="inlineStr">
        <is>
          <t>АПС</t>
        </is>
      </c>
      <c r="B631" s="12" t="n"/>
      <c r="C631" s="21" t="inlineStr">
        <is>
          <t>6.1.10</t>
        </is>
      </c>
      <c r="D631" s="238" t="inlineStr">
        <is>
          <t>Кабель для систем ОПС и СОУЭ огнестойкий, не поддерживающий горения, экранированный КПСЭнг(А)-FRHF 1х2х0,75</t>
        </is>
      </c>
      <c r="E631" s="349" t="n"/>
      <c r="F631" s="349" t="n"/>
      <c r="G631" s="349" t="n"/>
      <c r="H631" s="349" t="n"/>
      <c r="I631" s="350" t="n"/>
      <c r="J631" s="25" t="inlineStr">
        <is>
          <t>компл.</t>
        </is>
      </c>
      <c r="K631" s="55" t="n">
        <v>1837</v>
      </c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  <c r="U631" s="55" t="n">
        <v>1837</v>
      </c>
    </row>
    <row r="632" ht="15" customHeight="1" s="270">
      <c r="A632" s="12" t="inlineStr">
        <is>
          <t>АПС</t>
        </is>
      </c>
      <c r="B632" s="12" t="n"/>
      <c r="C632" s="21" t="inlineStr">
        <is>
          <t>6.1.11</t>
        </is>
      </c>
      <c r="D632" s="238" t="inlineStr">
        <is>
          <t>Труба гофрированная ПВХ НГ Ø 16мм</t>
        </is>
      </c>
      <c r="E632" s="349" t="n"/>
      <c r="F632" s="349" t="n"/>
      <c r="G632" s="349" t="n"/>
      <c r="H632" s="349" t="n"/>
      <c r="I632" s="350" t="n"/>
      <c r="J632" s="25" t="inlineStr">
        <is>
          <t>компл.</t>
        </is>
      </c>
      <c r="K632" s="55" t="n">
        <v>1448</v>
      </c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  <c r="U632" s="55" t="n">
        <v>1448</v>
      </c>
    </row>
    <row r="633" ht="15" customHeight="1" s="270">
      <c r="A633" s="12" t="inlineStr">
        <is>
          <t>АПС</t>
        </is>
      </c>
      <c r="B633" s="12" t="n"/>
      <c r="C633" s="21" t="inlineStr">
        <is>
          <t>6.1.12</t>
        </is>
      </c>
      <c r="D633" s="238" t="inlineStr">
        <is>
          <t>Площадка под стяжку прямой монтаж МФ 16х23 ЧЕРНАЯ / 100 шт.</t>
        </is>
      </c>
      <c r="E633" s="349" t="n"/>
      <c r="F633" s="349" t="n"/>
      <c r="G633" s="349" t="n"/>
      <c r="H633" s="349" t="n"/>
      <c r="I633" s="350" t="n"/>
      <c r="J633" s="25" t="inlineStr">
        <is>
          <t>компл.</t>
        </is>
      </c>
      <c r="K633" s="55" t="n">
        <v>15</v>
      </c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  <c r="U633" s="55" t="n">
        <v>15</v>
      </c>
    </row>
    <row r="634" ht="15" customHeight="1" s="270">
      <c r="A634" s="12" t="inlineStr">
        <is>
          <t>АПС</t>
        </is>
      </c>
      <c r="B634" s="12" t="n"/>
      <c r="C634" s="21" t="inlineStr">
        <is>
          <t>6.1.13</t>
        </is>
      </c>
      <c r="D634" s="238" t="inlineStr">
        <is>
          <t>Пластиковые кабельные стяжки 8*300 нейлоновый / 100 шт.</t>
        </is>
      </c>
      <c r="E634" s="349" t="n"/>
      <c r="F634" s="349" t="n"/>
      <c r="G634" s="349" t="n"/>
      <c r="H634" s="349" t="n"/>
      <c r="I634" s="350" t="n"/>
      <c r="J634" s="25" t="inlineStr">
        <is>
          <t>компл.</t>
        </is>
      </c>
      <c r="K634" s="55" t="n">
        <v>15</v>
      </c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  <c r="U634" s="55" t="n">
        <v>15</v>
      </c>
    </row>
    <row r="635" ht="15" customHeight="1" s="270">
      <c r="A635" s="12" t="inlineStr">
        <is>
          <t>АПС</t>
        </is>
      </c>
      <c r="B635" s="12" t="n"/>
      <c r="C635" s="21" t="inlineStr">
        <is>
          <t>6.1.14</t>
        </is>
      </c>
      <c r="D635" s="238" t="inlineStr">
        <is>
          <t>Дюбель-гвоздь (чопик) «Orion» 6*40 / 100 шт.</t>
        </is>
      </c>
      <c r="E635" s="349" t="n"/>
      <c r="F635" s="349" t="n"/>
      <c r="G635" s="349" t="n"/>
      <c r="H635" s="349" t="n"/>
      <c r="I635" s="350" t="n"/>
      <c r="J635" s="25" t="inlineStr">
        <is>
          <t>компл.</t>
        </is>
      </c>
      <c r="K635" s="55" t="n">
        <v>15</v>
      </c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  <c r="U635" s="55" t="n">
        <v>15</v>
      </c>
    </row>
    <row r="636" ht="30" customHeight="1" s="270">
      <c r="A636" s="12" t="inlineStr">
        <is>
          <t>АПС</t>
        </is>
      </c>
      <c r="B636" s="12" t="n"/>
      <c r="C636" s="21" t="inlineStr">
        <is>
          <t>6.1.15</t>
        </is>
      </c>
      <c r="D636" s="238" t="inlineStr">
        <is>
          <t>Пуско-наладочные работы в т.ч. разработка программы испытаний, разработка мнемосхемы, индивидуальные испытания приборов, комплексное опробование системы вхолостую, комплексные спытания системы под нагрузкой 72 часа.</t>
        </is>
      </c>
      <c r="E636" s="349" t="n"/>
      <c r="F636" s="349" t="n"/>
      <c r="G636" s="349" t="n"/>
      <c r="H636" s="349" t="n"/>
      <c r="I636" s="350" t="n"/>
      <c r="J636" s="25" t="inlineStr">
        <is>
          <t>компл.</t>
        </is>
      </c>
      <c r="K636" s="55" t="n">
        <v>1</v>
      </c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  <c r="U636" s="55" t="n">
        <v>1</v>
      </c>
    </row>
    <row r="637" ht="15" customHeight="1" s="270">
      <c r="A637" s="246" t="inlineStr">
        <is>
          <t>6.2 СКУД здания Общежития  и АБК</t>
        </is>
      </c>
      <c r="B637" s="349" t="n"/>
      <c r="C637" s="349" t="n"/>
      <c r="D637" s="349" t="n"/>
      <c r="E637" s="349" t="n"/>
      <c r="F637" s="349" t="n"/>
      <c r="G637" s="349" t="n"/>
      <c r="H637" s="349" t="n"/>
      <c r="I637" s="349" t="n"/>
      <c r="J637" s="349" t="n"/>
      <c r="K637" s="349" t="n"/>
      <c r="L637" s="349" t="n"/>
      <c r="M637" s="349" t="n"/>
      <c r="N637" s="349" t="n"/>
      <c r="O637" s="349" t="n"/>
      <c r="P637" s="349" t="n"/>
      <c r="Q637" s="349" t="n"/>
      <c r="R637" s="349" t="n"/>
      <c r="S637" s="349" t="n"/>
      <c r="T637" s="349" t="n"/>
      <c r="U637" s="350" t="n"/>
    </row>
    <row r="638" ht="15" customHeight="1" s="270">
      <c r="A638" s="20" t="inlineStr">
        <is>
          <t>СКУД</t>
        </is>
      </c>
      <c r="B638" s="12" t="n"/>
      <c r="C638" s="21" t="inlineStr">
        <is>
          <t>6.2.1</t>
        </is>
      </c>
      <c r="D638" s="238" t="inlineStr">
        <is>
          <t>Терминал распознавания лиц Hikvision DS-K1T671M</t>
        </is>
      </c>
      <c r="E638" s="349" t="n"/>
      <c r="F638" s="349" t="n"/>
      <c r="G638" s="349" t="n"/>
      <c r="H638" s="349" t="n"/>
      <c r="I638" s="350" t="n"/>
      <c r="J638" s="25" t="inlineStr">
        <is>
          <t>компл.</t>
        </is>
      </c>
      <c r="K638" s="55" t="n">
        <v>15</v>
      </c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  <c r="U638" s="55" t="n">
        <v>15</v>
      </c>
    </row>
    <row r="639" ht="15" customHeight="1" s="270">
      <c r="A639" s="20" t="inlineStr">
        <is>
          <t>СКУД</t>
        </is>
      </c>
      <c r="B639" s="12" t="n"/>
      <c r="C639" s="21" t="inlineStr">
        <is>
          <t>6.2.2</t>
        </is>
      </c>
      <c r="D639" s="238" t="inlineStr">
        <is>
          <t>Блок питания HIKVISION DS-K7M-AW100</t>
        </is>
      </c>
      <c r="E639" s="349" t="n"/>
      <c r="F639" s="349" t="n"/>
      <c r="G639" s="349" t="n"/>
      <c r="H639" s="349" t="n"/>
      <c r="I639" s="350" t="n"/>
      <c r="J639" s="25" t="inlineStr">
        <is>
          <t>компл.</t>
        </is>
      </c>
      <c r="K639" s="55" t="n">
        <v>12</v>
      </c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55" t="n">
        <v>12</v>
      </c>
    </row>
    <row r="640" ht="15" customHeight="1" s="270">
      <c r="A640" s="20" t="inlineStr">
        <is>
          <t>СКУД</t>
        </is>
      </c>
      <c r="B640" s="12" t="n"/>
      <c r="C640" s="21" t="inlineStr">
        <is>
          <t>6.2.3</t>
        </is>
      </c>
      <c r="D640" s="238" t="inlineStr">
        <is>
          <t>Замок электромагнитный DS-K4H250S</t>
        </is>
      </c>
      <c r="E640" s="349" t="n"/>
      <c r="F640" s="349" t="n"/>
      <c r="G640" s="349" t="n"/>
      <c r="H640" s="349" t="n"/>
      <c r="I640" s="350" t="n"/>
      <c r="J640" s="25" t="inlineStr">
        <is>
          <t>компл.</t>
        </is>
      </c>
      <c r="K640" s="55" t="n">
        <v>12</v>
      </c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  <c r="U640" s="55" t="n">
        <v>12</v>
      </c>
    </row>
    <row r="641" ht="15" customHeight="1" s="270">
      <c r="A641" s="20" t="inlineStr">
        <is>
          <t>СКУД</t>
        </is>
      </c>
      <c r="B641" s="12" t="n"/>
      <c r="C641" s="21" t="inlineStr">
        <is>
          <t>6.2.4</t>
        </is>
      </c>
      <c r="D641" s="238" t="inlineStr">
        <is>
          <t>Дверной доводчик Hikvision DS-K4DC105</t>
        </is>
      </c>
      <c r="E641" s="349" t="n"/>
      <c r="F641" s="349" t="n"/>
      <c r="G641" s="349" t="n"/>
      <c r="H641" s="349" t="n"/>
      <c r="I641" s="350" t="n"/>
      <c r="J641" s="25" t="inlineStr">
        <is>
          <t>компл.</t>
        </is>
      </c>
      <c r="K641" s="55" t="n">
        <v>12</v>
      </c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  <c r="U641" s="55" t="n">
        <v>12</v>
      </c>
    </row>
    <row r="642" ht="15" customHeight="1" s="270">
      <c r="A642" s="20" t="inlineStr">
        <is>
          <t>СКУД</t>
        </is>
      </c>
      <c r="B642" s="12" t="n"/>
      <c r="C642" s="21" t="inlineStr">
        <is>
          <t>6.2.5</t>
        </is>
      </c>
      <c r="D642" s="238" t="inlineStr">
        <is>
          <t>Кнопка выхода бесконтактная HIKVISION DS-K7P07</t>
        </is>
      </c>
      <c r="E642" s="349" t="n"/>
      <c r="F642" s="349" t="n"/>
      <c r="G642" s="349" t="n"/>
      <c r="H642" s="349" t="n"/>
      <c r="I642" s="350" t="n"/>
      <c r="J642" s="25" t="inlineStr">
        <is>
          <t>компл.</t>
        </is>
      </c>
      <c r="K642" s="55" t="n">
        <v>9</v>
      </c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55" t="n">
        <v>9</v>
      </c>
    </row>
    <row r="643" ht="15" customHeight="1" s="270">
      <c r="A643" s="20" t="inlineStr">
        <is>
          <t>СКУД</t>
        </is>
      </c>
      <c r="B643" s="12" t="n"/>
      <c r="C643" s="21" t="inlineStr">
        <is>
          <t>6.2.6</t>
        </is>
      </c>
      <c r="D643" s="238" t="inlineStr">
        <is>
          <t>СМК маленькие MC-38</t>
        </is>
      </c>
      <c r="E643" s="349" t="n"/>
      <c r="F643" s="349" t="n"/>
      <c r="G643" s="349" t="n"/>
      <c r="H643" s="349" t="n"/>
      <c r="I643" s="350" t="n"/>
      <c r="J643" s="25" t="inlineStr">
        <is>
          <t>компл.</t>
        </is>
      </c>
      <c r="K643" s="55" t="n">
        <v>12</v>
      </c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55" t="n">
        <v>12</v>
      </c>
    </row>
    <row r="644" ht="15" customHeight="1" s="270">
      <c r="A644" s="20" t="inlineStr">
        <is>
          <t>СКУД</t>
        </is>
      </c>
      <c r="B644" s="12" t="n"/>
      <c r="C644" s="21" t="inlineStr">
        <is>
          <t>6.2.7</t>
        </is>
      </c>
      <c r="D644" s="238" t="inlineStr">
        <is>
          <t>Коммутатор сетевой PoE HIKVISION DS-3E1510P-SI</t>
        </is>
      </c>
      <c r="E644" s="349" t="n"/>
      <c r="F644" s="349" t="n"/>
      <c r="G644" s="349" t="n"/>
      <c r="H644" s="349" t="n"/>
      <c r="I644" s="350" t="n"/>
      <c r="J644" s="25" t="inlineStr">
        <is>
          <t>компл.</t>
        </is>
      </c>
      <c r="K644" s="55" t="n">
        <v>1</v>
      </c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55" t="n">
        <v>1</v>
      </c>
    </row>
    <row r="645" ht="15" customHeight="1" s="270">
      <c r="A645" s="20" t="inlineStr">
        <is>
          <t>СКУД</t>
        </is>
      </c>
      <c r="B645" s="12" t="n"/>
      <c r="C645" s="21" t="inlineStr">
        <is>
          <t>6.2.8</t>
        </is>
      </c>
      <c r="D645" s="238" t="inlineStr">
        <is>
          <t>Коммутатор сетевой PoE HIKVISION DS-3E1518P-SI</t>
        </is>
      </c>
      <c r="E645" s="349" t="n"/>
      <c r="F645" s="349" t="n"/>
      <c r="G645" s="349" t="n"/>
      <c r="H645" s="349" t="n"/>
      <c r="I645" s="350" t="n"/>
      <c r="J645" s="25" t="inlineStr">
        <is>
          <t>компл.</t>
        </is>
      </c>
      <c r="K645" s="55" t="n">
        <v>1</v>
      </c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55" t="n">
        <v>1</v>
      </c>
    </row>
    <row r="646" ht="15" customHeight="1" s="270">
      <c r="A646" s="20" t="inlineStr">
        <is>
          <t>СКУД</t>
        </is>
      </c>
      <c r="B646" s="12" t="n"/>
      <c r="C646" s="21" t="inlineStr">
        <is>
          <t>6.2.9</t>
        </is>
      </c>
      <c r="D646" s="238" t="inlineStr">
        <is>
          <t>Процессор 12-го поколения Intel Core i5-12400</t>
        </is>
      </c>
      <c r="E646" s="349" t="n"/>
      <c r="F646" s="349" t="n"/>
      <c r="G646" s="349" t="n"/>
      <c r="H646" s="349" t="n"/>
      <c r="I646" s="350" t="n"/>
      <c r="J646" s="25" t="inlineStr">
        <is>
          <t>компл.</t>
        </is>
      </c>
      <c r="K646" s="55" t="n">
        <v>1</v>
      </c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55" t="n">
        <v>1</v>
      </c>
    </row>
    <row r="647" ht="15" customHeight="1" s="270">
      <c r="A647" s="20" t="inlineStr">
        <is>
          <t>СКУД</t>
        </is>
      </c>
      <c r="B647" s="12" t="n"/>
      <c r="C647" s="21" t="inlineStr">
        <is>
          <t>6.2.10</t>
        </is>
      </c>
      <c r="D647" s="238" t="inlineStr">
        <is>
          <t>Материнская плата с поддержкой DDR4 MSI B660</t>
        </is>
      </c>
      <c r="E647" s="349" t="n"/>
      <c r="F647" s="349" t="n"/>
      <c r="G647" s="349" t="n"/>
      <c r="H647" s="349" t="n"/>
      <c r="I647" s="350" t="n"/>
      <c r="J647" s="25" t="inlineStr">
        <is>
          <t>компл.</t>
        </is>
      </c>
      <c r="K647" s="55" t="n">
        <v>1</v>
      </c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55" t="n">
        <v>1</v>
      </c>
    </row>
    <row r="648" ht="15" customHeight="1" s="270">
      <c r="A648" s="20" t="inlineStr">
        <is>
          <t>СКУД</t>
        </is>
      </c>
      <c r="B648" s="12" t="n"/>
      <c r="C648" s="21" t="inlineStr">
        <is>
          <t>6.2.11</t>
        </is>
      </c>
      <c r="D648" s="238" t="inlineStr">
        <is>
          <t>Оперативная память DDR4 16GB PC-25600 (3200Mhz) LEXAR CL19</t>
        </is>
      </c>
      <c r="E648" s="349" t="n"/>
      <c r="F648" s="349" t="n"/>
      <c r="G648" s="349" t="n"/>
      <c r="H648" s="349" t="n"/>
      <c r="I648" s="350" t="n"/>
      <c r="J648" s="25" t="inlineStr">
        <is>
          <t>компл.</t>
        </is>
      </c>
      <c r="K648" s="55" t="n">
        <v>1</v>
      </c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55" t="n">
        <v>1</v>
      </c>
    </row>
    <row r="649" ht="15" customHeight="1" s="270">
      <c r="A649" s="20" t="inlineStr">
        <is>
          <t>СКУД</t>
        </is>
      </c>
      <c r="B649" s="12" t="n"/>
      <c r="C649" s="21" t="inlineStr">
        <is>
          <t>6.2.12</t>
        </is>
      </c>
      <c r="D649" s="238" t="inlineStr">
        <is>
          <t>Твердотельный накопитель SSD KINGSTON 1 ТБ NVMe SSD</t>
        </is>
      </c>
      <c r="E649" s="349" t="n"/>
      <c r="F649" s="349" t="n"/>
      <c r="G649" s="349" t="n"/>
      <c r="H649" s="349" t="n"/>
      <c r="I649" s="350" t="n"/>
      <c r="J649" s="25" t="inlineStr">
        <is>
          <t>компл.</t>
        </is>
      </c>
      <c r="K649" s="55" t="n">
        <v>1</v>
      </c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55" t="n">
        <v>1</v>
      </c>
    </row>
    <row r="650" ht="15" customHeight="1" s="270">
      <c r="A650" s="20" t="inlineStr">
        <is>
          <t>СКУД</t>
        </is>
      </c>
      <c r="B650" s="12" t="n"/>
      <c r="C650" s="21" t="inlineStr">
        <is>
          <t>6.2.13</t>
        </is>
      </c>
      <c r="D650" s="238" t="inlineStr">
        <is>
          <t>Блок питания 550 Вт 80+ Jump ATX ST-550</t>
        </is>
      </c>
      <c r="E650" s="349" t="n"/>
      <c r="F650" s="349" t="n"/>
      <c r="G650" s="349" t="n"/>
      <c r="H650" s="349" t="n"/>
      <c r="I650" s="350" t="n"/>
      <c r="J650" s="25" t="inlineStr">
        <is>
          <t>компл.</t>
        </is>
      </c>
      <c r="K650" s="55" t="n">
        <v>1</v>
      </c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55" t="n">
        <v>1</v>
      </c>
    </row>
    <row r="651" ht="15" customHeight="1" s="270">
      <c r="A651" s="20" t="inlineStr">
        <is>
          <t>СКУД</t>
        </is>
      </c>
      <c r="B651" s="12" t="n"/>
      <c r="C651" s="21" t="inlineStr">
        <is>
          <t>6.2.14</t>
        </is>
      </c>
      <c r="D651" s="238" t="inlineStr">
        <is>
          <t>Компьютерный корпус Mid-Tower INFINITE SPACE IS6-BK-3F2C3</t>
        </is>
      </c>
      <c r="E651" s="349" t="n"/>
      <c r="F651" s="349" t="n"/>
      <c r="G651" s="349" t="n"/>
      <c r="H651" s="349" t="n"/>
      <c r="I651" s="350" t="n"/>
      <c r="J651" s="25" t="inlineStr">
        <is>
          <t>компл.</t>
        </is>
      </c>
      <c r="K651" s="55" t="n">
        <v>1</v>
      </c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55" t="n">
        <v>1</v>
      </c>
    </row>
    <row r="652" ht="15" customHeight="1" s="270">
      <c r="A652" s="20" t="inlineStr">
        <is>
          <t>СКУД</t>
        </is>
      </c>
      <c r="B652" s="12" t="n"/>
      <c r="C652" s="21" t="inlineStr">
        <is>
          <t>6.2.15</t>
        </is>
      </c>
      <c r="D652" s="238" t="inlineStr">
        <is>
          <t>Кулер для процессора Cooler Master MasterAir MA612 Stealth</t>
        </is>
      </c>
      <c r="E652" s="349" t="n"/>
      <c r="F652" s="349" t="n"/>
      <c r="G652" s="349" t="n"/>
      <c r="H652" s="349" t="n"/>
      <c r="I652" s="350" t="n"/>
      <c r="J652" s="25" t="inlineStr">
        <is>
          <t>компл.</t>
        </is>
      </c>
      <c r="K652" s="55" t="n">
        <v>1</v>
      </c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55" t="n">
        <v>1</v>
      </c>
    </row>
    <row r="653" ht="15" customHeight="1" s="270">
      <c r="A653" s="20" t="inlineStr">
        <is>
          <t>СКУД</t>
        </is>
      </c>
      <c r="B653" s="12" t="n"/>
      <c r="C653" s="21" t="inlineStr">
        <is>
          <t>6.2.16</t>
        </is>
      </c>
      <c r="D653" s="238" t="inlineStr">
        <is>
          <t>Жесткий диск HDD 2TB Toshiba 5400rpm 128Mb</t>
        </is>
      </c>
      <c r="E653" s="349" t="n"/>
      <c r="F653" s="349" t="n"/>
      <c r="G653" s="349" t="n"/>
      <c r="H653" s="349" t="n"/>
      <c r="I653" s="350" t="n"/>
      <c r="J653" s="25" t="inlineStr">
        <is>
          <t>компл.</t>
        </is>
      </c>
      <c r="K653" s="55" t="n">
        <v>1</v>
      </c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55" t="n">
        <v>1</v>
      </c>
    </row>
    <row r="654" ht="15" customHeight="1" s="270">
      <c r="A654" s="20" t="inlineStr">
        <is>
          <t>СКУД</t>
        </is>
      </c>
      <c r="B654" s="12" t="n"/>
      <c r="C654" s="21" t="inlineStr">
        <is>
          <t>6.2.17</t>
        </is>
      </c>
      <c r="D654" s="238" t="inlineStr">
        <is>
          <t>Монитор Hikvision 27" D5027FN01</t>
        </is>
      </c>
      <c r="E654" s="349" t="n"/>
      <c r="F654" s="349" t="n"/>
      <c r="G654" s="349" t="n"/>
      <c r="H654" s="349" t="n"/>
      <c r="I654" s="350" t="n"/>
      <c r="J654" s="25" t="inlineStr">
        <is>
          <t>компл.</t>
        </is>
      </c>
      <c r="K654" s="55" t="n">
        <v>1</v>
      </c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55" t="n">
        <v>1</v>
      </c>
    </row>
    <row r="655" ht="15" customHeight="1" s="270">
      <c r="A655" s="20" t="inlineStr">
        <is>
          <t>СКУД</t>
        </is>
      </c>
      <c r="B655" s="12" t="n"/>
      <c r="C655" s="21" t="inlineStr">
        <is>
          <t>6.2.18</t>
        </is>
      </c>
      <c r="D655" s="238" t="inlineStr">
        <is>
          <t>Клавиатура+мышь набор Delux K6850U+M362BU</t>
        </is>
      </c>
      <c r="E655" s="349" t="n"/>
      <c r="F655" s="349" t="n"/>
      <c r="G655" s="349" t="n"/>
      <c r="H655" s="349" t="n"/>
      <c r="I655" s="350" t="n"/>
      <c r="J655" s="25" t="inlineStr">
        <is>
          <t>компл.</t>
        </is>
      </c>
      <c r="K655" s="55" t="n">
        <v>1</v>
      </c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55" t="n">
        <v>1</v>
      </c>
    </row>
    <row r="656" ht="15" customHeight="1" s="270">
      <c r="A656" s="20" t="inlineStr">
        <is>
          <t>СКУД</t>
        </is>
      </c>
      <c r="B656" s="12" t="n"/>
      <c r="C656" s="21" t="inlineStr">
        <is>
          <t>6.2.19</t>
        </is>
      </c>
      <c r="D656" s="238" t="inlineStr">
        <is>
          <t>Операционная система Microsoft Windows 11 Pro ML x64</t>
        </is>
      </c>
      <c r="E656" s="349" t="n"/>
      <c r="F656" s="349" t="n"/>
      <c r="G656" s="349" t="n"/>
      <c r="H656" s="349" t="n"/>
      <c r="I656" s="350" t="n"/>
      <c r="J656" s="25" t="inlineStr">
        <is>
          <t>компл.</t>
        </is>
      </c>
      <c r="K656" s="55" t="n">
        <v>1</v>
      </c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55" t="n">
        <v>1</v>
      </c>
    </row>
    <row r="657" ht="15" customHeight="1" s="270">
      <c r="A657" s="20" t="inlineStr">
        <is>
          <t>СКУД</t>
        </is>
      </c>
      <c r="B657" s="12" t="n"/>
      <c r="C657" s="21" t="inlineStr">
        <is>
          <t>6.2.20</t>
        </is>
      </c>
      <c r="D657" s="238" t="inlineStr">
        <is>
          <t>Программное обеспечение HIKVISION iVMS-4200 AC</t>
        </is>
      </c>
      <c r="E657" s="349" t="n"/>
      <c r="F657" s="349" t="n"/>
      <c r="G657" s="349" t="n"/>
      <c r="H657" s="349" t="n"/>
      <c r="I657" s="350" t="n"/>
      <c r="J657" s="25" t="inlineStr">
        <is>
          <t>компл.</t>
        </is>
      </c>
      <c r="K657" s="55" t="n">
        <v>1</v>
      </c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55" t="n">
        <v>1</v>
      </c>
    </row>
    <row r="658" ht="15" customHeight="1" s="270">
      <c r="A658" s="20" t="inlineStr">
        <is>
          <t>СКУД</t>
        </is>
      </c>
      <c r="B658" s="12" t="n"/>
      <c r="C658" s="21" t="inlineStr">
        <is>
          <t>6.2.21</t>
        </is>
      </c>
      <c r="D658" s="238" t="inlineStr">
        <is>
          <t>Труба гофрированная ПВХнг Д16</t>
        </is>
      </c>
      <c r="E658" s="349" t="n"/>
      <c r="F658" s="349" t="n"/>
      <c r="G658" s="349" t="n"/>
      <c r="H658" s="349" t="n"/>
      <c r="I658" s="350" t="n"/>
      <c r="J658" s="25" t="inlineStr">
        <is>
          <t>компл.</t>
        </is>
      </c>
      <c r="K658" s="55" t="n">
        <v>706</v>
      </c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55" t="n">
        <v>706</v>
      </c>
    </row>
    <row r="659" ht="30" customHeight="1" s="270">
      <c r="A659" s="20" t="inlineStr">
        <is>
          <t>СКУД</t>
        </is>
      </c>
      <c r="B659" s="12" t="n"/>
      <c r="C659" s="21" t="inlineStr">
        <is>
          <t>6.2.22</t>
        </is>
      </c>
      <c r="D659" s="238" t="inlineStr">
        <is>
          <t>Кабель витая пара, экранир. S/FTP, категория 6A, 4 пары 23 AWG, 4х2х0,56 мм, однопров.жилы, LSZH, нг(А)-HF, внутр. Hyperline SFTP4-C6A-S23-IN-LSZH-GY-500</t>
        </is>
      </c>
      <c r="E659" s="349" t="n"/>
      <c r="F659" s="349" t="n"/>
      <c r="G659" s="349" t="n"/>
      <c r="H659" s="349" t="n"/>
      <c r="I659" s="350" t="n"/>
      <c r="J659" s="25" t="inlineStr">
        <is>
          <t>компл.</t>
        </is>
      </c>
      <c r="K659" s="55" t="n">
        <v>756</v>
      </c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55" t="n">
        <v>756</v>
      </c>
    </row>
    <row r="660" ht="30" customHeight="1" s="270">
      <c r="A660" s="20" t="inlineStr">
        <is>
          <t>СКУД</t>
        </is>
      </c>
      <c r="B660" s="12" t="n"/>
      <c r="C660" s="21" t="inlineStr">
        <is>
          <t>6.2.23</t>
        </is>
      </c>
      <c r="D660" s="238" t="inlineStr">
        <is>
          <t>Кабель для систем ОПС и СОУЭ огнестойкий, не поддерживающий горения КПСЭнг(А)-FRHF 1х2х0,75</t>
        </is>
      </c>
      <c r="E660" s="349" t="n"/>
      <c r="F660" s="349" t="n"/>
      <c r="G660" s="349" t="n"/>
      <c r="H660" s="349" t="n"/>
      <c r="I660" s="350" t="n"/>
      <c r="J660" s="25" t="inlineStr">
        <is>
          <t>компл.</t>
        </is>
      </c>
      <c r="K660" s="55" t="n">
        <v>120</v>
      </c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55" t="n">
        <v>120</v>
      </c>
    </row>
    <row r="661" ht="30" customHeight="1" s="270">
      <c r="A661" s="20" t="inlineStr">
        <is>
          <t>СКУД</t>
        </is>
      </c>
      <c r="B661" s="12" t="n"/>
      <c r="C661" s="21" t="inlineStr">
        <is>
          <t>6.2.24</t>
        </is>
      </c>
      <c r="D661" s="238" t="inlineStr">
        <is>
          <t>Кабель для систем ОПС и СОУЭ огнестойкий, не поддерживающий горения КПСЭнг(А)-FRHF 1х2х0,50</t>
        </is>
      </c>
      <c r="E661" s="349" t="n"/>
      <c r="F661" s="349" t="n"/>
      <c r="G661" s="349" t="n"/>
      <c r="H661" s="349" t="n"/>
      <c r="I661" s="350" t="n"/>
      <c r="J661" s="25" t="inlineStr">
        <is>
          <t>компл.</t>
        </is>
      </c>
      <c r="K661" s="55" t="n">
        <v>82</v>
      </c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55" t="n">
        <v>82</v>
      </c>
    </row>
    <row r="662" ht="15" customHeight="1" s="270">
      <c r="A662" s="20" t="inlineStr">
        <is>
          <t>СКУД</t>
        </is>
      </c>
      <c r="B662" s="12" t="n"/>
      <c r="C662" s="21" t="inlineStr">
        <is>
          <t>6.2.25</t>
        </is>
      </c>
      <c r="D662" s="238" t="inlineStr">
        <is>
          <t>Площадка под стяжку прямой монтаж МФ 16х23 ЧЕРНАЯ / 100 шт.</t>
        </is>
      </c>
      <c r="E662" s="349" t="n"/>
      <c r="F662" s="349" t="n"/>
      <c r="G662" s="349" t="n"/>
      <c r="H662" s="349" t="n"/>
      <c r="I662" s="350" t="n"/>
      <c r="J662" s="25" t="inlineStr">
        <is>
          <t>компл.</t>
        </is>
      </c>
      <c r="K662" s="55" t="n">
        <v>8</v>
      </c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55" t="n">
        <v>8</v>
      </c>
    </row>
    <row r="663" ht="15" customHeight="1" s="270">
      <c r="A663" s="20" t="inlineStr">
        <is>
          <t>СКУД</t>
        </is>
      </c>
      <c r="B663" s="12" t="n"/>
      <c r="C663" s="21" t="inlineStr">
        <is>
          <t>6.2.26</t>
        </is>
      </c>
      <c r="D663" s="238" t="inlineStr">
        <is>
          <t>Пластиковые кабельные стяжки 8*300 нейлоновый / 100 шт.</t>
        </is>
      </c>
      <c r="E663" s="349" t="n"/>
      <c r="F663" s="349" t="n"/>
      <c r="G663" s="349" t="n"/>
      <c r="H663" s="349" t="n"/>
      <c r="I663" s="350" t="n"/>
      <c r="J663" s="25" t="inlineStr">
        <is>
          <t>компл.</t>
        </is>
      </c>
      <c r="K663" s="55" t="n">
        <v>8</v>
      </c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55" t="n">
        <v>8</v>
      </c>
    </row>
    <row r="664" ht="15" customHeight="1" s="270">
      <c r="A664" s="20" t="inlineStr">
        <is>
          <t>СКУД</t>
        </is>
      </c>
      <c r="B664" s="12" t="n"/>
      <c r="C664" s="21" t="inlineStr">
        <is>
          <t>6.2.27</t>
        </is>
      </c>
      <c r="D664" s="238" t="inlineStr">
        <is>
          <t>Дюбель-гвоздь (чопик) «Orion» 6*40 / 100 шт.</t>
        </is>
      </c>
      <c r="E664" s="349" t="n"/>
      <c r="F664" s="349" t="n"/>
      <c r="G664" s="349" t="n"/>
      <c r="H664" s="349" t="n"/>
      <c r="I664" s="350" t="n"/>
      <c r="J664" s="25" t="inlineStr">
        <is>
          <t>компл.</t>
        </is>
      </c>
      <c r="K664" s="55" t="n">
        <v>10</v>
      </c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55" t="n">
        <v>10</v>
      </c>
    </row>
    <row r="665" ht="45" customHeight="1" s="270">
      <c r="A665" s="20" t="inlineStr">
        <is>
          <t>СКУД</t>
        </is>
      </c>
      <c r="B665" s="12" t="n"/>
      <c r="C665" s="21" t="inlineStr">
        <is>
          <t>6.2.28</t>
        </is>
      </c>
      <c r="D665" s="238" t="inlineStr">
        <is>
          <t>Пуско-наладочные работы в т.ч. разработка программы испытаний, разработка мнемосхемы, индивидуальные испытания приборов, комплексное опробование системы вхолостую, комплексные спытания системы под нагрузкой</t>
        </is>
      </c>
      <c r="E665" s="349" t="n"/>
      <c r="F665" s="349" t="n"/>
      <c r="G665" s="349" t="n"/>
      <c r="H665" s="349" t="n"/>
      <c r="I665" s="350" t="n"/>
      <c r="J665" s="25" t="inlineStr">
        <is>
          <t>компл.</t>
        </is>
      </c>
      <c r="K665" s="55" t="n">
        <v>1</v>
      </c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55" t="n">
        <v>1</v>
      </c>
    </row>
    <row r="666" ht="15" customHeight="1" s="270">
      <c r="A666" s="246" t="inlineStr">
        <is>
          <t>6.3 Система охранного видеонаблюдения здания Общежития и АБК</t>
        </is>
      </c>
      <c r="B666" s="349" t="n"/>
      <c r="C666" s="349" t="n"/>
      <c r="D666" s="349" t="n"/>
      <c r="E666" s="349" t="n"/>
      <c r="F666" s="349" t="n"/>
      <c r="G666" s="349" t="n"/>
      <c r="H666" s="349" t="n"/>
      <c r="I666" s="349" t="n"/>
      <c r="J666" s="349" t="n"/>
      <c r="K666" s="349" t="n"/>
      <c r="L666" s="349" t="n"/>
      <c r="M666" s="349" t="n"/>
      <c r="N666" s="349" t="n"/>
      <c r="O666" s="349" t="n"/>
      <c r="P666" s="349" t="n"/>
      <c r="Q666" s="349" t="n"/>
      <c r="R666" s="349" t="n"/>
      <c r="S666" s="349" t="n"/>
      <c r="T666" s="349" t="n"/>
      <c r="U666" s="350" t="n"/>
    </row>
    <row r="667" ht="15" customHeight="1" s="270">
      <c r="A667" s="12" t="inlineStr">
        <is>
          <t>СОВ</t>
        </is>
      </c>
      <c r="B667" s="12" t="n"/>
      <c r="C667" s="21" t="inlineStr">
        <is>
          <t>6.3.1</t>
        </is>
      </c>
      <c r="D667" s="238" t="inlineStr">
        <is>
          <t>Сетевой видеорегистратор NVR HIKVISION DS-7764NI-M4</t>
        </is>
      </c>
      <c r="E667" s="349" t="n"/>
      <c r="F667" s="349" t="n"/>
      <c r="G667" s="349" t="n"/>
      <c r="H667" s="349" t="n"/>
      <c r="I667" s="350" t="n"/>
      <c r="J667" s="118" t="inlineStr">
        <is>
          <t>компл.</t>
        </is>
      </c>
      <c r="K667" s="55" t="n">
        <v>2</v>
      </c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55" t="n">
        <v>2</v>
      </c>
    </row>
    <row r="668" ht="15" customHeight="1" s="270">
      <c r="A668" s="12" t="inlineStr">
        <is>
          <t>СОВ</t>
        </is>
      </c>
      <c r="B668" s="12" t="n"/>
      <c r="C668" s="21" t="inlineStr">
        <is>
          <t>6.3.2</t>
        </is>
      </c>
      <c r="D668" s="238" t="inlineStr">
        <is>
          <t>HDD HIKVISION 12TB 512MB 7200rpm SATA 6Gbit/s</t>
        </is>
      </c>
      <c r="E668" s="349" t="n"/>
      <c r="F668" s="349" t="n"/>
      <c r="G668" s="349" t="n"/>
      <c r="H668" s="349" t="n"/>
      <c r="I668" s="350" t="n"/>
      <c r="J668" s="118" t="inlineStr">
        <is>
          <t>компл.</t>
        </is>
      </c>
      <c r="K668" s="55" t="n">
        <v>8</v>
      </c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55" t="n">
        <v>8</v>
      </c>
    </row>
    <row r="669" ht="15" customHeight="1" s="270">
      <c r="A669" s="12" t="inlineStr">
        <is>
          <t>СОВ</t>
        </is>
      </c>
      <c r="B669" s="12" t="n"/>
      <c r="C669" s="21" t="inlineStr">
        <is>
          <t>6.3.3</t>
        </is>
      </c>
      <c r="D669" s="238" t="inlineStr">
        <is>
          <t>Передатчик HDMI Extender DTECH DT-7043S 120m</t>
        </is>
      </c>
      <c r="E669" s="349" t="n"/>
      <c r="F669" s="349" t="n"/>
      <c r="G669" s="349" t="n"/>
      <c r="H669" s="349" t="n"/>
      <c r="I669" s="350" t="n"/>
      <c r="J669" s="118" t="inlineStr">
        <is>
          <t>компл.</t>
        </is>
      </c>
      <c r="K669" s="55" t="n">
        <v>1</v>
      </c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55" t="n">
        <v>1</v>
      </c>
    </row>
    <row r="670" ht="15" customHeight="1" s="270">
      <c r="A670" s="12" t="inlineStr">
        <is>
          <t>СОВ</t>
        </is>
      </c>
      <c r="B670" s="12" t="n"/>
      <c r="C670" s="21" t="inlineStr">
        <is>
          <t>6.3.4</t>
        </is>
      </c>
      <c r="D670" s="238" t="inlineStr">
        <is>
          <t>Приемник HDMI Extender DTECH DT-7043R 120m</t>
        </is>
      </c>
      <c r="E670" s="349" t="n"/>
      <c r="F670" s="349" t="n"/>
      <c r="G670" s="349" t="n"/>
      <c r="H670" s="349" t="n"/>
      <c r="I670" s="350" t="n"/>
      <c r="J670" s="118" t="inlineStr">
        <is>
          <t>компл.</t>
        </is>
      </c>
      <c r="K670" s="55" t="n">
        <v>1</v>
      </c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55" t="n">
        <v>1</v>
      </c>
    </row>
    <row r="671" ht="15" customHeight="1" s="270">
      <c r="A671" s="12" t="inlineStr">
        <is>
          <t>СОВ</t>
        </is>
      </c>
      <c r="B671" s="12" t="n"/>
      <c r="C671" s="21" t="inlineStr">
        <is>
          <t>6.3.5</t>
        </is>
      </c>
      <c r="D671" s="238" t="inlineStr">
        <is>
          <t>Монитор 55" HIKVISION DS-D5055UC-C 4K</t>
        </is>
      </c>
      <c r="E671" s="349" t="n"/>
      <c r="F671" s="349" t="n"/>
      <c r="G671" s="349" t="n"/>
      <c r="H671" s="349" t="n"/>
      <c r="I671" s="350" t="n"/>
      <c r="J671" s="118" t="inlineStr">
        <is>
          <t>компл.</t>
        </is>
      </c>
      <c r="K671" s="55" t="n">
        <v>2</v>
      </c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55" t="n">
        <v>2</v>
      </c>
    </row>
    <row r="672" ht="15" customHeight="1" s="270">
      <c r="A672" s="12" t="inlineStr">
        <is>
          <t>СОВ</t>
        </is>
      </c>
      <c r="B672" s="12" t="n"/>
      <c r="C672" s="21" t="inlineStr">
        <is>
          <t>6.3.6</t>
        </is>
      </c>
      <c r="D672" s="238" t="inlineStr">
        <is>
          <t>Коммутатор сетевой PoE HIKVISION DS-3E1552P-SI 48хPoE 1000Mb/s</t>
        </is>
      </c>
      <c r="E672" s="349" t="n"/>
      <c r="F672" s="349" t="n"/>
      <c r="G672" s="349" t="n"/>
      <c r="H672" s="349" t="n"/>
      <c r="I672" s="350" t="n"/>
      <c r="J672" s="118" t="inlineStr">
        <is>
          <t>компл.</t>
        </is>
      </c>
      <c r="K672" s="55" t="n">
        <v>2</v>
      </c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55" t="n">
        <v>2</v>
      </c>
    </row>
    <row r="673" ht="15" customHeight="1" s="270">
      <c r="A673" s="12" t="inlineStr">
        <is>
          <t>СОВ</t>
        </is>
      </c>
      <c r="B673" s="12" t="n"/>
      <c r="C673" s="21" t="inlineStr">
        <is>
          <t>6.3.7</t>
        </is>
      </c>
      <c r="D673" s="238" t="inlineStr">
        <is>
          <t>IP камера буллет HIKVISION 4mm 3840×2160 EXIR 80m IP67 mSD AcuSense</t>
        </is>
      </c>
      <c r="E673" s="349" t="n"/>
      <c r="F673" s="349" t="n"/>
      <c r="G673" s="349" t="n"/>
      <c r="H673" s="349" t="n"/>
      <c r="I673" s="350" t="n"/>
      <c r="J673" s="118" t="inlineStr">
        <is>
          <t>компл.</t>
        </is>
      </c>
      <c r="K673" s="55" t="n">
        <v>30</v>
      </c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55" t="n">
        <v>30</v>
      </c>
    </row>
    <row r="674" ht="15" customHeight="1" s="270">
      <c r="A674" s="12" t="inlineStr">
        <is>
          <t>СОВ</t>
        </is>
      </c>
      <c r="B674" s="12" t="n"/>
      <c r="C674" s="21" t="inlineStr">
        <is>
          <t>6.3.8</t>
        </is>
      </c>
      <c r="D674" s="238" t="inlineStr">
        <is>
          <t>IP камера купольная HIKVISION AcuSense Turret</t>
        </is>
      </c>
      <c r="E674" s="349" t="n"/>
      <c r="F674" s="349" t="n"/>
      <c r="G674" s="349" t="n"/>
      <c r="H674" s="349" t="n"/>
      <c r="I674" s="350" t="n"/>
      <c r="J674" s="118" t="inlineStr">
        <is>
          <t>компл.</t>
        </is>
      </c>
      <c r="K674" s="55" t="n">
        <v>58</v>
      </c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55" t="n">
        <v>58</v>
      </c>
    </row>
    <row r="675" ht="15" customHeight="1" s="270">
      <c r="A675" s="12" t="inlineStr">
        <is>
          <t>СОВ</t>
        </is>
      </c>
      <c r="B675" s="12" t="n"/>
      <c r="C675" s="21" t="inlineStr">
        <is>
          <t>6.3.9</t>
        </is>
      </c>
      <c r="D675" s="238" t="inlineStr">
        <is>
          <t>Кабельный органайзер Hyperline WMC-1U-H-2D-BK</t>
        </is>
      </c>
      <c r="E675" s="349" t="n"/>
      <c r="F675" s="349" t="n"/>
      <c r="G675" s="349" t="n"/>
      <c r="H675" s="349" t="n"/>
      <c r="I675" s="350" t="n"/>
      <c r="J675" s="118" t="inlineStr">
        <is>
          <t>компл.</t>
        </is>
      </c>
      <c r="K675" s="55" t="n">
        <v>2</v>
      </c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55" t="n">
        <v>2</v>
      </c>
    </row>
    <row r="676" ht="15" customHeight="1" s="270">
      <c r="A676" s="12" t="inlineStr">
        <is>
          <t>СОВ</t>
        </is>
      </c>
      <c r="B676" s="12" t="n"/>
      <c r="C676" s="21" t="inlineStr">
        <is>
          <t>6.3.10</t>
        </is>
      </c>
      <c r="D676" s="238" t="inlineStr">
        <is>
          <t>Кронштейн монтажный HIKVISION DS-1260ZJ</t>
        </is>
      </c>
      <c r="E676" s="349" t="n"/>
      <c r="F676" s="349" t="n"/>
      <c r="G676" s="349" t="n"/>
      <c r="H676" s="349" t="n"/>
      <c r="I676" s="350" t="n"/>
      <c r="J676" s="118" t="inlineStr">
        <is>
          <t>компл.</t>
        </is>
      </c>
      <c r="K676" s="55" t="n">
        <v>30</v>
      </c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55" t="n">
        <v>30</v>
      </c>
    </row>
    <row r="677" ht="15" customHeight="1" s="270">
      <c r="A677" s="12" t="inlineStr">
        <is>
          <t>СОВ</t>
        </is>
      </c>
      <c r="B677" s="12" t="n"/>
      <c r="C677" s="21" t="inlineStr">
        <is>
          <t>6.3.11</t>
        </is>
      </c>
      <c r="D677" s="238" t="inlineStr">
        <is>
          <t>Труба гофрированная ПВХ нг d=25мм с зондом (100м) IEK</t>
        </is>
      </c>
      <c r="E677" s="349" t="n"/>
      <c r="F677" s="349" t="n"/>
      <c r="G677" s="349" t="n"/>
      <c r="H677" s="349" t="n"/>
      <c r="I677" s="350" t="n"/>
      <c r="J677" s="118" t="inlineStr">
        <is>
          <t>компл.</t>
        </is>
      </c>
      <c r="K677" s="55" t="n">
        <v>3846</v>
      </c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55" t="n">
        <v>3846</v>
      </c>
    </row>
    <row r="678" ht="15" customHeight="1" s="270">
      <c r="A678" s="12" t="inlineStr">
        <is>
          <t>СОВ</t>
        </is>
      </c>
      <c r="B678" s="12" t="n"/>
      <c r="C678" s="21" t="inlineStr">
        <is>
          <t>6.3.12</t>
        </is>
      </c>
      <c r="D678" s="238" t="inlineStr">
        <is>
          <t>Кабель сетевой SHIP D175S-P Cat.6 FTP 30B PVC DS-1LN6UZC0 CAT-6</t>
        </is>
      </c>
      <c r="E678" s="349" t="n"/>
      <c r="F678" s="349" t="n"/>
      <c r="G678" s="349" t="n"/>
      <c r="H678" s="349" t="n"/>
      <c r="I678" s="350" t="n"/>
      <c r="J678" s="118" t="inlineStr">
        <is>
          <t>компл.</t>
        </is>
      </c>
      <c r="K678" s="55" t="n">
        <v>3576</v>
      </c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55" t="n">
        <v>3576</v>
      </c>
    </row>
    <row r="679" ht="15" customHeight="1" s="270">
      <c r="A679" s="12" t="inlineStr">
        <is>
          <t>СОВ</t>
        </is>
      </c>
      <c r="B679" s="12" t="n"/>
      <c r="C679" s="21" t="inlineStr">
        <is>
          <t>6.3.13</t>
        </is>
      </c>
      <c r="D679" s="238" t="inlineStr">
        <is>
          <t>Кабель однонаправленный HDMI - HDMI, 50 м</t>
        </is>
      </c>
      <c r="E679" s="349" t="n"/>
      <c r="F679" s="349" t="n"/>
      <c r="G679" s="349" t="n"/>
      <c r="H679" s="349" t="n"/>
      <c r="I679" s="350" t="n"/>
      <c r="J679" s="118" t="inlineStr">
        <is>
          <t>компл.</t>
        </is>
      </c>
      <c r="K679" s="55" t="n">
        <v>1</v>
      </c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55" t="n">
        <v>1</v>
      </c>
    </row>
    <row r="680" ht="15" customHeight="1" s="270">
      <c r="A680" s="12" t="inlineStr">
        <is>
          <t>СОВ</t>
        </is>
      </c>
      <c r="B680" s="12" t="n"/>
      <c r="C680" s="21" t="inlineStr">
        <is>
          <t>6.3.14</t>
        </is>
      </c>
      <c r="D680" s="238" t="inlineStr">
        <is>
          <t>Кабель однонаправленный HDMI - HDMI, 10 м</t>
        </is>
      </c>
      <c r="E680" s="349" t="n"/>
      <c r="F680" s="349" t="n"/>
      <c r="G680" s="349" t="n"/>
      <c r="H680" s="349" t="n"/>
      <c r="I680" s="350" t="n"/>
      <c r="J680" s="118" t="inlineStr">
        <is>
          <t>компл.</t>
        </is>
      </c>
      <c r="K680" s="55" t="n">
        <v>2</v>
      </c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55" t="n">
        <v>2</v>
      </c>
    </row>
    <row r="681" ht="15" customHeight="1" s="270">
      <c r="A681" s="12" t="inlineStr">
        <is>
          <t>СОВ</t>
        </is>
      </c>
      <c r="B681" s="12" t="n"/>
      <c r="C681" s="21" t="inlineStr">
        <is>
          <t>6.3.15</t>
        </is>
      </c>
      <c r="D681" s="238" t="inlineStr">
        <is>
          <t>Площадка под стяжку прямой монтаж МФ 16х23 ЧЕРНАЯ / 100 шт.</t>
        </is>
      </c>
      <c r="E681" s="349" t="n"/>
      <c r="F681" s="349" t="n"/>
      <c r="G681" s="349" t="n"/>
      <c r="H681" s="349" t="n"/>
      <c r="I681" s="350" t="n"/>
      <c r="J681" s="118" t="inlineStr">
        <is>
          <t>компл.</t>
        </is>
      </c>
      <c r="K681" s="55" t="n">
        <v>39</v>
      </c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55" t="n">
        <v>39</v>
      </c>
    </row>
    <row r="682" ht="15" customHeight="1" s="270">
      <c r="A682" s="12" t="inlineStr">
        <is>
          <t>СОВ</t>
        </is>
      </c>
      <c r="B682" s="12" t="n"/>
      <c r="C682" s="21" t="inlineStr">
        <is>
          <t>6.3.16</t>
        </is>
      </c>
      <c r="D682" s="238" t="inlineStr">
        <is>
          <t>Пластиковые кабельные стяжки 8*300 нейлоновый / 100 шт.</t>
        </is>
      </c>
      <c r="E682" s="349" t="n"/>
      <c r="F682" s="349" t="n"/>
      <c r="G682" s="349" t="n"/>
      <c r="H682" s="349" t="n"/>
      <c r="I682" s="350" t="n"/>
      <c r="J682" s="118" t="inlineStr">
        <is>
          <t>компл.</t>
        </is>
      </c>
      <c r="K682" s="55" t="n">
        <v>39</v>
      </c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55" t="n">
        <v>39</v>
      </c>
    </row>
    <row r="683" ht="15" customHeight="1" s="270">
      <c r="A683" s="12" t="inlineStr">
        <is>
          <t>СОВ</t>
        </is>
      </c>
      <c r="B683" s="12" t="n"/>
      <c r="C683" s="21" t="inlineStr">
        <is>
          <t>6.3.17</t>
        </is>
      </c>
      <c r="D683" s="238" t="inlineStr">
        <is>
          <t>Дюбель-гвоздь (чопик) «Orion» 6*40 / 100 шт.</t>
        </is>
      </c>
      <c r="E683" s="349" t="n"/>
      <c r="F683" s="349" t="n"/>
      <c r="G683" s="349" t="n"/>
      <c r="H683" s="349" t="n"/>
      <c r="I683" s="350" t="n"/>
      <c r="J683" s="118" t="inlineStr">
        <is>
          <t>компл.</t>
        </is>
      </c>
      <c r="K683" s="55" t="n">
        <v>42</v>
      </c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55" t="n">
        <v>42</v>
      </c>
    </row>
    <row r="684" ht="45" customHeight="1" s="270">
      <c r="A684" s="12" t="inlineStr">
        <is>
          <t>СОВ</t>
        </is>
      </c>
      <c r="B684" s="12" t="n"/>
      <c r="C684" s="21" t="inlineStr">
        <is>
          <t>6.3.18</t>
        </is>
      </c>
      <c r="D684" s="238" t="inlineStr">
        <is>
          <t>Пуско-наладочные работы в т.ч. разработка программы испытаний, разработка мнемосхемы, индивидуальные испытания приборов, комплексное опробование системы вхолостую, комплексные спытания системы под нагрузкой 72 часа.</t>
        </is>
      </c>
      <c r="E684" s="349" t="n"/>
      <c r="F684" s="349" t="n"/>
      <c r="G684" s="349" t="n"/>
      <c r="H684" s="349" t="n"/>
      <c r="I684" s="350" t="n"/>
      <c r="J684" s="118" t="inlineStr">
        <is>
          <t>компл.</t>
        </is>
      </c>
      <c r="K684" s="55" t="n">
        <v>1</v>
      </c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55" t="n">
        <v>1</v>
      </c>
    </row>
    <row r="685" ht="15" customHeight="1" s="270">
      <c r="A685" s="246" t="inlineStr">
        <is>
          <t>6.4 Структурированные кабельные сети здания Общежития  и АБК</t>
        </is>
      </c>
      <c r="B685" s="349" t="n"/>
      <c r="C685" s="349" t="n"/>
      <c r="D685" s="349" t="n"/>
      <c r="E685" s="349" t="n"/>
      <c r="F685" s="349" t="n"/>
      <c r="G685" s="349" t="n"/>
      <c r="H685" s="349" t="n"/>
      <c r="I685" s="349" t="n"/>
      <c r="J685" s="349" t="n"/>
      <c r="K685" s="349" t="n"/>
      <c r="L685" s="349" t="n"/>
      <c r="M685" s="349" t="n"/>
      <c r="N685" s="349" t="n"/>
      <c r="O685" s="349" t="n"/>
      <c r="P685" s="349" t="n"/>
      <c r="Q685" s="349" t="n"/>
      <c r="R685" s="349" t="n"/>
      <c r="S685" s="349" t="n"/>
      <c r="T685" s="349" t="n"/>
      <c r="U685" s="350" t="n"/>
    </row>
    <row r="686" ht="15" customHeight="1" s="270">
      <c r="A686" s="12" t="inlineStr">
        <is>
          <t>СКС</t>
        </is>
      </c>
      <c r="B686" s="12" t="n"/>
      <c r="C686" s="21" t="inlineStr">
        <is>
          <t>6.4.1</t>
        </is>
      </c>
      <c r="D686" s="238" t="inlineStr">
        <is>
          <t>Шкаф напольный 19", 42U2055x800х1200 мм Hyperline TTBR-4282-DD-RAL9004</t>
        </is>
      </c>
      <c r="E686" s="349" t="n"/>
      <c r="F686" s="349" t="n"/>
      <c r="G686" s="349" t="n"/>
      <c r="H686" s="349" t="n"/>
      <c r="I686" s="350" t="n"/>
      <c r="J686" s="118" t="inlineStr">
        <is>
          <t>компл.</t>
        </is>
      </c>
      <c r="K686" s="55" t="n">
        <v>2</v>
      </c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55" t="n">
        <v>2</v>
      </c>
    </row>
    <row r="687" ht="15" customHeight="1" s="270">
      <c r="A687" s="12" t="inlineStr">
        <is>
          <t>СКС</t>
        </is>
      </c>
      <c r="B687" s="12" t="n"/>
      <c r="C687" s="21" t="inlineStr">
        <is>
          <t>6.4.2</t>
        </is>
      </c>
      <c r="D687" s="238" t="inlineStr">
        <is>
          <t>Модуль вентиляторный Hyperline TRFA-WB-MICR-4F-RAL9004</t>
        </is>
      </c>
      <c r="E687" s="349" t="n"/>
      <c r="F687" s="349" t="n"/>
      <c r="G687" s="349" t="n"/>
      <c r="H687" s="349" t="n"/>
      <c r="I687" s="350" t="n"/>
      <c r="J687" s="118" t="inlineStr">
        <is>
          <t>компл.</t>
        </is>
      </c>
      <c r="K687" s="55" t="n">
        <v>2</v>
      </c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55" t="n">
        <v>2</v>
      </c>
    </row>
    <row r="688" ht="15" customHeight="1" s="270">
      <c r="A688" s="12" t="inlineStr">
        <is>
          <t>СКС</t>
        </is>
      </c>
      <c r="B688" s="12" t="n"/>
      <c r="C688" s="21" t="inlineStr">
        <is>
          <t>6.4.3</t>
        </is>
      </c>
      <c r="D688" s="238" t="inlineStr">
        <is>
          <t>Полка выдвижная Hyperline TSS3-800-RAL9004</t>
        </is>
      </c>
      <c r="E688" s="349" t="n"/>
      <c r="F688" s="349" t="n"/>
      <c r="G688" s="349" t="n"/>
      <c r="H688" s="349" t="n"/>
      <c r="I688" s="350" t="n"/>
      <c r="J688" s="118" t="inlineStr">
        <is>
          <t>компл.</t>
        </is>
      </c>
      <c r="K688" s="55" t="n">
        <v>2</v>
      </c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55" t="n">
        <v>2</v>
      </c>
    </row>
    <row r="689" ht="15" customHeight="1" s="270">
      <c r="A689" s="12" t="inlineStr">
        <is>
          <t>СКС</t>
        </is>
      </c>
      <c r="B689" s="12" t="n"/>
      <c r="C689" s="21" t="inlineStr">
        <is>
          <t>6.4.4</t>
        </is>
      </c>
      <c r="D689" s="238" t="inlineStr">
        <is>
          <t>Кабельный органайзер кольцевой Hyperline WMC-1U-H-2D-BK</t>
        </is>
      </c>
      <c r="E689" s="349" t="n"/>
      <c r="F689" s="349" t="n"/>
      <c r="G689" s="349" t="n"/>
      <c r="H689" s="349" t="n"/>
      <c r="I689" s="350" t="n"/>
      <c r="J689" s="118" t="inlineStr">
        <is>
          <t>компл.</t>
        </is>
      </c>
      <c r="K689" s="55" t="n">
        <v>5</v>
      </c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55" t="n">
        <v>5</v>
      </c>
    </row>
    <row r="690" ht="15" customHeight="1" s="270">
      <c r="A690" s="12" t="inlineStr">
        <is>
          <t>СКС</t>
        </is>
      </c>
      <c r="B690" s="12" t="n"/>
      <c r="C690" s="21" t="inlineStr">
        <is>
          <t>6.4.5</t>
        </is>
      </c>
      <c r="D690" s="238" t="inlineStr">
        <is>
          <t>Патч-панель на 48 портов Hyperline PPHD-19-48-8P8C-C6-110D</t>
        </is>
      </c>
      <c r="E690" s="349" t="n"/>
      <c r="F690" s="349" t="n"/>
      <c r="G690" s="349" t="n"/>
      <c r="H690" s="349" t="n"/>
      <c r="I690" s="350" t="n"/>
      <c r="J690" s="118" t="inlineStr">
        <is>
          <t>компл.</t>
        </is>
      </c>
      <c r="K690" s="55" t="n">
        <v>5</v>
      </c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55" t="n">
        <v>5</v>
      </c>
    </row>
    <row r="691" ht="15" customHeight="1" s="270">
      <c r="A691" s="12" t="inlineStr">
        <is>
          <t>СКС</t>
        </is>
      </c>
      <c r="B691" s="12" t="n"/>
      <c r="C691" s="21" t="inlineStr">
        <is>
          <t>6.4.6</t>
        </is>
      </c>
      <c r="D691" s="238" t="inlineStr">
        <is>
          <t>Компьютерная 2 портовая розетка cat.6 встроенного исполнения</t>
        </is>
      </c>
      <c r="E691" s="349" t="n"/>
      <c r="F691" s="349" t="n"/>
      <c r="G691" s="349" t="n"/>
      <c r="H691" s="349" t="n"/>
      <c r="I691" s="350" t="n"/>
      <c r="J691" s="118" t="inlineStr">
        <is>
          <t>компл.</t>
        </is>
      </c>
      <c r="K691" s="55" t="n">
        <v>75</v>
      </c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55" t="n">
        <v>75</v>
      </c>
    </row>
    <row r="692" ht="15" customHeight="1" s="270">
      <c r="A692" s="12" t="inlineStr">
        <is>
          <t>СКС</t>
        </is>
      </c>
      <c r="B692" s="12" t="n"/>
      <c r="C692" s="21" t="inlineStr">
        <is>
          <t>6.4.7</t>
        </is>
      </c>
      <c r="D692" s="238" t="inlineStr">
        <is>
          <t>Компьютерная 1 портовая розетка cat.6 встроенного исполнения</t>
        </is>
      </c>
      <c r="E692" s="349" t="n"/>
      <c r="F692" s="349" t="n"/>
      <c r="G692" s="349" t="n"/>
      <c r="H692" s="349" t="n"/>
      <c r="I692" s="350" t="n"/>
      <c r="J692" s="118" t="inlineStr">
        <is>
          <t>компл.</t>
        </is>
      </c>
      <c r="K692" s="55" t="n">
        <v>33</v>
      </c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55" t="n">
        <v>33</v>
      </c>
    </row>
    <row r="693" ht="15" customHeight="1" s="270">
      <c r="A693" s="12" t="inlineStr">
        <is>
          <t>СКС</t>
        </is>
      </c>
      <c r="B693" s="12" t="n"/>
      <c r="C693" s="21" t="inlineStr">
        <is>
          <t>6.4.8</t>
        </is>
      </c>
      <c r="D693" s="238" t="inlineStr">
        <is>
          <t>Компьютерная 1 портовая розетка cat.6 накладного исполнения</t>
        </is>
      </c>
      <c r="E693" s="349" t="n"/>
      <c r="F693" s="349" t="n"/>
      <c r="G693" s="349" t="n"/>
      <c r="H693" s="349" t="n"/>
      <c r="I693" s="350" t="n"/>
      <c r="J693" s="118" t="inlineStr">
        <is>
          <t>компл.</t>
        </is>
      </c>
      <c r="K693" s="55" t="n">
        <v>25</v>
      </c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55" t="n">
        <v>25</v>
      </c>
    </row>
    <row r="694" ht="15" customHeight="1" s="270">
      <c r="A694" s="12" t="inlineStr">
        <is>
          <t>СКС</t>
        </is>
      </c>
      <c r="B694" s="12" t="n"/>
      <c r="C694" s="21" t="inlineStr">
        <is>
          <t>6.4.9</t>
        </is>
      </c>
      <c r="D694" s="238" t="inlineStr">
        <is>
          <t>Розетка 2 портовая cat.6 RJ-45/HDMI встроенного исполнения</t>
        </is>
      </c>
      <c r="E694" s="349" t="n"/>
      <c r="F694" s="349" t="n"/>
      <c r="G694" s="349" t="n"/>
      <c r="H694" s="349" t="n"/>
      <c r="I694" s="350" t="n"/>
      <c r="J694" s="118" t="inlineStr">
        <is>
          <t>компл.</t>
        </is>
      </c>
      <c r="K694" s="55" t="n">
        <v>2</v>
      </c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55" t="n">
        <v>2</v>
      </c>
    </row>
    <row r="695" ht="15" customHeight="1" s="270">
      <c r="A695" s="12" t="inlineStr">
        <is>
          <t>СКС</t>
        </is>
      </c>
      <c r="B695" s="12" t="n"/>
      <c r="C695" s="21" t="inlineStr">
        <is>
          <t>6.4.10</t>
        </is>
      </c>
      <c r="D695" s="238" t="inlineStr">
        <is>
          <t>Напольный лючок для 2 портовой розетки RJ-45/HDMI</t>
        </is>
      </c>
      <c r="E695" s="349" t="n"/>
      <c r="F695" s="349" t="n"/>
      <c r="G695" s="349" t="n"/>
      <c r="H695" s="349" t="n"/>
      <c r="I695" s="350" t="n"/>
      <c r="J695" s="118" t="inlineStr">
        <is>
          <t>компл.</t>
        </is>
      </c>
      <c r="K695" s="55" t="n">
        <v>1</v>
      </c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55" t="n">
        <v>1</v>
      </c>
    </row>
    <row r="696" ht="15" customHeight="1" s="270">
      <c r="A696" s="12" t="inlineStr">
        <is>
          <t>СКС</t>
        </is>
      </c>
      <c r="B696" s="12" t="n"/>
      <c r="C696" s="21" t="inlineStr">
        <is>
          <t>6.4.11</t>
        </is>
      </c>
      <c r="D696" s="238" t="inlineStr">
        <is>
          <t>Установочная коробка углубленная безгалогенная HF 68х62</t>
        </is>
      </c>
      <c r="E696" s="349" t="n"/>
      <c r="F696" s="349" t="n"/>
      <c r="G696" s="349" t="n"/>
      <c r="H696" s="349" t="n"/>
      <c r="I696" s="350" t="n"/>
      <c r="J696" s="118" t="inlineStr">
        <is>
          <t>компл.</t>
        </is>
      </c>
      <c r="K696" s="55" t="n">
        <v>110</v>
      </c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55" t="n">
        <v>110</v>
      </c>
    </row>
    <row r="697" ht="15" customHeight="1" s="270">
      <c r="A697" s="12" t="inlineStr">
        <is>
          <t>СКС</t>
        </is>
      </c>
      <c r="B697" s="12" t="n"/>
      <c r="C697" s="21" t="inlineStr">
        <is>
          <t>6.4.12</t>
        </is>
      </c>
      <c r="D697" s="238" t="inlineStr">
        <is>
          <t>Кабель витая пара, экранированный</t>
        </is>
      </c>
      <c r="E697" s="349" t="n"/>
      <c r="F697" s="349" t="n"/>
      <c r="G697" s="349" t="n"/>
      <c r="H697" s="349" t="n"/>
      <c r="I697" s="350" t="n"/>
      <c r="J697" s="118" t="inlineStr">
        <is>
          <t>м</t>
        </is>
      </c>
      <c r="K697" s="55" t="n">
        <v>12505</v>
      </c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55" t="n">
        <v>12505</v>
      </c>
    </row>
    <row r="698" ht="15" customHeight="1" s="270">
      <c r="A698" s="12" t="inlineStr">
        <is>
          <t>СКС</t>
        </is>
      </c>
      <c r="B698" s="12" t="n"/>
      <c r="C698" s="21" t="inlineStr">
        <is>
          <t>6.4.13</t>
        </is>
      </c>
      <c r="D698" s="238" t="inlineStr">
        <is>
          <t>Площадка под стяжку прямой монтаж МФ 16х23 ЧЕРНАЯ / 100 шт.</t>
        </is>
      </c>
      <c r="E698" s="349" t="n"/>
      <c r="F698" s="349" t="n"/>
      <c r="G698" s="349" t="n"/>
      <c r="H698" s="349" t="n"/>
      <c r="I698" s="350" t="n"/>
      <c r="J698" s="118" t="inlineStr">
        <is>
          <t>компл.</t>
        </is>
      </c>
      <c r="K698" s="55" t="n">
        <v>120</v>
      </c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55" t="n">
        <v>120</v>
      </c>
    </row>
    <row r="699" ht="15" customHeight="1" s="270">
      <c r="A699" s="12" t="inlineStr">
        <is>
          <t>СКС</t>
        </is>
      </c>
      <c r="B699" s="12" t="n"/>
      <c r="C699" s="21" t="inlineStr">
        <is>
          <t>6.4.14</t>
        </is>
      </c>
      <c r="D699" s="238" t="inlineStr">
        <is>
          <t>Пластиковые кабельные стяжки 8*300 нейлоновый / 100 шт.</t>
        </is>
      </c>
      <c r="E699" s="349" t="n"/>
      <c r="F699" s="349" t="n"/>
      <c r="G699" s="349" t="n"/>
      <c r="H699" s="349" t="n"/>
      <c r="I699" s="350" t="n"/>
      <c r="J699" s="118" t="inlineStr">
        <is>
          <t>компл.</t>
        </is>
      </c>
      <c r="K699" s="55" t="n">
        <v>128</v>
      </c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55" t="n">
        <v>128</v>
      </c>
    </row>
    <row r="700" ht="15" customHeight="1" s="270">
      <c r="A700" s="12" t="inlineStr">
        <is>
          <t>СКС</t>
        </is>
      </c>
      <c r="B700" s="12" t="n"/>
      <c r="C700" s="21" t="inlineStr">
        <is>
          <t>6.4.15</t>
        </is>
      </c>
      <c r="D700" s="238" t="inlineStr">
        <is>
          <t>Дюбель-гвоздь (чопик) «Orion» 6*40 / 100 шт.</t>
        </is>
      </c>
      <c r="E700" s="349" t="n"/>
      <c r="F700" s="349" t="n"/>
      <c r="G700" s="349" t="n"/>
      <c r="H700" s="349" t="n"/>
      <c r="I700" s="350" t="n"/>
      <c r="J700" s="118" t="inlineStr">
        <is>
          <t>компл.</t>
        </is>
      </c>
      <c r="K700" s="55" t="n">
        <v>120</v>
      </c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55" t="n">
        <v>120</v>
      </c>
    </row>
    <row r="701" ht="15" customHeight="1" s="270">
      <c r="A701" s="12" t="inlineStr">
        <is>
          <t>СКС</t>
        </is>
      </c>
      <c r="B701" s="12" t="n"/>
      <c r="C701" s="21" t="inlineStr">
        <is>
          <t>6.4.16</t>
        </is>
      </c>
      <c r="D701" s="238" t="inlineStr">
        <is>
          <t>Лоток перфорированный металлический оцинкованный EKF Zn50х100х3м 0,7мм</t>
        </is>
      </c>
      <c r="E701" s="349" t="n"/>
      <c r="F701" s="349" t="n"/>
      <c r="G701" s="349" t="n"/>
      <c r="H701" s="349" t="n"/>
      <c r="I701" s="350" t="n"/>
      <c r="J701" s="118" t="inlineStr">
        <is>
          <t>компл.</t>
        </is>
      </c>
      <c r="K701" s="55" t="n">
        <v>39</v>
      </c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55" t="n">
        <v>39</v>
      </c>
    </row>
    <row r="702" ht="15" customHeight="1" s="270">
      <c r="A702" s="12" t="inlineStr">
        <is>
          <t>СКС</t>
        </is>
      </c>
      <c r="B702" s="12" t="n"/>
      <c r="C702" s="21" t="inlineStr">
        <is>
          <t>6.4.17</t>
        </is>
      </c>
      <c r="D702" s="238" t="inlineStr">
        <is>
          <t>Лоток неперфорированный металлический оцинкованный EKF Zn50х200х3м 0,7мм</t>
        </is>
      </c>
      <c r="E702" s="349" t="n"/>
      <c r="F702" s="349" t="n"/>
      <c r="G702" s="349" t="n"/>
      <c r="H702" s="349" t="n"/>
      <c r="I702" s="350" t="n"/>
      <c r="J702" s="118" t="inlineStr">
        <is>
          <t>компл.</t>
        </is>
      </c>
      <c r="K702" s="55" t="n">
        <v>63</v>
      </c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55" t="n">
        <v>63</v>
      </c>
    </row>
    <row r="703" ht="15" customHeight="1" s="270">
      <c r="A703" s="12" t="inlineStr">
        <is>
          <t>СКС</t>
        </is>
      </c>
      <c r="B703" s="12" t="n"/>
      <c r="C703" s="21" t="inlineStr">
        <is>
          <t>6.4.18</t>
        </is>
      </c>
      <c r="D703" s="238" t="inlineStr">
        <is>
          <t>Ответвитель Т-образный оцинкованный EKF Zn50х200 0,8мм</t>
        </is>
      </c>
      <c r="E703" s="349" t="n"/>
      <c r="F703" s="349" t="n"/>
      <c r="G703" s="349" t="n"/>
      <c r="H703" s="349" t="n"/>
      <c r="I703" s="350" t="n"/>
      <c r="J703" s="118" t="inlineStr">
        <is>
          <t>компл.</t>
        </is>
      </c>
      <c r="K703" s="55" t="n">
        <v>4</v>
      </c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55" t="n">
        <v>4</v>
      </c>
    </row>
    <row r="704" ht="15" customHeight="1" s="270">
      <c r="A704" s="12" t="inlineStr">
        <is>
          <t>СКС</t>
        </is>
      </c>
      <c r="B704" s="12" t="n"/>
      <c r="C704" s="21" t="inlineStr">
        <is>
          <t>6.4.19</t>
        </is>
      </c>
      <c r="D704" s="238" t="inlineStr">
        <is>
          <t>Ответвитель Т-образный оцинкованный EKF Zn50х100 0,8мм</t>
        </is>
      </c>
      <c r="E704" s="349" t="n"/>
      <c r="F704" s="349" t="n"/>
      <c r="G704" s="349" t="n"/>
      <c r="H704" s="349" t="n"/>
      <c r="I704" s="350" t="n"/>
      <c r="J704" s="118" t="inlineStr">
        <is>
          <t>компл.</t>
        </is>
      </c>
      <c r="K704" s="55" t="n">
        <v>1</v>
      </c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55" t="n">
        <v>1</v>
      </c>
    </row>
    <row r="705" ht="15" customHeight="1" s="270">
      <c r="A705" s="12" t="inlineStr">
        <is>
          <t>СКС</t>
        </is>
      </c>
      <c r="B705" s="12" t="n"/>
      <c r="C705" s="21" t="inlineStr">
        <is>
          <t>6.4.20</t>
        </is>
      </c>
      <c r="D705" s="238" t="inlineStr">
        <is>
          <t>Угол 90 град. горизонтальный оцинкованный EKF Zn90гр. 50х100 0,8мм</t>
        </is>
      </c>
      <c r="E705" s="349" t="n"/>
      <c r="F705" s="349" t="n"/>
      <c r="G705" s="349" t="n"/>
      <c r="H705" s="349" t="n"/>
      <c r="I705" s="350" t="n"/>
      <c r="J705" s="118" t="inlineStr">
        <is>
          <t>компл.</t>
        </is>
      </c>
      <c r="K705" s="55" t="n">
        <v>4</v>
      </c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55" t="n">
        <v>4</v>
      </c>
    </row>
    <row r="706" ht="15" customHeight="1" s="270">
      <c r="A706" s="12" t="inlineStr">
        <is>
          <t>СКС</t>
        </is>
      </c>
      <c r="B706" s="12" t="n"/>
      <c r="C706" s="21" t="inlineStr">
        <is>
          <t>6.4.21</t>
        </is>
      </c>
      <c r="D706" s="238" t="inlineStr">
        <is>
          <t>Подвес С-образный оцинкованный EKF Zn100х180мм</t>
        </is>
      </c>
      <c r="E706" s="349" t="n"/>
      <c r="F706" s="349" t="n"/>
      <c r="G706" s="349" t="n"/>
      <c r="H706" s="349" t="n"/>
      <c r="I706" s="350" t="n"/>
      <c r="J706" s="118" t="inlineStr">
        <is>
          <t>компл.</t>
        </is>
      </c>
      <c r="K706" s="55" t="n">
        <v>42</v>
      </c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55" t="n">
        <v>42</v>
      </c>
    </row>
    <row r="707" ht="15" customHeight="1" s="270">
      <c r="A707" s="12" t="inlineStr">
        <is>
          <t>СКС</t>
        </is>
      </c>
      <c r="B707" s="12" t="n"/>
      <c r="C707" s="21" t="inlineStr">
        <is>
          <t>6.4.22</t>
        </is>
      </c>
      <c r="D707" s="238" t="inlineStr">
        <is>
          <t>Подвес С-образный оцинкованный EKF Zn100х180мм</t>
        </is>
      </c>
      <c r="E707" s="349" t="n"/>
      <c r="F707" s="349" t="n"/>
      <c r="G707" s="349" t="n"/>
      <c r="H707" s="349" t="n"/>
      <c r="I707" s="350" t="n"/>
      <c r="J707" s="118" t="inlineStr">
        <is>
          <t>компл.</t>
        </is>
      </c>
      <c r="K707" s="55" t="n">
        <v>20</v>
      </c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55" t="n">
        <v>20</v>
      </c>
    </row>
    <row r="708" ht="15" customHeight="1" s="270">
      <c r="A708" s="12" t="inlineStr">
        <is>
          <t>СКС</t>
        </is>
      </c>
      <c r="B708" s="12" t="n"/>
      <c r="C708" s="21" t="inlineStr">
        <is>
          <t>6.4.23</t>
        </is>
      </c>
      <c r="D708" s="238" t="inlineStr">
        <is>
          <t>Угол 90 град. вертикальный внешний оцинкованный EKF Zn90гр. 50х100 0,8мм</t>
        </is>
      </c>
      <c r="E708" s="349" t="n"/>
      <c r="F708" s="349" t="n"/>
      <c r="G708" s="349" t="n"/>
      <c r="H708" s="349" t="n"/>
      <c r="I708" s="350" t="n"/>
      <c r="J708" s="118" t="inlineStr">
        <is>
          <t>компл.</t>
        </is>
      </c>
      <c r="K708" s="55" t="n">
        <v>3</v>
      </c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55" t="n">
        <v>3</v>
      </c>
    </row>
    <row r="709" ht="15" customHeight="1" s="270">
      <c r="A709" s="12" t="inlineStr">
        <is>
          <t>СКС</t>
        </is>
      </c>
      <c r="B709" s="12" t="n"/>
      <c r="C709" s="21" t="inlineStr">
        <is>
          <t>6.4.24</t>
        </is>
      </c>
      <c r="D709" s="238" t="inlineStr">
        <is>
          <t>Угол 90 град. вертикальный внешний оцинкованный EKF Zn90гр. 50х200 0,8мм</t>
        </is>
      </c>
      <c r="E709" s="349" t="n"/>
      <c r="F709" s="349" t="n"/>
      <c r="G709" s="349" t="n"/>
      <c r="H709" s="349" t="n"/>
      <c r="I709" s="350" t="n"/>
      <c r="J709" s="118" t="inlineStr">
        <is>
          <t>компл.</t>
        </is>
      </c>
      <c r="K709" s="55" t="n">
        <v>5</v>
      </c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55" t="n">
        <v>5</v>
      </c>
    </row>
    <row r="710" ht="15" customHeight="1" s="270">
      <c r="A710" s="12" t="inlineStr">
        <is>
          <t>СКС</t>
        </is>
      </c>
      <c r="B710" s="12" t="n"/>
      <c r="C710" s="21" t="inlineStr">
        <is>
          <t>6.4.25</t>
        </is>
      </c>
      <c r="D710" s="238" t="inlineStr">
        <is>
          <t>Трубы ПНДнг для защиты кабеля Д32*2.0</t>
        </is>
      </c>
      <c r="E710" s="349" t="n"/>
      <c r="F710" s="349" t="n"/>
      <c r="G710" s="349" t="n"/>
      <c r="H710" s="349" t="n"/>
      <c r="I710" s="350" t="n"/>
      <c r="J710" s="118" t="inlineStr">
        <is>
          <t>компл.</t>
        </is>
      </c>
      <c r="K710" s="55" t="n">
        <v>100</v>
      </c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55" t="n">
        <v>100</v>
      </c>
    </row>
    <row r="711" ht="15" customHeight="1" s="270">
      <c r="A711" s="12" t="inlineStr">
        <is>
          <t>СКС</t>
        </is>
      </c>
      <c r="B711" s="12" t="n"/>
      <c r="C711" s="21" t="inlineStr">
        <is>
          <t>6.4.26</t>
        </is>
      </c>
      <c r="D711" s="238" t="inlineStr">
        <is>
          <t>Труба гофрированная ПВХ d=25мм с зондом (100м) IEK</t>
        </is>
      </c>
      <c r="E711" s="349" t="n"/>
      <c r="F711" s="349" t="n"/>
      <c r="G711" s="349" t="n"/>
      <c r="H711" s="349" t="n"/>
      <c r="I711" s="350" t="n"/>
      <c r="J711" s="118" t="inlineStr">
        <is>
          <t>компл.</t>
        </is>
      </c>
      <c r="K711" s="55" t="n">
        <v>11280</v>
      </c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55" t="n">
        <v>11280</v>
      </c>
    </row>
    <row r="712" ht="15" customHeight="1" s="270">
      <c r="A712" s="246" t="inlineStr">
        <is>
          <t>7 ЭТАП Наружные сети и благоустройство</t>
        </is>
      </c>
      <c r="B712" s="349" t="n"/>
      <c r="C712" s="349" t="n"/>
      <c r="D712" s="349" t="n"/>
      <c r="E712" s="349" t="n"/>
      <c r="F712" s="349" t="n"/>
      <c r="G712" s="349" t="n"/>
      <c r="H712" s="349" t="n"/>
      <c r="I712" s="349" t="n"/>
      <c r="J712" s="349" t="n"/>
      <c r="K712" s="349" t="n"/>
      <c r="L712" s="349" t="n"/>
      <c r="M712" s="349" t="n"/>
      <c r="N712" s="349" t="n"/>
      <c r="O712" s="349" t="n"/>
      <c r="P712" s="349" t="n"/>
      <c r="Q712" s="349" t="n"/>
      <c r="R712" s="349" t="n"/>
      <c r="S712" s="349" t="n"/>
      <c r="T712" s="349" t="n"/>
      <c r="U712" s="350" t="n"/>
    </row>
    <row r="713" ht="15" customHeight="1" s="270">
      <c r="A713" s="246" t="inlineStr">
        <is>
          <t>7.1 Наружный водопровод В1, В2</t>
        </is>
      </c>
      <c r="B713" s="349" t="n"/>
      <c r="C713" s="349" t="n"/>
      <c r="D713" s="349" t="n"/>
      <c r="E713" s="349" t="n"/>
      <c r="F713" s="349" t="n"/>
      <c r="G713" s="349" t="n"/>
      <c r="H713" s="349" t="n"/>
      <c r="I713" s="349" t="n"/>
      <c r="J713" s="349" t="n"/>
      <c r="K713" s="349" t="n"/>
      <c r="L713" s="349" t="n"/>
      <c r="M713" s="349" t="n"/>
      <c r="N713" s="349" t="n"/>
      <c r="O713" s="349" t="n"/>
      <c r="P713" s="349" t="n"/>
      <c r="Q713" s="349" t="n"/>
      <c r="R713" s="349" t="n"/>
      <c r="S713" s="349" t="n"/>
      <c r="T713" s="349" t="n"/>
      <c r="U713" s="350" t="n"/>
    </row>
    <row r="714" ht="30" customHeight="1" s="270">
      <c r="A714" s="38" t="n"/>
      <c r="B714" s="38" t="n"/>
      <c r="C714" s="39" t="inlineStr">
        <is>
          <t>7.1.1</t>
        </is>
      </c>
      <c r="D714" s="239" t="inlineStr">
        <is>
          <t>Разработка грунта для трубопроводов и колодцев, устройство основания, обратная засыпка с уплотнением</t>
        </is>
      </c>
      <c r="E714" s="349" t="n"/>
      <c r="F714" s="349" t="n"/>
      <c r="G714" s="349" t="n"/>
      <c r="H714" s="349" t="n"/>
      <c r="I714" s="350" t="n"/>
      <c r="J714" s="120" t="inlineStr">
        <is>
          <t>компл.</t>
        </is>
      </c>
      <c r="K714" s="100" t="n">
        <v>1</v>
      </c>
      <c r="L714" s="40" t="n"/>
      <c r="M714" s="40" t="n"/>
      <c r="N714" s="40" t="n"/>
      <c r="O714" s="40" t="n"/>
      <c r="P714" s="40" t="n"/>
      <c r="Q714" s="40" t="n"/>
      <c r="R714" s="40" t="n"/>
      <c r="S714" s="40" t="n"/>
      <c r="T714" s="40" t="n"/>
      <c r="U714" s="100" t="n">
        <v>1</v>
      </c>
    </row>
    <row r="715" ht="15" customHeight="1" s="270">
      <c r="A715" s="12" t="inlineStr">
        <is>
          <t>Благоустройство</t>
        </is>
      </c>
      <c r="B715" s="12" t="n"/>
      <c r="C715" s="21" t="inlineStr">
        <is>
          <t>7.1.1.1</t>
        </is>
      </c>
      <c r="D715" s="238" t="inlineStr">
        <is>
          <t>Разработка грунта</t>
        </is>
      </c>
      <c r="E715" s="349" t="n"/>
      <c r="F715" s="349" t="n"/>
      <c r="G715" s="349" t="n"/>
      <c r="H715" s="349" t="n"/>
      <c r="I715" s="350" t="n"/>
      <c r="J715" s="110" t="inlineStr">
        <is>
          <t>м3</t>
        </is>
      </c>
      <c r="K715" s="41" t="n">
        <v>1775.3</v>
      </c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57" t="n">
        <v>1775.3</v>
      </c>
    </row>
    <row r="716" ht="15" customHeight="1" s="270">
      <c r="A716" s="12" t="inlineStr">
        <is>
          <t>Благоустройство</t>
        </is>
      </c>
      <c r="B716" s="12" t="n"/>
      <c r="C716" s="21" t="inlineStr">
        <is>
          <t>7.1.1.2</t>
        </is>
      </c>
      <c r="D716" s="238" t="inlineStr">
        <is>
          <t>Устройство песчаного основания</t>
        </is>
      </c>
      <c r="E716" s="349" t="n"/>
      <c r="F716" s="349" t="n"/>
      <c r="G716" s="349" t="n"/>
      <c r="H716" s="349" t="n"/>
      <c r="I716" s="350" t="n"/>
      <c r="J716" s="110" t="inlineStr">
        <is>
          <t>м3</t>
        </is>
      </c>
      <c r="K716" s="41" t="n">
        <v>51.1</v>
      </c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57" t="n">
        <v>51.1</v>
      </c>
    </row>
    <row r="717" ht="15" customHeight="1" s="270">
      <c r="A717" s="12" t="inlineStr">
        <is>
          <t>Благоустройство</t>
        </is>
      </c>
      <c r="B717" s="12" t="n"/>
      <c r="C717" s="21" t="inlineStr">
        <is>
          <t>7.1.1.3</t>
        </is>
      </c>
      <c r="D717" s="238" t="inlineStr">
        <is>
          <t>Обратная засыпка с уплотнением</t>
        </is>
      </c>
      <c r="E717" s="349" t="n"/>
      <c r="F717" s="349" t="n"/>
      <c r="G717" s="349" t="n"/>
      <c r="H717" s="349" t="n"/>
      <c r="I717" s="350" t="n"/>
      <c r="J717" s="110" t="inlineStr">
        <is>
          <t>м3</t>
        </is>
      </c>
      <c r="K717" s="41" t="n">
        <v>1149.47</v>
      </c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57" t="n">
        <v>1149.47</v>
      </c>
    </row>
    <row r="718" ht="15" customHeight="1" s="270">
      <c r="A718" s="38" t="n"/>
      <c r="B718" s="38" t="n"/>
      <c r="C718" s="39" t="inlineStr">
        <is>
          <t>7.1.2</t>
        </is>
      </c>
      <c r="D718" s="239" t="inlineStr">
        <is>
          <t>Монтаж колодцев в комплекте и прокладка труб В1,В2</t>
        </is>
      </c>
      <c r="E718" s="349" t="n"/>
      <c r="F718" s="349" t="n"/>
      <c r="G718" s="349" t="n"/>
      <c r="H718" s="349" t="n"/>
      <c r="I718" s="350" t="n"/>
      <c r="J718" s="120" t="inlineStr">
        <is>
          <t>компл.</t>
        </is>
      </c>
      <c r="K718" s="101" t="n">
        <v>1</v>
      </c>
      <c r="L718" s="40" t="n"/>
      <c r="M718" s="40" t="n"/>
      <c r="N718" s="40" t="n"/>
      <c r="O718" s="40" t="n"/>
      <c r="P718" s="40" t="n"/>
      <c r="Q718" s="40" t="n"/>
      <c r="R718" s="40" t="n"/>
      <c r="S718" s="40" t="n"/>
      <c r="T718" s="40" t="n"/>
      <c r="U718" s="100" t="n">
        <v>1</v>
      </c>
    </row>
    <row r="719" ht="15" customHeight="1" s="270">
      <c r="A719" s="12" t="inlineStr">
        <is>
          <t>Благоустройство</t>
        </is>
      </c>
      <c r="B719" s="12" t="n"/>
      <c r="C719" s="21" t="inlineStr">
        <is>
          <t>7.1.2.1</t>
        </is>
      </c>
      <c r="D719" s="238" t="inlineStr">
        <is>
          <t>Колодцы В1,В2</t>
        </is>
      </c>
      <c r="E719" s="349" t="n"/>
      <c r="F719" s="349" t="n"/>
      <c r="G719" s="349" t="n"/>
      <c r="H719" s="349" t="n"/>
      <c r="I719" s="350" t="n"/>
      <c r="J719" s="110" t="inlineStr">
        <is>
          <t>шт.</t>
        </is>
      </c>
      <c r="K719" s="41" t="n">
        <v>6</v>
      </c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57" t="n">
        <v>6</v>
      </c>
    </row>
    <row r="720" ht="15" customHeight="1" s="270">
      <c r="A720" s="12" t="inlineStr">
        <is>
          <t>Благоустройство</t>
        </is>
      </c>
      <c r="B720" s="12" t="n"/>
      <c r="C720" s="21" t="inlineStr">
        <is>
          <t>7.1.2.2</t>
        </is>
      </c>
      <c r="D720" s="238" t="inlineStr">
        <is>
          <t>Труба стальная электросварная Ø57х3 мм</t>
        </is>
      </c>
      <c r="E720" s="349" t="n"/>
      <c r="F720" s="349" t="n"/>
      <c r="G720" s="349" t="n"/>
      <c r="H720" s="349" t="n"/>
      <c r="I720" s="350" t="n"/>
      <c r="J720" s="110" t="inlineStr">
        <is>
          <t>м</t>
        </is>
      </c>
      <c r="K720" s="41" t="n">
        <v>25</v>
      </c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57" t="n">
        <v>25</v>
      </c>
    </row>
    <row r="721" ht="15" customHeight="1" s="270">
      <c r="A721" s="12" t="inlineStr">
        <is>
          <t>Благоустройство</t>
        </is>
      </c>
      <c r="B721" s="12" t="n"/>
      <c r="C721" s="21" t="inlineStr">
        <is>
          <t>7.1.2.3</t>
        </is>
      </c>
      <c r="D721" s="238" t="inlineStr">
        <is>
          <t>Труба стальная электросварная Ø89х4 мм</t>
        </is>
      </c>
      <c r="E721" s="349" t="n"/>
      <c r="F721" s="349" t="n"/>
      <c r="G721" s="349" t="n"/>
      <c r="H721" s="349" t="n"/>
      <c r="I721" s="350" t="n"/>
      <c r="J721" s="110" t="inlineStr">
        <is>
          <t>м</t>
        </is>
      </c>
      <c r="K721" s="41" t="n">
        <v>92</v>
      </c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57" t="n">
        <v>92</v>
      </c>
    </row>
    <row r="722" ht="15" customHeight="1" s="270">
      <c r="A722" s="12" t="inlineStr">
        <is>
          <t>Благоустройство</t>
        </is>
      </c>
      <c r="B722" s="12" t="n"/>
      <c r="C722" s="21" t="inlineStr">
        <is>
          <t>7.1.2.4</t>
        </is>
      </c>
      <c r="D722" s="238" t="inlineStr">
        <is>
          <t>Труба стальная электросварная Ø108х4 мм</t>
        </is>
      </c>
      <c r="E722" s="349" t="n"/>
      <c r="F722" s="349" t="n"/>
      <c r="G722" s="349" t="n"/>
      <c r="H722" s="349" t="n"/>
      <c r="I722" s="350" t="n"/>
      <c r="J722" s="110" t="inlineStr">
        <is>
          <t>м</t>
        </is>
      </c>
      <c r="K722" s="41" t="n">
        <v>116</v>
      </c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57" t="n">
        <v>116</v>
      </c>
    </row>
    <row r="723" ht="15" customHeight="1" s="270">
      <c r="A723" s="12" t="inlineStr">
        <is>
          <t>Благоустройство</t>
        </is>
      </c>
      <c r="B723" s="12" t="n"/>
      <c r="C723" s="21" t="inlineStr">
        <is>
          <t>7.1.2.5</t>
        </is>
      </c>
      <c r="D723" s="238" t="inlineStr">
        <is>
          <t>Футляр стальной  Ø273х4 мм</t>
        </is>
      </c>
      <c r="E723" s="349" t="n"/>
      <c r="F723" s="349" t="n"/>
      <c r="G723" s="349" t="n"/>
      <c r="H723" s="349" t="n"/>
      <c r="I723" s="350" t="n"/>
      <c r="J723" s="110" t="inlineStr">
        <is>
          <t>м</t>
        </is>
      </c>
      <c r="K723" s="41" t="n">
        <v>134.6</v>
      </c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57" t="n">
        <v>134.6</v>
      </c>
    </row>
    <row r="724" ht="15" customHeight="1" s="270">
      <c r="A724" s="12" t="inlineStr">
        <is>
          <t>Благоустройство</t>
        </is>
      </c>
      <c r="B724" s="12" t="n"/>
      <c r="C724" s="21" t="inlineStr">
        <is>
          <t>7.1.2.6</t>
        </is>
      </c>
      <c r="D724" s="238" t="inlineStr">
        <is>
          <t>Задвижка фланцевая  Ø100мм</t>
        </is>
      </c>
      <c r="E724" s="349" t="n"/>
      <c r="F724" s="349" t="n"/>
      <c r="G724" s="349" t="n"/>
      <c r="H724" s="349" t="n"/>
      <c r="I724" s="350" t="n"/>
      <c r="J724" s="110" t="inlineStr">
        <is>
          <t>шт.</t>
        </is>
      </c>
      <c r="K724" s="41" t="n">
        <v>5</v>
      </c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57" t="n">
        <v>5</v>
      </c>
    </row>
    <row r="725" ht="15" customHeight="1" s="270">
      <c r="A725" s="12" t="inlineStr">
        <is>
          <t>Благоустройство</t>
        </is>
      </c>
      <c r="B725" s="12" t="n"/>
      <c r="C725" s="21" t="inlineStr">
        <is>
          <t>7.1.2.7</t>
        </is>
      </c>
      <c r="D725" s="238" t="inlineStr">
        <is>
          <t>Задвижка фланцевая  Ø80мм</t>
        </is>
      </c>
      <c r="E725" s="349" t="n"/>
      <c r="F725" s="349" t="n"/>
      <c r="G725" s="349" t="n"/>
      <c r="H725" s="349" t="n"/>
      <c r="I725" s="350" t="n"/>
      <c r="J725" s="110" t="inlineStr">
        <is>
          <t>шт.</t>
        </is>
      </c>
      <c r="K725" s="41" t="n">
        <v>4</v>
      </c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57" t="n">
        <v>4</v>
      </c>
    </row>
    <row r="726" ht="15" customHeight="1" s="270">
      <c r="A726" s="12" t="inlineStr">
        <is>
          <t>Благоустройство</t>
        </is>
      </c>
      <c r="B726" s="12" t="n"/>
      <c r="C726" s="21" t="inlineStr">
        <is>
          <t>7.1.2.8</t>
        </is>
      </c>
      <c r="D726" s="238" t="inlineStr">
        <is>
          <t>Задвижка фланцевая  Ø50мм</t>
        </is>
      </c>
      <c r="E726" s="349" t="n"/>
      <c r="F726" s="349" t="n"/>
      <c r="G726" s="349" t="n"/>
      <c r="H726" s="349" t="n"/>
      <c r="I726" s="350" t="n"/>
      <c r="J726" s="110" t="inlineStr">
        <is>
          <t>шт.</t>
        </is>
      </c>
      <c r="K726" s="41" t="n">
        <v>2</v>
      </c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57" t="n">
        <v>2</v>
      </c>
    </row>
    <row r="727" ht="15" customHeight="1" s="270">
      <c r="A727" s="12" t="inlineStr">
        <is>
          <t>Благоустройство</t>
        </is>
      </c>
      <c r="B727" s="12" t="n"/>
      <c r="C727" s="21" t="inlineStr">
        <is>
          <t>7.1.2.9</t>
        </is>
      </c>
      <c r="D727" s="238" t="inlineStr">
        <is>
          <t>Люк водопроводный тяжелые</t>
        </is>
      </c>
      <c r="E727" s="349" t="n"/>
      <c r="F727" s="349" t="n"/>
      <c r="G727" s="349" t="n"/>
      <c r="H727" s="349" t="n"/>
      <c r="I727" s="350" t="n"/>
      <c r="J727" s="110" t="inlineStr">
        <is>
          <t>шт.</t>
        </is>
      </c>
      <c r="K727" s="41" t="n">
        <v>6</v>
      </c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57" t="n">
        <v>6</v>
      </c>
    </row>
    <row r="728" ht="15" customHeight="1" s="270">
      <c r="A728" s="12" t="inlineStr">
        <is>
          <t>Благоустройство</t>
        </is>
      </c>
      <c r="B728" s="12" t="n"/>
      <c r="C728" s="21" t="inlineStr">
        <is>
          <t>7.1.2.10</t>
        </is>
      </c>
      <c r="D728" s="238" t="inlineStr">
        <is>
          <t>Противопожарный гидрант</t>
        </is>
      </c>
      <c r="E728" s="349" t="n"/>
      <c r="F728" s="349" t="n"/>
      <c r="G728" s="349" t="n"/>
      <c r="H728" s="349" t="n"/>
      <c r="I728" s="350" t="n"/>
      <c r="J728" s="110" t="inlineStr">
        <is>
          <t>шт.</t>
        </is>
      </c>
      <c r="K728" s="41" t="n">
        <v>1</v>
      </c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57" t="n">
        <v>1</v>
      </c>
    </row>
    <row r="729" ht="15" customHeight="1" s="270">
      <c r="A729" s="12" t="inlineStr">
        <is>
          <t>Благоустройство</t>
        </is>
      </c>
      <c r="B729" s="12" t="n"/>
      <c r="C729" s="21" t="inlineStr">
        <is>
          <t>7.1.2.11</t>
        </is>
      </c>
      <c r="D729" s="238" t="inlineStr">
        <is>
          <t>Кран сливной ф25</t>
        </is>
      </c>
      <c r="E729" s="349" t="n"/>
      <c r="F729" s="349" t="n"/>
      <c r="G729" s="349" t="n"/>
      <c r="H729" s="349" t="n"/>
      <c r="I729" s="350" t="n"/>
      <c r="J729" s="110" t="inlineStr">
        <is>
          <t>шт.</t>
        </is>
      </c>
      <c r="K729" s="41" t="n">
        <v>10</v>
      </c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57" t="n">
        <v>10</v>
      </c>
    </row>
    <row r="730" ht="15" customHeight="1" s="270">
      <c r="A730" s="246" t="inlineStr">
        <is>
          <t>7.2 Наружная канализация</t>
        </is>
      </c>
      <c r="B730" s="349" t="n"/>
      <c r="C730" s="349" t="n"/>
      <c r="D730" s="349" t="n"/>
      <c r="E730" s="349" t="n"/>
      <c r="F730" s="349" t="n"/>
      <c r="G730" s="349" t="n"/>
      <c r="H730" s="349" t="n"/>
      <c r="I730" s="349" t="n"/>
      <c r="J730" s="349" t="n"/>
      <c r="K730" s="349" t="n"/>
      <c r="L730" s="349" t="n"/>
      <c r="M730" s="349" t="n"/>
      <c r="N730" s="349" t="n"/>
      <c r="O730" s="349" t="n"/>
      <c r="P730" s="349" t="n"/>
      <c r="Q730" s="349" t="n"/>
      <c r="R730" s="349" t="n"/>
      <c r="S730" s="349" t="n"/>
      <c r="T730" s="349" t="n"/>
      <c r="U730" s="350" t="n"/>
    </row>
    <row r="731" ht="30" customHeight="1" s="270">
      <c r="A731" s="38" t="n"/>
      <c r="B731" s="38" t="n"/>
      <c r="C731" s="39" t="inlineStr">
        <is>
          <t>7.2.1</t>
        </is>
      </c>
      <c r="D731" s="239" t="inlineStr">
        <is>
          <t>Разработка грунта для трубопроводов и колодцев, устройство основания, обратная засыпка с уплотнением</t>
        </is>
      </c>
      <c r="E731" s="349" t="n"/>
      <c r="F731" s="349" t="n"/>
      <c r="G731" s="349" t="n"/>
      <c r="H731" s="349" t="n"/>
      <c r="I731" s="350" t="n"/>
      <c r="J731" s="121" t="inlineStr">
        <is>
          <t>компл.</t>
        </is>
      </c>
      <c r="K731" s="102" t="n">
        <v>1</v>
      </c>
      <c r="L731" s="40" t="n"/>
      <c r="M731" s="40" t="n"/>
      <c r="N731" s="40" t="n"/>
      <c r="O731" s="40" t="n"/>
      <c r="P731" s="40" t="n"/>
      <c r="Q731" s="40" t="n"/>
      <c r="R731" s="40" t="n"/>
      <c r="S731" s="40" t="n"/>
      <c r="T731" s="40" t="n"/>
      <c r="U731" s="165" t="n">
        <v>1</v>
      </c>
    </row>
    <row r="732" ht="15" customHeight="1" s="270">
      <c r="A732" s="12" t="inlineStr">
        <is>
          <t>НК</t>
        </is>
      </c>
      <c r="B732" s="12" t="n"/>
      <c r="C732" s="21" t="inlineStr">
        <is>
          <t>7.2.1.1</t>
        </is>
      </c>
      <c r="D732" s="238" t="inlineStr">
        <is>
          <t>Разработка грунта</t>
        </is>
      </c>
      <c r="E732" s="349" t="n"/>
      <c r="F732" s="349" t="n"/>
      <c r="G732" s="349" t="n"/>
      <c r="H732" s="349" t="n"/>
      <c r="I732" s="350" t="n"/>
      <c r="J732" s="110" t="inlineStr">
        <is>
          <t>м3</t>
        </is>
      </c>
      <c r="K732" s="41" t="n">
        <v>887.7</v>
      </c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57" t="n">
        <v>887.7</v>
      </c>
    </row>
    <row r="733" ht="15" customHeight="1" s="270">
      <c r="A733" s="12" t="inlineStr">
        <is>
          <t>НК</t>
        </is>
      </c>
      <c r="B733" s="12" t="n"/>
      <c r="C733" s="21" t="inlineStr">
        <is>
          <t>7.2.1.2</t>
        </is>
      </c>
      <c r="D733" s="238" t="inlineStr">
        <is>
          <t>Устройство песчаного основания</t>
        </is>
      </c>
      <c r="E733" s="349" t="n"/>
      <c r="F733" s="349" t="n"/>
      <c r="G733" s="349" t="n"/>
      <c r="H733" s="349" t="n"/>
      <c r="I733" s="350" t="n"/>
      <c r="J733" s="110" t="inlineStr">
        <is>
          <t>м3</t>
        </is>
      </c>
      <c r="K733" s="41" t="n">
        <v>25.6</v>
      </c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57" t="n">
        <v>25.6</v>
      </c>
    </row>
    <row r="734" ht="15" customHeight="1" s="270">
      <c r="A734" s="12" t="inlineStr">
        <is>
          <t>НК</t>
        </is>
      </c>
      <c r="B734" s="12" t="n"/>
      <c r="C734" s="21" t="inlineStr">
        <is>
          <t>7.2.1.3</t>
        </is>
      </c>
      <c r="D734" s="238" t="inlineStr">
        <is>
          <t>Обратная засыпка с уплотнением</t>
        </is>
      </c>
      <c r="E734" s="349" t="n"/>
      <c r="F734" s="349" t="n"/>
      <c r="G734" s="349" t="n"/>
      <c r="H734" s="349" t="n"/>
      <c r="I734" s="350" t="n"/>
      <c r="J734" s="110" t="inlineStr">
        <is>
          <t>м3</t>
        </is>
      </c>
      <c r="K734" s="41" t="n">
        <v>862.1</v>
      </c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57" t="n">
        <v>862.1</v>
      </c>
    </row>
    <row r="735" ht="15" customHeight="1" s="270">
      <c r="A735" s="38" t="n"/>
      <c r="B735" s="38" t="n"/>
      <c r="C735" s="39" t="inlineStr">
        <is>
          <t>7.2.2</t>
        </is>
      </c>
      <c r="D735" s="239" t="inlineStr">
        <is>
          <t>Монтаж колодцев в комплекте и прокладка труб К1</t>
        </is>
      </c>
      <c r="E735" s="349" t="n"/>
      <c r="F735" s="349" t="n"/>
      <c r="G735" s="349" t="n"/>
      <c r="H735" s="349" t="n"/>
      <c r="I735" s="350" t="n"/>
      <c r="J735" s="120" t="inlineStr">
        <is>
          <t>компл.</t>
        </is>
      </c>
      <c r="K735" s="101" t="n">
        <v>0.66</v>
      </c>
      <c r="L735" s="40" t="n"/>
      <c r="M735" s="40" t="n"/>
      <c r="N735" s="40" t="n"/>
      <c r="O735" s="40" t="n"/>
      <c r="P735" s="40" t="n"/>
      <c r="Q735" s="40" t="n"/>
      <c r="R735" s="40" t="n"/>
      <c r="S735" s="40" t="n"/>
      <c r="T735" s="40" t="n"/>
      <c r="U735" s="100" t="n">
        <v>0.66</v>
      </c>
    </row>
    <row r="736" ht="15" customHeight="1" s="270">
      <c r="A736" s="12" t="inlineStr">
        <is>
          <t>НК</t>
        </is>
      </c>
      <c r="B736" s="12" t="n"/>
      <c r="C736" s="21" t="inlineStr">
        <is>
          <t>7.2.2.1</t>
        </is>
      </c>
      <c r="D736" s="238" t="inlineStr">
        <is>
          <t>Колодцы К1</t>
        </is>
      </c>
      <c r="E736" s="349" t="n"/>
      <c r="F736" s="349" t="n"/>
      <c r="G736" s="349" t="n"/>
      <c r="H736" s="349" t="n"/>
      <c r="I736" s="350" t="n"/>
      <c r="J736" s="110" t="inlineStr">
        <is>
          <t>шт.</t>
        </is>
      </c>
      <c r="K736" s="41" t="n">
        <v>8</v>
      </c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57" t="n">
        <v>8</v>
      </c>
    </row>
    <row r="737" ht="15" customHeight="1" s="270">
      <c r="A737" s="12" t="inlineStr">
        <is>
          <t>НК</t>
        </is>
      </c>
      <c r="B737" s="12" t="n"/>
      <c r="C737" s="21" t="inlineStr">
        <is>
          <t>7.2.2.2</t>
        </is>
      </c>
      <c r="D737" s="238" t="inlineStr">
        <is>
          <t>Трубы канализационные ПВХ  Ø110мм</t>
        </is>
      </c>
      <c r="E737" s="349" t="n"/>
      <c r="F737" s="349" t="n"/>
      <c r="G737" s="349" t="n"/>
      <c r="H737" s="349" t="n"/>
      <c r="I737" s="350" t="n"/>
      <c r="J737" s="110" t="inlineStr">
        <is>
          <t>м</t>
        </is>
      </c>
      <c r="K737" s="41" t="n">
        <v>22</v>
      </c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57" t="n">
        <v>22</v>
      </c>
    </row>
    <row r="738" ht="15" customHeight="1" s="270">
      <c r="A738" s="12" t="inlineStr">
        <is>
          <t>НК</t>
        </is>
      </c>
      <c r="B738" s="12" t="n"/>
      <c r="C738" s="21" t="inlineStr">
        <is>
          <t>7.2.2.3</t>
        </is>
      </c>
      <c r="D738" s="238" t="inlineStr">
        <is>
          <t>Трубы канализационные асбестоцементная  Ø150мм</t>
        </is>
      </c>
      <c r="E738" s="349" t="n"/>
      <c r="F738" s="349" t="n"/>
      <c r="G738" s="349" t="n"/>
      <c r="H738" s="349" t="n"/>
      <c r="I738" s="350" t="n"/>
      <c r="J738" s="110" t="inlineStr">
        <is>
          <t>м</t>
        </is>
      </c>
      <c r="K738" s="41" t="n">
        <v>60</v>
      </c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57" t="n">
        <v>60</v>
      </c>
    </row>
    <row r="739" ht="15" customHeight="1" s="270">
      <c r="A739" s="12" t="inlineStr">
        <is>
          <t>НК</t>
        </is>
      </c>
      <c r="B739" s="12" t="n"/>
      <c r="C739" s="21" t="inlineStr">
        <is>
          <t>7.2.2.4</t>
        </is>
      </c>
      <c r="D739" s="238" t="inlineStr">
        <is>
          <t>Трубы канализационные асбестоцементная  Ø200мм</t>
        </is>
      </c>
      <c r="E739" s="349" t="n"/>
      <c r="F739" s="349" t="n"/>
      <c r="G739" s="349" t="n"/>
      <c r="H739" s="349" t="n"/>
      <c r="I739" s="350" t="n"/>
      <c r="J739" s="110" t="inlineStr">
        <is>
          <t>м</t>
        </is>
      </c>
      <c r="K739" s="41" t="n">
        <v>70</v>
      </c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57" t="n">
        <v>70</v>
      </c>
    </row>
    <row r="740" ht="15" customHeight="1" s="270">
      <c r="A740" s="12" t="inlineStr">
        <is>
          <t>НК</t>
        </is>
      </c>
      <c r="B740" s="12" t="n"/>
      <c r="C740" s="21" t="inlineStr">
        <is>
          <t>7.2.2.5</t>
        </is>
      </c>
      <c r="D740" s="238" t="inlineStr">
        <is>
          <t>Люки канализационные тяжелые</t>
        </is>
      </c>
      <c r="E740" s="349" t="n"/>
      <c r="F740" s="349" t="n"/>
      <c r="G740" s="349" t="n"/>
      <c r="H740" s="349" t="n"/>
      <c r="I740" s="350" t="n"/>
      <c r="J740" s="110" t="inlineStr">
        <is>
          <t>шт.</t>
        </is>
      </c>
      <c r="K740" s="41" t="n">
        <v>8</v>
      </c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57" t="n">
        <v>8</v>
      </c>
    </row>
    <row r="741" ht="15" customHeight="1" s="270">
      <c r="A741" s="246" t="inlineStr">
        <is>
          <t>7.3 Наружная теплосеть</t>
        </is>
      </c>
      <c r="B741" s="349" t="n"/>
      <c r="C741" s="349" t="n"/>
      <c r="D741" s="349" t="n"/>
      <c r="E741" s="349" t="n"/>
      <c r="F741" s="349" t="n"/>
      <c r="G741" s="349" t="n"/>
      <c r="H741" s="349" t="n"/>
      <c r="I741" s="349" t="n"/>
      <c r="J741" s="349" t="n"/>
      <c r="K741" s="349" t="n"/>
      <c r="L741" s="349" t="n"/>
      <c r="M741" s="349" t="n"/>
      <c r="N741" s="349" t="n"/>
      <c r="O741" s="349" t="n"/>
      <c r="P741" s="349" t="n"/>
      <c r="Q741" s="349" t="n"/>
      <c r="R741" s="349" t="n"/>
      <c r="S741" s="349" t="n"/>
      <c r="T741" s="349" t="n"/>
      <c r="U741" s="350" t="n"/>
    </row>
    <row r="742" ht="15" customHeight="1" s="270">
      <c r="A742" s="38" t="n"/>
      <c r="B742" s="38" t="n"/>
      <c r="C742" s="39" t="inlineStr">
        <is>
          <t>7.3.1</t>
        </is>
      </c>
      <c r="D742" s="239" t="inlineStr">
        <is>
          <t>Разработка грунта, устройство бетонной подготовки, монтаж лотков, камер</t>
        </is>
      </c>
      <c r="E742" s="349" t="n"/>
      <c r="F742" s="349" t="n"/>
      <c r="G742" s="349" t="n"/>
      <c r="H742" s="349" t="n"/>
      <c r="I742" s="350" t="n"/>
      <c r="J742" s="122" t="n"/>
      <c r="K742" s="103" t="n"/>
      <c r="L742" s="40" t="n"/>
      <c r="M742" s="40" t="n"/>
      <c r="N742" s="40" t="n"/>
      <c r="O742" s="40" t="n"/>
      <c r="P742" s="40" t="n"/>
      <c r="Q742" s="40" t="n"/>
      <c r="R742" s="40" t="n"/>
      <c r="S742" s="40" t="n"/>
      <c r="T742" s="40" t="n"/>
      <c r="U742" s="38" t="n"/>
    </row>
    <row r="743" ht="15" customHeight="1" s="270">
      <c r="A743" s="12" t="inlineStr">
        <is>
          <t>НТ</t>
        </is>
      </c>
      <c r="B743" s="12" t="n"/>
      <c r="C743" s="21" t="inlineStr">
        <is>
          <t>7.3.1.1</t>
        </is>
      </c>
      <c r="D743" s="238" t="inlineStr">
        <is>
          <t xml:space="preserve">Разработка грунта </t>
        </is>
      </c>
      <c r="E743" s="349" t="n"/>
      <c r="F743" s="349" t="n"/>
      <c r="G743" s="349" t="n"/>
      <c r="H743" s="349" t="n"/>
      <c r="I743" s="350" t="n"/>
      <c r="J743" s="118" t="inlineStr">
        <is>
          <t>м3</t>
        </is>
      </c>
      <c r="K743" s="55" t="n">
        <v>1445</v>
      </c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55" t="n">
        <v>1445</v>
      </c>
    </row>
    <row r="744" ht="15" customHeight="1" s="270">
      <c r="A744" s="12" t="inlineStr">
        <is>
          <t>НТ</t>
        </is>
      </c>
      <c r="B744" s="12" t="n"/>
      <c r="C744" s="21" t="inlineStr">
        <is>
          <t>7.3.1.2</t>
        </is>
      </c>
      <c r="D744" s="238" t="inlineStr">
        <is>
          <t>Обратная засыпка</t>
        </is>
      </c>
      <c r="E744" s="349" t="n"/>
      <c r="F744" s="349" t="n"/>
      <c r="G744" s="349" t="n"/>
      <c r="H744" s="349" t="n"/>
      <c r="I744" s="350" t="n"/>
      <c r="J744" s="118" t="inlineStr">
        <is>
          <t>м3</t>
        </is>
      </c>
      <c r="K744" s="55">
        <f>K743-(K745+101.5)</f>
        <v/>
      </c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55">
        <f>U743-(U745+101.5)</f>
        <v/>
      </c>
    </row>
    <row r="745" ht="15" customHeight="1" s="270">
      <c r="A745" s="12" t="inlineStr">
        <is>
          <t>НТ</t>
        </is>
      </c>
      <c r="B745" s="12" t="n"/>
      <c r="C745" s="21" t="inlineStr">
        <is>
          <t>7.3.1.3</t>
        </is>
      </c>
      <c r="D745" s="238" t="inlineStr">
        <is>
          <t>Устройство бетонной подготовки В 7.5 (лоток)</t>
        </is>
      </c>
      <c r="E745" s="349" t="n"/>
      <c r="F745" s="349" t="n"/>
      <c r="G745" s="349" t="n"/>
      <c r="H745" s="349" t="n"/>
      <c r="I745" s="350" t="n"/>
      <c r="J745" s="118" t="inlineStr">
        <is>
          <t>м3</t>
        </is>
      </c>
      <c r="K745" s="55" t="n">
        <v>16.7</v>
      </c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55" t="n">
        <v>16.7</v>
      </c>
    </row>
    <row r="746" ht="15" customHeight="1" s="270">
      <c r="A746" s="12" t="inlineStr">
        <is>
          <t>НТ</t>
        </is>
      </c>
      <c r="B746" s="12" t="n"/>
      <c r="C746" s="21" t="inlineStr">
        <is>
          <t>7.3.1.4</t>
        </is>
      </c>
      <c r="D746" s="238" t="inlineStr">
        <is>
          <t>Монтаж сборных ЖБ Серия 3.006.1-2.87 (лоток)</t>
        </is>
      </c>
      <c r="E746" s="349" t="n"/>
      <c r="F746" s="349" t="n"/>
      <c r="G746" s="349" t="n"/>
      <c r="H746" s="349" t="n"/>
      <c r="I746" s="350" t="n"/>
      <c r="J746" s="118" t="inlineStr">
        <is>
          <t>шт.</t>
        </is>
      </c>
      <c r="K746" s="55" t="n">
        <v>149</v>
      </c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55" t="n">
        <v>149</v>
      </c>
    </row>
    <row r="747" ht="15" customHeight="1" s="270">
      <c r="A747" s="12" t="inlineStr">
        <is>
          <t>НТ</t>
        </is>
      </c>
      <c r="B747" s="12" t="n"/>
      <c r="C747" s="21" t="inlineStr">
        <is>
          <t>7.3.1.5</t>
        </is>
      </c>
      <c r="D747" s="238" t="inlineStr">
        <is>
          <t>Жб конструкции бетон В25 с к/а 26,26 кг/м3 (лоток)</t>
        </is>
      </c>
      <c r="E747" s="349" t="n"/>
      <c r="F747" s="349" t="n"/>
      <c r="G747" s="349" t="n"/>
      <c r="H747" s="349" t="n"/>
      <c r="I747" s="350" t="n"/>
      <c r="J747" s="118" t="inlineStr">
        <is>
          <t>м3</t>
        </is>
      </c>
      <c r="K747" s="55" t="n">
        <v>2</v>
      </c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55" t="n">
        <v>2</v>
      </c>
    </row>
    <row r="748" ht="15" customHeight="1" s="270">
      <c r="A748" s="12" t="inlineStr">
        <is>
          <t>НТ</t>
        </is>
      </c>
      <c r="B748" s="12" t="n"/>
      <c r="C748" s="21" t="inlineStr">
        <is>
          <t>7.3.1.6</t>
        </is>
      </c>
      <c r="D748" s="238" t="inlineStr">
        <is>
          <t>Опорные конструкции КМ</t>
        </is>
      </c>
      <c r="E748" s="349" t="n"/>
      <c r="F748" s="349" t="n"/>
      <c r="G748" s="349" t="n"/>
      <c r="H748" s="349" t="n"/>
      <c r="I748" s="350" t="n"/>
      <c r="J748" s="118" t="inlineStr">
        <is>
          <t>кг</t>
        </is>
      </c>
      <c r="K748" s="55" t="n">
        <v>31.76</v>
      </c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55" t="n">
        <v>31.76</v>
      </c>
    </row>
    <row r="749" ht="15" customHeight="1" s="270">
      <c r="A749" s="12" t="inlineStr">
        <is>
          <t>НТ</t>
        </is>
      </c>
      <c r="B749" s="12" t="n"/>
      <c r="C749" s="21" t="inlineStr">
        <is>
          <t>7.3.1.7</t>
        </is>
      </c>
      <c r="D749" s="238" t="inlineStr">
        <is>
          <t>Опоры неподвижные лобовые: Т3.02 - Т3.08</t>
        </is>
      </c>
      <c r="E749" s="349" t="n"/>
      <c r="F749" s="349" t="n"/>
      <c r="G749" s="349" t="n"/>
      <c r="H749" s="349" t="n"/>
      <c r="I749" s="350" t="n"/>
      <c r="J749" s="118" t="inlineStr">
        <is>
          <t>шт.</t>
        </is>
      </c>
      <c r="K749" s="55" t="n">
        <v>24</v>
      </c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55" t="n">
        <v>24</v>
      </c>
    </row>
    <row r="750" ht="15" customHeight="1" s="270">
      <c r="A750" s="12" t="inlineStr">
        <is>
          <t>НТ</t>
        </is>
      </c>
      <c r="B750" s="12" t="n"/>
      <c r="C750" s="21" t="inlineStr">
        <is>
          <t>7.3.1.8</t>
        </is>
      </c>
      <c r="D750" s="238" t="inlineStr">
        <is>
          <t>Устройство бетонной подготовки В 7,5 (камера)</t>
        </is>
      </c>
      <c r="E750" s="349" t="n"/>
      <c r="F750" s="349" t="n"/>
      <c r="G750" s="349" t="n"/>
      <c r="H750" s="349" t="n"/>
      <c r="I750" s="350" t="n"/>
      <c r="J750" s="118" t="inlineStr">
        <is>
          <t>м3</t>
        </is>
      </c>
      <c r="K750" s="55" t="n">
        <v>1.4</v>
      </c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55" t="n">
        <v>1.4</v>
      </c>
    </row>
    <row r="751" ht="15" customHeight="1" s="270">
      <c r="A751" s="12" t="inlineStr">
        <is>
          <t>НТ</t>
        </is>
      </c>
      <c r="B751" s="12" t="n"/>
      <c r="C751" s="21" t="inlineStr">
        <is>
          <t>7.3.1.9</t>
        </is>
      </c>
      <c r="D751" s="238" t="inlineStr">
        <is>
          <t>Монтаж сборных Ж/б (камера)</t>
        </is>
      </c>
      <c r="E751" s="349" t="n"/>
      <c r="F751" s="349" t="n"/>
      <c r="G751" s="349" t="n"/>
      <c r="H751" s="349" t="n"/>
      <c r="I751" s="350" t="n"/>
      <c r="J751" s="118" t="inlineStr">
        <is>
          <t>шт.</t>
        </is>
      </c>
      <c r="K751" s="55" t="n">
        <v>11</v>
      </c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55" t="n">
        <v>11</v>
      </c>
    </row>
    <row r="752" ht="15" customHeight="1" s="270">
      <c r="A752" s="12" t="inlineStr">
        <is>
          <t>НТ</t>
        </is>
      </c>
      <c r="B752" s="12" t="n"/>
      <c r="C752" s="21" t="inlineStr">
        <is>
          <t>7.3.1.10</t>
        </is>
      </c>
      <c r="D752" s="238" t="inlineStr">
        <is>
          <t>Монтаж КМ (люки, стремянки) (камера) 2х2</t>
        </is>
      </c>
      <c r="E752" s="349" t="n"/>
      <c r="F752" s="349" t="n"/>
      <c r="G752" s="349" t="n"/>
      <c r="H752" s="349" t="n"/>
      <c r="I752" s="350" t="n"/>
      <c r="J752" s="118" t="inlineStr">
        <is>
          <t>кг</t>
        </is>
      </c>
      <c r="K752" s="55" t="n">
        <v>308</v>
      </c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55" t="n">
        <v>308</v>
      </c>
    </row>
    <row r="753" ht="15" customHeight="1" s="270">
      <c r="A753" s="12" t="inlineStr">
        <is>
          <t>НТ</t>
        </is>
      </c>
      <c r="B753" s="12" t="n"/>
      <c r="C753" s="21" t="inlineStr">
        <is>
          <t>7.3.1.11</t>
        </is>
      </c>
      <c r="D753" s="238" t="inlineStr">
        <is>
          <t>Жб конструкции бетон В15 с к/а 21,5 кг/м3 (камера)</t>
        </is>
      </c>
      <c r="E753" s="349" t="n"/>
      <c r="F753" s="349" t="n"/>
      <c r="G753" s="349" t="n"/>
      <c r="H753" s="349" t="n"/>
      <c r="I753" s="350" t="n"/>
      <c r="J753" s="118" t="inlineStr">
        <is>
          <t>м3</t>
        </is>
      </c>
      <c r="K753" s="55" t="n">
        <v>8.6</v>
      </c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55" t="n">
        <v>8.6</v>
      </c>
    </row>
    <row r="754" ht="15" customHeight="1" s="270">
      <c r="A754" s="12" t="inlineStr">
        <is>
          <t>НТ</t>
        </is>
      </c>
      <c r="B754" s="12" t="n"/>
      <c r="C754" s="21" t="inlineStr">
        <is>
          <t>7.3.1.12</t>
        </is>
      </c>
      <c r="D754" s="238" t="inlineStr">
        <is>
          <t>Молнтаж закладных изделий и сальников 14шт (камера)</t>
        </is>
      </c>
      <c r="E754" s="349" t="n"/>
      <c r="F754" s="349" t="n"/>
      <c r="G754" s="349" t="n"/>
      <c r="H754" s="349" t="n"/>
      <c r="I754" s="350" t="n"/>
      <c r="J754" s="118" t="inlineStr">
        <is>
          <t>кг</t>
        </is>
      </c>
      <c r="K754" s="55" t="n">
        <v>23.6</v>
      </c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55" t="n">
        <v>23.6</v>
      </c>
    </row>
    <row r="755" ht="15" customHeight="1" s="270">
      <c r="A755" s="38" t="n"/>
      <c r="B755" s="38" t="n"/>
      <c r="C755" s="39" t="inlineStr">
        <is>
          <t>7.3.2</t>
        </is>
      </c>
      <c r="D755" s="239" t="inlineStr">
        <is>
          <t>Монтаж трубопроводов и арматуры тепловой сети</t>
        </is>
      </c>
      <c r="E755" s="349" t="n"/>
      <c r="F755" s="349" t="n"/>
      <c r="G755" s="349" t="n"/>
      <c r="H755" s="349" t="n"/>
      <c r="I755" s="350" t="n"/>
      <c r="J755" s="122" t="n"/>
      <c r="K755" s="103" t="n"/>
      <c r="L755" s="40" t="n"/>
      <c r="M755" s="40" t="n"/>
      <c r="N755" s="40" t="n"/>
      <c r="O755" s="40" t="n"/>
      <c r="P755" s="40" t="n"/>
      <c r="Q755" s="40" t="n"/>
      <c r="R755" s="40" t="n"/>
      <c r="S755" s="40" t="n"/>
      <c r="T755" s="40" t="n"/>
      <c r="U755" s="38" t="n"/>
    </row>
    <row r="756" ht="15" customHeight="1" s="270">
      <c r="A756" s="12" t="inlineStr">
        <is>
          <t>НТ</t>
        </is>
      </c>
      <c r="B756" s="12" t="n"/>
      <c r="C756" s="21" t="inlineStr">
        <is>
          <t>7.3.2.1</t>
        </is>
      </c>
      <c r="D756" s="238" t="inlineStr">
        <is>
          <t>Монтаж труб ф 133х4</t>
        </is>
      </c>
      <c r="E756" s="349" t="n"/>
      <c r="F756" s="349" t="n"/>
      <c r="G756" s="349" t="n"/>
      <c r="H756" s="349" t="n"/>
      <c r="I756" s="350" t="n"/>
      <c r="J756" s="118" t="inlineStr">
        <is>
          <t>м</t>
        </is>
      </c>
      <c r="K756" s="55" t="n">
        <v>80</v>
      </c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55" t="n">
        <v>80</v>
      </c>
    </row>
    <row r="757" ht="15" customHeight="1" s="270">
      <c r="A757" s="12" t="inlineStr">
        <is>
          <t>НТ</t>
        </is>
      </c>
      <c r="B757" s="12" t="n"/>
      <c r="C757" s="21" t="inlineStr">
        <is>
          <t>7.3.2.2</t>
        </is>
      </c>
      <c r="D757" s="238" t="inlineStr">
        <is>
          <t>Монтаж труб ф 108х4</t>
        </is>
      </c>
      <c r="E757" s="349" t="n"/>
      <c r="F757" s="349" t="n"/>
      <c r="G757" s="349" t="n"/>
      <c r="H757" s="349" t="n"/>
      <c r="I757" s="350" t="n"/>
      <c r="J757" s="118" t="inlineStr">
        <is>
          <t>м</t>
        </is>
      </c>
      <c r="K757" s="55" t="n">
        <v>80</v>
      </c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55" t="n">
        <v>80</v>
      </c>
    </row>
    <row r="758" ht="15" customHeight="1" s="270">
      <c r="A758" s="12" t="inlineStr">
        <is>
          <t>НТ</t>
        </is>
      </c>
      <c r="B758" s="12" t="n"/>
      <c r="C758" s="21" t="inlineStr">
        <is>
          <t>7.3.2.3</t>
        </is>
      </c>
      <c r="D758" s="238" t="inlineStr">
        <is>
          <t>Монтаж труб ф 89х3,5</t>
        </is>
      </c>
      <c r="E758" s="349" t="n"/>
      <c r="F758" s="349" t="n"/>
      <c r="G758" s="349" t="n"/>
      <c r="H758" s="349" t="n"/>
      <c r="I758" s="350" t="n"/>
      <c r="J758" s="118" t="inlineStr">
        <is>
          <t>м</t>
        </is>
      </c>
      <c r="K758" s="55" t="n">
        <v>160</v>
      </c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55" t="n">
        <v>160</v>
      </c>
    </row>
    <row r="759" ht="15" customHeight="1" s="270">
      <c r="A759" s="12" t="inlineStr">
        <is>
          <t>НТ</t>
        </is>
      </c>
      <c r="B759" s="12" t="n"/>
      <c r="C759" s="21" t="inlineStr">
        <is>
          <t>7.3.2.4</t>
        </is>
      </c>
      <c r="D759" s="238" t="inlineStr">
        <is>
          <t>Монтаж труб ф 76х3</t>
        </is>
      </c>
      <c r="E759" s="349" t="n"/>
      <c r="F759" s="349" t="n"/>
      <c r="G759" s="349" t="n"/>
      <c r="H759" s="349" t="n"/>
      <c r="I759" s="350" t="n"/>
      <c r="J759" s="118" t="inlineStr">
        <is>
          <t>м</t>
        </is>
      </c>
      <c r="K759" s="55" t="n">
        <v>180</v>
      </c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55" t="n">
        <v>180</v>
      </c>
    </row>
    <row r="760" ht="15" customHeight="1" s="270">
      <c r="A760" s="12" t="inlineStr">
        <is>
          <t>НТ</t>
        </is>
      </c>
      <c r="B760" s="12" t="n"/>
      <c r="C760" s="21" t="inlineStr">
        <is>
          <t>7.3.2.5</t>
        </is>
      </c>
      <c r="D760" s="238" t="inlineStr">
        <is>
          <t>Монтаж труб ф 57х3</t>
        </is>
      </c>
      <c r="E760" s="349" t="n"/>
      <c r="F760" s="349" t="n"/>
      <c r="G760" s="349" t="n"/>
      <c r="H760" s="349" t="n"/>
      <c r="I760" s="350" t="n"/>
      <c r="J760" s="118" t="inlineStr">
        <is>
          <t>м</t>
        </is>
      </c>
      <c r="K760" s="55" t="n">
        <v>90</v>
      </c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55" t="n">
        <v>90</v>
      </c>
    </row>
    <row r="761" ht="15" customHeight="1" s="270">
      <c r="A761" s="12" t="inlineStr">
        <is>
          <t>НТ</t>
        </is>
      </c>
      <c r="B761" s="12" t="n"/>
      <c r="C761" s="21" t="inlineStr">
        <is>
          <t>7.3.2.6</t>
        </is>
      </c>
      <c r="D761" s="238" t="inlineStr">
        <is>
          <t>Монтаж труб ф 40х3</t>
        </is>
      </c>
      <c r="E761" s="349" t="n"/>
      <c r="F761" s="349" t="n"/>
      <c r="G761" s="349" t="n"/>
      <c r="H761" s="349" t="n"/>
      <c r="I761" s="350" t="n"/>
      <c r="J761" s="118" t="inlineStr">
        <is>
          <t>м</t>
        </is>
      </c>
      <c r="K761" s="55" t="n">
        <v>90</v>
      </c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55" t="n">
        <v>90</v>
      </c>
    </row>
    <row r="762" ht="15" customHeight="1" s="270">
      <c r="A762" s="12" t="inlineStr">
        <is>
          <t>НТ</t>
        </is>
      </c>
      <c r="B762" s="12" t="n"/>
      <c r="C762" s="21" t="inlineStr">
        <is>
          <t>7.3.2.7</t>
        </is>
      </c>
      <c r="D762" s="238" t="inlineStr">
        <is>
          <t>Монтаж труб ф 25х2,8</t>
        </is>
      </c>
      <c r="E762" s="349" t="n"/>
      <c r="F762" s="349" t="n"/>
      <c r="G762" s="349" t="n"/>
      <c r="H762" s="349" t="n"/>
      <c r="I762" s="350" t="n"/>
      <c r="J762" s="118" t="inlineStr">
        <is>
          <t>м</t>
        </is>
      </c>
      <c r="K762" s="55" t="n">
        <v>4</v>
      </c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55" t="n">
        <v>4</v>
      </c>
    </row>
    <row r="763" ht="15" customHeight="1" s="270">
      <c r="A763" s="12" t="inlineStr">
        <is>
          <t>НТ</t>
        </is>
      </c>
      <c r="B763" s="12" t="n"/>
      <c r="C763" s="21" t="inlineStr">
        <is>
          <t>7.3.2.8</t>
        </is>
      </c>
      <c r="D763" s="238" t="inlineStr">
        <is>
          <t>Изоляция труб органо-силикатная АС-8а (ОС-51-03)/ четыре слоя с отвердителем /ТУ84-725-83</t>
        </is>
      </c>
      <c r="E763" s="349" t="n"/>
      <c r="F763" s="349" t="n"/>
      <c r="G763" s="349" t="n"/>
      <c r="H763" s="349" t="n"/>
      <c r="I763" s="350" t="n"/>
      <c r="J763" s="118" t="inlineStr">
        <is>
          <t>м2</t>
        </is>
      </c>
      <c r="K763" s="55" t="n">
        <v>184.73</v>
      </c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55" t="n">
        <v>184.73</v>
      </c>
    </row>
    <row r="764" ht="15" customHeight="1" s="270">
      <c r="A764" s="12" t="inlineStr">
        <is>
          <t>НТ</t>
        </is>
      </c>
      <c r="B764" s="12" t="n"/>
      <c r="C764" s="21" t="inlineStr">
        <is>
          <t>7.3.2.9</t>
        </is>
      </c>
      <c r="D764" s="238" t="inlineStr">
        <is>
          <t>Теплоизоляционное покрытие труб минераловатными матами  прошивными М100</t>
        </is>
      </c>
      <c r="E764" s="349" t="n"/>
      <c r="F764" s="349" t="n"/>
      <c r="G764" s="349" t="n"/>
      <c r="H764" s="349" t="n"/>
      <c r="I764" s="350" t="n"/>
      <c r="J764" s="118" t="inlineStr">
        <is>
          <t>м2</t>
        </is>
      </c>
      <c r="K764" s="55" t="n">
        <v>19.14</v>
      </c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55" t="n">
        <v>19.14</v>
      </c>
    </row>
    <row r="765" ht="15" customHeight="1" s="270">
      <c r="A765" s="12" t="inlineStr">
        <is>
          <t>НТ</t>
        </is>
      </c>
      <c r="B765" s="12" t="n"/>
      <c r="C765" s="21" t="inlineStr">
        <is>
          <t>7.3.2.10</t>
        </is>
      </c>
      <c r="D765" s="238" t="inlineStr">
        <is>
          <t>Монтаж стеклопластика РСТ ТУ 6-11-145-80</t>
        </is>
      </c>
      <c r="E765" s="349" t="n"/>
      <c r="F765" s="349" t="n"/>
      <c r="G765" s="349" t="n"/>
      <c r="H765" s="349" t="n"/>
      <c r="I765" s="350" t="n"/>
      <c r="J765" s="118" t="inlineStr">
        <is>
          <t>м2</t>
        </is>
      </c>
      <c r="K765" s="55" t="n">
        <v>453.44</v>
      </c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55" t="n">
        <v>453.44</v>
      </c>
    </row>
    <row r="766" ht="15" customHeight="1" s="270">
      <c r="A766" s="12" t="inlineStr">
        <is>
          <t>НТ</t>
        </is>
      </c>
      <c r="B766" s="12" t="n"/>
      <c r="C766" s="21" t="inlineStr">
        <is>
          <t>7.3.2.11</t>
        </is>
      </c>
      <c r="D766" s="238" t="inlineStr">
        <is>
          <t>Обертывание изолированных труб металической сеткой и штукатурка</t>
        </is>
      </c>
      <c r="E766" s="349" t="n"/>
      <c r="F766" s="349" t="n"/>
      <c r="G766" s="349" t="n"/>
      <c r="H766" s="349" t="n"/>
      <c r="I766" s="350" t="n"/>
      <c r="J766" s="118" t="inlineStr">
        <is>
          <t>м2</t>
        </is>
      </c>
      <c r="K766" s="55" t="n">
        <v>32.33</v>
      </c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55" t="n">
        <v>32.33</v>
      </c>
    </row>
    <row r="767" ht="15" customHeight="1" s="270">
      <c r="A767" s="12" t="inlineStr">
        <is>
          <t>НТ</t>
        </is>
      </c>
      <c r="B767" s="12" t="n"/>
      <c r="C767" s="21" t="inlineStr">
        <is>
          <t>7.3.2.12</t>
        </is>
      </c>
      <c r="D767" s="238" t="inlineStr">
        <is>
          <t xml:space="preserve">Опора неподвижная лобовая </t>
        </is>
      </c>
      <c r="E767" s="349" t="n"/>
      <c r="F767" s="349" t="n"/>
      <c r="G767" s="349" t="n"/>
      <c r="H767" s="349" t="n"/>
      <c r="I767" s="350" t="n"/>
      <c r="J767" s="118" t="inlineStr">
        <is>
          <t>шт.</t>
        </is>
      </c>
      <c r="K767" s="55" t="n">
        <v>23</v>
      </c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55" t="n">
        <v>23</v>
      </c>
    </row>
    <row r="768" ht="15" customHeight="1" s="270">
      <c r="A768" s="12" t="inlineStr">
        <is>
          <t>НТ</t>
        </is>
      </c>
      <c r="B768" s="12" t="n"/>
      <c r="C768" s="21" t="inlineStr">
        <is>
          <t>7.3.2.13</t>
        </is>
      </c>
      <c r="D768" s="238" t="inlineStr">
        <is>
          <t>Опора скользящая</t>
        </is>
      </c>
      <c r="E768" s="349" t="n"/>
      <c r="F768" s="349" t="n"/>
      <c r="G768" s="349" t="n"/>
      <c r="H768" s="349" t="n"/>
      <c r="I768" s="350" t="n"/>
      <c r="J768" s="118" t="inlineStr">
        <is>
          <t>шт.</t>
        </is>
      </c>
      <c r="K768" s="55" t="n">
        <v>180</v>
      </c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55" t="n">
        <v>180</v>
      </c>
    </row>
    <row r="769" ht="15" customHeight="1" s="270">
      <c r="A769" s="12" t="inlineStr">
        <is>
          <t>НТ</t>
        </is>
      </c>
      <c r="B769" s="12" t="n"/>
      <c r="C769" s="21" t="inlineStr">
        <is>
          <t>7.3.2.14</t>
        </is>
      </c>
      <c r="D769" s="238" t="inlineStr">
        <is>
          <t>Фасонные элементы</t>
        </is>
      </c>
      <c r="E769" s="349" t="n"/>
      <c r="F769" s="349" t="n"/>
      <c r="G769" s="349" t="n"/>
      <c r="H769" s="349" t="n"/>
      <c r="I769" s="350" t="n"/>
      <c r="J769" s="118" t="inlineStr">
        <is>
          <t>шт.</t>
        </is>
      </c>
      <c r="K769" s="55" t="n">
        <v>26</v>
      </c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55" t="n">
        <v>26</v>
      </c>
    </row>
    <row r="770" ht="15" customHeight="1" s="270">
      <c r="A770" s="12" t="inlineStr">
        <is>
          <t>НТ</t>
        </is>
      </c>
      <c r="B770" s="12" t="n"/>
      <c r="C770" s="21" t="inlineStr">
        <is>
          <t>7.3.2.15</t>
        </is>
      </c>
      <c r="D770" s="238" t="inlineStr">
        <is>
          <t>Арматура (краны шаровые ф25-125 Р=2,5 Мпа</t>
        </is>
      </c>
      <c r="E770" s="349" t="n"/>
      <c r="F770" s="349" t="n"/>
      <c r="G770" s="349" t="n"/>
      <c r="H770" s="349" t="n"/>
      <c r="I770" s="350" t="n"/>
      <c r="J770" s="118" t="inlineStr">
        <is>
          <t>шт.</t>
        </is>
      </c>
      <c r="K770" s="55" t="n">
        <v>20</v>
      </c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55" t="n">
        <v>20</v>
      </c>
    </row>
    <row r="771" ht="15" customHeight="1" s="270">
      <c r="A771" s="12" t="inlineStr">
        <is>
          <t>НТ</t>
        </is>
      </c>
      <c r="B771" s="12" t="n"/>
      <c r="C771" s="21" t="inlineStr">
        <is>
          <t>7.3.2.16</t>
        </is>
      </c>
      <c r="D771" s="238" t="inlineStr">
        <is>
          <t>Узел герметизации ввода трубопроводов тепловой сети</t>
        </is>
      </c>
      <c r="E771" s="349" t="n"/>
      <c r="F771" s="349" t="n"/>
      <c r="G771" s="349" t="n"/>
      <c r="H771" s="349" t="n"/>
      <c r="I771" s="350" t="n"/>
      <c r="J771" s="118" t="inlineStr">
        <is>
          <t>шт.</t>
        </is>
      </c>
      <c r="K771" s="55" t="n">
        <v>2</v>
      </c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55" t="n">
        <v>2</v>
      </c>
    </row>
    <row r="772" ht="15" customHeight="1" s="270">
      <c r="A772" s="12" t="inlineStr">
        <is>
          <t>НТ</t>
        </is>
      </c>
      <c r="B772" s="12" t="n"/>
      <c r="C772" s="21" t="inlineStr">
        <is>
          <t>7.3.2.17</t>
        </is>
      </c>
      <c r="D772" s="238" t="inlineStr">
        <is>
          <t>Люк чугунный "Т" ф 700</t>
        </is>
      </c>
      <c r="E772" s="349" t="n"/>
      <c r="F772" s="349" t="n"/>
      <c r="G772" s="349" t="n"/>
      <c r="H772" s="349" t="n"/>
      <c r="I772" s="350" t="n"/>
      <c r="J772" s="118" t="inlineStr">
        <is>
          <t>шт.</t>
        </is>
      </c>
      <c r="K772" s="55" t="n">
        <v>2</v>
      </c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55" t="n">
        <v>2</v>
      </c>
    </row>
    <row r="773" ht="15" customHeight="1" s="270">
      <c r="A773" s="12" t="inlineStr">
        <is>
          <t>НТ</t>
        </is>
      </c>
      <c r="B773" s="12" t="n"/>
      <c r="C773" s="21" t="inlineStr">
        <is>
          <t>7.3.2.18</t>
        </is>
      </c>
      <c r="D773" s="238" t="inlineStr">
        <is>
          <t>Узел управления №1 (отопление и вентиляция) АБК</t>
        </is>
      </c>
      <c r="E773" s="349" t="n"/>
      <c r="F773" s="349" t="n"/>
      <c r="G773" s="349" t="n"/>
      <c r="H773" s="349" t="n"/>
      <c r="I773" s="350" t="n"/>
      <c r="J773" s="118" t="inlineStr">
        <is>
          <t>шт.</t>
        </is>
      </c>
      <c r="K773" s="55" t="n">
        <v>1</v>
      </c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55" t="n">
        <v>1</v>
      </c>
    </row>
    <row r="774" ht="15" customHeight="1" s="270">
      <c r="A774" s="12" t="inlineStr">
        <is>
          <t>НТ</t>
        </is>
      </c>
      <c r="B774" s="12" t="n"/>
      <c r="C774" s="21" t="inlineStr">
        <is>
          <t>7.3.2.19</t>
        </is>
      </c>
      <c r="D774" s="238" t="inlineStr">
        <is>
          <t>Узел управления №2 (ГВС) АБК</t>
        </is>
      </c>
      <c r="E774" s="349" t="n"/>
      <c r="F774" s="349" t="n"/>
      <c r="G774" s="349" t="n"/>
      <c r="H774" s="349" t="n"/>
      <c r="I774" s="350" t="n"/>
      <c r="J774" s="118" t="inlineStr">
        <is>
          <t>шт.</t>
        </is>
      </c>
      <c r="K774" s="55" t="n">
        <v>1</v>
      </c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55" t="n">
        <v>1</v>
      </c>
    </row>
    <row r="775" ht="15" customHeight="1" s="270">
      <c r="A775" s="12" t="inlineStr">
        <is>
          <t>НТ</t>
        </is>
      </c>
      <c r="B775" s="12" t="n"/>
      <c r="C775" s="21" t="inlineStr">
        <is>
          <t>7.3.2.20</t>
        </is>
      </c>
      <c r="D775" s="238" t="inlineStr">
        <is>
          <t>Узел управления №3 (отопление) Общежитие</t>
        </is>
      </c>
      <c r="E775" s="349" t="n"/>
      <c r="F775" s="349" t="n"/>
      <c r="G775" s="349" t="n"/>
      <c r="H775" s="349" t="n"/>
      <c r="I775" s="350" t="n"/>
      <c r="J775" s="118" t="inlineStr">
        <is>
          <t>шт.</t>
        </is>
      </c>
      <c r="K775" s="55" t="n">
        <v>1</v>
      </c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55" t="n">
        <v>1</v>
      </c>
    </row>
    <row r="776" ht="15" customHeight="1" s="270">
      <c r="A776" s="12" t="inlineStr">
        <is>
          <t>НТ</t>
        </is>
      </c>
      <c r="B776" s="12" t="n"/>
      <c r="C776" s="21" t="inlineStr">
        <is>
          <t>7.3.2.21</t>
        </is>
      </c>
      <c r="D776" s="238" t="inlineStr">
        <is>
          <t>Узел управления №4 (ГВС) Общежитие</t>
        </is>
      </c>
      <c r="E776" s="349" t="n"/>
      <c r="F776" s="349" t="n"/>
      <c r="G776" s="349" t="n"/>
      <c r="H776" s="349" t="n"/>
      <c r="I776" s="350" t="n"/>
      <c r="J776" s="118" t="inlineStr">
        <is>
          <t>шт.</t>
        </is>
      </c>
      <c r="K776" s="55" t="n">
        <v>1</v>
      </c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55" t="n">
        <v>1</v>
      </c>
    </row>
    <row r="777" ht="15" customHeight="1" s="270">
      <c r="A777" s="246" t="inlineStr">
        <is>
          <t>7.4 Наружные сети электроснабжения</t>
        </is>
      </c>
      <c r="B777" s="349" t="n"/>
      <c r="C777" s="349" t="n"/>
      <c r="D777" s="349" t="n"/>
      <c r="E777" s="349" t="n"/>
      <c r="F777" s="349" t="n"/>
      <c r="G777" s="349" t="n"/>
      <c r="H777" s="349" t="n"/>
      <c r="I777" s="349" t="n"/>
      <c r="J777" s="349" t="n"/>
      <c r="K777" s="349" t="n"/>
      <c r="L777" s="349" t="n"/>
      <c r="M777" s="349" t="n"/>
      <c r="N777" s="349" t="n"/>
      <c r="O777" s="349" t="n"/>
      <c r="P777" s="349" t="n"/>
      <c r="Q777" s="349" t="n"/>
      <c r="R777" s="349" t="n"/>
      <c r="S777" s="349" t="n"/>
      <c r="T777" s="349" t="n"/>
      <c r="U777" s="350" t="n"/>
    </row>
    <row r="778" ht="15" customHeight="1" s="270">
      <c r="A778" s="12" t="n"/>
      <c r="B778" s="12" t="n"/>
      <c r="C778" s="21" t="inlineStr">
        <is>
          <t>7.4.1</t>
        </is>
      </c>
      <c r="D778" s="238" t="inlineStr">
        <is>
          <t xml:space="preserve">Разработка грунта </t>
        </is>
      </c>
      <c r="E778" s="349" t="n"/>
      <c r="F778" s="349" t="n"/>
      <c r="G778" s="349" t="n"/>
      <c r="H778" s="349" t="n"/>
      <c r="I778" s="350" t="n"/>
      <c r="J778" s="110" t="inlineStr">
        <is>
          <t>м3</t>
        </is>
      </c>
      <c r="K778" s="41" t="n">
        <v>998</v>
      </c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57" t="n">
        <v>998</v>
      </c>
    </row>
    <row r="779" ht="15" customHeight="1" s="270">
      <c r="A779" s="12" t="n"/>
      <c r="B779" s="12" t="n"/>
      <c r="C779" s="21" t="inlineStr">
        <is>
          <t>7.4.2</t>
        </is>
      </c>
      <c r="D779" s="238" t="inlineStr">
        <is>
          <t>Обратная засыпка просеянной землей или песком</t>
        </is>
      </c>
      <c r="E779" s="349" t="n"/>
      <c r="F779" s="349" t="n"/>
      <c r="G779" s="349" t="n"/>
      <c r="H779" s="349" t="n"/>
      <c r="I779" s="350" t="n"/>
      <c r="J779" s="110" t="inlineStr">
        <is>
          <t>м3</t>
        </is>
      </c>
      <c r="K779" s="41" t="n">
        <v>21.6</v>
      </c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57" t="n">
        <v>21.6</v>
      </c>
    </row>
    <row r="780" ht="15" customHeight="1" s="270">
      <c r="A780" s="12" t="n"/>
      <c r="B780" s="12" t="n"/>
      <c r="C780" s="21" t="inlineStr">
        <is>
          <t>7.4.3</t>
        </is>
      </c>
      <c r="D780" s="238" t="inlineStr">
        <is>
          <t>Монтаж сигнальной ленты rexant 150 mm 19-3015</t>
        </is>
      </c>
      <c r="E780" s="349" t="n"/>
      <c r="F780" s="349" t="n"/>
      <c r="G780" s="349" t="n"/>
      <c r="H780" s="349" t="n"/>
      <c r="I780" s="350" t="n"/>
      <c r="J780" s="110" t="inlineStr">
        <is>
          <t>м/п</t>
        </is>
      </c>
      <c r="K780" s="41" t="n">
        <v>180</v>
      </c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57" t="n">
        <v>180</v>
      </c>
    </row>
    <row r="781" ht="15" customHeight="1" s="270">
      <c r="A781" s="12" t="n"/>
      <c r="B781" s="12" t="n"/>
      <c r="C781" s="21" t="inlineStr">
        <is>
          <t>7.4.4</t>
        </is>
      </c>
      <c r="D781" s="238" t="inlineStr">
        <is>
          <t>Обратная засыпка</t>
        </is>
      </c>
      <c r="E781" s="349" t="n"/>
      <c r="F781" s="349" t="n"/>
      <c r="G781" s="349" t="n"/>
      <c r="H781" s="349" t="n"/>
      <c r="I781" s="350" t="n"/>
      <c r="J781" s="110" t="inlineStr">
        <is>
          <t>м3</t>
        </is>
      </c>
      <c r="K781" s="41" t="n">
        <v>713.6</v>
      </c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57" t="n">
        <v>713.6</v>
      </c>
    </row>
    <row r="782" ht="15" customHeight="1" s="270">
      <c r="A782" s="12" t="n"/>
      <c r="B782" s="12" t="n"/>
      <c r="C782" s="21" t="inlineStr">
        <is>
          <t>7.4.5</t>
        </is>
      </c>
      <c r="D782" s="238" t="inlineStr">
        <is>
          <t>Монтаж труб асбестоцементных Д-200</t>
        </is>
      </c>
      <c r="E782" s="349" t="n"/>
      <c r="F782" s="349" t="n"/>
      <c r="G782" s="349" t="n"/>
      <c r="H782" s="349" t="n"/>
      <c r="I782" s="350" t="n"/>
      <c r="J782" s="110" t="inlineStr">
        <is>
          <t>м/п</t>
        </is>
      </c>
      <c r="K782" s="41" t="n">
        <v>27</v>
      </c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57" t="n">
        <v>27</v>
      </c>
    </row>
    <row r="783" ht="15" customHeight="1" s="270">
      <c r="A783" s="12" t="n"/>
      <c r="B783" s="12" t="n"/>
      <c r="C783" s="21" t="inlineStr">
        <is>
          <t>7.4.6</t>
        </is>
      </c>
      <c r="D783" s="238" t="inlineStr">
        <is>
          <t>Монтаж кожуха А11-2011.51, 4 анкера</t>
        </is>
      </c>
      <c r="E783" s="349" t="n"/>
      <c r="F783" s="349" t="n"/>
      <c r="G783" s="349" t="n"/>
      <c r="H783" s="349" t="n"/>
      <c r="I783" s="350" t="n"/>
      <c r="J783" s="110" t="inlineStr">
        <is>
          <t>шт.</t>
        </is>
      </c>
      <c r="K783" s="41" t="n">
        <v>1</v>
      </c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57" t="n">
        <v>1</v>
      </c>
    </row>
    <row r="784" ht="15" customHeight="1" s="270">
      <c r="A784" s="12" t="n"/>
      <c r="B784" s="12" t="n"/>
      <c r="C784" s="21" t="inlineStr">
        <is>
          <t>7.4.7</t>
        </is>
      </c>
      <c r="D784" s="238" t="inlineStr">
        <is>
          <t>Прокладка силового кабеля в траншее КЛ-0,4кВ АВВБ 3х150+1х70 мм</t>
        </is>
      </c>
      <c r="E784" s="349" t="n"/>
      <c r="F784" s="349" t="n"/>
      <c r="G784" s="349" t="n"/>
      <c r="H784" s="349" t="n"/>
      <c r="I784" s="350" t="n"/>
      <c r="J784" s="119" t="inlineStr">
        <is>
          <t>м.п.</t>
        </is>
      </c>
      <c r="K784" s="55" t="n">
        <v>336</v>
      </c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55" t="n">
        <v>336</v>
      </c>
    </row>
    <row r="785" ht="15" customHeight="1" s="270">
      <c r="A785" s="12" t="n"/>
      <c r="B785" s="12" t="n"/>
      <c r="C785" s="21" t="inlineStr">
        <is>
          <t>7.4.8</t>
        </is>
      </c>
      <c r="D785" s="238" t="inlineStr">
        <is>
          <t>Прокладка силового кабеля в траншее КЛ-0,4кВ АВВБ 3х185+1х95 мм</t>
        </is>
      </c>
      <c r="E785" s="349" t="n"/>
      <c r="F785" s="349" t="n"/>
      <c r="G785" s="349" t="n"/>
      <c r="H785" s="349" t="n"/>
      <c r="I785" s="350" t="n"/>
      <c r="J785" s="119" t="inlineStr">
        <is>
          <t>м.п.</t>
        </is>
      </c>
      <c r="K785" s="55" t="n">
        <v>222</v>
      </c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55" t="n">
        <v>222</v>
      </c>
    </row>
    <row r="786" ht="15" customHeight="1" s="270">
      <c r="A786" s="12" t="n"/>
      <c r="B786" s="12" t="n"/>
      <c r="C786" s="21" t="inlineStr">
        <is>
          <t>7.4.9</t>
        </is>
      </c>
      <c r="D786" s="238" t="inlineStr">
        <is>
          <t>Монтаж выключателя автоматического ВА88-40 400 А</t>
        </is>
      </c>
      <c r="E786" s="349" t="n"/>
      <c r="F786" s="349" t="n"/>
      <c r="G786" s="349" t="n"/>
      <c r="H786" s="349" t="n"/>
      <c r="I786" s="350" t="n"/>
      <c r="J786" s="118" t="inlineStr">
        <is>
          <t>шт.</t>
        </is>
      </c>
      <c r="K786" s="55" t="n">
        <v>1</v>
      </c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55" t="n">
        <v>1</v>
      </c>
    </row>
    <row r="787" ht="15" customHeight="1" s="270">
      <c r="A787" s="12" t="n"/>
      <c r="B787" s="12" t="n"/>
      <c r="C787" s="21" t="inlineStr">
        <is>
          <t>7.4.10</t>
        </is>
      </c>
      <c r="D787" s="238" t="inlineStr">
        <is>
          <t>Монтаж выключателя автоматического ВА88-40 315 А</t>
        </is>
      </c>
      <c r="E787" s="349" t="n"/>
      <c r="F787" s="349" t="n"/>
      <c r="G787" s="349" t="n"/>
      <c r="H787" s="349" t="n"/>
      <c r="I787" s="350" t="n"/>
      <c r="J787" s="118" t="inlineStr">
        <is>
          <t>шт.</t>
        </is>
      </c>
      <c r="K787" s="55" t="n">
        <v>1</v>
      </c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55" t="n">
        <v>1</v>
      </c>
    </row>
    <row r="788" ht="15" customHeight="1" s="270">
      <c r="A788" s="12" t="n"/>
      <c r="B788" s="12" t="n"/>
      <c r="C788" s="21" t="inlineStr">
        <is>
          <t>7.4.11</t>
        </is>
      </c>
      <c r="D788" s="238" t="inlineStr">
        <is>
          <t>Монтаж муфт кабельных концевых 4КВНТп-1-150/240</t>
        </is>
      </c>
      <c r="E788" s="349" t="n"/>
      <c r="F788" s="349" t="n"/>
      <c r="G788" s="349" t="n"/>
      <c r="H788" s="349" t="n"/>
      <c r="I788" s="350" t="n"/>
      <c r="J788" s="118" t="inlineStr">
        <is>
          <t>шт.</t>
        </is>
      </c>
      <c r="K788" s="55" t="n">
        <v>4</v>
      </c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55" t="n">
        <v>4</v>
      </c>
    </row>
    <row r="789" ht="15" customHeight="1" s="270">
      <c r="A789" s="246" t="inlineStr">
        <is>
          <t>8 ЭТАП Благоустройство</t>
        </is>
      </c>
      <c r="B789" s="349" t="n"/>
      <c r="C789" s="349" t="n"/>
      <c r="D789" s="349" t="n"/>
      <c r="E789" s="349" t="n"/>
      <c r="F789" s="349" t="n"/>
      <c r="G789" s="349" t="n"/>
      <c r="H789" s="349" t="n"/>
      <c r="I789" s="349" t="n"/>
      <c r="J789" s="349" t="n"/>
      <c r="K789" s="349" t="n"/>
      <c r="L789" s="349" t="n"/>
      <c r="M789" s="349" t="n"/>
      <c r="N789" s="349" t="n"/>
      <c r="O789" s="349" t="n"/>
      <c r="P789" s="349" t="n"/>
      <c r="Q789" s="349" t="n"/>
      <c r="R789" s="349" t="n"/>
      <c r="S789" s="349" t="n"/>
      <c r="T789" s="349" t="n"/>
      <c r="U789" s="350" t="n"/>
    </row>
    <row r="790" ht="15" customHeight="1" s="270">
      <c r="A790" s="42" t="n"/>
      <c r="B790" s="42" t="n"/>
      <c r="C790" s="45" t="inlineStr">
        <is>
          <t>8.1</t>
        </is>
      </c>
      <c r="D790" s="252" t="inlineStr">
        <is>
          <t>Подготовительные работы</t>
        </is>
      </c>
      <c r="E790" s="349" t="n"/>
      <c r="F790" s="349" t="n"/>
      <c r="G790" s="349" t="n"/>
      <c r="H790" s="349" t="n"/>
      <c r="I790" s="350" t="n"/>
      <c r="J790" s="123" t="n"/>
      <c r="K790" s="43" t="n"/>
      <c r="L790" s="44" t="n"/>
      <c r="M790" s="44" t="n"/>
      <c r="N790" s="44" t="n"/>
      <c r="O790" s="44" t="n"/>
      <c r="P790" s="44" t="n"/>
      <c r="Q790" s="44" t="n"/>
      <c r="R790" s="44" t="n"/>
      <c r="S790" s="44" t="n"/>
      <c r="T790" s="44" t="n"/>
      <c r="U790" s="42" t="n"/>
    </row>
    <row r="791" ht="15" customHeight="1" s="270">
      <c r="A791" s="12" t="n"/>
      <c r="B791" s="12" t="n"/>
      <c r="C791" s="21" t="inlineStr">
        <is>
          <t>8.1.1</t>
        </is>
      </c>
      <c r="D791" s="238" t="inlineStr">
        <is>
          <t xml:space="preserve">Демонтаж существующего забора </t>
        </is>
      </c>
      <c r="E791" s="349" t="n"/>
      <c r="F791" s="349" t="n"/>
      <c r="G791" s="349" t="n"/>
      <c r="H791" s="349" t="n"/>
      <c r="I791" s="350" t="n"/>
      <c r="J791" s="124" t="inlineStr">
        <is>
          <t>м/п</t>
        </is>
      </c>
      <c r="K791" s="104" t="n">
        <v>226</v>
      </c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04" t="n">
        <v>226</v>
      </c>
    </row>
    <row r="792" ht="15" customHeight="1" s="270">
      <c r="A792" s="12" t="n"/>
      <c r="B792" s="12" t="n"/>
      <c r="C792" s="21" t="inlineStr">
        <is>
          <t>8.1.1</t>
        </is>
      </c>
      <c r="D792" s="238" t="inlineStr">
        <is>
          <t>Планировка територии, выведение в проектную отметку</t>
        </is>
      </c>
      <c r="E792" s="349" t="n"/>
      <c r="F792" s="349" t="n"/>
      <c r="G792" s="349" t="n"/>
      <c r="H792" s="349" t="n"/>
      <c r="I792" s="350" t="n"/>
      <c r="J792" s="124" t="inlineStr">
        <is>
          <t>м2</t>
        </is>
      </c>
      <c r="K792" s="104">
        <f>1040+810+330+1975+375+245+1380</f>
        <v/>
      </c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04">
        <f>1040+810+330+1975+375+245+1380</f>
        <v/>
      </c>
    </row>
    <row r="793" ht="15" customHeight="1" s="270">
      <c r="A793" s="42" t="n"/>
      <c r="B793" s="42" t="n"/>
      <c r="C793" s="45" t="inlineStr">
        <is>
          <t>8.2</t>
        </is>
      </c>
      <c r="D793" s="252" t="inlineStr">
        <is>
          <t>Покрытие Тип 1 (Щебеночное покрытие проездов и площадок)</t>
        </is>
      </c>
      <c r="E793" s="349" t="n"/>
      <c r="F793" s="349" t="n"/>
      <c r="G793" s="349" t="n"/>
      <c r="H793" s="349" t="n"/>
      <c r="I793" s="350" t="n"/>
      <c r="J793" s="125" t="n"/>
      <c r="K793" s="105" t="n"/>
      <c r="L793" s="44" t="n"/>
      <c r="M793" s="44" t="n"/>
      <c r="N793" s="44" t="n"/>
      <c r="O793" s="44" t="n"/>
      <c r="P793" s="44" t="n"/>
      <c r="Q793" s="44" t="n"/>
      <c r="R793" s="44" t="n"/>
      <c r="S793" s="44" t="n"/>
      <c r="T793" s="44" t="n"/>
      <c r="U793" s="42" t="n"/>
    </row>
    <row r="794" ht="15" customHeight="1" s="270">
      <c r="A794" s="12" t="n"/>
      <c r="B794" s="12" t="n"/>
      <c r="C794" s="21" t="inlineStr">
        <is>
          <t>8.2.1</t>
        </is>
      </c>
      <c r="D794" s="238" t="inlineStr">
        <is>
          <t>Уплотнение грунта основания</t>
        </is>
      </c>
      <c r="E794" s="349" t="n"/>
      <c r="F794" s="349" t="n"/>
      <c r="G794" s="349" t="n"/>
      <c r="H794" s="349" t="n"/>
      <c r="I794" s="350" t="n"/>
      <c r="J794" s="124" t="inlineStr">
        <is>
          <t>м2</t>
        </is>
      </c>
      <c r="K794" s="104">
        <f>810*1.2</f>
        <v/>
      </c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04">
        <f>810*1.2</f>
        <v/>
      </c>
    </row>
    <row r="795" ht="15" customHeight="1" s="270">
      <c r="A795" s="12" t="n"/>
      <c r="B795" s="12" t="n"/>
      <c r="C795" s="21" t="inlineStr">
        <is>
          <t>8.2.2</t>
        </is>
      </c>
      <c r="D795" s="238" t="inlineStr">
        <is>
          <t>Песчано-щебеночная смесь 150мм 40/60</t>
        </is>
      </c>
      <c r="E795" s="349" t="n"/>
      <c r="F795" s="349" t="n"/>
      <c r="G795" s="349" t="n"/>
      <c r="H795" s="349" t="n"/>
      <c r="I795" s="350" t="n"/>
      <c r="J795" s="124" t="inlineStr">
        <is>
          <t>м2</t>
        </is>
      </c>
      <c r="K795" s="104" t="n">
        <v>972</v>
      </c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04" t="n">
        <v>972</v>
      </c>
    </row>
    <row r="796" ht="45" customHeight="1" s="270">
      <c r="A796" s="12" t="n"/>
      <c r="B796" s="12" t="n"/>
      <c r="C796" s="21" t="inlineStr">
        <is>
          <t>8.2.3</t>
        </is>
      </c>
      <c r="D796" s="238" t="inlineStr">
        <is>
          <t>Покрытие щебень фракционированный 20-40 мм с заклинкой-мелким щебнем, марка по прочности не менее 350 МПа, марка по дробимости М800, И-3, F50 по ГОСТ 32703-2014 h- 250мм</t>
        </is>
      </c>
      <c r="E796" s="349" t="n"/>
      <c r="F796" s="349" t="n"/>
      <c r="G796" s="349" t="n"/>
      <c r="H796" s="349" t="n"/>
      <c r="I796" s="350" t="n"/>
      <c r="J796" s="124" t="inlineStr">
        <is>
          <t>м2</t>
        </is>
      </c>
      <c r="K796" s="104" t="n">
        <v>810</v>
      </c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04" t="n">
        <v>810</v>
      </c>
    </row>
    <row r="797" ht="15" customHeight="1" s="270">
      <c r="A797" s="12" t="n"/>
      <c r="B797" s="12" t="n"/>
      <c r="C797" s="21" t="inlineStr">
        <is>
          <t>8.2.4</t>
        </is>
      </c>
      <c r="D797" s="238" t="inlineStr">
        <is>
          <t>Обочина щебень фракционированный, уложенный 150мм</t>
        </is>
      </c>
      <c r="E797" s="349" t="n"/>
      <c r="F797" s="349" t="n"/>
      <c r="G797" s="349" t="n"/>
      <c r="H797" s="349" t="n"/>
      <c r="I797" s="350" t="n"/>
      <c r="J797" s="124" t="inlineStr">
        <is>
          <t>м2</t>
        </is>
      </c>
      <c r="K797" s="104" t="n">
        <v>330</v>
      </c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04" t="n">
        <v>330</v>
      </c>
    </row>
    <row r="798" ht="15" customHeight="1" s="270">
      <c r="A798" s="42" t="n"/>
      <c r="B798" s="42" t="n"/>
      <c r="C798" s="45" t="inlineStr">
        <is>
          <t>8.3</t>
        </is>
      </c>
      <c r="D798" s="252" t="inlineStr">
        <is>
          <t>Покрытие Tип 11 из брусчатки с возможностью проезда  (в Рабочем проекте)</t>
        </is>
      </c>
      <c r="E798" s="349" t="n"/>
      <c r="F798" s="349" t="n"/>
      <c r="G798" s="349" t="n"/>
      <c r="H798" s="349" t="n"/>
      <c r="I798" s="350" t="n"/>
      <c r="J798" s="123" t="inlineStr">
        <is>
          <t>м2</t>
        </is>
      </c>
      <c r="K798" s="56" t="n"/>
      <c r="L798" s="44" t="n"/>
      <c r="M798" s="44" t="n"/>
      <c r="N798" s="44" t="n"/>
      <c r="O798" s="44" t="n"/>
      <c r="P798" s="44" t="n"/>
      <c r="Q798" s="44" t="n"/>
      <c r="R798" s="44" t="n"/>
      <c r="S798" s="44" t="n"/>
      <c r="T798" s="44" t="n"/>
      <c r="U798" s="56" t="n"/>
    </row>
    <row r="799" ht="15" customHeight="1" s="270">
      <c r="A799" s="12" t="n"/>
      <c r="B799" s="12" t="n"/>
      <c r="C799" s="21" t="inlineStr">
        <is>
          <t>8.3.1</t>
        </is>
      </c>
      <c r="D799" s="238" t="inlineStr">
        <is>
          <t>Уплотнение грунта основания</t>
        </is>
      </c>
      <c r="E799" s="349" t="n"/>
      <c r="F799" s="349" t="n"/>
      <c r="G799" s="349" t="n"/>
      <c r="H799" s="349" t="n"/>
      <c r="I799" s="350" t="n"/>
      <c r="J799" s="25" t="inlineStr">
        <is>
          <t>м2</t>
        </is>
      </c>
      <c r="K799" s="51" t="n">
        <v>2370</v>
      </c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51" t="n">
        <v>2370</v>
      </c>
    </row>
    <row r="800" ht="15" customHeight="1" s="270">
      <c r="A800" s="12" t="n"/>
      <c r="B800" s="12" t="n"/>
      <c r="C800" s="21" t="inlineStr">
        <is>
          <t>8.3.2</t>
        </is>
      </c>
      <c r="D800" s="238" t="inlineStr">
        <is>
          <t>Песчаная подушка 150мм</t>
        </is>
      </c>
      <c r="E800" s="349" t="n"/>
      <c r="F800" s="349" t="n"/>
      <c r="G800" s="349" t="n"/>
      <c r="H800" s="349" t="n"/>
      <c r="I800" s="350" t="n"/>
      <c r="J800" s="25" t="inlineStr">
        <is>
          <t>м2</t>
        </is>
      </c>
      <c r="K800" s="51" t="n">
        <v>2370</v>
      </c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51" t="n">
        <v>2370</v>
      </c>
    </row>
    <row r="801" ht="15" customHeight="1" s="270">
      <c r="A801" s="12" t="n"/>
      <c r="B801" s="12" t="n"/>
      <c r="C801" s="21" t="inlineStr">
        <is>
          <t>8.3.3</t>
        </is>
      </c>
      <c r="D801" s="238" t="inlineStr">
        <is>
          <t>Монтаж геотекстиль иглопробивной 200г/м2</t>
        </is>
      </c>
      <c r="E801" s="349" t="n"/>
      <c r="F801" s="349" t="n"/>
      <c r="G801" s="349" t="n"/>
      <c r="H801" s="349" t="n"/>
      <c r="I801" s="350" t="n"/>
      <c r="J801" s="25" t="inlineStr">
        <is>
          <t>м2</t>
        </is>
      </c>
      <c r="K801" s="51" t="n">
        <v>2370</v>
      </c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51" t="n">
        <v>2370</v>
      </c>
    </row>
    <row r="802" ht="15" customHeight="1" s="270">
      <c r="A802" s="12" t="n"/>
      <c r="B802" s="12" t="n"/>
      <c r="C802" s="21" t="inlineStr">
        <is>
          <t>8.3.4</t>
        </is>
      </c>
      <c r="D802" s="238" t="inlineStr">
        <is>
          <t>Бордюр из бортового камня БР 100.15.10 на бетонном основании</t>
        </is>
      </c>
      <c r="E802" s="349" t="n"/>
      <c r="F802" s="349" t="n"/>
      <c r="G802" s="349" t="n"/>
      <c r="H802" s="349" t="n"/>
      <c r="I802" s="350" t="n"/>
      <c r="J802" s="25" t="inlineStr">
        <is>
          <t>м/п</t>
        </is>
      </c>
      <c r="K802" s="51" t="n">
        <v>712</v>
      </c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51" t="n">
        <v>712</v>
      </c>
    </row>
    <row r="803" ht="15" customHeight="1" s="270">
      <c r="A803" s="12" t="n"/>
      <c r="B803" s="12" t="n"/>
      <c r="C803" s="21" t="inlineStr">
        <is>
          <t>8.3.5</t>
        </is>
      </c>
      <c r="D803" s="238" t="inlineStr">
        <is>
          <t>Щебеночная подушка 20-40мм 200мм</t>
        </is>
      </c>
      <c r="E803" s="349" t="n"/>
      <c r="F803" s="349" t="n"/>
      <c r="G803" s="349" t="n"/>
      <c r="H803" s="349" t="n"/>
      <c r="I803" s="350" t="n"/>
      <c r="J803" s="25" t="inlineStr">
        <is>
          <t>м2</t>
        </is>
      </c>
      <c r="K803" s="51" t="n">
        <v>2370</v>
      </c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51" t="n">
        <v>2370</v>
      </c>
    </row>
    <row r="804" ht="15" customHeight="1" s="270">
      <c r="A804" s="12" t="n"/>
      <c r="B804" s="12" t="n"/>
      <c r="C804" s="21" t="inlineStr">
        <is>
          <t>8.3.6</t>
        </is>
      </c>
      <c r="D804" s="238" t="inlineStr">
        <is>
          <t>Песчаное основание укрепленное 10% цемента 40мм</t>
        </is>
      </c>
      <c r="E804" s="349" t="n"/>
      <c r="F804" s="349" t="n"/>
      <c r="G804" s="349" t="n"/>
      <c r="H804" s="349" t="n"/>
      <c r="I804" s="350" t="n"/>
      <c r="J804" s="25" t="inlineStr">
        <is>
          <t>м2</t>
        </is>
      </c>
      <c r="K804" s="51" t="n">
        <v>1975</v>
      </c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51" t="n">
        <v>1975</v>
      </c>
    </row>
    <row r="805" ht="15" customHeight="1" s="270">
      <c r="A805" s="12" t="n"/>
      <c r="B805" s="12" t="n"/>
      <c r="C805" s="21" t="inlineStr">
        <is>
          <t>8.3.7</t>
        </is>
      </c>
      <c r="D805" s="238" t="inlineStr">
        <is>
          <t>Монтаж бетонная плитка Б.1.К8 по ГОСТ 17608-2017 - 0,08</t>
        </is>
      </c>
      <c r="E805" s="349" t="n"/>
      <c r="F805" s="349" t="n"/>
      <c r="G805" s="349" t="n"/>
      <c r="H805" s="349" t="n"/>
      <c r="I805" s="350" t="n"/>
      <c r="J805" s="25" t="inlineStr">
        <is>
          <t>м2</t>
        </is>
      </c>
      <c r="K805" s="51" t="n">
        <v>1975</v>
      </c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51" t="n">
        <v>1975</v>
      </c>
    </row>
    <row r="806" ht="15" customHeight="1" s="270">
      <c r="A806" s="42" t="n"/>
      <c r="B806" s="42" t="n"/>
      <c r="C806" s="45" t="inlineStr">
        <is>
          <t>8.4</t>
        </is>
      </c>
      <c r="D806" s="252" t="inlineStr">
        <is>
          <t xml:space="preserve">Покрытие Tип III из брусчатки  </t>
        </is>
      </c>
      <c r="E806" s="349" t="n"/>
      <c r="F806" s="349" t="n"/>
      <c r="G806" s="349" t="n"/>
      <c r="H806" s="349" t="n"/>
      <c r="I806" s="350" t="n"/>
      <c r="J806" s="126" t="n"/>
      <c r="K806" s="56" t="n">
        <v>375</v>
      </c>
      <c r="L806" s="44" t="n"/>
      <c r="M806" s="44" t="n"/>
      <c r="N806" s="44" t="n"/>
      <c r="O806" s="44" t="n"/>
      <c r="P806" s="44" t="n"/>
      <c r="Q806" s="44" t="n"/>
      <c r="R806" s="44" t="n"/>
      <c r="S806" s="44" t="n"/>
      <c r="T806" s="44" t="n"/>
      <c r="U806" s="56" t="n">
        <v>375</v>
      </c>
    </row>
    <row r="807" ht="15" customHeight="1" s="270">
      <c r="A807" s="12" t="n"/>
      <c r="B807" s="12" t="n"/>
      <c r="C807" s="21" t="inlineStr">
        <is>
          <t>8.4.1</t>
        </is>
      </c>
      <c r="D807" s="238" t="inlineStr">
        <is>
          <t>Уплотнение грунта основания</t>
        </is>
      </c>
      <c r="E807" s="349" t="n"/>
      <c r="F807" s="349" t="n"/>
      <c r="G807" s="349" t="n"/>
      <c r="H807" s="349" t="n"/>
      <c r="I807" s="350" t="n"/>
      <c r="J807" s="46" t="inlineStr">
        <is>
          <t>м2</t>
        </is>
      </c>
      <c r="K807" s="57" t="n">
        <v>450</v>
      </c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57" t="n">
        <v>450</v>
      </c>
    </row>
    <row r="808" ht="15" customHeight="1" s="270">
      <c r="A808" s="12" t="n"/>
      <c r="B808" s="12" t="n"/>
      <c r="C808" s="21" t="inlineStr">
        <is>
          <t>8.4.2</t>
        </is>
      </c>
      <c r="D808" s="238" t="inlineStr">
        <is>
          <t>Устройство щебеночного основания 220мм</t>
        </is>
      </c>
      <c r="E808" s="349" t="n"/>
      <c r="F808" s="349" t="n"/>
      <c r="G808" s="349" t="n"/>
      <c r="H808" s="349" t="n"/>
      <c r="I808" s="350" t="n"/>
      <c r="J808" s="46" t="inlineStr">
        <is>
          <t>м2</t>
        </is>
      </c>
      <c r="K808" s="57" t="n">
        <v>450</v>
      </c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57" t="n">
        <v>450</v>
      </c>
    </row>
    <row r="809" ht="15" customHeight="1" s="270">
      <c r="A809" s="12" t="n"/>
      <c r="B809" s="12" t="n"/>
      <c r="C809" s="21" t="inlineStr">
        <is>
          <t>8.4.3</t>
        </is>
      </c>
      <c r="D809" s="238" t="inlineStr">
        <is>
          <t>Устройство бордюра из бортового камня БР 100.20.8 на бетонном основании</t>
        </is>
      </c>
      <c r="E809" s="349" t="n"/>
      <c r="F809" s="349" t="n"/>
      <c r="G809" s="349" t="n"/>
      <c r="H809" s="349" t="n"/>
      <c r="I809" s="350" t="n"/>
      <c r="J809" s="46" t="inlineStr">
        <is>
          <t>м/п</t>
        </is>
      </c>
      <c r="K809" s="57" t="n">
        <v>395</v>
      </c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57" t="n">
        <v>395</v>
      </c>
    </row>
    <row r="810" ht="15" customHeight="1" s="270">
      <c r="A810" s="12" t="n"/>
      <c r="B810" s="12" t="n"/>
      <c r="C810" s="21" t="inlineStr">
        <is>
          <t>8.4.4</t>
        </is>
      </c>
      <c r="D810" s="238" t="inlineStr">
        <is>
          <t>Устройство песчаного основания укрепленного 10% цемента 40мм</t>
        </is>
      </c>
      <c r="E810" s="349" t="n"/>
      <c r="F810" s="349" t="n"/>
      <c r="G810" s="349" t="n"/>
      <c r="H810" s="349" t="n"/>
      <c r="I810" s="350" t="n"/>
      <c r="J810" s="46" t="inlineStr">
        <is>
          <t>м2</t>
        </is>
      </c>
      <c r="K810" s="57" t="n">
        <v>375</v>
      </c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57" t="n">
        <v>375</v>
      </c>
    </row>
    <row r="811" ht="15" customHeight="1" s="270">
      <c r="A811" s="12" t="n"/>
      <c r="B811" s="12" t="n"/>
      <c r="C811" s="21" t="inlineStr">
        <is>
          <t>8.4.5</t>
        </is>
      </c>
      <c r="D811" s="238" t="inlineStr">
        <is>
          <t>Укладка бетонной плитки Б.7.К6 по ГОСТ 17608-2017 - 0,06м.</t>
        </is>
      </c>
      <c r="E811" s="349" t="n"/>
      <c r="F811" s="349" t="n"/>
      <c r="G811" s="349" t="n"/>
      <c r="H811" s="349" t="n"/>
      <c r="I811" s="350" t="n"/>
      <c r="J811" s="46" t="inlineStr">
        <is>
          <t>м2</t>
        </is>
      </c>
      <c r="K811" s="57" t="n">
        <v>375</v>
      </c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57" t="n">
        <v>375</v>
      </c>
    </row>
    <row r="812" ht="15" customHeight="1" s="270">
      <c r="A812" s="42" t="n"/>
      <c r="B812" s="42" t="n"/>
      <c r="C812" s="45" t="inlineStr">
        <is>
          <t>8.5</t>
        </is>
      </c>
      <c r="D812" s="252" t="inlineStr">
        <is>
          <t>Отмостка Тип IV</t>
        </is>
      </c>
      <c r="E812" s="349" t="n"/>
      <c r="F812" s="349" t="n"/>
      <c r="G812" s="349" t="n"/>
      <c r="H812" s="349" t="n"/>
      <c r="I812" s="350" t="n"/>
      <c r="J812" s="126" t="n"/>
      <c r="K812" s="56" t="n">
        <v>245</v>
      </c>
      <c r="L812" s="44" t="n"/>
      <c r="M812" s="44" t="n"/>
      <c r="N812" s="44" t="n"/>
      <c r="O812" s="44" t="n"/>
      <c r="P812" s="44" t="n"/>
      <c r="Q812" s="44" t="n"/>
      <c r="R812" s="44" t="n"/>
      <c r="S812" s="44" t="n"/>
      <c r="T812" s="44" t="n"/>
      <c r="U812" s="56" t="n">
        <v>245</v>
      </c>
    </row>
    <row r="813" ht="15" customHeight="1" s="270">
      <c r="A813" s="12" t="n"/>
      <c r="B813" s="12" t="n"/>
      <c r="C813" s="21" t="inlineStr">
        <is>
          <t>8.5.1</t>
        </is>
      </c>
      <c r="D813" s="238" t="inlineStr">
        <is>
          <t>Уплотнение основания</t>
        </is>
      </c>
      <c r="E813" s="349" t="n"/>
      <c r="F813" s="349" t="n"/>
      <c r="G813" s="349" t="n"/>
      <c r="H813" s="349" t="n"/>
      <c r="I813" s="350" t="n"/>
      <c r="J813" s="46" t="inlineStr">
        <is>
          <t>м2</t>
        </is>
      </c>
      <c r="K813" s="57" t="n">
        <v>686</v>
      </c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57" t="n">
        <v>686</v>
      </c>
    </row>
    <row r="814" ht="15" customHeight="1" s="270">
      <c r="A814" s="12" t="n"/>
      <c r="B814" s="12" t="n"/>
      <c r="C814" s="21" t="inlineStr">
        <is>
          <t>8.5.2</t>
        </is>
      </c>
      <c r="D814" s="238" t="inlineStr">
        <is>
          <t>Устройство слоя из песчано-щебеночной смеси 150мм 40/60</t>
        </is>
      </c>
      <c r="E814" s="349" t="n"/>
      <c r="F814" s="349" t="n"/>
      <c r="G814" s="349" t="n"/>
      <c r="H814" s="349" t="n"/>
      <c r="I814" s="350" t="n"/>
      <c r="J814" s="46" t="inlineStr">
        <is>
          <t>м2</t>
        </is>
      </c>
      <c r="K814" s="57" t="n">
        <v>686</v>
      </c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57" t="n">
        <v>686</v>
      </c>
    </row>
    <row r="815" ht="15" customHeight="1" s="270">
      <c r="A815" s="12" t="n"/>
      <c r="B815" s="12" t="n"/>
      <c r="C815" s="21" t="inlineStr">
        <is>
          <t>8.5.3</t>
        </is>
      </c>
      <c r="D815" s="238" t="inlineStr">
        <is>
          <t>Гидроизоляция (ПВХ пленка)</t>
        </is>
      </c>
      <c r="E815" s="349" t="n"/>
      <c r="F815" s="349" t="n"/>
      <c r="G815" s="349" t="n"/>
      <c r="H815" s="349" t="n"/>
      <c r="I815" s="350" t="n"/>
      <c r="J815" s="46" t="inlineStr">
        <is>
          <t>м2</t>
        </is>
      </c>
      <c r="K815" s="57" t="n">
        <v>345</v>
      </c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57" t="n">
        <v>345</v>
      </c>
    </row>
    <row r="816" ht="15" customHeight="1" s="270">
      <c r="A816" s="12" t="n"/>
      <c r="B816" s="12" t="n"/>
      <c r="C816" s="21" t="inlineStr">
        <is>
          <t>8.5.4</t>
        </is>
      </c>
      <c r="D816" s="238" t="inlineStr">
        <is>
          <t>Монтаж геотекстиля иглопробивного 200г/м2</t>
        </is>
      </c>
      <c r="E816" s="349" t="n"/>
      <c r="F816" s="349" t="n"/>
      <c r="G816" s="349" t="n"/>
      <c r="H816" s="349" t="n"/>
      <c r="I816" s="350" t="n"/>
      <c r="J816" s="46" t="inlineStr">
        <is>
          <t>м2</t>
        </is>
      </c>
      <c r="K816" s="57" t="n">
        <v>514.5</v>
      </c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57" t="n">
        <v>514.5</v>
      </c>
    </row>
    <row r="817" ht="15" customHeight="1" s="270">
      <c r="A817" s="12" t="n"/>
      <c r="B817" s="12" t="n"/>
      <c r="C817" s="21" t="inlineStr">
        <is>
          <t>8.5.5</t>
        </is>
      </c>
      <c r="D817" s="238" t="inlineStr">
        <is>
          <t>Устройство основания из гравийной смеси 100мм</t>
        </is>
      </c>
      <c r="E817" s="349" t="n"/>
      <c r="F817" s="349" t="n"/>
      <c r="G817" s="349" t="n"/>
      <c r="H817" s="349" t="n"/>
      <c r="I817" s="350" t="n"/>
      <c r="J817" s="46" t="inlineStr">
        <is>
          <t>м2</t>
        </is>
      </c>
      <c r="K817" s="57" t="n">
        <v>411.6</v>
      </c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57" t="n">
        <v>411.6</v>
      </c>
    </row>
    <row r="818" ht="15" customHeight="1" s="270">
      <c r="A818" s="12" t="n"/>
      <c r="B818" s="12" t="n"/>
      <c r="C818" s="21" t="inlineStr">
        <is>
          <t>8.5.6</t>
        </is>
      </c>
      <c r="D818" s="238" t="inlineStr">
        <is>
          <t>Устройство отмостки из бетона кл В15, армированного сеткой ф10 А111 200*200 80мм</t>
        </is>
      </c>
      <c r="E818" s="349" t="n"/>
      <c r="F818" s="349" t="n"/>
      <c r="G818" s="349" t="n"/>
      <c r="H818" s="349" t="n"/>
      <c r="I818" s="350" t="n"/>
      <c r="J818" s="46" t="inlineStr">
        <is>
          <t>м2</t>
        </is>
      </c>
      <c r="K818" s="57" t="n">
        <v>411.6</v>
      </c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57" t="n">
        <v>411.6</v>
      </c>
    </row>
    <row r="819" ht="15" customHeight="1" s="270">
      <c r="A819" s="12" t="n"/>
      <c r="B819" s="12" t="n"/>
      <c r="C819" s="21" t="inlineStr">
        <is>
          <t>8.5.7</t>
        </is>
      </c>
      <c r="D819" s="238" t="inlineStr">
        <is>
          <t>Устройство бордюра из бортового камня БР 100.20.8 на бетонном основании</t>
        </is>
      </c>
      <c r="E819" s="349" t="n"/>
      <c r="F819" s="349" t="n"/>
      <c r="G819" s="349" t="n"/>
      <c r="H819" s="349" t="n"/>
      <c r="I819" s="350" t="n"/>
      <c r="J819" s="46" t="inlineStr">
        <is>
          <t>м/п</t>
        </is>
      </c>
      <c r="K819" s="57" t="n">
        <v>250</v>
      </c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57" t="n">
        <v>250</v>
      </c>
    </row>
    <row r="820" ht="15" customHeight="1" s="270">
      <c r="A820" s="42" t="n"/>
      <c r="B820" s="42" t="n"/>
      <c r="C820" s="45" t="inlineStr">
        <is>
          <t>8.6</t>
        </is>
      </c>
      <c r="D820" s="252" t="inlineStr">
        <is>
          <t>Укрепление откосов</t>
        </is>
      </c>
      <c r="E820" s="349" t="n"/>
      <c r="F820" s="349" t="n"/>
      <c r="G820" s="349" t="n"/>
      <c r="H820" s="349" t="n"/>
      <c r="I820" s="350" t="n"/>
      <c r="J820" s="126" t="n"/>
      <c r="K820" s="56" t="n"/>
      <c r="L820" s="44" t="n"/>
      <c r="M820" s="44" t="n"/>
      <c r="N820" s="44" t="n"/>
      <c r="O820" s="44" t="n"/>
      <c r="P820" s="44" t="n"/>
      <c r="Q820" s="44" t="n"/>
      <c r="R820" s="44" t="n"/>
      <c r="S820" s="44" t="n"/>
      <c r="T820" s="44" t="n"/>
      <c r="U820" s="56" t="n"/>
    </row>
    <row r="821" ht="15" customHeight="1" s="270">
      <c r="A821" s="12" t="n"/>
      <c r="B821" s="12" t="n"/>
      <c r="C821" s="21" t="inlineStr">
        <is>
          <t>8.6.1</t>
        </is>
      </c>
      <c r="D821" s="238" t="inlineStr">
        <is>
          <t>Укрепление откосов камнем булыжным, ГОСТ 22132-76</t>
        </is>
      </c>
      <c r="E821" s="349" t="n"/>
      <c r="F821" s="349" t="n"/>
      <c r="G821" s="349" t="n"/>
      <c r="H821" s="349" t="n"/>
      <c r="I821" s="350" t="n"/>
      <c r="J821" s="25" t="inlineStr">
        <is>
          <t>м2</t>
        </is>
      </c>
      <c r="K821" s="51" t="n">
        <v>1380</v>
      </c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51" t="n">
        <v>1380</v>
      </c>
    </row>
    <row r="822" ht="15" customHeight="1" s="270">
      <c r="A822" s="42" t="n"/>
      <c r="B822" s="42" t="n"/>
      <c r="C822" s="45" t="inlineStr">
        <is>
          <t>8.7</t>
        </is>
      </c>
      <c r="D822" s="252" t="inlineStr">
        <is>
          <t>Водоотводные сооружения, озеленение, забор</t>
        </is>
      </c>
      <c r="E822" s="349" t="n"/>
      <c r="F822" s="349" t="n"/>
      <c r="G822" s="349" t="n"/>
      <c r="H822" s="349" t="n"/>
      <c r="I822" s="350" t="n"/>
      <c r="J822" s="126" t="n"/>
      <c r="K822" s="56" t="n"/>
      <c r="L822" s="44" t="n"/>
      <c r="M822" s="44" t="n"/>
      <c r="N822" s="44" t="n"/>
      <c r="O822" s="44" t="n"/>
      <c r="P822" s="44" t="n"/>
      <c r="Q822" s="44" t="n"/>
      <c r="R822" s="44" t="n"/>
      <c r="S822" s="44" t="n"/>
      <c r="T822" s="44" t="n"/>
      <c r="U822" s="56" t="n"/>
    </row>
    <row r="823" ht="15" customHeight="1" s="270">
      <c r="A823" s="12" t="n"/>
      <c r="B823" s="12" t="n"/>
      <c r="C823" s="21" t="inlineStr">
        <is>
          <t>8.7.1</t>
        </is>
      </c>
      <c r="D823" s="238" t="inlineStr">
        <is>
          <t>Монтаж лотка водоотводного бетонного 30.43.31 с решеткой</t>
        </is>
      </c>
      <c r="E823" s="349" t="n"/>
      <c r="F823" s="349" t="n"/>
      <c r="G823" s="349" t="n"/>
      <c r="H823" s="349" t="n"/>
      <c r="I823" s="350" t="n"/>
      <c r="J823" s="46" t="inlineStr">
        <is>
          <t>м/п</t>
        </is>
      </c>
      <c r="K823" s="47" t="n">
        <v>343</v>
      </c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47" t="n">
        <v>343</v>
      </c>
    </row>
    <row r="824" ht="15" customHeight="1" s="270">
      <c r="A824" s="12" t="n"/>
      <c r="B824" s="12" t="n"/>
      <c r="C824" s="21" t="inlineStr">
        <is>
          <t>8.7.2</t>
        </is>
      </c>
      <c r="D824" s="238" t="inlineStr">
        <is>
          <t>Устройство бетонной обоймы В15</t>
        </is>
      </c>
      <c r="E824" s="349" t="n"/>
      <c r="F824" s="349" t="n"/>
      <c r="G824" s="349" t="n"/>
      <c r="H824" s="349" t="n"/>
      <c r="I824" s="350" t="n"/>
      <c r="J824" s="46" t="inlineStr">
        <is>
          <t>м3</t>
        </is>
      </c>
      <c r="K824" s="47" t="n">
        <v>32</v>
      </c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47" t="n">
        <v>32</v>
      </c>
    </row>
    <row r="825" ht="15" customHeight="1" s="270">
      <c r="A825" s="12" t="n"/>
      <c r="B825" s="12" t="n"/>
      <c r="C825" s="21" t="inlineStr">
        <is>
          <t>8.7.3</t>
        </is>
      </c>
      <c r="D825" s="238" t="inlineStr">
        <is>
          <t>Устройство цементно-песчаной стяжки М100</t>
        </is>
      </c>
      <c r="E825" s="349" t="n"/>
      <c r="F825" s="349" t="n"/>
      <c r="G825" s="349" t="n"/>
      <c r="H825" s="349" t="n"/>
      <c r="I825" s="350" t="n"/>
      <c r="J825" s="46" t="inlineStr">
        <is>
          <t>м3</t>
        </is>
      </c>
      <c r="K825" s="47" t="n">
        <v>3.45</v>
      </c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47" t="n">
        <v>3.45</v>
      </c>
    </row>
    <row r="826" ht="15" customHeight="1" s="270">
      <c r="A826" s="12" t="n"/>
      <c r="B826" s="12" t="n"/>
      <c r="C826" s="21" t="inlineStr">
        <is>
          <t>8.7.4</t>
        </is>
      </c>
      <c r="D826" s="238" t="inlineStr">
        <is>
          <t>Устройство подушки песчано-гравийной 100мм</t>
        </is>
      </c>
      <c r="E826" s="349" t="n"/>
      <c r="F826" s="349" t="n"/>
      <c r="G826" s="349" t="n"/>
      <c r="H826" s="349" t="n"/>
      <c r="I826" s="350" t="n"/>
      <c r="J826" s="46" t="inlineStr">
        <is>
          <t>м3</t>
        </is>
      </c>
      <c r="K826" s="47" t="n">
        <v>21</v>
      </c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47" t="n">
        <v>21</v>
      </c>
    </row>
    <row r="827" ht="15" customHeight="1" s="270">
      <c r="A827" s="12" t="n"/>
      <c r="B827" s="12" t="n"/>
      <c r="C827" s="21" t="inlineStr">
        <is>
          <t>8.7.5</t>
        </is>
      </c>
      <c r="D827" s="238" t="inlineStr">
        <is>
          <t>Монтаж арычного блока БА-3 БА-3 ГОСТ 24547-81</t>
        </is>
      </c>
      <c r="E827" s="349" t="n"/>
      <c r="F827" s="349" t="n"/>
      <c r="G827" s="349" t="n"/>
      <c r="H827" s="349" t="n"/>
      <c r="I827" s="350" t="n"/>
      <c r="J827" s="46" t="inlineStr">
        <is>
          <t>м/п</t>
        </is>
      </c>
      <c r="K827" s="47" t="n">
        <v>195</v>
      </c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47" t="n">
        <v>195</v>
      </c>
    </row>
    <row r="828" ht="15" customHeight="1" s="270">
      <c r="A828" s="12" t="n"/>
      <c r="B828" s="12" t="n"/>
      <c r="C828" s="21" t="inlineStr">
        <is>
          <t>8.7.6</t>
        </is>
      </c>
      <c r="D828" s="238" t="inlineStr">
        <is>
          <t>Монтаж водопропускной трубы d-500мм,ГОСТ 24547-2016</t>
        </is>
      </c>
      <c r="E828" s="349" t="n"/>
      <c r="F828" s="349" t="n"/>
      <c r="G828" s="349" t="n"/>
      <c r="H828" s="349" t="n"/>
      <c r="I828" s="350" t="n"/>
      <c r="J828" s="46" t="inlineStr">
        <is>
          <t>м/п</t>
        </is>
      </c>
      <c r="K828" s="47" t="n">
        <v>96</v>
      </c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47" t="n">
        <v>96</v>
      </c>
    </row>
    <row r="829" ht="15" customHeight="1" s="270">
      <c r="A829" s="12" t="n"/>
      <c r="B829" s="12" t="n"/>
      <c r="C829" s="21" t="inlineStr">
        <is>
          <t>8.7.7</t>
        </is>
      </c>
      <c r="D829" s="238" t="inlineStr">
        <is>
          <t>Монтаж сборных телескопических лотков Б-6 (серия 3.503.1-66)</t>
        </is>
      </c>
      <c r="E829" s="349" t="n"/>
      <c r="F829" s="349" t="n"/>
      <c r="G829" s="349" t="n"/>
      <c r="H829" s="349" t="n"/>
      <c r="I829" s="350" t="n"/>
      <c r="J829" s="46" t="inlineStr">
        <is>
          <t>м/п</t>
        </is>
      </c>
      <c r="K829" s="47" t="n">
        <v>15</v>
      </c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47" t="n">
        <v>15</v>
      </c>
    </row>
    <row r="830" ht="15" customHeight="1" s="270">
      <c r="A830" s="12" t="n"/>
      <c r="B830" s="12" t="n"/>
      <c r="C830" s="21" t="inlineStr">
        <is>
          <t>8.7.8</t>
        </is>
      </c>
      <c r="D830" s="238" t="inlineStr">
        <is>
          <t>Монтаж смотрового блока,перекрытого металлической решеткой</t>
        </is>
      </c>
      <c r="E830" s="349" t="n"/>
      <c r="F830" s="349" t="n"/>
      <c r="G830" s="349" t="n"/>
      <c r="H830" s="349" t="n"/>
      <c r="I830" s="350" t="n"/>
      <c r="J830" s="46" t="inlineStr">
        <is>
          <t>шт.</t>
        </is>
      </c>
      <c r="K830" s="47" t="n">
        <v>62</v>
      </c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47" t="n">
        <v>62</v>
      </c>
    </row>
    <row r="831" ht="15" customHeight="1" s="270">
      <c r="A831" s="12" t="n"/>
      <c r="B831" s="12" t="n"/>
      <c r="C831" s="21" t="inlineStr">
        <is>
          <t>8.7.9</t>
        </is>
      </c>
      <c r="D831" s="238" t="inlineStr">
        <is>
          <t>Монтаж дождеприёмника чугунного ДБ ( ГОСТ 3634-2019)</t>
        </is>
      </c>
      <c r="E831" s="349" t="n"/>
      <c r="F831" s="349" t="n"/>
      <c r="G831" s="349" t="n"/>
      <c r="H831" s="349" t="n"/>
      <c r="I831" s="350" t="n"/>
      <c r="J831" s="46" t="inlineStr">
        <is>
          <t>шт.</t>
        </is>
      </c>
      <c r="K831" s="47" t="n">
        <v>62</v>
      </c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47" t="n">
        <v>62</v>
      </c>
    </row>
    <row r="832" ht="15" customHeight="1" s="270">
      <c r="A832" s="12" t="n"/>
      <c r="B832" s="12" t="n"/>
      <c r="C832" s="21" t="inlineStr">
        <is>
          <t>8.7.10</t>
        </is>
      </c>
      <c r="D832" s="238" t="inlineStr">
        <is>
          <t>Устройство бордюра из бортового камня БР 100.30.15 на бетонном основании</t>
        </is>
      </c>
      <c r="E832" s="349" t="n"/>
      <c r="F832" s="349" t="n"/>
      <c r="G832" s="349" t="n"/>
      <c r="H832" s="349" t="n"/>
      <c r="I832" s="350" t="n"/>
      <c r="J832" s="46" t="inlineStr">
        <is>
          <t>м/п</t>
        </is>
      </c>
      <c r="K832" s="47" t="n">
        <v>9</v>
      </c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47" t="n">
        <v>9</v>
      </c>
    </row>
    <row r="833" ht="15" customHeight="1" s="270">
      <c r="A833" s="12" t="n"/>
      <c r="B833" s="12" t="n"/>
      <c r="C833" s="21" t="inlineStr">
        <is>
          <t>8.7.11</t>
        </is>
      </c>
      <c r="D833" s="238" t="inlineStr">
        <is>
          <t>Посадка ели 7-12 лет</t>
        </is>
      </c>
      <c r="E833" s="349" t="n"/>
      <c r="F833" s="349" t="n"/>
      <c r="G833" s="349" t="n"/>
      <c r="H833" s="349" t="n"/>
      <c r="I833" s="350" t="n"/>
      <c r="J833" s="46" t="inlineStr">
        <is>
          <t>шт.</t>
        </is>
      </c>
      <c r="K833" s="47" t="n">
        <v>5</v>
      </c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47" t="n">
        <v>5</v>
      </c>
    </row>
    <row r="834" ht="15" customHeight="1" s="270">
      <c r="A834" s="12" t="n"/>
      <c r="B834" s="12" t="n"/>
      <c r="C834" s="21" t="inlineStr">
        <is>
          <t>8.7.12</t>
        </is>
      </c>
      <c r="D834" s="238" t="inlineStr">
        <is>
          <t>Посадка можжевельника 7-12 лет</t>
        </is>
      </c>
      <c r="E834" s="349" t="n"/>
      <c r="F834" s="349" t="n"/>
      <c r="G834" s="349" t="n"/>
      <c r="H834" s="349" t="n"/>
      <c r="I834" s="350" t="n"/>
      <c r="J834" s="46" t="inlineStr">
        <is>
          <t>шт.</t>
        </is>
      </c>
      <c r="K834" s="47" t="n">
        <v>9</v>
      </c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47" t="n">
        <v>9</v>
      </c>
    </row>
    <row r="835" ht="15" customHeight="1" s="270">
      <c r="A835" s="12" t="n"/>
      <c r="B835" s="12" t="n"/>
      <c r="C835" s="21" t="inlineStr">
        <is>
          <t>8.7.13</t>
        </is>
      </c>
      <c r="D835" s="238" t="inlineStr">
        <is>
          <t>Посадка туи западной 3-4 лет</t>
        </is>
      </c>
      <c r="E835" s="349" t="n"/>
      <c r="F835" s="349" t="n"/>
      <c r="G835" s="349" t="n"/>
      <c r="H835" s="349" t="n"/>
      <c r="I835" s="350" t="n"/>
      <c r="J835" s="46" t="inlineStr">
        <is>
          <t>шт.</t>
        </is>
      </c>
      <c r="K835" s="47" t="n">
        <v>15</v>
      </c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47" t="n">
        <v>15</v>
      </c>
    </row>
    <row r="836" ht="15" customHeight="1" s="270">
      <c r="A836" s="12" t="n"/>
      <c r="B836" s="12" t="n"/>
      <c r="C836" s="21" t="inlineStr">
        <is>
          <t>8.7.14</t>
        </is>
      </c>
      <c r="D836" s="238" t="inlineStr">
        <is>
          <t>Посадка жимолости 5-7 лет</t>
        </is>
      </c>
      <c r="E836" s="349" t="n"/>
      <c r="F836" s="349" t="n"/>
      <c r="G836" s="349" t="n"/>
      <c r="H836" s="349" t="n"/>
      <c r="I836" s="350" t="n"/>
      <c r="J836" s="46" t="inlineStr">
        <is>
          <t>шт.</t>
        </is>
      </c>
      <c r="K836" s="47" t="n">
        <v>32</v>
      </c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47" t="n">
        <v>32</v>
      </c>
    </row>
    <row r="837" ht="15" customHeight="1" s="270">
      <c r="A837" s="12" t="n"/>
      <c r="B837" s="12" t="n"/>
      <c r="C837" s="21" t="inlineStr">
        <is>
          <t>8.7.15</t>
        </is>
      </c>
      <c r="D837" s="238" t="inlineStr">
        <is>
          <t>Посадка туи западной снежноягодника</t>
        </is>
      </c>
      <c r="E837" s="349" t="n"/>
      <c r="F837" s="349" t="n"/>
      <c r="G837" s="349" t="n"/>
      <c r="H837" s="349" t="n"/>
      <c r="I837" s="350" t="n"/>
      <c r="J837" s="46" t="inlineStr">
        <is>
          <t>шт.</t>
        </is>
      </c>
      <c r="K837" s="47" t="n">
        <v>6</v>
      </c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47" t="n">
        <v>6</v>
      </c>
    </row>
    <row r="838" ht="30" customHeight="1" s="270">
      <c r="A838" s="12" t="n"/>
      <c r="B838" s="12" t="n"/>
      <c r="C838" s="21" t="inlineStr">
        <is>
          <t>8.7.16</t>
        </is>
      </c>
      <c r="D838" s="238" t="inlineStr">
        <is>
          <t xml:space="preserve">Внесение растительного слоя 200мм  с семянами газонная трава (травосмесь мятлик луговой, овсяница красная, полевица обыкновенная) </t>
        </is>
      </c>
      <c r="E838" s="349" t="n"/>
      <c r="F838" s="349" t="n"/>
      <c r="G838" s="349" t="n"/>
      <c r="H838" s="349" t="n"/>
      <c r="I838" s="350" t="n"/>
      <c r="J838" s="46" t="inlineStr">
        <is>
          <t>м2</t>
        </is>
      </c>
      <c r="K838" s="47" t="n">
        <v>989</v>
      </c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47" t="n">
        <v>989</v>
      </c>
    </row>
    <row r="839" ht="15" customHeight="1" s="270">
      <c r="A839" s="12" t="n"/>
      <c r="B839" s="12" t="n"/>
      <c r="C839" s="21" t="inlineStr">
        <is>
          <t>8.7.17</t>
        </is>
      </c>
      <c r="D839" s="238" t="inlineStr">
        <is>
          <t>Установка скамейки "Вдохновение"</t>
        </is>
      </c>
      <c r="E839" s="349" t="n"/>
      <c r="F839" s="349" t="n"/>
      <c r="G839" s="349" t="n"/>
      <c r="H839" s="349" t="n"/>
      <c r="I839" s="350" t="n"/>
      <c r="J839" s="46" t="inlineStr">
        <is>
          <t>шт</t>
        </is>
      </c>
      <c r="K839" s="47" t="n">
        <v>7</v>
      </c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47" t="n">
        <v>7</v>
      </c>
    </row>
    <row r="840" ht="15" customHeight="1" s="270">
      <c r="A840" s="12" t="n"/>
      <c r="B840" s="12" t="n"/>
      <c r="C840" s="21" t="inlineStr">
        <is>
          <t>8.7.18</t>
        </is>
      </c>
      <c r="D840" s="238" t="inlineStr">
        <is>
          <t>Установка урны со вставкой и подставкой для основания</t>
        </is>
      </c>
      <c r="E840" s="349" t="n"/>
      <c r="F840" s="349" t="n"/>
      <c r="G840" s="349" t="n"/>
      <c r="H840" s="349" t="n"/>
      <c r="I840" s="350" t="n"/>
      <c r="J840" s="46" t="inlineStr">
        <is>
          <t>шт</t>
        </is>
      </c>
      <c r="K840" s="47" t="n">
        <v>7</v>
      </c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47" t="n">
        <v>7</v>
      </c>
    </row>
    <row r="841" ht="15" customHeight="1" s="270">
      <c r="A841" s="12" t="n"/>
      <c r="B841" s="12" t="n"/>
      <c r="C841" s="21" t="inlineStr">
        <is>
          <t>8.7.19</t>
        </is>
      </c>
      <c r="D841" s="238" t="inlineStr">
        <is>
          <t>Монтаж навеса над мусорными баками на 2 шт.</t>
        </is>
      </c>
      <c r="E841" s="349" t="n"/>
      <c r="F841" s="349" t="n"/>
      <c r="G841" s="349" t="n"/>
      <c r="H841" s="349" t="n"/>
      <c r="I841" s="350" t="n"/>
      <c r="J841" s="46" t="inlineStr">
        <is>
          <t>шт</t>
        </is>
      </c>
      <c r="K841" s="47" t="n">
        <v>1</v>
      </c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47" t="n">
        <v>1</v>
      </c>
    </row>
    <row r="842" ht="15" customHeight="1" s="270">
      <c r="A842" s="12" t="n"/>
      <c r="B842" s="12" t="n"/>
      <c r="C842" s="21" t="inlineStr">
        <is>
          <t>8.7.20</t>
        </is>
      </c>
      <c r="D842" s="238" t="inlineStr">
        <is>
          <t>Монтаж контейнера для ТБО"Евро"</t>
        </is>
      </c>
      <c r="E842" s="349" t="n"/>
      <c r="F842" s="349" t="n"/>
      <c r="G842" s="349" t="n"/>
      <c r="H842" s="349" t="n"/>
      <c r="I842" s="350" t="n"/>
      <c r="J842" s="46" t="inlineStr">
        <is>
          <t>шт</t>
        </is>
      </c>
      <c r="K842" s="47" t="n">
        <v>1</v>
      </c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47" t="n">
        <v>1</v>
      </c>
    </row>
    <row r="843" ht="15" customHeight="1" s="270">
      <c r="A843" s="12" t="n"/>
      <c r="B843" s="12" t="n"/>
      <c r="C843" s="21" t="inlineStr">
        <is>
          <t>8.7.21</t>
        </is>
      </c>
      <c r="D843" s="238" t="inlineStr">
        <is>
          <t>Монтаж противопожарного щита в комплекте</t>
        </is>
      </c>
      <c r="E843" s="349" t="n"/>
      <c r="F843" s="349" t="n"/>
      <c r="G843" s="349" t="n"/>
      <c r="H843" s="349" t="n"/>
      <c r="I843" s="350" t="n"/>
      <c r="J843" s="46" t="inlineStr">
        <is>
          <t>шт</t>
        </is>
      </c>
      <c r="K843" s="47" t="n">
        <v>2</v>
      </c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47" t="n">
        <v>2</v>
      </c>
    </row>
    <row r="844" ht="15" customHeight="1" s="270">
      <c r="A844" s="12" t="n"/>
      <c r="B844" s="12" t="n"/>
      <c r="C844" s="21" t="inlineStr">
        <is>
          <t>8.7.22</t>
        </is>
      </c>
      <c r="D844" s="238" t="inlineStr">
        <is>
          <t>Монтаж забора (13,28 т, 39,02м3 фунд)</t>
        </is>
      </c>
      <c r="E844" s="349" t="n"/>
      <c r="F844" s="349" t="n"/>
      <c r="G844" s="349" t="n"/>
      <c r="H844" s="349" t="n"/>
      <c r="I844" s="350" t="n"/>
      <c r="J844" s="58" t="inlineStr">
        <is>
          <t>м/п</t>
        </is>
      </c>
      <c r="K844" s="59" t="n">
        <v>420</v>
      </c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59" t="n">
        <v>420</v>
      </c>
    </row>
    <row r="845" ht="15" customHeight="1" s="270">
      <c r="A845" s="42" t="n"/>
      <c r="B845" s="42" t="n"/>
      <c r="C845" s="45" t="inlineStr">
        <is>
          <t>8.8</t>
        </is>
      </c>
      <c r="D845" s="252" t="inlineStr">
        <is>
          <t>Демобилизация</t>
        </is>
      </c>
      <c r="E845" s="349" t="n"/>
      <c r="F845" s="349" t="n"/>
      <c r="G845" s="349" t="n"/>
      <c r="H845" s="349" t="n"/>
      <c r="I845" s="350" t="n"/>
      <c r="J845" s="126" t="n"/>
      <c r="K845" s="43" t="n"/>
      <c r="L845" s="44" t="n"/>
      <c r="M845" s="44" t="n"/>
      <c r="N845" s="44" t="n"/>
      <c r="O845" s="44" t="n"/>
      <c r="P845" s="44" t="n"/>
      <c r="Q845" s="44" t="n"/>
      <c r="R845" s="44" t="n"/>
      <c r="S845" s="44" t="n"/>
      <c r="T845" s="44" t="n"/>
      <c r="U845" s="43" t="n"/>
    </row>
    <row r="846" ht="15" customHeight="1" s="270">
      <c r="A846" s="12" t="n"/>
      <c r="B846" s="12" t="n"/>
      <c r="C846" s="21" t="inlineStr">
        <is>
          <t>8.8.1</t>
        </is>
      </c>
      <c r="D846" s="238" t="inlineStr">
        <is>
          <t>Демобилизация</t>
        </is>
      </c>
      <c r="E846" s="349" t="n"/>
      <c r="F846" s="349" t="n"/>
      <c r="G846" s="349" t="n"/>
      <c r="H846" s="349" t="n"/>
      <c r="I846" s="350" t="n"/>
      <c r="J846" s="58" t="inlineStr">
        <is>
          <t>компл.</t>
        </is>
      </c>
      <c r="K846" s="59" t="n">
        <v>1</v>
      </c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59" t="n">
        <v>1</v>
      </c>
    </row>
    <row r="847" ht="15" customHeight="1" s="270">
      <c r="A847" s="246" t="n"/>
      <c r="B847" s="349" t="n"/>
      <c r="C847" s="349" t="n"/>
      <c r="D847" s="349" t="n"/>
      <c r="E847" s="349" t="n"/>
      <c r="F847" s="349" t="n"/>
      <c r="G847" s="349" t="n"/>
      <c r="H847" s="349" t="n"/>
      <c r="I847" s="349" t="n"/>
      <c r="J847" s="349" t="n"/>
      <c r="K847" s="349" t="n"/>
      <c r="L847" s="349" t="n"/>
      <c r="M847" s="349" t="n"/>
      <c r="N847" s="349" t="n"/>
      <c r="O847" s="349" t="n"/>
      <c r="P847" s="349" t="n"/>
      <c r="Q847" s="349" t="n"/>
      <c r="R847" s="349" t="n"/>
      <c r="S847" s="349" t="n"/>
      <c r="T847" s="349" t="n"/>
      <c r="U847" s="350" t="n"/>
    </row>
    <row r="848" ht="15" customHeight="1" s="270">
      <c r="A848" s="12" t="n"/>
      <c r="B848" s="12" t="n"/>
      <c r="C848" s="12" t="n"/>
      <c r="D848" s="238" t="n"/>
      <c r="E848" s="349" t="n"/>
      <c r="F848" s="349" t="n"/>
      <c r="G848" s="349" t="n"/>
      <c r="H848" s="349" t="n"/>
      <c r="I848" s="350" t="n"/>
      <c r="J848" s="127" t="n"/>
      <c r="K848" s="25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2" t="n"/>
    </row>
    <row r="849" ht="15" customHeight="1" s="270">
      <c r="A849" s="12" t="n"/>
      <c r="B849" s="12" t="n"/>
      <c r="C849" s="12" t="n"/>
      <c r="D849" s="238" t="n"/>
      <c r="E849" s="349" t="n"/>
      <c r="F849" s="349" t="n"/>
      <c r="G849" s="349" t="n"/>
      <c r="H849" s="349" t="n"/>
      <c r="I849" s="350" t="n"/>
      <c r="J849" s="127" t="n"/>
      <c r="K849" s="25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2" t="n"/>
    </row>
    <row r="850" ht="15" customHeight="1" s="270">
      <c r="A850" s="12" t="n"/>
      <c r="B850" s="12" t="n"/>
      <c r="C850" s="12" t="n"/>
      <c r="D850" s="238" t="n"/>
      <c r="E850" s="349" t="n"/>
      <c r="F850" s="349" t="n"/>
      <c r="G850" s="349" t="n"/>
      <c r="H850" s="349" t="n"/>
      <c r="I850" s="350" t="n"/>
      <c r="J850" s="127" t="n"/>
      <c r="K850" s="25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2" t="n"/>
    </row>
    <row r="851" ht="15" customHeight="1" s="270">
      <c r="A851" s="12" t="n"/>
      <c r="B851" s="12" t="n"/>
      <c r="C851" s="12" t="n"/>
      <c r="D851" s="238" t="n"/>
      <c r="E851" s="349" t="n"/>
      <c r="F851" s="349" t="n"/>
      <c r="G851" s="349" t="n"/>
      <c r="H851" s="349" t="n"/>
      <c r="I851" s="350" t="n"/>
      <c r="J851" s="127" t="n"/>
      <c r="K851" s="25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2" t="n"/>
    </row>
    <row r="852" ht="15" customHeight="1" s="270">
      <c r="A852" s="12" t="n"/>
      <c r="B852" s="12" t="n"/>
      <c r="C852" s="12" t="n"/>
      <c r="D852" s="238" t="n"/>
      <c r="E852" s="349" t="n"/>
      <c r="F852" s="349" t="n"/>
      <c r="G852" s="349" t="n"/>
      <c r="H852" s="349" t="n"/>
      <c r="I852" s="350" t="n"/>
      <c r="J852" s="127" t="n"/>
      <c r="K852" s="25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2" t="n"/>
    </row>
    <row r="853" ht="15" customHeight="1" s="270">
      <c r="A853" s="12" t="n"/>
      <c r="B853" s="12" t="n"/>
      <c r="C853" s="12" t="n"/>
      <c r="D853" s="238" t="n"/>
      <c r="E853" s="349" t="n"/>
      <c r="F853" s="349" t="n"/>
      <c r="G853" s="349" t="n"/>
      <c r="H853" s="349" t="n"/>
      <c r="I853" s="350" t="n"/>
      <c r="J853" s="127" t="n"/>
      <c r="K853" s="25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2" t="n"/>
    </row>
    <row r="854" ht="15" customHeight="1" s="270">
      <c r="A854" s="12" t="n"/>
      <c r="B854" s="12" t="n"/>
      <c r="C854" s="12" t="n"/>
      <c r="D854" s="238" t="n"/>
      <c r="E854" s="349" t="n"/>
      <c r="F854" s="349" t="n"/>
      <c r="G854" s="349" t="n"/>
      <c r="H854" s="349" t="n"/>
      <c r="I854" s="350" t="n"/>
      <c r="J854" s="127" t="n"/>
      <c r="K854" s="25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2" t="n"/>
    </row>
    <row r="855" ht="15" customHeight="1" s="270">
      <c r="A855" s="12" t="n"/>
      <c r="B855" s="12" t="n"/>
      <c r="C855" s="12" t="n"/>
      <c r="D855" s="238" t="n"/>
      <c r="E855" s="349" t="n"/>
      <c r="F855" s="349" t="n"/>
      <c r="G855" s="349" t="n"/>
      <c r="H855" s="349" t="n"/>
      <c r="I855" s="350" t="n"/>
      <c r="J855" s="127" t="n"/>
      <c r="K855" s="25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2" t="n"/>
    </row>
    <row r="856" ht="15" customHeight="1" s="270">
      <c r="A856" s="12" t="n"/>
      <c r="B856" s="12" t="n"/>
      <c r="C856" s="12" t="n"/>
      <c r="D856" s="238" t="n"/>
      <c r="E856" s="349" t="n"/>
      <c r="F856" s="349" t="n"/>
      <c r="G856" s="349" t="n"/>
      <c r="H856" s="349" t="n"/>
      <c r="I856" s="350" t="n"/>
      <c r="J856" s="127" t="n"/>
      <c r="K856" s="25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2" t="n"/>
    </row>
    <row r="857" ht="15" customHeight="1" s="270">
      <c r="A857" s="12" t="n"/>
      <c r="B857" s="12" t="n"/>
      <c r="C857" s="12" t="n"/>
      <c r="D857" s="238" t="n"/>
      <c r="E857" s="349" t="n"/>
      <c r="F857" s="349" t="n"/>
      <c r="G857" s="349" t="n"/>
      <c r="H857" s="349" t="n"/>
      <c r="I857" s="350" t="n"/>
      <c r="J857" s="127" t="n"/>
      <c r="K857" s="25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2" t="n"/>
    </row>
    <row r="858" ht="15" customHeight="1" s="270">
      <c r="A858" s="12" t="n"/>
      <c r="B858" s="12" t="n"/>
      <c r="C858" s="12" t="n"/>
      <c r="D858" s="238" t="n"/>
      <c r="E858" s="349" t="n"/>
      <c r="F858" s="349" t="n"/>
      <c r="G858" s="349" t="n"/>
      <c r="H858" s="349" t="n"/>
      <c r="I858" s="350" t="n"/>
      <c r="J858" s="127" t="n"/>
      <c r="K858" s="25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2" t="n"/>
    </row>
    <row r="859" ht="15" customHeight="1" s="270">
      <c r="A859" s="12" t="n"/>
      <c r="B859" s="12" t="n"/>
      <c r="C859" s="12" t="n"/>
      <c r="D859" s="238" t="n"/>
      <c r="E859" s="349" t="n"/>
      <c r="F859" s="349" t="n"/>
      <c r="G859" s="349" t="n"/>
      <c r="H859" s="349" t="n"/>
      <c r="I859" s="350" t="n"/>
      <c r="J859" s="127" t="n"/>
      <c r="K859" s="25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2" t="n"/>
    </row>
    <row r="860" ht="15" customHeight="1" s="270">
      <c r="A860" s="12" t="n"/>
      <c r="B860" s="12" t="n"/>
      <c r="C860" s="12" t="n"/>
      <c r="D860" s="238" t="n"/>
      <c r="E860" s="349" t="n"/>
      <c r="F860" s="349" t="n"/>
      <c r="G860" s="349" t="n"/>
      <c r="H860" s="349" t="n"/>
      <c r="I860" s="350" t="n"/>
      <c r="J860" s="127" t="n"/>
      <c r="K860" s="25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2" t="n"/>
    </row>
    <row r="861" ht="15" customHeight="1" s="270">
      <c r="A861" s="12" t="n"/>
      <c r="B861" s="12" t="n"/>
      <c r="C861" s="12" t="n"/>
      <c r="D861" s="238" t="n"/>
      <c r="E861" s="349" t="n"/>
      <c r="F861" s="349" t="n"/>
      <c r="G861" s="349" t="n"/>
      <c r="H861" s="349" t="n"/>
      <c r="I861" s="350" t="n"/>
      <c r="J861" s="127" t="n"/>
      <c r="K861" s="25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2" t="n"/>
    </row>
    <row r="862" ht="15" customHeight="1" s="270">
      <c r="A862" s="12" t="n"/>
      <c r="B862" s="12" t="n"/>
      <c r="C862" s="12" t="n"/>
      <c r="D862" s="238" t="n"/>
      <c r="E862" s="349" t="n"/>
      <c r="F862" s="349" t="n"/>
      <c r="G862" s="349" t="n"/>
      <c r="H862" s="349" t="n"/>
      <c r="I862" s="350" t="n"/>
      <c r="J862" s="127" t="n"/>
      <c r="K862" s="25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2" t="n"/>
    </row>
    <row r="863" ht="15" customHeight="1" s="270">
      <c r="A863" s="12" t="n"/>
      <c r="B863" s="12" t="n"/>
      <c r="C863" s="12" t="n"/>
      <c r="D863" s="238" t="n"/>
      <c r="E863" s="349" t="n"/>
      <c r="F863" s="349" t="n"/>
      <c r="G863" s="349" t="n"/>
      <c r="H863" s="349" t="n"/>
      <c r="I863" s="350" t="n"/>
      <c r="J863" s="127" t="n"/>
      <c r="K863" s="25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2" t="n"/>
    </row>
    <row r="864" ht="15" customHeight="1" s="270">
      <c r="A864" s="12" t="n"/>
      <c r="B864" s="12" t="n"/>
      <c r="C864" s="12" t="n"/>
      <c r="D864" s="238" t="n"/>
      <c r="E864" s="349" t="n"/>
      <c r="F864" s="349" t="n"/>
      <c r="G864" s="349" t="n"/>
      <c r="H864" s="349" t="n"/>
      <c r="I864" s="350" t="n"/>
      <c r="J864" s="127" t="n"/>
      <c r="K864" s="25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  <c r="U864" s="12" t="n"/>
    </row>
    <row r="865" ht="15" customHeight="1" s="270">
      <c r="A865" s="12" t="n"/>
      <c r="B865" s="12" t="n"/>
      <c r="C865" s="12" t="n"/>
      <c r="D865" s="238" t="n"/>
      <c r="E865" s="349" t="n"/>
      <c r="F865" s="349" t="n"/>
      <c r="G865" s="349" t="n"/>
      <c r="H865" s="349" t="n"/>
      <c r="I865" s="350" t="n"/>
      <c r="J865" s="127" t="n"/>
      <c r="K865" s="25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  <c r="U865" s="12" t="n"/>
    </row>
    <row r="866" ht="15" customHeight="1" s="270">
      <c r="A866" s="12" t="n"/>
      <c r="B866" s="12" t="n"/>
      <c r="C866" s="12" t="n"/>
      <c r="D866" s="238" t="n"/>
      <c r="E866" s="349" t="n"/>
      <c r="F866" s="349" t="n"/>
      <c r="G866" s="349" t="n"/>
      <c r="H866" s="349" t="n"/>
      <c r="I866" s="350" t="n"/>
      <c r="J866" s="127" t="n"/>
      <c r="K866" s="25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  <c r="U866" s="12" t="n"/>
    </row>
    <row r="867" ht="15" customHeight="1" s="270">
      <c r="A867" s="12" t="n"/>
      <c r="B867" s="12" t="n"/>
      <c r="C867" s="12" t="n"/>
      <c r="D867" s="238" t="n"/>
      <c r="E867" s="349" t="n"/>
      <c r="F867" s="349" t="n"/>
      <c r="G867" s="349" t="n"/>
      <c r="H867" s="349" t="n"/>
      <c r="I867" s="350" t="n"/>
      <c r="J867" s="127" t="n"/>
      <c r="K867" s="25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  <c r="U867" s="12" t="n"/>
    </row>
    <row r="868" ht="15" customHeight="1" s="270">
      <c r="A868" s="12" t="n"/>
      <c r="B868" s="12" t="n"/>
      <c r="C868" s="12" t="n"/>
      <c r="D868" s="238" t="n"/>
      <c r="E868" s="349" t="n"/>
      <c r="F868" s="349" t="n"/>
      <c r="G868" s="349" t="n"/>
      <c r="H868" s="349" t="n"/>
      <c r="I868" s="350" t="n"/>
      <c r="J868" s="127" t="n"/>
      <c r="K868" s="25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  <c r="U868" s="12" t="n"/>
    </row>
    <row r="869" ht="15" customHeight="1" s="270">
      <c r="A869" s="12" t="n"/>
      <c r="B869" s="12" t="n"/>
      <c r="C869" s="12" t="n"/>
      <c r="D869" s="238" t="n"/>
      <c r="E869" s="349" t="n"/>
      <c r="F869" s="349" t="n"/>
      <c r="G869" s="349" t="n"/>
      <c r="H869" s="349" t="n"/>
      <c r="I869" s="350" t="n"/>
      <c r="J869" s="127" t="n"/>
      <c r="K869" s="25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  <c r="U869" s="12" t="n"/>
    </row>
    <row r="870" ht="15" customHeight="1" s="270">
      <c r="A870" s="12" t="n"/>
      <c r="B870" s="12" t="n"/>
      <c r="C870" s="12" t="n"/>
      <c r="D870" s="238" t="n"/>
      <c r="E870" s="349" t="n"/>
      <c r="F870" s="349" t="n"/>
      <c r="G870" s="349" t="n"/>
      <c r="H870" s="349" t="n"/>
      <c r="I870" s="350" t="n"/>
      <c r="J870" s="127" t="n"/>
      <c r="K870" s="25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  <c r="U870" s="12" t="n"/>
    </row>
    <row r="871" ht="15" customHeight="1" s="270">
      <c r="A871" s="12" t="n"/>
      <c r="B871" s="12" t="n"/>
      <c r="C871" s="12" t="n"/>
      <c r="D871" s="238" t="n"/>
      <c r="E871" s="349" t="n"/>
      <c r="F871" s="349" t="n"/>
      <c r="G871" s="349" t="n"/>
      <c r="H871" s="349" t="n"/>
      <c r="I871" s="350" t="n"/>
      <c r="J871" s="127" t="n"/>
      <c r="K871" s="25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  <c r="U871" s="12" t="n"/>
    </row>
    <row r="872" ht="15" customHeight="1" s="270">
      <c r="A872" s="12" t="n"/>
      <c r="B872" s="12" t="n"/>
      <c r="C872" s="12" t="n"/>
      <c r="D872" s="238" t="n"/>
      <c r="E872" s="349" t="n"/>
      <c r="F872" s="349" t="n"/>
      <c r="G872" s="349" t="n"/>
      <c r="H872" s="349" t="n"/>
      <c r="I872" s="350" t="n"/>
      <c r="J872" s="127" t="n"/>
      <c r="K872" s="25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  <c r="U872" s="12" t="n"/>
    </row>
    <row r="873" ht="15" customHeight="1" s="270">
      <c r="A873" s="12" t="n"/>
      <c r="B873" s="12" t="n"/>
      <c r="C873" s="12" t="n"/>
      <c r="D873" s="238" t="n"/>
      <c r="E873" s="349" t="n"/>
      <c r="F873" s="349" t="n"/>
      <c r="G873" s="349" t="n"/>
      <c r="H873" s="349" t="n"/>
      <c r="I873" s="350" t="n"/>
      <c r="J873" s="127" t="n"/>
      <c r="K873" s="25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  <c r="U873" s="12" t="n"/>
    </row>
    <row r="874" ht="15" customHeight="1" s="270">
      <c r="A874" s="12" t="n"/>
      <c r="B874" s="12" t="n"/>
      <c r="C874" s="12" t="n"/>
      <c r="D874" s="238" t="n"/>
      <c r="E874" s="349" t="n"/>
      <c r="F874" s="349" t="n"/>
      <c r="G874" s="349" t="n"/>
      <c r="H874" s="349" t="n"/>
      <c r="I874" s="350" t="n"/>
      <c r="J874" s="127" t="n"/>
      <c r="K874" s="25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  <c r="U874" s="12" t="n"/>
    </row>
    <row r="875" ht="15" customHeight="1" s="270">
      <c r="A875" s="12" t="n"/>
      <c r="B875" s="12" t="n"/>
      <c r="C875" s="12" t="n"/>
      <c r="D875" s="238" t="n"/>
      <c r="E875" s="349" t="n"/>
      <c r="F875" s="349" t="n"/>
      <c r="G875" s="349" t="n"/>
      <c r="H875" s="349" t="n"/>
      <c r="I875" s="350" t="n"/>
      <c r="J875" s="127" t="n"/>
      <c r="K875" s="25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  <c r="U875" s="12" t="n"/>
    </row>
    <row r="876" ht="15" customHeight="1" s="270">
      <c r="A876" s="12" t="n"/>
      <c r="B876" s="12" t="n"/>
      <c r="C876" s="12" t="n"/>
      <c r="D876" s="238" t="n"/>
      <c r="E876" s="349" t="n"/>
      <c r="F876" s="349" t="n"/>
      <c r="G876" s="349" t="n"/>
      <c r="H876" s="349" t="n"/>
      <c r="I876" s="350" t="n"/>
      <c r="J876" s="127" t="n"/>
      <c r="K876" s="25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  <c r="U876" s="12" t="n"/>
    </row>
    <row r="877" ht="15" customHeight="1" s="270">
      <c r="A877" s="12" t="n"/>
      <c r="B877" s="12" t="n"/>
      <c r="C877" s="12" t="n"/>
      <c r="D877" s="238" t="n"/>
      <c r="E877" s="349" t="n"/>
      <c r="F877" s="349" t="n"/>
      <c r="G877" s="349" t="n"/>
      <c r="H877" s="349" t="n"/>
      <c r="I877" s="350" t="n"/>
      <c r="J877" s="127" t="n"/>
      <c r="K877" s="25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  <c r="U877" s="12" t="n"/>
    </row>
    <row r="878" ht="15" customHeight="1" s="270">
      <c r="A878" s="12" t="n"/>
      <c r="B878" s="12" t="n"/>
      <c r="C878" s="12" t="n"/>
      <c r="D878" s="238" t="n"/>
      <c r="E878" s="349" t="n"/>
      <c r="F878" s="349" t="n"/>
      <c r="G878" s="349" t="n"/>
      <c r="H878" s="349" t="n"/>
      <c r="I878" s="350" t="n"/>
      <c r="J878" s="127" t="n"/>
      <c r="K878" s="25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  <c r="U878" s="12" t="n"/>
    </row>
    <row r="879" ht="15" customHeight="1" s="270">
      <c r="A879" s="12" t="n"/>
      <c r="B879" s="12" t="n"/>
      <c r="C879" s="12" t="n"/>
      <c r="D879" s="238" t="n"/>
      <c r="E879" s="349" t="n"/>
      <c r="F879" s="349" t="n"/>
      <c r="G879" s="349" t="n"/>
      <c r="H879" s="349" t="n"/>
      <c r="I879" s="350" t="n"/>
      <c r="J879" s="127" t="n"/>
      <c r="K879" s="25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  <c r="U879" s="12" t="n"/>
    </row>
    <row r="880" ht="15" customHeight="1" s="270">
      <c r="A880" s="12" t="n"/>
      <c r="B880" s="12" t="n"/>
      <c r="C880" s="12" t="n"/>
      <c r="D880" s="238" t="n"/>
      <c r="E880" s="349" t="n"/>
      <c r="F880" s="349" t="n"/>
      <c r="G880" s="349" t="n"/>
      <c r="H880" s="349" t="n"/>
      <c r="I880" s="350" t="n"/>
      <c r="J880" s="127" t="n"/>
      <c r="K880" s="25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  <c r="U880" s="12" t="n"/>
    </row>
    <row r="881" ht="15" customHeight="1" s="270">
      <c r="A881" s="12" t="n"/>
      <c r="B881" s="12" t="n"/>
      <c r="C881" s="12" t="n"/>
      <c r="D881" s="238" t="n"/>
      <c r="E881" s="349" t="n"/>
      <c r="F881" s="349" t="n"/>
      <c r="G881" s="349" t="n"/>
      <c r="H881" s="349" t="n"/>
      <c r="I881" s="350" t="n"/>
      <c r="J881" s="127" t="n"/>
      <c r="K881" s="25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  <c r="U881" s="12" t="n"/>
    </row>
    <row r="882" ht="15" customHeight="1" s="270">
      <c r="A882" s="12" t="n"/>
      <c r="B882" s="12" t="n"/>
      <c r="C882" s="12" t="n"/>
      <c r="D882" s="238" t="n"/>
      <c r="E882" s="349" t="n"/>
      <c r="F882" s="349" t="n"/>
      <c r="G882" s="349" t="n"/>
      <c r="H882" s="349" t="n"/>
      <c r="I882" s="350" t="n"/>
      <c r="J882" s="127" t="n"/>
      <c r="K882" s="25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  <c r="U882" s="12" t="n"/>
    </row>
    <row r="883" ht="15" customHeight="1" s="270">
      <c r="A883" s="12" t="n"/>
      <c r="B883" s="12" t="n"/>
      <c r="C883" s="12" t="n"/>
      <c r="D883" s="238" t="n"/>
      <c r="E883" s="349" t="n"/>
      <c r="F883" s="349" t="n"/>
      <c r="G883" s="349" t="n"/>
      <c r="H883" s="349" t="n"/>
      <c r="I883" s="350" t="n"/>
      <c r="J883" s="127" t="n"/>
      <c r="K883" s="25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  <c r="U883" s="12" t="n"/>
    </row>
    <row r="884" ht="15" customHeight="1" s="270">
      <c r="A884" s="12" t="n"/>
      <c r="B884" s="12" t="n"/>
      <c r="C884" s="12" t="n"/>
      <c r="D884" s="238" t="n"/>
      <c r="E884" s="349" t="n"/>
      <c r="F884" s="349" t="n"/>
      <c r="G884" s="349" t="n"/>
      <c r="H884" s="349" t="n"/>
      <c r="I884" s="350" t="n"/>
      <c r="J884" s="127" t="n"/>
      <c r="K884" s="25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  <c r="U884" s="12" t="n"/>
    </row>
    <row r="885" ht="15" customHeight="1" s="270">
      <c r="A885" s="12" t="n"/>
      <c r="B885" s="12" t="n"/>
      <c r="C885" s="12" t="n"/>
      <c r="D885" s="238" t="n"/>
      <c r="E885" s="349" t="n"/>
      <c r="F885" s="349" t="n"/>
      <c r="G885" s="349" t="n"/>
      <c r="H885" s="349" t="n"/>
      <c r="I885" s="350" t="n"/>
      <c r="J885" s="127" t="n"/>
      <c r="K885" s="25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  <c r="U885" s="12" t="n"/>
    </row>
    <row r="886" ht="15" customHeight="1" s="270">
      <c r="A886" s="12" t="n"/>
      <c r="B886" s="12" t="n"/>
      <c r="C886" s="12" t="n"/>
      <c r="D886" s="238" t="n"/>
      <c r="E886" s="349" t="n"/>
      <c r="F886" s="349" t="n"/>
      <c r="G886" s="349" t="n"/>
      <c r="H886" s="349" t="n"/>
      <c r="I886" s="350" t="n"/>
      <c r="J886" s="127" t="n"/>
      <c r="K886" s="25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  <c r="U886" s="12" t="n"/>
    </row>
    <row r="887" ht="15" customHeight="1" s="270">
      <c r="A887" s="12" t="n"/>
      <c r="B887" s="12" t="n"/>
      <c r="C887" s="12" t="n"/>
      <c r="D887" s="238" t="n"/>
      <c r="E887" s="349" t="n"/>
      <c r="F887" s="349" t="n"/>
      <c r="G887" s="349" t="n"/>
      <c r="H887" s="349" t="n"/>
      <c r="I887" s="350" t="n"/>
      <c r="J887" s="127" t="n"/>
      <c r="K887" s="25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  <c r="U887" s="12" t="n"/>
    </row>
    <row r="888" ht="15" customHeight="1" s="270">
      <c r="A888" s="12" t="n"/>
      <c r="B888" s="12" t="n"/>
      <c r="C888" s="12" t="n"/>
      <c r="D888" s="238" t="n"/>
      <c r="E888" s="349" t="n"/>
      <c r="F888" s="349" t="n"/>
      <c r="G888" s="349" t="n"/>
      <c r="H888" s="349" t="n"/>
      <c r="I888" s="350" t="n"/>
      <c r="J888" s="127" t="n"/>
      <c r="K888" s="25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  <c r="U888" s="12" t="n"/>
    </row>
    <row r="889" ht="15" customHeight="1" s="270">
      <c r="A889" s="12" t="n"/>
      <c r="B889" s="12" t="n"/>
      <c r="C889" s="12" t="n"/>
      <c r="D889" s="238" t="n"/>
      <c r="E889" s="349" t="n"/>
      <c r="F889" s="349" t="n"/>
      <c r="G889" s="349" t="n"/>
      <c r="H889" s="349" t="n"/>
      <c r="I889" s="350" t="n"/>
      <c r="J889" s="127" t="n"/>
      <c r="K889" s="25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  <c r="U889" s="12" t="n"/>
    </row>
    <row r="890" ht="15" customHeight="1" s="270">
      <c r="A890" s="246" t="n"/>
      <c r="B890" s="349" t="n"/>
      <c r="C890" s="349" t="n"/>
      <c r="D890" s="349" t="n"/>
      <c r="E890" s="349" t="n"/>
      <c r="F890" s="349" t="n"/>
      <c r="G890" s="349" t="n"/>
      <c r="H890" s="349" t="n"/>
      <c r="I890" s="349" t="n"/>
      <c r="J890" s="349" t="n"/>
      <c r="K890" s="349" t="n"/>
      <c r="L890" s="349" t="n"/>
      <c r="M890" s="349" t="n"/>
      <c r="N890" s="349" t="n"/>
      <c r="O890" s="349" t="n"/>
      <c r="P890" s="349" t="n"/>
      <c r="Q890" s="349" t="n"/>
      <c r="R890" s="349" t="n"/>
      <c r="S890" s="349" t="n"/>
      <c r="T890" s="349" t="n"/>
      <c r="U890" s="350" t="n"/>
    </row>
    <row r="891" ht="15" customHeight="1" s="270">
      <c r="A891" s="12" t="n"/>
      <c r="B891" s="12" t="n"/>
      <c r="C891" s="12" t="n"/>
      <c r="D891" s="238" t="n"/>
      <c r="E891" s="349" t="n"/>
      <c r="F891" s="349" t="n"/>
      <c r="G891" s="349" t="n"/>
      <c r="H891" s="349" t="n"/>
      <c r="I891" s="350" t="n"/>
      <c r="J891" s="127" t="n"/>
      <c r="K891" s="25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  <c r="U891" s="12" t="n"/>
    </row>
    <row r="892" ht="15" customHeight="1" s="270">
      <c r="A892" s="12" t="n"/>
      <c r="B892" s="12" t="n"/>
      <c r="C892" s="12" t="n"/>
      <c r="D892" s="238" t="n"/>
      <c r="E892" s="349" t="n"/>
      <c r="F892" s="349" t="n"/>
      <c r="G892" s="349" t="n"/>
      <c r="H892" s="349" t="n"/>
      <c r="I892" s="350" t="n"/>
      <c r="J892" s="127" t="n"/>
      <c r="K892" s="25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  <c r="U892" s="12" t="n"/>
    </row>
    <row r="893" ht="15" customHeight="1" s="270">
      <c r="A893" s="12" t="n"/>
      <c r="B893" s="12" t="n"/>
      <c r="C893" s="12" t="n"/>
      <c r="D893" s="238" t="n"/>
      <c r="E893" s="349" t="n"/>
      <c r="F893" s="349" t="n"/>
      <c r="G893" s="349" t="n"/>
      <c r="H893" s="349" t="n"/>
      <c r="I893" s="350" t="n"/>
      <c r="J893" s="127" t="n"/>
      <c r="K893" s="25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  <c r="U893" s="12" t="n"/>
    </row>
    <row r="894" ht="15" customHeight="1" s="270">
      <c r="A894" s="12" t="n"/>
      <c r="B894" s="12" t="n"/>
      <c r="C894" s="12" t="n"/>
      <c r="D894" s="238" t="n"/>
      <c r="E894" s="349" t="n"/>
      <c r="F894" s="349" t="n"/>
      <c r="G894" s="349" t="n"/>
      <c r="H894" s="349" t="n"/>
      <c r="I894" s="350" t="n"/>
      <c r="J894" s="127" t="n"/>
      <c r="K894" s="25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  <c r="U894" s="12" t="n"/>
    </row>
    <row r="895" ht="15" customHeight="1" s="270">
      <c r="A895" s="246" t="n"/>
      <c r="B895" s="349" t="n"/>
      <c r="C895" s="349" t="n"/>
      <c r="D895" s="349" t="n"/>
      <c r="E895" s="349" t="n"/>
      <c r="F895" s="349" t="n"/>
      <c r="G895" s="349" t="n"/>
      <c r="H895" s="349" t="n"/>
      <c r="I895" s="349" t="n"/>
      <c r="J895" s="349" t="n"/>
      <c r="K895" s="349" t="n"/>
      <c r="L895" s="349" t="n"/>
      <c r="M895" s="349" t="n"/>
      <c r="N895" s="349" t="n"/>
      <c r="O895" s="349" t="n"/>
      <c r="P895" s="349" t="n"/>
      <c r="Q895" s="349" t="n"/>
      <c r="R895" s="349" t="n"/>
      <c r="S895" s="349" t="n"/>
      <c r="T895" s="349" t="n"/>
      <c r="U895" s="350" t="n"/>
    </row>
    <row r="896" ht="30" customHeight="1" s="270">
      <c r="A896" s="12" t="n"/>
      <c r="B896" s="12" t="n"/>
      <c r="C896" s="12" t="n"/>
      <c r="D896" s="238" t="n"/>
      <c r="E896" s="349" t="n"/>
      <c r="F896" s="349" t="n"/>
      <c r="G896" s="349" t="n"/>
      <c r="H896" s="349" t="n"/>
      <c r="I896" s="350" t="n"/>
      <c r="J896" s="127" t="n"/>
      <c r="K896" s="25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  <c r="U896" s="12" t="n"/>
    </row>
    <row r="897" ht="15" customHeight="1" s="270">
      <c r="A897" s="12" t="n"/>
      <c r="B897" s="12" t="n"/>
      <c r="C897" s="12" t="n"/>
      <c r="D897" s="238" t="n"/>
      <c r="E897" s="349" t="n"/>
      <c r="F897" s="349" t="n"/>
      <c r="G897" s="349" t="n"/>
      <c r="H897" s="349" t="n"/>
      <c r="I897" s="350" t="n"/>
      <c r="J897" s="127" t="n"/>
      <c r="K897" s="25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  <c r="U897" s="12" t="n"/>
    </row>
    <row r="898" ht="15" customHeight="1" s="270">
      <c r="A898" s="12" t="n"/>
      <c r="B898" s="12" t="n"/>
      <c r="C898" s="12" t="n"/>
      <c r="D898" s="238" t="n"/>
      <c r="E898" s="349" t="n"/>
      <c r="F898" s="349" t="n"/>
      <c r="G898" s="349" t="n"/>
      <c r="H898" s="349" t="n"/>
      <c r="I898" s="350" t="n"/>
      <c r="J898" s="127" t="n"/>
      <c r="K898" s="25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  <c r="U898" s="12" t="n"/>
    </row>
    <row r="899" ht="15" customHeight="1" s="270">
      <c r="A899" s="12" t="n"/>
      <c r="B899" s="12" t="n"/>
      <c r="C899" s="12" t="n"/>
      <c r="D899" s="238" t="n"/>
      <c r="E899" s="349" t="n"/>
      <c r="F899" s="349" t="n"/>
      <c r="G899" s="349" t="n"/>
      <c r="H899" s="349" t="n"/>
      <c r="I899" s="350" t="n"/>
      <c r="J899" s="127" t="n"/>
      <c r="K899" s="25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  <c r="U899" s="12" t="n"/>
    </row>
    <row r="900" ht="15" customHeight="1" s="270">
      <c r="A900" s="12" t="n"/>
      <c r="B900" s="12" t="n"/>
      <c r="C900" s="12" t="n"/>
      <c r="D900" s="238" t="n"/>
      <c r="E900" s="349" t="n"/>
      <c r="F900" s="349" t="n"/>
      <c r="G900" s="349" t="n"/>
      <c r="H900" s="349" t="n"/>
      <c r="I900" s="350" t="n"/>
      <c r="J900" s="127" t="n"/>
      <c r="K900" s="25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  <c r="U900" s="12" t="n"/>
    </row>
    <row r="901" ht="15" customHeight="1" s="270">
      <c r="A901" s="12" t="n"/>
      <c r="B901" s="12" t="n"/>
      <c r="C901" s="12" t="n"/>
      <c r="D901" s="238" t="n"/>
      <c r="E901" s="349" t="n"/>
      <c r="F901" s="349" t="n"/>
      <c r="G901" s="349" t="n"/>
      <c r="H901" s="349" t="n"/>
      <c r="I901" s="350" t="n"/>
      <c r="J901" s="127" t="n"/>
      <c r="K901" s="25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  <c r="U901" s="12" t="n"/>
    </row>
    <row r="902" ht="15" customHeight="1" s="270">
      <c r="A902" s="12" t="n"/>
      <c r="B902" s="12" t="n"/>
      <c r="C902" s="12" t="n"/>
      <c r="D902" s="238" t="n"/>
      <c r="E902" s="349" t="n"/>
      <c r="F902" s="349" t="n"/>
      <c r="G902" s="349" t="n"/>
      <c r="H902" s="349" t="n"/>
      <c r="I902" s="350" t="n"/>
      <c r="J902" s="127" t="n"/>
      <c r="K902" s="25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  <c r="U902" s="12" t="n"/>
    </row>
    <row r="903" ht="15" customHeight="1" s="270">
      <c r="A903" s="12" t="n"/>
      <c r="B903" s="12" t="n"/>
      <c r="C903" s="12" t="n"/>
      <c r="D903" s="238" t="n"/>
      <c r="E903" s="349" t="n"/>
      <c r="F903" s="349" t="n"/>
      <c r="G903" s="349" t="n"/>
      <c r="H903" s="349" t="n"/>
      <c r="I903" s="350" t="n"/>
      <c r="J903" s="127" t="n"/>
      <c r="K903" s="25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  <c r="U903" s="12" t="n"/>
    </row>
    <row r="904" ht="15" customHeight="1" s="270">
      <c r="A904" s="12" t="n"/>
      <c r="B904" s="12" t="n"/>
      <c r="C904" s="12" t="n"/>
      <c r="D904" s="238" t="n"/>
      <c r="E904" s="349" t="n"/>
      <c r="F904" s="349" t="n"/>
      <c r="G904" s="349" t="n"/>
      <c r="H904" s="349" t="n"/>
      <c r="I904" s="350" t="n"/>
      <c r="J904" s="127" t="n"/>
      <c r="K904" s="25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  <c r="U904" s="12" t="n"/>
    </row>
    <row r="905" ht="15" customHeight="1" s="270">
      <c r="A905" s="12" t="n"/>
      <c r="B905" s="12" t="n"/>
      <c r="C905" s="12" t="n"/>
      <c r="D905" s="238" t="n"/>
      <c r="E905" s="349" t="n"/>
      <c r="F905" s="349" t="n"/>
      <c r="G905" s="349" t="n"/>
      <c r="H905" s="349" t="n"/>
      <c r="I905" s="350" t="n"/>
      <c r="J905" s="127" t="n"/>
      <c r="K905" s="25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  <c r="U905" s="12" t="n"/>
    </row>
    <row r="906" ht="15" customHeight="1" s="270">
      <c r="A906" s="12" t="n"/>
      <c r="B906" s="12" t="n"/>
      <c r="C906" s="12" t="n"/>
      <c r="D906" s="238" t="n"/>
      <c r="E906" s="349" t="n"/>
      <c r="F906" s="349" t="n"/>
      <c r="G906" s="349" t="n"/>
      <c r="H906" s="349" t="n"/>
      <c r="I906" s="350" t="n"/>
      <c r="J906" s="127" t="n"/>
      <c r="K906" s="25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  <c r="U906" s="12" t="n"/>
    </row>
    <row r="907" ht="15" customHeight="1" s="270">
      <c r="A907" s="12" t="n"/>
      <c r="B907" s="12" t="n"/>
      <c r="C907" s="12" t="n"/>
      <c r="D907" s="238" t="n"/>
      <c r="E907" s="349" t="n"/>
      <c r="F907" s="349" t="n"/>
      <c r="G907" s="349" t="n"/>
      <c r="H907" s="349" t="n"/>
      <c r="I907" s="350" t="n"/>
      <c r="J907" s="127" t="n"/>
      <c r="K907" s="25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  <c r="U907" s="12" t="n"/>
    </row>
    <row r="908" ht="15" customHeight="1" s="270">
      <c r="A908" s="12" t="n"/>
      <c r="B908" s="12" t="n"/>
      <c r="C908" s="12" t="n"/>
      <c r="D908" s="238" t="n"/>
      <c r="E908" s="349" t="n"/>
      <c r="F908" s="349" t="n"/>
      <c r="G908" s="349" t="n"/>
      <c r="H908" s="349" t="n"/>
      <c r="I908" s="350" t="n"/>
      <c r="J908" s="127" t="n"/>
      <c r="K908" s="25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  <c r="U908" s="12" t="n"/>
    </row>
    <row r="909" ht="15" customHeight="1" s="270">
      <c r="A909" s="12" t="n"/>
      <c r="B909" s="12" t="n"/>
      <c r="C909" s="12" t="n"/>
      <c r="D909" s="238" t="n"/>
      <c r="E909" s="349" t="n"/>
      <c r="F909" s="349" t="n"/>
      <c r="G909" s="349" t="n"/>
      <c r="H909" s="349" t="n"/>
      <c r="I909" s="350" t="n"/>
      <c r="J909" s="127" t="n"/>
      <c r="K909" s="25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  <c r="U909" s="12" t="n"/>
    </row>
    <row r="910" ht="30" customHeight="1" s="270">
      <c r="A910" s="12" t="n"/>
      <c r="B910" s="12" t="n"/>
      <c r="C910" s="12" t="n"/>
      <c r="D910" s="238" t="n"/>
      <c r="E910" s="349" t="n"/>
      <c r="F910" s="349" t="n"/>
      <c r="G910" s="349" t="n"/>
      <c r="H910" s="349" t="n"/>
      <c r="I910" s="350" t="n"/>
      <c r="J910" s="127" t="n"/>
      <c r="K910" s="25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  <c r="U910" s="12" t="n"/>
    </row>
    <row r="911" ht="15" customHeight="1" s="270">
      <c r="A911" s="12" t="n"/>
      <c r="B911" s="12" t="n"/>
      <c r="C911" s="12" t="n"/>
      <c r="D911" s="238" t="n"/>
      <c r="E911" s="349" t="n"/>
      <c r="F911" s="349" t="n"/>
      <c r="G911" s="349" t="n"/>
      <c r="H911" s="349" t="n"/>
      <c r="I911" s="350" t="n"/>
      <c r="J911" s="127" t="n"/>
      <c r="K911" s="25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  <c r="U911" s="12" t="n"/>
    </row>
    <row r="912" ht="15" customHeight="1" s="270">
      <c r="A912" s="12" t="n"/>
      <c r="B912" s="12" t="n"/>
      <c r="C912" s="12" t="n"/>
      <c r="D912" s="238" t="n"/>
      <c r="E912" s="349" t="n"/>
      <c r="F912" s="349" t="n"/>
      <c r="G912" s="349" t="n"/>
      <c r="H912" s="349" t="n"/>
      <c r="I912" s="350" t="n"/>
      <c r="J912" s="127" t="n"/>
      <c r="K912" s="25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  <c r="U912" s="12" t="n"/>
    </row>
    <row r="913" ht="15" customHeight="1" s="270">
      <c r="A913" s="12" t="n"/>
      <c r="B913" s="12" t="n"/>
      <c r="C913" s="12" t="n"/>
      <c r="D913" s="238" t="n"/>
      <c r="E913" s="349" t="n"/>
      <c r="F913" s="349" t="n"/>
      <c r="G913" s="349" t="n"/>
      <c r="H913" s="349" t="n"/>
      <c r="I913" s="350" t="n"/>
      <c r="J913" s="127" t="n"/>
      <c r="K913" s="25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  <c r="U913" s="12" t="n"/>
    </row>
    <row r="914" ht="15" customHeight="1" s="270">
      <c r="A914" s="12" t="n"/>
      <c r="B914" s="12" t="n"/>
      <c r="C914" s="12" t="n"/>
      <c r="D914" s="238" t="n"/>
      <c r="E914" s="349" t="n"/>
      <c r="F914" s="349" t="n"/>
      <c r="G914" s="349" t="n"/>
      <c r="H914" s="349" t="n"/>
      <c r="I914" s="350" t="n"/>
      <c r="J914" s="127" t="n"/>
      <c r="K914" s="25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  <c r="U914" s="12" t="n"/>
    </row>
    <row r="915" ht="15" customHeight="1" s="270">
      <c r="A915" s="12" t="n"/>
      <c r="B915" s="12" t="n"/>
      <c r="C915" s="12" t="n"/>
      <c r="D915" s="238" t="n"/>
      <c r="E915" s="349" t="n"/>
      <c r="F915" s="349" t="n"/>
      <c r="G915" s="349" t="n"/>
      <c r="H915" s="349" t="n"/>
      <c r="I915" s="350" t="n"/>
      <c r="J915" s="127" t="n"/>
      <c r="K915" s="25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  <c r="U915" s="12" t="n"/>
    </row>
    <row r="916" ht="15" customHeight="1" s="270">
      <c r="A916" s="12" t="n"/>
      <c r="B916" s="12" t="n"/>
      <c r="C916" s="12" t="n"/>
      <c r="D916" s="238" t="n"/>
      <c r="E916" s="349" t="n"/>
      <c r="F916" s="349" t="n"/>
      <c r="G916" s="349" t="n"/>
      <c r="H916" s="349" t="n"/>
      <c r="I916" s="350" t="n"/>
      <c r="J916" s="127" t="n"/>
      <c r="K916" s="25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  <c r="U916" s="12" t="n"/>
    </row>
    <row r="917" ht="15" customHeight="1" s="270">
      <c r="A917" s="246" t="n"/>
      <c r="B917" s="349" t="n"/>
      <c r="C917" s="349" t="n"/>
      <c r="D917" s="349" t="n"/>
      <c r="E917" s="349" t="n"/>
      <c r="F917" s="349" t="n"/>
      <c r="G917" s="349" t="n"/>
      <c r="H917" s="349" t="n"/>
      <c r="I917" s="349" t="n"/>
      <c r="J917" s="349" t="n"/>
      <c r="K917" s="349" t="n"/>
      <c r="L917" s="349" t="n"/>
      <c r="M917" s="349" t="n"/>
      <c r="N917" s="349" t="n"/>
      <c r="O917" s="349" t="n"/>
      <c r="P917" s="349" t="n"/>
      <c r="Q917" s="349" t="n"/>
      <c r="R917" s="349" t="n"/>
      <c r="S917" s="349" t="n"/>
      <c r="T917" s="349" t="n"/>
      <c r="U917" s="350" t="n"/>
    </row>
    <row r="918" ht="30" customHeight="1" s="270">
      <c r="A918" s="12" t="n"/>
      <c r="B918" s="12" t="n"/>
      <c r="C918" s="12" t="n"/>
      <c r="D918" s="238" t="n"/>
      <c r="E918" s="349" t="n"/>
      <c r="F918" s="349" t="n"/>
      <c r="G918" s="349" t="n"/>
      <c r="H918" s="349" t="n"/>
      <c r="I918" s="350" t="n"/>
      <c r="J918" s="127" t="n"/>
      <c r="K918" s="25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  <c r="U918" s="12" t="n"/>
    </row>
    <row r="919" ht="15" customHeight="1" s="270">
      <c r="A919" s="12" t="n"/>
      <c r="B919" s="12" t="n"/>
      <c r="C919" s="12" t="n"/>
      <c r="D919" s="238" t="n"/>
      <c r="E919" s="349" t="n"/>
      <c r="F919" s="349" t="n"/>
      <c r="G919" s="349" t="n"/>
      <c r="H919" s="349" t="n"/>
      <c r="I919" s="350" t="n"/>
      <c r="J919" s="127" t="n"/>
      <c r="K919" s="25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  <c r="U919" s="12" t="n"/>
    </row>
    <row r="920" ht="15" customHeight="1" s="270">
      <c r="A920" s="12" t="n"/>
      <c r="B920" s="12" t="n"/>
      <c r="C920" s="12" t="n"/>
      <c r="D920" s="238" t="n"/>
      <c r="E920" s="349" t="n"/>
      <c r="F920" s="349" t="n"/>
      <c r="G920" s="349" t="n"/>
      <c r="H920" s="349" t="n"/>
      <c r="I920" s="350" t="n"/>
      <c r="J920" s="127" t="n"/>
      <c r="K920" s="25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  <c r="U920" s="12" t="n"/>
    </row>
    <row r="921" ht="15" customHeight="1" s="270">
      <c r="A921" s="12" t="n"/>
      <c r="B921" s="12" t="n"/>
      <c r="C921" s="12" t="n"/>
      <c r="D921" s="238" t="n"/>
      <c r="E921" s="349" t="n"/>
      <c r="F921" s="349" t="n"/>
      <c r="G921" s="349" t="n"/>
      <c r="H921" s="349" t="n"/>
      <c r="I921" s="350" t="n"/>
      <c r="J921" s="127" t="n"/>
      <c r="K921" s="25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  <c r="U921" s="12" t="n"/>
    </row>
    <row r="922" ht="15" customHeight="1" s="270">
      <c r="A922" s="12" t="n"/>
      <c r="B922" s="12" t="n"/>
      <c r="C922" s="12" t="n"/>
      <c r="D922" s="238" t="n"/>
      <c r="E922" s="349" t="n"/>
      <c r="F922" s="349" t="n"/>
      <c r="G922" s="349" t="n"/>
      <c r="H922" s="349" t="n"/>
      <c r="I922" s="350" t="n"/>
      <c r="J922" s="127" t="n"/>
      <c r="K922" s="25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  <c r="U922" s="12" t="n"/>
    </row>
    <row r="923" ht="15" customHeight="1" s="270">
      <c r="A923" s="12" t="n"/>
      <c r="B923" s="12" t="n"/>
      <c r="C923" s="12" t="n"/>
      <c r="D923" s="238" t="n"/>
      <c r="E923" s="349" t="n"/>
      <c r="F923" s="349" t="n"/>
      <c r="G923" s="349" t="n"/>
      <c r="H923" s="349" t="n"/>
      <c r="I923" s="350" t="n"/>
      <c r="J923" s="127" t="n"/>
      <c r="K923" s="25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  <c r="U923" s="12" t="n"/>
    </row>
    <row r="924" ht="15" customHeight="1" s="270">
      <c r="A924" s="12" t="n"/>
      <c r="B924" s="12" t="n"/>
      <c r="C924" s="12" t="n"/>
      <c r="D924" s="238" t="n"/>
      <c r="E924" s="349" t="n"/>
      <c r="F924" s="349" t="n"/>
      <c r="G924" s="349" t="n"/>
      <c r="H924" s="349" t="n"/>
      <c r="I924" s="350" t="n"/>
      <c r="J924" s="127" t="n"/>
      <c r="K924" s="25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  <c r="U924" s="12" t="n"/>
    </row>
    <row r="925" ht="15" customHeight="1" s="270">
      <c r="A925" s="12" t="n"/>
      <c r="B925" s="12" t="n"/>
      <c r="C925" s="12" t="n"/>
      <c r="D925" s="238" t="n"/>
      <c r="E925" s="349" t="n"/>
      <c r="F925" s="349" t="n"/>
      <c r="G925" s="349" t="n"/>
      <c r="H925" s="349" t="n"/>
      <c r="I925" s="350" t="n"/>
      <c r="J925" s="127" t="n"/>
      <c r="K925" s="25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  <c r="U925" s="12" t="n"/>
    </row>
    <row r="926" ht="15" customHeight="1" s="270">
      <c r="A926" s="12" t="n"/>
      <c r="B926" s="12" t="n"/>
      <c r="C926" s="12" t="n"/>
      <c r="D926" s="238" t="n"/>
      <c r="E926" s="349" t="n"/>
      <c r="F926" s="349" t="n"/>
      <c r="G926" s="349" t="n"/>
      <c r="H926" s="349" t="n"/>
      <c r="I926" s="350" t="n"/>
      <c r="J926" s="127" t="n"/>
      <c r="K926" s="25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  <c r="U926" s="12" t="n"/>
    </row>
    <row r="927" ht="15" customHeight="1" s="270">
      <c r="A927" s="12" t="n"/>
      <c r="B927" s="12" t="n"/>
      <c r="C927" s="12" t="n"/>
      <c r="D927" s="238" t="n"/>
      <c r="E927" s="349" t="n"/>
      <c r="F927" s="349" t="n"/>
      <c r="G927" s="349" t="n"/>
      <c r="H927" s="349" t="n"/>
      <c r="I927" s="350" t="n"/>
      <c r="J927" s="127" t="n"/>
      <c r="K927" s="25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  <c r="U927" s="12" t="n"/>
    </row>
    <row r="928" ht="15" customHeight="1" s="270">
      <c r="A928" s="12" t="n"/>
      <c r="B928" s="12" t="n"/>
      <c r="C928" s="12" t="n"/>
      <c r="D928" s="238" t="n"/>
      <c r="E928" s="349" t="n"/>
      <c r="F928" s="349" t="n"/>
      <c r="G928" s="349" t="n"/>
      <c r="H928" s="349" t="n"/>
      <c r="I928" s="350" t="n"/>
      <c r="J928" s="127" t="n"/>
      <c r="K928" s="25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  <c r="U928" s="12" t="n"/>
    </row>
    <row r="929" ht="15" customHeight="1" s="270">
      <c r="A929" s="12" t="n"/>
      <c r="B929" s="12" t="n"/>
      <c r="C929" s="12" t="n"/>
      <c r="D929" s="238" t="n"/>
      <c r="E929" s="349" t="n"/>
      <c r="F929" s="349" t="n"/>
      <c r="G929" s="349" t="n"/>
      <c r="H929" s="349" t="n"/>
      <c r="I929" s="350" t="n"/>
      <c r="J929" s="127" t="n"/>
      <c r="K929" s="25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  <c r="U929" s="12" t="n"/>
    </row>
    <row r="930" ht="30" customHeight="1" s="270">
      <c r="A930" s="12" t="n"/>
      <c r="B930" s="12" t="n"/>
      <c r="C930" s="12" t="n"/>
      <c r="D930" s="238" t="n"/>
      <c r="E930" s="349" t="n"/>
      <c r="F930" s="349" t="n"/>
      <c r="G930" s="349" t="n"/>
      <c r="H930" s="349" t="n"/>
      <c r="I930" s="350" t="n"/>
      <c r="J930" s="127" t="n"/>
      <c r="K930" s="25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  <c r="U930" s="12" t="n"/>
    </row>
    <row r="931" ht="15" customHeight="1" s="270">
      <c r="A931" s="12" t="n"/>
      <c r="B931" s="12" t="n"/>
      <c r="C931" s="12" t="n"/>
      <c r="D931" s="238" t="n"/>
      <c r="E931" s="349" t="n"/>
      <c r="F931" s="349" t="n"/>
      <c r="G931" s="349" t="n"/>
      <c r="H931" s="349" t="n"/>
      <c r="I931" s="350" t="n"/>
      <c r="J931" s="127" t="n"/>
      <c r="K931" s="25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  <c r="U931" s="12" t="n"/>
    </row>
    <row r="932" ht="15" customHeight="1" s="270">
      <c r="A932" s="12" t="n"/>
      <c r="B932" s="12" t="n"/>
      <c r="C932" s="12" t="n"/>
      <c r="D932" s="238" t="n"/>
      <c r="E932" s="349" t="n"/>
      <c r="F932" s="349" t="n"/>
      <c r="G932" s="349" t="n"/>
      <c r="H932" s="349" t="n"/>
      <c r="I932" s="350" t="n"/>
      <c r="J932" s="127" t="n"/>
      <c r="K932" s="25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  <c r="U932" s="12" t="n"/>
    </row>
    <row r="933" ht="15" customHeight="1" s="270">
      <c r="A933" s="12" t="n"/>
      <c r="B933" s="12" t="n"/>
      <c r="C933" s="12" t="n"/>
      <c r="D933" s="238" t="n"/>
      <c r="E933" s="349" t="n"/>
      <c r="F933" s="349" t="n"/>
      <c r="G933" s="349" t="n"/>
      <c r="H933" s="349" t="n"/>
      <c r="I933" s="350" t="n"/>
      <c r="J933" s="127" t="n"/>
      <c r="K933" s="25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  <c r="U933" s="12" t="n"/>
    </row>
    <row r="934" ht="15" customHeight="1" s="270">
      <c r="A934" s="12" t="n"/>
      <c r="B934" s="12" t="n"/>
      <c r="C934" s="12" t="n"/>
      <c r="D934" s="238" t="n"/>
      <c r="E934" s="349" t="n"/>
      <c r="F934" s="349" t="n"/>
      <c r="G934" s="349" t="n"/>
      <c r="H934" s="349" t="n"/>
      <c r="I934" s="350" t="n"/>
      <c r="J934" s="127" t="n"/>
      <c r="K934" s="25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  <c r="U934" s="12" t="n"/>
    </row>
    <row r="935" ht="15" customHeight="1" s="270">
      <c r="A935" s="12" t="n"/>
      <c r="B935" s="12" t="n"/>
      <c r="C935" s="12" t="n"/>
      <c r="D935" s="238" t="n"/>
      <c r="E935" s="349" t="n"/>
      <c r="F935" s="349" t="n"/>
      <c r="G935" s="349" t="n"/>
      <c r="H935" s="349" t="n"/>
      <c r="I935" s="350" t="n"/>
      <c r="J935" s="127" t="n"/>
      <c r="K935" s="25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  <c r="U935" s="12" t="n"/>
    </row>
    <row r="936" ht="15" customHeight="1" s="270">
      <c r="A936" s="12" t="n"/>
      <c r="B936" s="12" t="n"/>
      <c r="C936" s="12" t="n"/>
      <c r="D936" s="238" t="n"/>
      <c r="E936" s="349" t="n"/>
      <c r="F936" s="349" t="n"/>
      <c r="G936" s="349" t="n"/>
      <c r="H936" s="349" t="n"/>
      <c r="I936" s="350" t="n"/>
      <c r="J936" s="127" t="n"/>
      <c r="K936" s="25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  <c r="U936" s="12" t="n"/>
    </row>
    <row r="937" ht="15" customHeight="1" s="270">
      <c r="A937" s="12" t="n"/>
      <c r="B937" s="12" t="n"/>
      <c r="C937" s="12" t="n"/>
      <c r="D937" s="238" t="n"/>
      <c r="E937" s="349" t="n"/>
      <c r="F937" s="349" t="n"/>
      <c r="G937" s="349" t="n"/>
      <c r="H937" s="349" t="n"/>
      <c r="I937" s="350" t="n"/>
      <c r="J937" s="127" t="n"/>
      <c r="K937" s="25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  <c r="U937" s="12" t="n"/>
    </row>
    <row r="938" ht="15" customHeight="1" s="270">
      <c r="A938" s="12" t="n"/>
      <c r="B938" s="12" t="n"/>
      <c r="C938" s="12" t="n"/>
      <c r="D938" s="238" t="n"/>
      <c r="E938" s="349" t="n"/>
      <c r="F938" s="349" t="n"/>
      <c r="G938" s="349" t="n"/>
      <c r="H938" s="349" t="n"/>
      <c r="I938" s="350" t="n"/>
      <c r="J938" s="127" t="n"/>
      <c r="K938" s="25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  <c r="U938" s="12" t="n"/>
    </row>
    <row r="939" ht="15" customHeight="1" s="270">
      <c r="A939" s="246" t="n"/>
      <c r="B939" s="349" t="n"/>
      <c r="C939" s="349" t="n"/>
      <c r="D939" s="349" t="n"/>
      <c r="E939" s="349" t="n"/>
      <c r="F939" s="349" t="n"/>
      <c r="G939" s="349" t="n"/>
      <c r="H939" s="349" t="n"/>
      <c r="I939" s="349" t="n"/>
      <c r="J939" s="349" t="n"/>
      <c r="K939" s="349" t="n"/>
      <c r="L939" s="349" t="n"/>
      <c r="M939" s="349" t="n"/>
      <c r="N939" s="349" t="n"/>
      <c r="O939" s="349" t="n"/>
      <c r="P939" s="349" t="n"/>
      <c r="Q939" s="349" t="n"/>
      <c r="R939" s="349" t="n"/>
      <c r="S939" s="349" t="n"/>
      <c r="T939" s="349" t="n"/>
      <c r="U939" s="350" t="n"/>
    </row>
    <row r="940" ht="15" customHeight="1" s="270">
      <c r="A940" s="12" t="n"/>
      <c r="B940" s="12" t="n"/>
      <c r="C940" s="12" t="n"/>
      <c r="D940" s="238" t="n"/>
      <c r="E940" s="349" t="n"/>
      <c r="F940" s="349" t="n"/>
      <c r="G940" s="349" t="n"/>
      <c r="H940" s="349" t="n"/>
      <c r="I940" s="350" t="n"/>
      <c r="J940" s="127" t="n"/>
      <c r="K940" s="25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  <c r="U940" s="12" t="n"/>
    </row>
    <row r="941" ht="15" customHeight="1" s="270">
      <c r="A941" s="12" t="n"/>
      <c r="B941" s="12" t="n"/>
      <c r="C941" s="12" t="n"/>
      <c r="D941" s="238" t="n"/>
      <c r="E941" s="349" t="n"/>
      <c r="F941" s="349" t="n"/>
      <c r="G941" s="349" t="n"/>
      <c r="H941" s="349" t="n"/>
      <c r="I941" s="350" t="n"/>
      <c r="J941" s="127" t="n"/>
      <c r="K941" s="25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  <c r="U941" s="12" t="n"/>
    </row>
    <row r="942" ht="15" customHeight="1" s="270">
      <c r="A942" s="12" t="n"/>
      <c r="B942" s="12" t="n"/>
      <c r="C942" s="12" t="n"/>
      <c r="D942" s="238" t="n"/>
      <c r="E942" s="349" t="n"/>
      <c r="F942" s="349" t="n"/>
      <c r="G942" s="349" t="n"/>
      <c r="H942" s="349" t="n"/>
      <c r="I942" s="350" t="n"/>
      <c r="J942" s="127" t="n"/>
      <c r="K942" s="25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  <c r="U942" s="12" t="n"/>
    </row>
    <row r="943" ht="15" customHeight="1" s="270">
      <c r="A943" s="246" t="n"/>
      <c r="B943" s="349" t="n"/>
      <c r="C943" s="349" t="n"/>
      <c r="D943" s="349" t="n"/>
      <c r="E943" s="349" t="n"/>
      <c r="F943" s="349" t="n"/>
      <c r="G943" s="349" t="n"/>
      <c r="H943" s="349" t="n"/>
      <c r="I943" s="349" t="n"/>
      <c r="J943" s="349" t="n"/>
      <c r="K943" s="349" t="n"/>
      <c r="L943" s="349" t="n"/>
      <c r="M943" s="349" t="n"/>
      <c r="N943" s="349" t="n"/>
      <c r="O943" s="349" t="n"/>
      <c r="P943" s="349" t="n"/>
      <c r="Q943" s="349" t="n"/>
      <c r="R943" s="349" t="n"/>
      <c r="S943" s="349" t="n"/>
      <c r="T943" s="349" t="n"/>
      <c r="U943" s="350" t="n"/>
    </row>
    <row r="944" ht="15" customHeight="1" s="270">
      <c r="A944" s="12" t="n"/>
      <c r="B944" s="12" t="n"/>
      <c r="C944" s="12" t="n"/>
      <c r="D944" s="238" t="n"/>
      <c r="E944" s="349" t="n"/>
      <c r="F944" s="349" t="n"/>
      <c r="G944" s="349" t="n"/>
      <c r="H944" s="349" t="n"/>
      <c r="I944" s="350" t="n"/>
      <c r="J944" s="127" t="n"/>
      <c r="K944" s="25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  <c r="U944" s="12" t="n"/>
    </row>
    <row r="945" ht="15" customHeight="1" s="270">
      <c r="A945" s="12" t="n"/>
      <c r="B945" s="12" t="n"/>
      <c r="C945" s="12" t="n"/>
      <c r="D945" s="238" t="n"/>
      <c r="E945" s="349" t="n"/>
      <c r="F945" s="349" t="n"/>
      <c r="G945" s="349" t="n"/>
      <c r="H945" s="349" t="n"/>
      <c r="I945" s="350" t="n"/>
      <c r="J945" s="127" t="n"/>
      <c r="K945" s="25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  <c r="U945" s="12" t="n"/>
    </row>
    <row r="946" ht="15" customHeight="1" s="270">
      <c r="A946" s="12" t="n"/>
      <c r="B946" s="12" t="n"/>
      <c r="C946" s="12" t="n"/>
      <c r="D946" s="238" t="n"/>
      <c r="E946" s="349" t="n"/>
      <c r="F946" s="349" t="n"/>
      <c r="G946" s="349" t="n"/>
      <c r="H946" s="349" t="n"/>
      <c r="I946" s="350" t="n"/>
      <c r="J946" s="127" t="n"/>
      <c r="K946" s="25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  <c r="U946" s="12" t="n"/>
    </row>
    <row r="947" ht="15" customHeight="1" s="270">
      <c r="A947" s="12" t="n"/>
      <c r="B947" s="12" t="n"/>
      <c r="C947" s="12" t="n"/>
      <c r="D947" s="238" t="n"/>
      <c r="E947" s="349" t="n"/>
      <c r="F947" s="349" t="n"/>
      <c r="G947" s="349" t="n"/>
      <c r="H947" s="349" t="n"/>
      <c r="I947" s="350" t="n"/>
      <c r="J947" s="127" t="n"/>
      <c r="K947" s="25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  <c r="U947" s="12" t="n"/>
    </row>
    <row r="948" ht="15" customHeight="1" s="270">
      <c r="A948" s="12" t="n"/>
      <c r="B948" s="12" t="n"/>
      <c r="C948" s="12" t="n"/>
      <c r="D948" s="238" t="n"/>
      <c r="E948" s="349" t="n"/>
      <c r="F948" s="349" t="n"/>
      <c r="G948" s="349" t="n"/>
      <c r="H948" s="349" t="n"/>
      <c r="I948" s="350" t="n"/>
      <c r="J948" s="127" t="n"/>
      <c r="K948" s="25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  <c r="U948" s="12" t="n"/>
    </row>
    <row r="949" ht="30" customHeight="1" s="270">
      <c r="A949" s="12" t="n"/>
      <c r="B949" s="12" t="n"/>
      <c r="C949" s="12" t="n"/>
      <c r="D949" s="238" t="n"/>
      <c r="E949" s="349" t="n"/>
      <c r="F949" s="349" t="n"/>
      <c r="G949" s="349" t="n"/>
      <c r="H949" s="349" t="n"/>
      <c r="I949" s="350" t="n"/>
      <c r="J949" s="127" t="n"/>
      <c r="K949" s="25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  <c r="U949" s="12" t="n"/>
    </row>
    <row r="950" ht="15" customHeight="1" s="270">
      <c r="A950" s="12" t="n"/>
      <c r="B950" s="12" t="n"/>
      <c r="C950" s="12" t="n"/>
      <c r="D950" s="238" t="n"/>
      <c r="E950" s="349" t="n"/>
      <c r="F950" s="349" t="n"/>
      <c r="G950" s="349" t="n"/>
      <c r="H950" s="349" t="n"/>
      <c r="I950" s="350" t="n"/>
      <c r="J950" s="127" t="n"/>
      <c r="K950" s="25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  <c r="U950" s="12" t="n"/>
    </row>
    <row r="951" ht="15" customHeight="1" s="270">
      <c r="A951" s="12" t="n"/>
      <c r="B951" s="12" t="n"/>
      <c r="C951" s="12" t="n"/>
      <c r="D951" s="238" t="n"/>
      <c r="E951" s="349" t="n"/>
      <c r="F951" s="349" t="n"/>
      <c r="G951" s="349" t="n"/>
      <c r="H951" s="349" t="n"/>
      <c r="I951" s="350" t="n"/>
      <c r="J951" s="127" t="n"/>
      <c r="K951" s="25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  <c r="U951" s="12" t="n"/>
    </row>
    <row r="952" ht="15" customHeight="1" s="270">
      <c r="A952" s="12" t="n"/>
      <c r="B952" s="12" t="n"/>
      <c r="C952" s="12" t="n"/>
      <c r="D952" s="238" t="n"/>
      <c r="E952" s="349" t="n"/>
      <c r="F952" s="349" t="n"/>
      <c r="G952" s="349" t="n"/>
      <c r="H952" s="349" t="n"/>
      <c r="I952" s="350" t="n"/>
      <c r="J952" s="127" t="n"/>
      <c r="K952" s="25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  <c r="U952" s="12" t="n"/>
    </row>
    <row r="953" ht="15" customHeight="1" s="270">
      <c r="A953" s="12" t="n"/>
      <c r="B953" s="12" t="n"/>
      <c r="C953" s="12" t="n"/>
      <c r="D953" s="238" t="n"/>
      <c r="E953" s="349" t="n"/>
      <c r="F953" s="349" t="n"/>
      <c r="G953" s="349" t="n"/>
      <c r="H953" s="349" t="n"/>
      <c r="I953" s="350" t="n"/>
      <c r="J953" s="127" t="n"/>
      <c r="K953" s="25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  <c r="U953" s="12" t="n"/>
    </row>
    <row r="954" ht="30" customHeight="1" s="270">
      <c r="A954" s="12" t="n"/>
      <c r="B954" s="12" t="n"/>
      <c r="C954" s="12" t="n"/>
      <c r="D954" s="238" t="n"/>
      <c r="E954" s="349" t="n"/>
      <c r="F954" s="349" t="n"/>
      <c r="G954" s="349" t="n"/>
      <c r="H954" s="349" t="n"/>
      <c r="I954" s="350" t="n"/>
      <c r="J954" s="127" t="n"/>
      <c r="K954" s="25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  <c r="U954" s="12" t="n"/>
    </row>
    <row r="955" ht="30" customHeight="1" s="270">
      <c r="A955" s="12" t="n"/>
      <c r="B955" s="12" t="n"/>
      <c r="C955" s="12" t="n"/>
      <c r="D955" s="238" t="n"/>
      <c r="E955" s="349" t="n"/>
      <c r="F955" s="349" t="n"/>
      <c r="G955" s="349" t="n"/>
      <c r="H955" s="349" t="n"/>
      <c r="I955" s="350" t="n"/>
      <c r="J955" s="127" t="n"/>
      <c r="K955" s="25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  <c r="U955" s="12" t="n"/>
    </row>
    <row r="956" ht="15" customHeight="1" s="270">
      <c r="A956" s="12" t="n"/>
      <c r="B956" s="12" t="n"/>
      <c r="C956" s="12" t="n"/>
      <c r="D956" s="238" t="n"/>
      <c r="E956" s="349" t="n"/>
      <c r="F956" s="349" t="n"/>
      <c r="G956" s="349" t="n"/>
      <c r="H956" s="349" t="n"/>
      <c r="I956" s="350" t="n"/>
      <c r="J956" s="127" t="n"/>
      <c r="K956" s="25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  <c r="U956" s="12" t="n"/>
    </row>
    <row r="957" ht="15" customHeight="1" s="270">
      <c r="A957" s="12" t="n"/>
      <c r="B957" s="12" t="n"/>
      <c r="C957" s="12" t="n"/>
      <c r="D957" s="238" t="n"/>
      <c r="E957" s="349" t="n"/>
      <c r="F957" s="349" t="n"/>
      <c r="G957" s="349" t="n"/>
      <c r="H957" s="349" t="n"/>
      <c r="I957" s="350" t="n"/>
      <c r="J957" s="127" t="n"/>
      <c r="K957" s="25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  <c r="U957" s="12" t="n"/>
    </row>
    <row r="958" ht="30" customHeight="1" s="270">
      <c r="A958" s="12" t="n"/>
      <c r="B958" s="12" t="n"/>
      <c r="C958" s="12" t="n"/>
      <c r="D958" s="238" t="n"/>
      <c r="E958" s="349" t="n"/>
      <c r="F958" s="349" t="n"/>
      <c r="G958" s="349" t="n"/>
      <c r="H958" s="349" t="n"/>
      <c r="I958" s="350" t="n"/>
      <c r="J958" s="127" t="n"/>
      <c r="K958" s="25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  <c r="U958" s="12" t="n"/>
    </row>
    <row r="959" ht="15" customHeight="1" s="270">
      <c r="A959" s="12" t="n"/>
      <c r="B959" s="12" t="n"/>
      <c r="C959" s="12" t="n"/>
      <c r="D959" s="238" t="n"/>
      <c r="E959" s="349" t="n"/>
      <c r="F959" s="349" t="n"/>
      <c r="G959" s="349" t="n"/>
      <c r="H959" s="349" t="n"/>
      <c r="I959" s="350" t="n"/>
      <c r="J959" s="127" t="n"/>
      <c r="K959" s="25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  <c r="U959" s="12" t="n"/>
    </row>
    <row r="960" ht="15" customHeight="1" s="270">
      <c r="A960" s="12" t="n"/>
      <c r="B960" s="12" t="n"/>
      <c r="C960" s="12" t="n"/>
      <c r="D960" s="238" t="n"/>
      <c r="E960" s="349" t="n"/>
      <c r="F960" s="349" t="n"/>
      <c r="G960" s="349" t="n"/>
      <c r="H960" s="349" t="n"/>
      <c r="I960" s="350" t="n"/>
      <c r="J960" s="127" t="n"/>
      <c r="K960" s="25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  <c r="U960" s="12" t="n"/>
    </row>
    <row r="961" ht="30" customHeight="1" s="270">
      <c r="A961" s="12" t="n"/>
      <c r="B961" s="12" t="n"/>
      <c r="C961" s="12" t="n"/>
      <c r="D961" s="238" t="n"/>
      <c r="E961" s="349" t="n"/>
      <c r="F961" s="349" t="n"/>
      <c r="G961" s="349" t="n"/>
      <c r="H961" s="349" t="n"/>
      <c r="I961" s="350" t="n"/>
      <c r="J961" s="127" t="n"/>
      <c r="K961" s="25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  <c r="U961" s="12" t="n"/>
    </row>
    <row r="962" ht="15" customHeight="1" s="270">
      <c r="A962" s="12" t="n"/>
      <c r="B962" s="12" t="n"/>
      <c r="C962" s="12" t="n"/>
      <c r="D962" s="238" t="n"/>
      <c r="E962" s="349" t="n"/>
      <c r="F962" s="349" t="n"/>
      <c r="G962" s="349" t="n"/>
      <c r="H962" s="349" t="n"/>
      <c r="I962" s="350" t="n"/>
      <c r="J962" s="127" t="n"/>
      <c r="K962" s="25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  <c r="U962" s="12" t="n"/>
    </row>
    <row r="963" ht="15" customHeight="1" s="270">
      <c r="A963" s="246" t="n"/>
      <c r="B963" s="349" t="n"/>
      <c r="C963" s="349" t="n"/>
      <c r="D963" s="349" t="n"/>
      <c r="E963" s="349" t="n"/>
      <c r="F963" s="349" t="n"/>
      <c r="G963" s="349" t="n"/>
      <c r="H963" s="349" t="n"/>
      <c r="I963" s="349" t="n"/>
      <c r="J963" s="349" t="n"/>
      <c r="K963" s="349" t="n"/>
      <c r="L963" s="349" t="n"/>
      <c r="M963" s="349" t="n"/>
      <c r="N963" s="349" t="n"/>
      <c r="O963" s="349" t="n"/>
      <c r="P963" s="349" t="n"/>
      <c r="Q963" s="349" t="n"/>
      <c r="R963" s="349" t="n"/>
      <c r="S963" s="349" t="n"/>
      <c r="T963" s="349" t="n"/>
      <c r="U963" s="350" t="n"/>
    </row>
    <row r="964" ht="15" customHeight="1" s="270">
      <c r="A964" s="12" t="n"/>
      <c r="B964" s="12" t="n"/>
      <c r="C964" s="12" t="n"/>
      <c r="D964" s="238" t="n"/>
      <c r="E964" s="349" t="n"/>
      <c r="F964" s="349" t="n"/>
      <c r="G964" s="349" t="n"/>
      <c r="H964" s="349" t="n"/>
      <c r="I964" s="350" t="n"/>
      <c r="J964" s="127" t="n"/>
      <c r="K964" s="25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  <c r="U964" s="12" t="n"/>
    </row>
    <row r="965" ht="15" customHeight="1" s="270">
      <c r="A965" s="12" t="n"/>
      <c r="B965" s="12" t="n"/>
      <c r="C965" s="12" t="n"/>
      <c r="D965" s="238" t="n"/>
      <c r="E965" s="349" t="n"/>
      <c r="F965" s="349" t="n"/>
      <c r="G965" s="349" t="n"/>
      <c r="H965" s="349" t="n"/>
      <c r="I965" s="350" t="n"/>
      <c r="J965" s="127" t="n"/>
      <c r="K965" s="25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  <c r="U965" s="12" t="n"/>
    </row>
    <row r="966" ht="15" customHeight="1" s="270">
      <c r="A966" s="12" t="n"/>
      <c r="B966" s="12" t="n"/>
      <c r="C966" s="12" t="n"/>
      <c r="D966" s="238" t="n"/>
      <c r="E966" s="349" t="n"/>
      <c r="F966" s="349" t="n"/>
      <c r="G966" s="349" t="n"/>
      <c r="H966" s="349" t="n"/>
      <c r="I966" s="350" t="n"/>
      <c r="J966" s="127" t="n"/>
      <c r="K966" s="25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  <c r="U966" s="12" t="n"/>
    </row>
    <row r="967" ht="15" customHeight="1" s="270">
      <c r="A967" s="12" t="n"/>
      <c r="B967" s="12" t="n"/>
      <c r="C967" s="12" t="n"/>
      <c r="D967" s="238" t="n"/>
      <c r="E967" s="349" t="n"/>
      <c r="F967" s="349" t="n"/>
      <c r="G967" s="349" t="n"/>
      <c r="H967" s="349" t="n"/>
      <c r="I967" s="350" t="n"/>
      <c r="J967" s="127" t="n"/>
      <c r="K967" s="25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  <c r="U967" s="12" t="n"/>
    </row>
    <row r="968" ht="30" customHeight="1" s="270">
      <c r="A968" s="12" t="n"/>
      <c r="B968" s="12" t="n"/>
      <c r="C968" s="12" t="n"/>
      <c r="D968" s="238" t="n"/>
      <c r="E968" s="349" t="n"/>
      <c r="F968" s="349" t="n"/>
      <c r="G968" s="349" t="n"/>
      <c r="H968" s="349" t="n"/>
      <c r="I968" s="350" t="n"/>
      <c r="J968" s="127" t="n"/>
      <c r="K968" s="25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  <c r="U968" s="12" t="n"/>
    </row>
    <row r="969" ht="15" customHeight="1" s="270">
      <c r="A969" s="12" t="n"/>
      <c r="B969" s="12" t="n"/>
      <c r="C969" s="12" t="n"/>
      <c r="D969" s="238" t="n"/>
      <c r="E969" s="349" t="n"/>
      <c r="F969" s="349" t="n"/>
      <c r="G969" s="349" t="n"/>
      <c r="H969" s="349" t="n"/>
      <c r="I969" s="350" t="n"/>
      <c r="J969" s="127" t="n"/>
      <c r="K969" s="25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  <c r="U969" s="12" t="n"/>
    </row>
    <row r="970" ht="15" customHeight="1" s="270">
      <c r="A970" s="12" t="n"/>
      <c r="B970" s="12" t="n"/>
      <c r="C970" s="12" t="n"/>
      <c r="D970" s="238" t="n"/>
      <c r="E970" s="349" t="n"/>
      <c r="F970" s="349" t="n"/>
      <c r="G970" s="349" t="n"/>
      <c r="H970" s="349" t="n"/>
      <c r="I970" s="350" t="n"/>
      <c r="J970" s="127" t="n"/>
      <c r="K970" s="25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  <c r="U970" s="12" t="n"/>
    </row>
    <row r="971" ht="30" customHeight="1" s="270">
      <c r="A971" s="12" t="n"/>
      <c r="B971" s="12" t="n"/>
      <c r="C971" s="12" t="n"/>
      <c r="D971" s="238" t="n"/>
      <c r="E971" s="349" t="n"/>
      <c r="F971" s="349" t="n"/>
      <c r="G971" s="349" t="n"/>
      <c r="H971" s="349" t="n"/>
      <c r="I971" s="350" t="n"/>
      <c r="J971" s="127" t="n"/>
      <c r="K971" s="25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  <c r="U971" s="12" t="n"/>
    </row>
    <row r="972" ht="30" customHeight="1" s="270">
      <c r="A972" s="12" t="n"/>
      <c r="B972" s="12" t="n"/>
      <c r="C972" s="12" t="n"/>
      <c r="D972" s="238" t="n"/>
      <c r="E972" s="349" t="n"/>
      <c r="F972" s="349" t="n"/>
      <c r="G972" s="349" t="n"/>
      <c r="H972" s="349" t="n"/>
      <c r="I972" s="350" t="n"/>
      <c r="J972" s="127" t="n"/>
      <c r="K972" s="25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  <c r="U972" s="12" t="n"/>
    </row>
    <row r="973" ht="15" customHeight="1" s="270">
      <c r="A973" s="12" t="n"/>
      <c r="B973" s="12" t="n"/>
      <c r="C973" s="12" t="n"/>
      <c r="D973" s="238" t="n"/>
      <c r="E973" s="349" t="n"/>
      <c r="F973" s="349" t="n"/>
      <c r="G973" s="349" t="n"/>
      <c r="H973" s="349" t="n"/>
      <c r="I973" s="350" t="n"/>
      <c r="J973" s="127" t="n"/>
      <c r="K973" s="25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  <c r="U973" s="12" t="n"/>
    </row>
    <row r="974" ht="15" customHeight="1" s="270">
      <c r="A974" s="12" t="n"/>
      <c r="B974" s="12" t="n"/>
      <c r="C974" s="12" t="n"/>
      <c r="D974" s="238" t="n"/>
      <c r="E974" s="349" t="n"/>
      <c r="F974" s="349" t="n"/>
      <c r="G974" s="349" t="n"/>
      <c r="H974" s="349" t="n"/>
      <c r="I974" s="350" t="n"/>
      <c r="J974" s="127" t="n"/>
      <c r="K974" s="25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  <c r="U974" s="12" t="n"/>
    </row>
    <row r="975" ht="30" customHeight="1" s="270">
      <c r="A975" s="12" t="n"/>
      <c r="B975" s="12" t="n"/>
      <c r="C975" s="12" t="n"/>
      <c r="D975" s="238" t="n"/>
      <c r="E975" s="349" t="n"/>
      <c r="F975" s="349" t="n"/>
      <c r="G975" s="349" t="n"/>
      <c r="H975" s="349" t="n"/>
      <c r="I975" s="350" t="n"/>
      <c r="J975" s="127" t="n"/>
      <c r="K975" s="25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  <c r="U975" s="12" t="n"/>
    </row>
    <row r="976" ht="15" customHeight="1" s="270">
      <c r="A976" s="12" t="n"/>
      <c r="B976" s="12" t="n"/>
      <c r="C976" s="12" t="n"/>
      <c r="D976" s="238" t="n"/>
      <c r="E976" s="349" t="n"/>
      <c r="F976" s="349" t="n"/>
      <c r="G976" s="349" t="n"/>
      <c r="H976" s="349" t="n"/>
      <c r="I976" s="350" t="n"/>
      <c r="J976" s="127" t="n"/>
      <c r="K976" s="25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  <c r="U976" s="12" t="n"/>
    </row>
    <row r="977" ht="30" customHeight="1" s="270">
      <c r="A977" s="12" t="n"/>
      <c r="B977" s="12" t="n"/>
      <c r="C977" s="12" t="n"/>
      <c r="D977" s="238" t="n"/>
      <c r="E977" s="349" t="n"/>
      <c r="F977" s="349" t="n"/>
      <c r="G977" s="349" t="n"/>
      <c r="H977" s="349" t="n"/>
      <c r="I977" s="350" t="n"/>
      <c r="J977" s="127" t="n"/>
      <c r="K977" s="25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  <c r="U977" s="12" t="n"/>
    </row>
    <row r="978" ht="15" customHeight="1" s="270">
      <c r="A978" s="12" t="n"/>
      <c r="B978" s="12" t="n"/>
      <c r="C978" s="12" t="n"/>
      <c r="D978" s="238" t="n"/>
      <c r="E978" s="349" t="n"/>
      <c r="F978" s="349" t="n"/>
      <c r="G978" s="349" t="n"/>
      <c r="H978" s="349" t="n"/>
      <c r="I978" s="350" t="n"/>
      <c r="J978" s="127" t="n"/>
      <c r="K978" s="25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  <c r="U978" s="12" t="n"/>
    </row>
    <row r="979" ht="15" customHeight="1" s="270">
      <c r="A979" s="246" t="n"/>
      <c r="B979" s="349" t="n"/>
      <c r="C979" s="349" t="n"/>
      <c r="D979" s="349" t="n"/>
      <c r="E979" s="349" t="n"/>
      <c r="F979" s="349" t="n"/>
      <c r="G979" s="349" t="n"/>
      <c r="H979" s="349" t="n"/>
      <c r="I979" s="349" t="n"/>
      <c r="J979" s="349" t="n"/>
      <c r="K979" s="349" t="n"/>
      <c r="L979" s="349" t="n"/>
      <c r="M979" s="349" t="n"/>
      <c r="N979" s="349" t="n"/>
      <c r="O979" s="349" t="n"/>
      <c r="P979" s="349" t="n"/>
      <c r="Q979" s="349" t="n"/>
      <c r="R979" s="349" t="n"/>
      <c r="S979" s="349" t="n"/>
      <c r="T979" s="349" t="n"/>
      <c r="U979" s="350" t="n"/>
    </row>
    <row r="980" ht="15" customHeight="1" s="270">
      <c r="A980" s="12" t="n"/>
      <c r="B980" s="12" t="n"/>
      <c r="C980" s="12" t="n"/>
      <c r="D980" s="238" t="n"/>
      <c r="E980" s="349" t="n"/>
      <c r="F980" s="349" t="n"/>
      <c r="G980" s="349" t="n"/>
      <c r="H980" s="349" t="n"/>
      <c r="I980" s="350" t="n"/>
      <c r="J980" s="127" t="n"/>
      <c r="K980" s="25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  <c r="U980" s="12" t="n"/>
    </row>
    <row r="981" ht="15" customHeight="1" s="270">
      <c r="A981" s="12" t="n"/>
      <c r="B981" s="12" t="n"/>
      <c r="C981" s="12" t="n"/>
      <c r="D981" s="238" t="n"/>
      <c r="E981" s="349" t="n"/>
      <c r="F981" s="349" t="n"/>
      <c r="G981" s="349" t="n"/>
      <c r="H981" s="349" t="n"/>
      <c r="I981" s="350" t="n"/>
      <c r="J981" s="127" t="n"/>
      <c r="K981" s="25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  <c r="U981" s="12" t="n"/>
    </row>
    <row r="982" ht="30" customHeight="1" s="270">
      <c r="A982" s="12" t="n"/>
      <c r="B982" s="12" t="n"/>
      <c r="C982" s="12" t="n"/>
      <c r="D982" s="238" t="n"/>
      <c r="E982" s="349" t="n"/>
      <c r="F982" s="349" t="n"/>
      <c r="G982" s="349" t="n"/>
      <c r="H982" s="349" t="n"/>
      <c r="I982" s="350" t="n"/>
      <c r="J982" s="127" t="n"/>
      <c r="K982" s="25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  <c r="U982" s="12" t="n"/>
    </row>
    <row r="983" ht="15" customHeight="1" s="270">
      <c r="A983" s="12" t="n"/>
      <c r="B983" s="12" t="n"/>
      <c r="C983" s="12" t="n"/>
      <c r="D983" s="238" t="n"/>
      <c r="E983" s="349" t="n"/>
      <c r="F983" s="349" t="n"/>
      <c r="G983" s="349" t="n"/>
      <c r="H983" s="349" t="n"/>
      <c r="I983" s="350" t="n"/>
      <c r="J983" s="127" t="n"/>
      <c r="K983" s="25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  <c r="U983" s="12" t="n"/>
    </row>
    <row r="984" ht="30" customHeight="1" s="270">
      <c r="A984" s="12" t="n"/>
      <c r="B984" s="12" t="n"/>
      <c r="C984" s="12" t="n"/>
      <c r="D984" s="238" t="n"/>
      <c r="E984" s="349" t="n"/>
      <c r="F984" s="349" t="n"/>
      <c r="G984" s="349" t="n"/>
      <c r="H984" s="349" t="n"/>
      <c r="I984" s="350" t="n"/>
      <c r="J984" s="127" t="n"/>
      <c r="K984" s="25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  <c r="U984" s="12" t="n"/>
    </row>
    <row r="985" ht="30" customHeight="1" s="270">
      <c r="A985" s="12" t="n"/>
      <c r="B985" s="12" t="n"/>
      <c r="C985" s="12" t="n"/>
      <c r="D985" s="238" t="n"/>
      <c r="E985" s="349" t="n"/>
      <c r="F985" s="349" t="n"/>
      <c r="G985" s="349" t="n"/>
      <c r="H985" s="349" t="n"/>
      <c r="I985" s="350" t="n"/>
      <c r="J985" s="127" t="n"/>
      <c r="K985" s="25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  <c r="U985" s="12" t="n"/>
    </row>
    <row r="986" ht="15" customHeight="1" s="270">
      <c r="A986" s="12" t="n"/>
      <c r="B986" s="12" t="n"/>
      <c r="C986" s="12" t="n"/>
      <c r="D986" s="238" t="n"/>
      <c r="E986" s="349" t="n"/>
      <c r="F986" s="349" t="n"/>
      <c r="G986" s="349" t="n"/>
      <c r="H986" s="349" t="n"/>
      <c r="I986" s="350" t="n"/>
      <c r="J986" s="127" t="n"/>
      <c r="K986" s="25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  <c r="U986" s="12" t="n"/>
    </row>
    <row r="987" ht="15" customHeight="1" s="270">
      <c r="A987" s="246" t="n"/>
      <c r="B987" s="349" t="n"/>
      <c r="C987" s="349" t="n"/>
      <c r="D987" s="349" t="n"/>
      <c r="E987" s="349" t="n"/>
      <c r="F987" s="349" t="n"/>
      <c r="G987" s="349" t="n"/>
      <c r="H987" s="349" t="n"/>
      <c r="I987" s="349" t="n"/>
      <c r="J987" s="349" t="n"/>
      <c r="K987" s="349" t="n"/>
      <c r="L987" s="349" t="n"/>
      <c r="M987" s="349" t="n"/>
      <c r="N987" s="349" t="n"/>
      <c r="O987" s="349" t="n"/>
      <c r="P987" s="349" t="n"/>
      <c r="Q987" s="349" t="n"/>
      <c r="R987" s="349" t="n"/>
      <c r="S987" s="349" t="n"/>
      <c r="T987" s="349" t="n"/>
      <c r="U987" s="350" t="n"/>
    </row>
    <row r="988" ht="15" customHeight="1" s="270">
      <c r="A988" s="12" t="n"/>
      <c r="B988" s="12" t="n"/>
      <c r="C988" s="12" t="n"/>
      <c r="D988" s="238" t="n"/>
      <c r="E988" s="349" t="n"/>
      <c r="F988" s="349" t="n"/>
      <c r="G988" s="349" t="n"/>
      <c r="H988" s="349" t="n"/>
      <c r="I988" s="350" t="n"/>
      <c r="J988" s="127" t="n"/>
      <c r="K988" s="25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  <c r="U988" s="12" t="n"/>
    </row>
    <row r="989" ht="30" customHeight="1" s="270">
      <c r="A989" s="12" t="n"/>
      <c r="B989" s="12" t="n"/>
      <c r="C989" s="12" t="n"/>
      <c r="D989" s="238" t="n"/>
      <c r="E989" s="349" t="n"/>
      <c r="F989" s="349" t="n"/>
      <c r="G989" s="349" t="n"/>
      <c r="H989" s="349" t="n"/>
      <c r="I989" s="350" t="n"/>
      <c r="J989" s="127" t="n"/>
      <c r="K989" s="25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  <c r="U989" s="12" t="n"/>
    </row>
    <row r="990" ht="15" customHeight="1" s="270">
      <c r="A990" s="12" t="n"/>
      <c r="B990" s="12" t="n"/>
      <c r="C990" s="12" t="n"/>
      <c r="D990" s="238" t="n"/>
      <c r="E990" s="349" t="n"/>
      <c r="F990" s="349" t="n"/>
      <c r="G990" s="349" t="n"/>
      <c r="H990" s="349" t="n"/>
      <c r="I990" s="350" t="n"/>
      <c r="J990" s="127" t="n"/>
      <c r="K990" s="25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  <c r="U990" s="12" t="n"/>
    </row>
    <row r="991" ht="15" customHeight="1" s="270">
      <c r="A991" s="12" t="n"/>
      <c r="B991" s="12" t="n"/>
      <c r="C991" s="12" t="n"/>
      <c r="D991" s="238" t="n"/>
      <c r="E991" s="349" t="n"/>
      <c r="F991" s="349" t="n"/>
      <c r="G991" s="349" t="n"/>
      <c r="H991" s="349" t="n"/>
      <c r="I991" s="350" t="n"/>
      <c r="J991" s="127" t="n"/>
      <c r="K991" s="25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  <c r="U991" s="12" t="n"/>
    </row>
    <row r="992" ht="15" customHeight="1" s="270">
      <c r="A992" s="12" t="n"/>
      <c r="B992" s="12" t="n"/>
      <c r="C992" s="12" t="n"/>
      <c r="D992" s="238" t="n"/>
      <c r="E992" s="349" t="n"/>
      <c r="F992" s="349" t="n"/>
      <c r="G992" s="349" t="n"/>
      <c r="H992" s="349" t="n"/>
      <c r="I992" s="350" t="n"/>
      <c r="J992" s="127" t="n"/>
      <c r="K992" s="25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  <c r="U992" s="12" t="n"/>
    </row>
    <row r="993" ht="15" customHeight="1" s="270">
      <c r="A993" s="246" t="n"/>
      <c r="B993" s="349" t="n"/>
      <c r="C993" s="349" t="n"/>
      <c r="D993" s="349" t="n"/>
      <c r="E993" s="349" t="n"/>
      <c r="F993" s="349" t="n"/>
      <c r="G993" s="349" t="n"/>
      <c r="H993" s="349" t="n"/>
      <c r="I993" s="349" t="n"/>
      <c r="J993" s="349" t="n"/>
      <c r="K993" s="349" t="n"/>
      <c r="L993" s="349" t="n"/>
      <c r="M993" s="349" t="n"/>
      <c r="N993" s="349" t="n"/>
      <c r="O993" s="349" t="n"/>
      <c r="P993" s="349" t="n"/>
      <c r="Q993" s="349" t="n"/>
      <c r="R993" s="349" t="n"/>
      <c r="S993" s="349" t="n"/>
      <c r="T993" s="349" t="n"/>
      <c r="U993" s="350" t="n"/>
    </row>
    <row r="994" ht="15" customHeight="1" s="270">
      <c r="A994" s="12" t="n"/>
      <c r="B994" s="12" t="n"/>
      <c r="C994" s="12" t="n"/>
      <c r="D994" s="238" t="n"/>
      <c r="E994" s="349" t="n"/>
      <c r="F994" s="349" t="n"/>
      <c r="G994" s="349" t="n"/>
      <c r="H994" s="349" t="n"/>
      <c r="I994" s="350" t="n"/>
      <c r="J994" s="127" t="n"/>
      <c r="K994" s="25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  <c r="U994" s="12" t="n"/>
    </row>
    <row r="995" ht="30" customHeight="1" s="270">
      <c r="A995" s="12" t="n"/>
      <c r="B995" s="12" t="n"/>
      <c r="C995" s="12" t="n"/>
      <c r="D995" s="238" t="n"/>
      <c r="E995" s="349" t="n"/>
      <c r="F995" s="349" t="n"/>
      <c r="G995" s="349" t="n"/>
      <c r="H995" s="349" t="n"/>
      <c r="I995" s="350" t="n"/>
      <c r="J995" s="127" t="n"/>
      <c r="K995" s="25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  <c r="U995" s="12" t="n"/>
    </row>
    <row r="996" ht="15" customHeight="1" s="270">
      <c r="A996" s="246" t="n"/>
      <c r="B996" s="349" t="n"/>
      <c r="C996" s="349" t="n"/>
      <c r="D996" s="349" t="n"/>
      <c r="E996" s="349" t="n"/>
      <c r="F996" s="349" t="n"/>
      <c r="G996" s="349" t="n"/>
      <c r="H996" s="349" t="n"/>
      <c r="I996" s="349" t="n"/>
      <c r="J996" s="349" t="n"/>
      <c r="K996" s="349" t="n"/>
      <c r="L996" s="349" t="n"/>
      <c r="M996" s="349" t="n"/>
      <c r="N996" s="349" t="n"/>
      <c r="O996" s="349" t="n"/>
      <c r="P996" s="349" t="n"/>
      <c r="Q996" s="349" t="n"/>
      <c r="R996" s="349" t="n"/>
      <c r="S996" s="349" t="n"/>
      <c r="T996" s="349" t="n"/>
      <c r="U996" s="350" t="n"/>
    </row>
    <row r="997" ht="15" customHeight="1" s="270">
      <c r="A997" s="12" t="n"/>
      <c r="B997" s="12" t="n"/>
      <c r="C997" s="12" t="n"/>
      <c r="D997" s="238" t="n"/>
      <c r="E997" s="349" t="n"/>
      <c r="F997" s="349" t="n"/>
      <c r="G997" s="349" t="n"/>
      <c r="H997" s="349" t="n"/>
      <c r="I997" s="350" t="n"/>
      <c r="J997" s="127" t="n"/>
      <c r="K997" s="25" t="n"/>
      <c r="L997" s="19" t="n"/>
      <c r="M997" s="19" t="n"/>
      <c r="N997" s="19" t="n"/>
      <c r="O997" s="19" t="n"/>
      <c r="P997" s="19" t="n"/>
      <c r="Q997" s="19" t="n"/>
      <c r="R997" s="19" t="n"/>
      <c r="S997" s="19" t="n"/>
      <c r="T997" s="19" t="n"/>
      <c r="U997" s="12" t="n"/>
    </row>
    <row r="998" ht="15" customHeight="1" s="270">
      <c r="A998" s="246" t="n"/>
      <c r="B998" s="349" t="n"/>
      <c r="C998" s="349" t="n"/>
      <c r="D998" s="349" t="n"/>
      <c r="E998" s="349" t="n"/>
      <c r="F998" s="349" t="n"/>
      <c r="G998" s="349" t="n"/>
      <c r="H998" s="349" t="n"/>
      <c r="I998" s="349" t="n"/>
      <c r="J998" s="349" t="n"/>
      <c r="K998" s="349" t="n"/>
      <c r="L998" s="349" t="n"/>
      <c r="M998" s="349" t="n"/>
      <c r="N998" s="349" t="n"/>
      <c r="O998" s="349" t="n"/>
      <c r="P998" s="349" t="n"/>
      <c r="Q998" s="349" t="n"/>
      <c r="R998" s="349" t="n"/>
      <c r="S998" s="349" t="n"/>
      <c r="T998" s="349" t="n"/>
      <c r="U998" s="350" t="n"/>
    </row>
    <row r="999" ht="30" customHeight="1" s="270">
      <c r="A999" s="12" t="n"/>
      <c r="B999" s="12" t="n"/>
      <c r="C999" s="12" t="n"/>
      <c r="D999" s="238" t="n"/>
      <c r="E999" s="349" t="n"/>
      <c r="F999" s="349" t="n"/>
      <c r="G999" s="349" t="n"/>
      <c r="H999" s="349" t="n"/>
      <c r="I999" s="350" t="n"/>
      <c r="J999" s="127" t="n"/>
      <c r="K999" s="25" t="n"/>
      <c r="L999" s="19" t="n"/>
      <c r="M999" s="19" t="n"/>
      <c r="N999" s="19" t="n"/>
      <c r="O999" s="19" t="n"/>
      <c r="P999" s="19" t="n"/>
      <c r="Q999" s="19" t="n"/>
      <c r="R999" s="19" t="n"/>
      <c r="S999" s="19" t="n"/>
      <c r="T999" s="19" t="n"/>
      <c r="U999" s="12" t="n"/>
    </row>
    <row r="1000" ht="30" customHeight="1" s="270">
      <c r="A1000" s="12" t="n"/>
      <c r="B1000" s="12" t="n"/>
      <c r="C1000" s="12" t="n"/>
      <c r="D1000" s="238" t="n"/>
      <c r="E1000" s="349" t="n"/>
      <c r="F1000" s="349" t="n"/>
      <c r="G1000" s="349" t="n"/>
      <c r="H1000" s="349" t="n"/>
      <c r="I1000" s="350" t="n"/>
      <c r="J1000" s="127" t="n"/>
      <c r="K1000" s="25" t="n"/>
      <c r="L1000" s="19" t="n"/>
      <c r="M1000" s="19" t="n"/>
      <c r="N1000" s="19" t="n"/>
      <c r="O1000" s="19" t="n"/>
      <c r="P1000" s="19" t="n"/>
      <c r="Q1000" s="19" t="n"/>
      <c r="R1000" s="19" t="n"/>
      <c r="S1000" s="19" t="n"/>
      <c r="T1000" s="19" t="n"/>
      <c r="U1000" s="12" t="n"/>
    </row>
    <row r="1001" ht="30" customHeight="1" s="270">
      <c r="A1001" s="12" t="n"/>
      <c r="B1001" s="12" t="n"/>
      <c r="C1001" s="12" t="n"/>
      <c r="D1001" s="238" t="n"/>
      <c r="E1001" s="349" t="n"/>
      <c r="F1001" s="349" t="n"/>
      <c r="G1001" s="349" t="n"/>
      <c r="H1001" s="349" t="n"/>
      <c r="I1001" s="350" t="n"/>
      <c r="J1001" s="127" t="n"/>
      <c r="K1001" s="25" t="n"/>
      <c r="L1001" s="19" t="n"/>
      <c r="M1001" s="19" t="n"/>
      <c r="N1001" s="19" t="n"/>
      <c r="O1001" s="19" t="n"/>
      <c r="P1001" s="19" t="n"/>
      <c r="Q1001" s="19" t="n"/>
      <c r="R1001" s="19" t="n"/>
      <c r="S1001" s="19" t="n"/>
      <c r="T1001" s="19" t="n"/>
      <c r="U1001" s="12" t="n"/>
    </row>
    <row r="1002" ht="30" customHeight="1" s="270">
      <c r="A1002" s="12" t="n"/>
      <c r="B1002" s="12" t="n"/>
      <c r="C1002" s="12" t="n"/>
      <c r="D1002" s="238" t="n"/>
      <c r="E1002" s="349" t="n"/>
      <c r="F1002" s="349" t="n"/>
      <c r="G1002" s="349" t="n"/>
      <c r="H1002" s="349" t="n"/>
      <c r="I1002" s="350" t="n"/>
      <c r="J1002" s="127" t="n"/>
      <c r="K1002" s="25" t="n"/>
      <c r="L1002" s="19" t="n"/>
      <c r="M1002" s="19" t="n"/>
      <c r="N1002" s="19" t="n"/>
      <c r="O1002" s="19" t="n"/>
      <c r="P1002" s="19" t="n"/>
      <c r="Q1002" s="19" t="n"/>
      <c r="R1002" s="19" t="n"/>
      <c r="S1002" s="19" t="n"/>
      <c r="T1002" s="19" t="n"/>
      <c r="U1002" s="12" t="n"/>
    </row>
    <row r="1003" ht="30" customHeight="1" s="270">
      <c r="A1003" s="12" t="n"/>
      <c r="B1003" s="12" t="n"/>
      <c r="C1003" s="12" t="n"/>
      <c r="D1003" s="238" t="n"/>
      <c r="E1003" s="349" t="n"/>
      <c r="F1003" s="349" t="n"/>
      <c r="G1003" s="349" t="n"/>
      <c r="H1003" s="349" t="n"/>
      <c r="I1003" s="350" t="n"/>
      <c r="J1003" s="127" t="n"/>
      <c r="K1003" s="25" t="n"/>
      <c r="L1003" s="19" t="n"/>
      <c r="M1003" s="19" t="n"/>
      <c r="N1003" s="19" t="n"/>
      <c r="O1003" s="19" t="n"/>
      <c r="P1003" s="19" t="n"/>
      <c r="Q1003" s="19" t="n"/>
      <c r="R1003" s="19" t="n"/>
      <c r="S1003" s="19" t="n"/>
      <c r="T1003" s="19" t="n"/>
      <c r="U1003" s="12" t="n"/>
    </row>
    <row r="1004" ht="30" customHeight="1" s="270">
      <c r="A1004" s="12" t="n"/>
      <c r="B1004" s="12" t="n"/>
      <c r="C1004" s="12" t="n"/>
      <c r="D1004" s="238" t="n"/>
      <c r="E1004" s="349" t="n"/>
      <c r="F1004" s="349" t="n"/>
      <c r="G1004" s="349" t="n"/>
      <c r="H1004" s="349" t="n"/>
      <c r="I1004" s="350" t="n"/>
      <c r="J1004" s="127" t="n"/>
      <c r="K1004" s="25" t="n"/>
      <c r="L1004" s="19" t="n"/>
      <c r="M1004" s="19" t="n"/>
      <c r="N1004" s="19" t="n"/>
      <c r="O1004" s="19" t="n"/>
      <c r="P1004" s="19" t="n"/>
      <c r="Q1004" s="19" t="n"/>
      <c r="R1004" s="19" t="n"/>
      <c r="S1004" s="19" t="n"/>
      <c r="T1004" s="19" t="n"/>
      <c r="U1004" s="12" t="n"/>
    </row>
    <row r="1005" ht="15" customHeight="1" s="270">
      <c r="A1005" s="246" t="n"/>
      <c r="B1005" s="349" t="n"/>
      <c r="C1005" s="349" t="n"/>
      <c r="D1005" s="349" t="n"/>
      <c r="E1005" s="349" t="n"/>
      <c r="F1005" s="349" t="n"/>
      <c r="G1005" s="349" t="n"/>
      <c r="H1005" s="349" t="n"/>
      <c r="I1005" s="349" t="n"/>
      <c r="J1005" s="349" t="n"/>
      <c r="K1005" s="349" t="n"/>
      <c r="L1005" s="349" t="n"/>
      <c r="M1005" s="349" t="n"/>
      <c r="N1005" s="349" t="n"/>
      <c r="O1005" s="349" t="n"/>
      <c r="P1005" s="349" t="n"/>
      <c r="Q1005" s="349" t="n"/>
      <c r="R1005" s="349" t="n"/>
      <c r="S1005" s="349" t="n"/>
      <c r="T1005" s="349" t="n"/>
      <c r="U1005" s="350" t="n"/>
    </row>
    <row r="1006" ht="15" customHeight="1" s="270">
      <c r="A1006" s="12" t="n"/>
      <c r="B1006" s="12" t="n"/>
      <c r="C1006" s="12" t="n"/>
      <c r="D1006" s="238" t="n"/>
      <c r="E1006" s="349" t="n"/>
      <c r="F1006" s="349" t="n"/>
      <c r="G1006" s="349" t="n"/>
      <c r="H1006" s="349" t="n"/>
      <c r="I1006" s="350" t="n"/>
      <c r="J1006" s="127" t="n"/>
      <c r="K1006" s="25" t="n"/>
      <c r="L1006" s="19" t="n"/>
      <c r="M1006" s="19" t="n"/>
      <c r="N1006" s="19" t="n"/>
      <c r="O1006" s="19" t="n"/>
      <c r="P1006" s="19" t="n"/>
      <c r="Q1006" s="19" t="n"/>
      <c r="R1006" s="19" t="n"/>
      <c r="S1006" s="19" t="n"/>
      <c r="T1006" s="19" t="n"/>
      <c r="U1006" s="12" t="n"/>
    </row>
    <row r="1007" ht="30" customHeight="1" s="270">
      <c r="A1007" s="12" t="n"/>
      <c r="B1007" s="12" t="n"/>
      <c r="C1007" s="12" t="n"/>
      <c r="D1007" s="238" t="n"/>
      <c r="E1007" s="349" t="n"/>
      <c r="F1007" s="349" t="n"/>
      <c r="G1007" s="349" t="n"/>
      <c r="H1007" s="349" t="n"/>
      <c r="I1007" s="350" t="n"/>
      <c r="J1007" s="127" t="n"/>
      <c r="K1007" s="25" t="n"/>
      <c r="L1007" s="19" t="n"/>
      <c r="M1007" s="19" t="n"/>
      <c r="N1007" s="19" t="n"/>
      <c r="O1007" s="19" t="n"/>
      <c r="P1007" s="19" t="n"/>
      <c r="Q1007" s="19" t="n"/>
      <c r="R1007" s="19" t="n"/>
      <c r="S1007" s="19" t="n"/>
      <c r="T1007" s="19" t="n"/>
      <c r="U1007" s="12" t="n"/>
    </row>
    <row r="1008" ht="15" customHeight="1" s="270">
      <c r="A1008" s="12" t="n"/>
      <c r="B1008" s="12" t="n"/>
      <c r="C1008" s="12" t="n"/>
      <c r="D1008" s="238" t="n"/>
      <c r="E1008" s="349" t="n"/>
      <c r="F1008" s="349" t="n"/>
      <c r="G1008" s="349" t="n"/>
      <c r="H1008" s="349" t="n"/>
      <c r="I1008" s="350" t="n"/>
      <c r="J1008" s="127" t="n"/>
      <c r="K1008" s="25" t="n"/>
      <c r="L1008" s="19" t="n"/>
      <c r="M1008" s="19" t="n"/>
      <c r="N1008" s="19" t="n"/>
      <c r="O1008" s="19" t="n"/>
      <c r="P1008" s="19" t="n"/>
      <c r="Q1008" s="19" t="n"/>
      <c r="R1008" s="19" t="n"/>
      <c r="S1008" s="19" t="n"/>
      <c r="T1008" s="19" t="n"/>
      <c r="U1008" s="12" t="n"/>
    </row>
    <row r="1009" ht="30" customHeight="1" s="270">
      <c r="A1009" s="12" t="n"/>
      <c r="B1009" s="12" t="n"/>
      <c r="C1009" s="12" t="n"/>
      <c r="D1009" s="238" t="n"/>
      <c r="E1009" s="349" t="n"/>
      <c r="F1009" s="349" t="n"/>
      <c r="G1009" s="349" t="n"/>
      <c r="H1009" s="349" t="n"/>
      <c r="I1009" s="350" t="n"/>
      <c r="J1009" s="127" t="n"/>
      <c r="K1009" s="25" t="n"/>
      <c r="L1009" s="19" t="n"/>
      <c r="M1009" s="19" t="n"/>
      <c r="N1009" s="19" t="n"/>
      <c r="O1009" s="19" t="n"/>
      <c r="P1009" s="19" t="n"/>
      <c r="Q1009" s="19" t="n"/>
      <c r="R1009" s="19" t="n"/>
      <c r="S1009" s="19" t="n"/>
      <c r="T1009" s="19" t="n"/>
      <c r="U1009" s="12" t="n"/>
    </row>
    <row r="1010" ht="30" customHeight="1" s="270">
      <c r="A1010" s="12" t="n"/>
      <c r="B1010" s="12" t="n"/>
      <c r="C1010" s="12" t="n"/>
      <c r="D1010" s="238" t="n"/>
      <c r="E1010" s="349" t="n"/>
      <c r="F1010" s="349" t="n"/>
      <c r="G1010" s="349" t="n"/>
      <c r="H1010" s="349" t="n"/>
      <c r="I1010" s="350" t="n"/>
      <c r="J1010" s="127" t="n"/>
      <c r="K1010" s="25" t="n"/>
      <c r="L1010" s="19" t="n"/>
      <c r="M1010" s="19" t="n"/>
      <c r="N1010" s="19" t="n"/>
      <c r="O1010" s="19" t="n"/>
      <c r="P1010" s="19" t="n"/>
      <c r="Q1010" s="19" t="n"/>
      <c r="R1010" s="19" t="n"/>
      <c r="S1010" s="19" t="n"/>
      <c r="T1010" s="19" t="n"/>
      <c r="U1010" s="12" t="n"/>
    </row>
    <row r="1011" ht="30" customHeight="1" s="270">
      <c r="A1011" s="12" t="n"/>
      <c r="B1011" s="12" t="n"/>
      <c r="C1011" s="12" t="n"/>
      <c r="D1011" s="238" t="n"/>
      <c r="E1011" s="349" t="n"/>
      <c r="F1011" s="349" t="n"/>
      <c r="G1011" s="349" t="n"/>
      <c r="H1011" s="349" t="n"/>
      <c r="I1011" s="350" t="n"/>
      <c r="J1011" s="127" t="n"/>
      <c r="K1011" s="25" t="n"/>
      <c r="L1011" s="19" t="n"/>
      <c r="M1011" s="19" t="n"/>
      <c r="N1011" s="19" t="n"/>
      <c r="O1011" s="19" t="n"/>
      <c r="P1011" s="19" t="n"/>
      <c r="Q1011" s="19" t="n"/>
      <c r="R1011" s="19" t="n"/>
      <c r="S1011" s="19" t="n"/>
      <c r="T1011" s="19" t="n"/>
      <c r="U1011" s="12" t="n"/>
    </row>
    <row r="1012" ht="30" customHeight="1" s="270">
      <c r="A1012" s="12" t="n"/>
      <c r="B1012" s="12" t="n"/>
      <c r="C1012" s="12" t="n"/>
      <c r="D1012" s="238" t="n"/>
      <c r="E1012" s="349" t="n"/>
      <c r="F1012" s="349" t="n"/>
      <c r="G1012" s="349" t="n"/>
      <c r="H1012" s="349" t="n"/>
      <c r="I1012" s="350" t="n"/>
      <c r="J1012" s="127" t="n"/>
      <c r="K1012" s="25" t="n"/>
      <c r="L1012" s="19" t="n"/>
      <c r="M1012" s="19" t="n"/>
      <c r="N1012" s="19" t="n"/>
      <c r="O1012" s="19" t="n"/>
      <c r="P1012" s="19" t="n"/>
      <c r="Q1012" s="19" t="n"/>
      <c r="R1012" s="19" t="n"/>
      <c r="S1012" s="19" t="n"/>
      <c r="T1012" s="19" t="n"/>
      <c r="U1012" s="12" t="n"/>
    </row>
    <row r="1013" ht="30" customHeight="1" s="270">
      <c r="A1013" s="12" t="n"/>
      <c r="B1013" s="12" t="n"/>
      <c r="C1013" s="12" t="n"/>
      <c r="D1013" s="238" t="n"/>
      <c r="E1013" s="349" t="n"/>
      <c r="F1013" s="349" t="n"/>
      <c r="G1013" s="349" t="n"/>
      <c r="H1013" s="349" t="n"/>
      <c r="I1013" s="350" t="n"/>
      <c r="J1013" s="127" t="n"/>
      <c r="K1013" s="25" t="n"/>
      <c r="L1013" s="19" t="n"/>
      <c r="M1013" s="19" t="n"/>
      <c r="N1013" s="19" t="n"/>
      <c r="O1013" s="19" t="n"/>
      <c r="P1013" s="19" t="n"/>
      <c r="Q1013" s="19" t="n"/>
      <c r="R1013" s="19" t="n"/>
      <c r="S1013" s="19" t="n"/>
      <c r="T1013" s="19" t="n"/>
      <c r="U1013" s="12" t="n"/>
    </row>
    <row r="1014" ht="15" customHeight="1" s="270">
      <c r="A1014" s="246" t="n"/>
      <c r="B1014" s="349" t="n"/>
      <c r="C1014" s="349" t="n"/>
      <c r="D1014" s="349" t="n"/>
      <c r="E1014" s="349" t="n"/>
      <c r="F1014" s="349" t="n"/>
      <c r="G1014" s="349" t="n"/>
      <c r="H1014" s="349" t="n"/>
      <c r="I1014" s="349" t="n"/>
      <c r="J1014" s="349" t="n"/>
      <c r="K1014" s="349" t="n"/>
      <c r="L1014" s="349" t="n"/>
      <c r="M1014" s="349" t="n"/>
      <c r="N1014" s="349" t="n"/>
      <c r="O1014" s="349" t="n"/>
      <c r="P1014" s="349" t="n"/>
      <c r="Q1014" s="349" t="n"/>
      <c r="R1014" s="349" t="n"/>
      <c r="S1014" s="349" t="n"/>
      <c r="T1014" s="349" t="n"/>
      <c r="U1014" s="350" t="n"/>
    </row>
    <row r="1015" ht="15" customHeight="1" s="270">
      <c r="A1015" s="12" t="n"/>
      <c r="B1015" s="12" t="n"/>
      <c r="C1015" s="12" t="n"/>
      <c r="D1015" s="238" t="n"/>
      <c r="E1015" s="349" t="n"/>
      <c r="F1015" s="349" t="n"/>
      <c r="G1015" s="349" t="n"/>
      <c r="H1015" s="349" t="n"/>
      <c r="I1015" s="350" t="n"/>
      <c r="J1015" s="127" t="n"/>
      <c r="K1015" s="25" t="n"/>
      <c r="L1015" s="19" t="n"/>
      <c r="M1015" s="19" t="n"/>
      <c r="N1015" s="19" t="n"/>
      <c r="O1015" s="19" t="n"/>
      <c r="P1015" s="19" t="n"/>
      <c r="Q1015" s="19" t="n"/>
      <c r="R1015" s="19" t="n"/>
      <c r="S1015" s="19" t="n"/>
      <c r="T1015" s="19" t="n"/>
      <c r="U1015" s="12" t="n"/>
    </row>
    <row r="1016" ht="15" customHeight="1" s="270">
      <c r="A1016" s="12" t="n"/>
      <c r="B1016" s="12" t="n"/>
      <c r="C1016" s="12" t="n"/>
      <c r="D1016" s="238" t="n"/>
      <c r="E1016" s="349" t="n"/>
      <c r="F1016" s="349" t="n"/>
      <c r="G1016" s="349" t="n"/>
      <c r="H1016" s="349" t="n"/>
      <c r="I1016" s="350" t="n"/>
      <c r="J1016" s="127" t="n"/>
      <c r="K1016" s="25" t="n"/>
      <c r="L1016" s="19" t="n"/>
      <c r="M1016" s="19" t="n"/>
      <c r="N1016" s="19" t="n"/>
      <c r="O1016" s="19" t="n"/>
      <c r="P1016" s="19" t="n"/>
      <c r="Q1016" s="19" t="n"/>
      <c r="R1016" s="19" t="n"/>
      <c r="S1016" s="19" t="n"/>
      <c r="T1016" s="19" t="n"/>
      <c r="U1016" s="12" t="n"/>
    </row>
    <row r="1017" ht="15" customHeight="1" s="270">
      <c r="A1017" s="12" t="n"/>
      <c r="B1017" s="12" t="n"/>
      <c r="C1017" s="12" t="n"/>
      <c r="D1017" s="238" t="n"/>
      <c r="E1017" s="349" t="n"/>
      <c r="F1017" s="349" t="n"/>
      <c r="G1017" s="349" t="n"/>
      <c r="H1017" s="349" t="n"/>
      <c r="I1017" s="350" t="n"/>
      <c r="J1017" s="127" t="n"/>
      <c r="K1017" s="25" t="n"/>
      <c r="L1017" s="19" t="n"/>
      <c r="M1017" s="19" t="n"/>
      <c r="N1017" s="19" t="n"/>
      <c r="O1017" s="19" t="n"/>
      <c r="P1017" s="19" t="n"/>
      <c r="Q1017" s="19" t="n"/>
      <c r="R1017" s="19" t="n"/>
      <c r="S1017" s="19" t="n"/>
      <c r="T1017" s="19" t="n"/>
      <c r="U1017" s="12" t="n"/>
    </row>
    <row r="1018" ht="15" customHeight="1" s="270">
      <c r="A1018" s="246" t="n"/>
      <c r="B1018" s="349" t="n"/>
      <c r="C1018" s="349" t="n"/>
      <c r="D1018" s="349" t="n"/>
      <c r="E1018" s="349" t="n"/>
      <c r="F1018" s="349" t="n"/>
      <c r="G1018" s="349" t="n"/>
      <c r="H1018" s="349" t="n"/>
      <c r="I1018" s="349" t="n"/>
      <c r="J1018" s="349" t="n"/>
      <c r="K1018" s="349" t="n"/>
      <c r="L1018" s="349" t="n"/>
      <c r="M1018" s="349" t="n"/>
      <c r="N1018" s="349" t="n"/>
      <c r="O1018" s="349" t="n"/>
      <c r="P1018" s="349" t="n"/>
      <c r="Q1018" s="349" t="n"/>
      <c r="R1018" s="349" t="n"/>
      <c r="S1018" s="349" t="n"/>
      <c r="T1018" s="349" t="n"/>
      <c r="U1018" s="350" t="n"/>
    </row>
    <row r="1019" ht="15" customHeight="1" s="270">
      <c r="A1019" s="12" t="n"/>
      <c r="B1019" s="12" t="n"/>
      <c r="C1019" s="12" t="n"/>
      <c r="D1019" s="238" t="n"/>
      <c r="E1019" s="349" t="n"/>
      <c r="F1019" s="349" t="n"/>
      <c r="G1019" s="349" t="n"/>
      <c r="H1019" s="349" t="n"/>
      <c r="I1019" s="350" t="n"/>
      <c r="J1019" s="127" t="n"/>
      <c r="K1019" s="25" t="n"/>
      <c r="L1019" s="19" t="n"/>
      <c r="M1019" s="19" t="n"/>
      <c r="N1019" s="19" t="n"/>
      <c r="O1019" s="19" t="n"/>
      <c r="P1019" s="19" t="n"/>
      <c r="Q1019" s="19" t="n"/>
      <c r="R1019" s="19" t="n"/>
      <c r="S1019" s="19" t="n"/>
      <c r="T1019" s="19" t="n"/>
      <c r="U1019" s="12" t="n"/>
    </row>
    <row r="1020" ht="15" customHeight="1" s="270">
      <c r="A1020" s="12" t="n"/>
      <c r="B1020" s="12" t="n"/>
      <c r="C1020" s="12" t="n"/>
      <c r="D1020" s="238" t="n"/>
      <c r="E1020" s="349" t="n"/>
      <c r="F1020" s="349" t="n"/>
      <c r="G1020" s="349" t="n"/>
      <c r="H1020" s="349" t="n"/>
      <c r="I1020" s="350" t="n"/>
      <c r="J1020" s="127" t="n"/>
      <c r="K1020" s="25" t="n"/>
      <c r="L1020" s="19" t="n"/>
      <c r="M1020" s="19" t="n"/>
      <c r="N1020" s="19" t="n"/>
      <c r="O1020" s="19" t="n"/>
      <c r="P1020" s="19" t="n"/>
      <c r="Q1020" s="19" t="n"/>
      <c r="R1020" s="19" t="n"/>
      <c r="S1020" s="19" t="n"/>
      <c r="T1020" s="19" t="n"/>
      <c r="U1020" s="12" t="n"/>
    </row>
    <row r="1021" ht="15" customHeight="1" s="270">
      <c r="A1021" s="12" t="n"/>
      <c r="B1021" s="12" t="n"/>
      <c r="C1021" s="12" t="n"/>
      <c r="D1021" s="238" t="n"/>
      <c r="E1021" s="349" t="n"/>
      <c r="F1021" s="349" t="n"/>
      <c r="G1021" s="349" t="n"/>
      <c r="H1021" s="349" t="n"/>
      <c r="I1021" s="350" t="n"/>
      <c r="J1021" s="127" t="n"/>
      <c r="K1021" s="25" t="n"/>
      <c r="L1021" s="19" t="n"/>
      <c r="M1021" s="19" t="n"/>
      <c r="N1021" s="19" t="n"/>
      <c r="O1021" s="19" t="n"/>
      <c r="P1021" s="19" t="n"/>
      <c r="Q1021" s="19" t="n"/>
      <c r="R1021" s="19" t="n"/>
      <c r="S1021" s="19" t="n"/>
      <c r="T1021" s="19" t="n"/>
      <c r="U1021" s="12" t="n"/>
    </row>
    <row r="1022" ht="6" customHeight="1" s="270"/>
    <row r="1023" ht="15" customHeight="1" s="270">
      <c r="A1023" s="246" t="n"/>
      <c r="B1023" s="349" t="n"/>
      <c r="C1023" s="349" t="n"/>
      <c r="D1023" s="349" t="n"/>
      <c r="E1023" s="349" t="n"/>
      <c r="F1023" s="349" t="n"/>
      <c r="G1023" s="349" t="n"/>
      <c r="H1023" s="349" t="n"/>
      <c r="I1023" s="349" t="n"/>
      <c r="J1023" s="349" t="n"/>
      <c r="K1023" s="349" t="n"/>
      <c r="L1023" s="349" t="n"/>
      <c r="M1023" s="349" t="n"/>
      <c r="N1023" s="349" t="n"/>
      <c r="O1023" s="349" t="n"/>
      <c r="P1023" s="349" t="n"/>
      <c r="Q1023" s="349" t="n"/>
      <c r="R1023" s="349" t="n"/>
      <c r="S1023" s="349" t="n"/>
      <c r="T1023" s="349" t="n"/>
      <c r="U1023" s="350" t="n"/>
    </row>
    <row r="1024" ht="15" customHeight="1" s="270">
      <c r="A1024" s="246" t="n"/>
      <c r="B1024" s="349" t="n"/>
      <c r="C1024" s="349" t="n"/>
      <c r="D1024" s="349" t="n"/>
      <c r="E1024" s="349" t="n"/>
      <c r="F1024" s="349" t="n"/>
      <c r="G1024" s="349" t="n"/>
      <c r="H1024" s="349" t="n"/>
      <c r="I1024" s="349" t="n"/>
      <c r="J1024" s="349" t="n"/>
      <c r="K1024" s="349" t="n"/>
      <c r="L1024" s="349" t="n"/>
      <c r="M1024" s="349" t="n"/>
      <c r="N1024" s="349" t="n"/>
      <c r="O1024" s="349" t="n"/>
      <c r="P1024" s="349" t="n"/>
      <c r="Q1024" s="349" t="n"/>
      <c r="R1024" s="349" t="n"/>
      <c r="S1024" s="349" t="n"/>
      <c r="T1024" s="349" t="n"/>
      <c r="U1024" s="350" t="n"/>
    </row>
    <row r="1025" ht="15" customHeight="1" s="270">
      <c r="A1025" s="12" t="n"/>
      <c r="B1025" s="12" t="n"/>
      <c r="C1025" s="12" t="n"/>
      <c r="D1025" s="238" t="n"/>
      <c r="E1025" s="349" t="n"/>
      <c r="F1025" s="349" t="n"/>
      <c r="G1025" s="349" t="n"/>
      <c r="H1025" s="349" t="n"/>
      <c r="I1025" s="350" t="n"/>
      <c r="J1025" s="127" t="n"/>
      <c r="K1025" s="25" t="n"/>
      <c r="L1025" s="19" t="n"/>
      <c r="M1025" s="19" t="n"/>
      <c r="N1025" s="19" t="n"/>
      <c r="O1025" s="19" t="n"/>
      <c r="P1025" s="19" t="n"/>
      <c r="Q1025" s="19" t="n"/>
      <c r="R1025" s="19" t="n"/>
      <c r="S1025" s="19" t="n"/>
      <c r="T1025" s="19" t="n"/>
      <c r="U1025" s="12" t="n"/>
    </row>
    <row r="1026" ht="15" customHeight="1" s="270">
      <c r="A1026" s="12" t="n"/>
      <c r="B1026" s="12" t="n"/>
      <c r="C1026" s="12" t="n"/>
      <c r="D1026" s="238" t="n"/>
      <c r="E1026" s="349" t="n"/>
      <c r="F1026" s="349" t="n"/>
      <c r="G1026" s="349" t="n"/>
      <c r="H1026" s="349" t="n"/>
      <c r="I1026" s="350" t="n"/>
      <c r="J1026" s="127" t="n"/>
      <c r="K1026" s="25" t="n"/>
      <c r="L1026" s="19" t="n"/>
      <c r="M1026" s="19" t="n"/>
      <c r="N1026" s="19" t="n"/>
      <c r="O1026" s="19" t="n"/>
      <c r="P1026" s="19" t="n"/>
      <c r="Q1026" s="19" t="n"/>
      <c r="R1026" s="19" t="n"/>
      <c r="S1026" s="19" t="n"/>
      <c r="T1026" s="19" t="n"/>
      <c r="U1026" s="12" t="n"/>
    </row>
    <row r="1027" ht="15" customHeight="1" s="270">
      <c r="A1027" s="12" t="n"/>
      <c r="B1027" s="12" t="n"/>
      <c r="C1027" s="12" t="n"/>
      <c r="D1027" s="238" t="n"/>
      <c r="E1027" s="349" t="n"/>
      <c r="F1027" s="349" t="n"/>
      <c r="G1027" s="349" t="n"/>
      <c r="H1027" s="349" t="n"/>
      <c r="I1027" s="350" t="n"/>
      <c r="J1027" s="127" t="n"/>
      <c r="K1027" s="25" t="n"/>
      <c r="L1027" s="19" t="n"/>
      <c r="M1027" s="19" t="n"/>
      <c r="N1027" s="19" t="n"/>
      <c r="O1027" s="19" t="n"/>
      <c r="P1027" s="19" t="n"/>
      <c r="Q1027" s="19" t="n"/>
      <c r="R1027" s="19" t="n"/>
      <c r="S1027" s="19" t="n"/>
      <c r="T1027" s="19" t="n"/>
      <c r="U1027" s="12" t="n"/>
    </row>
    <row r="1028" ht="15" customHeight="1" s="270">
      <c r="A1028" s="12" t="n"/>
      <c r="B1028" s="12" t="n"/>
      <c r="C1028" s="12" t="n"/>
      <c r="D1028" s="238" t="n"/>
      <c r="E1028" s="349" t="n"/>
      <c r="F1028" s="349" t="n"/>
      <c r="G1028" s="349" t="n"/>
      <c r="H1028" s="349" t="n"/>
      <c r="I1028" s="350" t="n"/>
      <c r="J1028" s="127" t="n"/>
      <c r="K1028" s="25" t="n"/>
      <c r="L1028" s="19" t="n"/>
      <c r="M1028" s="19" t="n"/>
      <c r="N1028" s="19" t="n"/>
      <c r="O1028" s="19" t="n"/>
      <c r="P1028" s="19" t="n"/>
      <c r="Q1028" s="19" t="n"/>
      <c r="R1028" s="19" t="n"/>
      <c r="S1028" s="19" t="n"/>
      <c r="T1028" s="19" t="n"/>
      <c r="U1028" s="12" t="n"/>
    </row>
    <row r="1029" ht="15" customHeight="1" s="270">
      <c r="A1029" s="12" t="n"/>
      <c r="B1029" s="12" t="n"/>
      <c r="C1029" s="12" t="n"/>
      <c r="D1029" s="238" t="n"/>
      <c r="E1029" s="349" t="n"/>
      <c r="F1029" s="349" t="n"/>
      <c r="G1029" s="349" t="n"/>
      <c r="H1029" s="349" t="n"/>
      <c r="I1029" s="350" t="n"/>
      <c r="J1029" s="127" t="n"/>
      <c r="K1029" s="25" t="n"/>
      <c r="L1029" s="19" t="n"/>
      <c r="M1029" s="19" t="n"/>
      <c r="N1029" s="19" t="n"/>
      <c r="O1029" s="19" t="n"/>
      <c r="P1029" s="19" t="n"/>
      <c r="Q1029" s="19" t="n"/>
      <c r="R1029" s="19" t="n"/>
      <c r="S1029" s="19" t="n"/>
      <c r="T1029" s="19" t="n"/>
      <c r="U1029" s="12" t="n"/>
    </row>
    <row r="1030" ht="15" customHeight="1" s="270">
      <c r="A1030" s="12" t="n"/>
      <c r="B1030" s="12" t="n"/>
      <c r="C1030" s="12" t="n"/>
      <c r="D1030" s="238" t="n"/>
      <c r="E1030" s="349" t="n"/>
      <c r="F1030" s="349" t="n"/>
      <c r="G1030" s="349" t="n"/>
      <c r="H1030" s="349" t="n"/>
      <c r="I1030" s="350" t="n"/>
      <c r="J1030" s="127" t="n"/>
      <c r="K1030" s="25" t="n"/>
      <c r="L1030" s="19" t="n"/>
      <c r="M1030" s="19" t="n"/>
      <c r="N1030" s="19" t="n"/>
      <c r="O1030" s="19" t="n"/>
      <c r="P1030" s="19" t="n"/>
      <c r="Q1030" s="19" t="n"/>
      <c r="R1030" s="19" t="n"/>
      <c r="S1030" s="19" t="n"/>
      <c r="T1030" s="19" t="n"/>
      <c r="U1030" s="12" t="n"/>
    </row>
    <row r="1031" ht="15" customHeight="1" s="270">
      <c r="A1031" s="12" t="n"/>
      <c r="B1031" s="12" t="n"/>
      <c r="C1031" s="12" t="n"/>
      <c r="D1031" s="238" t="n"/>
      <c r="E1031" s="349" t="n"/>
      <c r="F1031" s="349" t="n"/>
      <c r="G1031" s="349" t="n"/>
      <c r="H1031" s="349" t="n"/>
      <c r="I1031" s="350" t="n"/>
      <c r="J1031" s="127" t="n"/>
      <c r="K1031" s="25" t="n"/>
      <c r="L1031" s="19" t="n"/>
      <c r="M1031" s="19" t="n"/>
      <c r="N1031" s="19" t="n"/>
      <c r="O1031" s="19" t="n"/>
      <c r="P1031" s="19" t="n"/>
      <c r="Q1031" s="19" t="n"/>
      <c r="R1031" s="19" t="n"/>
      <c r="S1031" s="19" t="n"/>
      <c r="T1031" s="19" t="n"/>
      <c r="U1031" s="12" t="n"/>
    </row>
    <row r="1032" ht="15" customHeight="1" s="270">
      <c r="A1032" s="12" t="n"/>
      <c r="B1032" s="12" t="n"/>
      <c r="C1032" s="12" t="n"/>
      <c r="D1032" s="238" t="n"/>
      <c r="E1032" s="349" t="n"/>
      <c r="F1032" s="349" t="n"/>
      <c r="G1032" s="349" t="n"/>
      <c r="H1032" s="349" t="n"/>
      <c r="I1032" s="350" t="n"/>
      <c r="J1032" s="127" t="n"/>
      <c r="K1032" s="25" t="n"/>
      <c r="L1032" s="19" t="n"/>
      <c r="M1032" s="19" t="n"/>
      <c r="N1032" s="19" t="n"/>
      <c r="O1032" s="19" t="n"/>
      <c r="P1032" s="19" t="n"/>
      <c r="Q1032" s="19" t="n"/>
      <c r="R1032" s="19" t="n"/>
      <c r="S1032" s="19" t="n"/>
      <c r="T1032" s="19" t="n"/>
      <c r="U1032" s="12" t="n"/>
    </row>
    <row r="1033" ht="15" customHeight="1" s="270">
      <c r="A1033" s="12" t="n"/>
      <c r="B1033" s="12" t="n"/>
      <c r="C1033" s="12" t="n"/>
      <c r="D1033" s="238" t="n"/>
      <c r="E1033" s="349" t="n"/>
      <c r="F1033" s="349" t="n"/>
      <c r="G1033" s="349" t="n"/>
      <c r="H1033" s="349" t="n"/>
      <c r="I1033" s="350" t="n"/>
      <c r="J1033" s="127" t="n"/>
      <c r="K1033" s="25" t="n"/>
      <c r="L1033" s="19" t="n"/>
      <c r="M1033" s="19" t="n"/>
      <c r="N1033" s="19" t="n"/>
      <c r="O1033" s="19" t="n"/>
      <c r="P1033" s="19" t="n"/>
      <c r="Q1033" s="19" t="n"/>
      <c r="R1033" s="19" t="n"/>
      <c r="S1033" s="19" t="n"/>
      <c r="T1033" s="19" t="n"/>
      <c r="U1033" s="12" t="n"/>
    </row>
    <row r="1034" ht="30" customHeight="1" s="270">
      <c r="A1034" s="12" t="n"/>
      <c r="B1034" s="12" t="n"/>
      <c r="C1034" s="12" t="n"/>
      <c r="D1034" s="238" t="n"/>
      <c r="E1034" s="349" t="n"/>
      <c r="F1034" s="349" t="n"/>
      <c r="G1034" s="349" t="n"/>
      <c r="H1034" s="349" t="n"/>
      <c r="I1034" s="350" t="n"/>
      <c r="J1034" s="127" t="n"/>
      <c r="K1034" s="25" t="n"/>
      <c r="L1034" s="19" t="n"/>
      <c r="M1034" s="19" t="n"/>
      <c r="N1034" s="19" t="n"/>
      <c r="O1034" s="19" t="n"/>
      <c r="P1034" s="19" t="n"/>
      <c r="Q1034" s="19" t="n"/>
      <c r="R1034" s="19" t="n"/>
      <c r="S1034" s="19" t="n"/>
      <c r="T1034" s="19" t="n"/>
      <c r="U1034" s="12" t="n"/>
    </row>
    <row r="1035" ht="15" customHeight="1" s="270">
      <c r="A1035" s="12" t="n"/>
      <c r="B1035" s="12" t="n"/>
      <c r="C1035" s="12" t="n"/>
      <c r="D1035" s="238" t="n"/>
      <c r="E1035" s="349" t="n"/>
      <c r="F1035" s="349" t="n"/>
      <c r="G1035" s="349" t="n"/>
      <c r="H1035" s="349" t="n"/>
      <c r="I1035" s="350" t="n"/>
      <c r="J1035" s="127" t="n"/>
      <c r="K1035" s="25" t="n"/>
      <c r="L1035" s="19" t="n"/>
      <c r="M1035" s="19" t="n"/>
      <c r="N1035" s="19" t="n"/>
      <c r="O1035" s="19" t="n"/>
      <c r="P1035" s="19" t="n"/>
      <c r="Q1035" s="19" t="n"/>
      <c r="R1035" s="19" t="n"/>
      <c r="S1035" s="19" t="n"/>
      <c r="T1035" s="19" t="n"/>
      <c r="U1035" s="12" t="n"/>
    </row>
    <row r="1036" ht="15" customHeight="1" s="270">
      <c r="A1036" s="12" t="n"/>
      <c r="B1036" s="12" t="n"/>
      <c r="C1036" s="12" t="n"/>
      <c r="D1036" s="238" t="n"/>
      <c r="E1036" s="349" t="n"/>
      <c r="F1036" s="349" t="n"/>
      <c r="G1036" s="349" t="n"/>
      <c r="H1036" s="349" t="n"/>
      <c r="I1036" s="350" t="n"/>
      <c r="J1036" s="127" t="n"/>
      <c r="K1036" s="25" t="n"/>
      <c r="L1036" s="19" t="n"/>
      <c r="M1036" s="19" t="n"/>
      <c r="N1036" s="19" t="n"/>
      <c r="O1036" s="19" t="n"/>
      <c r="P1036" s="19" t="n"/>
      <c r="Q1036" s="19" t="n"/>
      <c r="R1036" s="19" t="n"/>
      <c r="S1036" s="19" t="n"/>
      <c r="T1036" s="19" t="n"/>
      <c r="U1036" s="12" t="n"/>
    </row>
    <row r="1037" ht="15" customHeight="1" s="270">
      <c r="A1037" s="12" t="n"/>
      <c r="B1037" s="12" t="n"/>
      <c r="C1037" s="12" t="n"/>
      <c r="D1037" s="238" t="n"/>
      <c r="E1037" s="349" t="n"/>
      <c r="F1037" s="349" t="n"/>
      <c r="G1037" s="349" t="n"/>
      <c r="H1037" s="349" t="n"/>
      <c r="I1037" s="350" t="n"/>
      <c r="J1037" s="127" t="n"/>
      <c r="K1037" s="25" t="n"/>
      <c r="L1037" s="19" t="n"/>
      <c r="M1037" s="19" t="n"/>
      <c r="N1037" s="19" t="n"/>
      <c r="O1037" s="19" t="n"/>
      <c r="P1037" s="19" t="n"/>
      <c r="Q1037" s="19" t="n"/>
      <c r="R1037" s="19" t="n"/>
      <c r="S1037" s="19" t="n"/>
      <c r="T1037" s="19" t="n"/>
      <c r="U1037" s="12" t="n"/>
    </row>
    <row r="1038" ht="15" customHeight="1" s="270">
      <c r="A1038" s="12" t="n"/>
      <c r="B1038" s="12" t="n"/>
      <c r="C1038" s="12" t="n"/>
      <c r="D1038" s="238" t="n"/>
      <c r="E1038" s="349" t="n"/>
      <c r="F1038" s="349" t="n"/>
      <c r="G1038" s="349" t="n"/>
      <c r="H1038" s="349" t="n"/>
      <c r="I1038" s="350" t="n"/>
      <c r="J1038" s="127" t="n"/>
      <c r="K1038" s="25" t="n"/>
      <c r="L1038" s="19" t="n"/>
      <c r="M1038" s="19" t="n"/>
      <c r="N1038" s="19" t="n"/>
      <c r="O1038" s="19" t="n"/>
      <c r="P1038" s="19" t="n"/>
      <c r="Q1038" s="19" t="n"/>
      <c r="R1038" s="19" t="n"/>
      <c r="S1038" s="19" t="n"/>
      <c r="T1038" s="19" t="n"/>
      <c r="U1038" s="12" t="n"/>
    </row>
    <row r="1039" ht="45" customHeight="1" s="270">
      <c r="A1039" s="12" t="n"/>
      <c r="B1039" s="12" t="n"/>
      <c r="C1039" s="12" t="n"/>
      <c r="D1039" s="238" t="n"/>
      <c r="E1039" s="349" t="n"/>
      <c r="F1039" s="349" t="n"/>
      <c r="G1039" s="349" t="n"/>
      <c r="H1039" s="349" t="n"/>
      <c r="I1039" s="350" t="n"/>
      <c r="J1039" s="127" t="n"/>
      <c r="K1039" s="25" t="n"/>
      <c r="L1039" s="19" t="n"/>
      <c r="M1039" s="19" t="n"/>
      <c r="N1039" s="19" t="n"/>
      <c r="O1039" s="19" t="n"/>
      <c r="P1039" s="19" t="n"/>
      <c r="Q1039" s="19" t="n"/>
      <c r="R1039" s="19" t="n"/>
      <c r="S1039" s="19" t="n"/>
      <c r="T1039" s="19" t="n"/>
      <c r="U1039" s="12" t="n"/>
    </row>
    <row r="1040" ht="15" customHeight="1" s="270">
      <c r="A1040" s="246" t="n"/>
      <c r="B1040" s="349" t="n"/>
      <c r="C1040" s="349" t="n"/>
      <c r="D1040" s="349" t="n"/>
      <c r="E1040" s="349" t="n"/>
      <c r="F1040" s="349" t="n"/>
      <c r="G1040" s="349" t="n"/>
      <c r="H1040" s="349" t="n"/>
      <c r="I1040" s="349" t="n"/>
      <c r="J1040" s="349" t="n"/>
      <c r="K1040" s="349" t="n"/>
      <c r="L1040" s="349" t="n"/>
      <c r="M1040" s="349" t="n"/>
      <c r="N1040" s="349" t="n"/>
      <c r="O1040" s="349" t="n"/>
      <c r="P1040" s="349" t="n"/>
      <c r="Q1040" s="349" t="n"/>
      <c r="R1040" s="349" t="n"/>
      <c r="S1040" s="349" t="n"/>
      <c r="T1040" s="349" t="n"/>
      <c r="U1040" s="350" t="n"/>
    </row>
    <row r="1041" ht="15" customHeight="1" s="270">
      <c r="A1041" s="12" t="n"/>
      <c r="B1041" s="12" t="n"/>
      <c r="C1041" s="12" t="n"/>
      <c r="D1041" s="238" t="n"/>
      <c r="E1041" s="349" t="n"/>
      <c r="F1041" s="349" t="n"/>
      <c r="G1041" s="349" t="n"/>
      <c r="H1041" s="349" t="n"/>
      <c r="I1041" s="350" t="n"/>
      <c r="J1041" s="127" t="n"/>
      <c r="K1041" s="25" t="n"/>
      <c r="L1041" s="19" t="n"/>
      <c r="M1041" s="19" t="n"/>
      <c r="N1041" s="19" t="n"/>
      <c r="O1041" s="19" t="n"/>
      <c r="P1041" s="19" t="n"/>
      <c r="Q1041" s="19" t="n"/>
      <c r="R1041" s="19" t="n"/>
      <c r="S1041" s="19" t="n"/>
      <c r="T1041" s="19" t="n"/>
      <c r="U1041" s="12" t="n"/>
    </row>
    <row r="1042" ht="15" customHeight="1" s="270">
      <c r="A1042" s="12" t="n"/>
      <c r="B1042" s="12" t="n"/>
      <c r="C1042" s="12" t="n"/>
      <c r="D1042" s="238" t="n"/>
      <c r="E1042" s="349" t="n"/>
      <c r="F1042" s="349" t="n"/>
      <c r="G1042" s="349" t="n"/>
      <c r="H1042" s="349" t="n"/>
      <c r="I1042" s="350" t="n"/>
      <c r="J1042" s="127" t="n"/>
      <c r="K1042" s="25" t="n"/>
      <c r="L1042" s="19" t="n"/>
      <c r="M1042" s="19" t="n"/>
      <c r="N1042" s="19" t="n"/>
      <c r="O1042" s="19" t="n"/>
      <c r="P1042" s="19" t="n"/>
      <c r="Q1042" s="19" t="n"/>
      <c r="R1042" s="19" t="n"/>
      <c r="S1042" s="19" t="n"/>
      <c r="T1042" s="19" t="n"/>
      <c r="U1042" s="12" t="n"/>
    </row>
    <row r="1043" ht="15" customHeight="1" s="270">
      <c r="A1043" s="12" t="n"/>
      <c r="B1043" s="12" t="n"/>
      <c r="C1043" s="12" t="n"/>
      <c r="D1043" s="238" t="n"/>
      <c r="E1043" s="349" t="n"/>
      <c r="F1043" s="349" t="n"/>
      <c r="G1043" s="349" t="n"/>
      <c r="H1043" s="349" t="n"/>
      <c r="I1043" s="350" t="n"/>
      <c r="J1043" s="127" t="n"/>
      <c r="K1043" s="25" t="n"/>
      <c r="L1043" s="19" t="n"/>
      <c r="M1043" s="19" t="n"/>
      <c r="N1043" s="19" t="n"/>
      <c r="O1043" s="19" t="n"/>
      <c r="P1043" s="19" t="n"/>
      <c r="Q1043" s="19" t="n"/>
      <c r="R1043" s="19" t="n"/>
      <c r="S1043" s="19" t="n"/>
      <c r="T1043" s="19" t="n"/>
      <c r="U1043" s="12" t="n"/>
    </row>
    <row r="1044" ht="15" customHeight="1" s="270">
      <c r="A1044" s="12" t="n"/>
      <c r="B1044" s="12" t="n"/>
      <c r="C1044" s="12" t="n"/>
      <c r="D1044" s="238" t="n"/>
      <c r="E1044" s="349" t="n"/>
      <c r="F1044" s="349" t="n"/>
      <c r="G1044" s="349" t="n"/>
      <c r="H1044" s="349" t="n"/>
      <c r="I1044" s="350" t="n"/>
      <c r="J1044" s="127" t="n"/>
      <c r="K1044" s="25" t="n"/>
      <c r="L1044" s="19" t="n"/>
      <c r="M1044" s="19" t="n"/>
      <c r="N1044" s="19" t="n"/>
      <c r="O1044" s="19" t="n"/>
      <c r="P1044" s="19" t="n"/>
      <c r="Q1044" s="19" t="n"/>
      <c r="R1044" s="19" t="n"/>
      <c r="S1044" s="19" t="n"/>
      <c r="T1044" s="19" t="n"/>
      <c r="U1044" s="12" t="n"/>
    </row>
    <row r="1045" ht="15" customHeight="1" s="270">
      <c r="A1045" s="12" t="n"/>
      <c r="B1045" s="12" t="n"/>
      <c r="C1045" s="12" t="n"/>
      <c r="D1045" s="238" t="n"/>
      <c r="E1045" s="349" t="n"/>
      <c r="F1045" s="349" t="n"/>
      <c r="G1045" s="349" t="n"/>
      <c r="H1045" s="349" t="n"/>
      <c r="I1045" s="350" t="n"/>
      <c r="J1045" s="127" t="n"/>
      <c r="K1045" s="25" t="n"/>
      <c r="L1045" s="19" t="n"/>
      <c r="M1045" s="19" t="n"/>
      <c r="N1045" s="19" t="n"/>
      <c r="O1045" s="19" t="n"/>
      <c r="P1045" s="19" t="n"/>
      <c r="Q1045" s="19" t="n"/>
      <c r="R1045" s="19" t="n"/>
      <c r="S1045" s="19" t="n"/>
      <c r="T1045" s="19" t="n"/>
      <c r="U1045" s="12" t="n"/>
    </row>
    <row r="1046" ht="15" customHeight="1" s="270">
      <c r="A1046" s="12" t="n"/>
      <c r="B1046" s="12" t="n"/>
      <c r="C1046" s="12" t="n"/>
      <c r="D1046" s="238" t="n"/>
      <c r="E1046" s="349" t="n"/>
      <c r="F1046" s="349" t="n"/>
      <c r="G1046" s="349" t="n"/>
      <c r="H1046" s="349" t="n"/>
      <c r="I1046" s="350" t="n"/>
      <c r="J1046" s="127" t="n"/>
      <c r="K1046" s="25" t="n"/>
      <c r="L1046" s="19" t="n"/>
      <c r="M1046" s="19" t="n"/>
      <c r="N1046" s="19" t="n"/>
      <c r="O1046" s="19" t="n"/>
      <c r="P1046" s="19" t="n"/>
      <c r="Q1046" s="19" t="n"/>
      <c r="R1046" s="19" t="n"/>
      <c r="S1046" s="19" t="n"/>
      <c r="T1046" s="19" t="n"/>
      <c r="U1046" s="12" t="n"/>
    </row>
    <row r="1047" ht="15" customHeight="1" s="270">
      <c r="A1047" s="12" t="n"/>
      <c r="B1047" s="12" t="n"/>
      <c r="C1047" s="12" t="n"/>
      <c r="D1047" s="238" t="n"/>
      <c r="E1047" s="349" t="n"/>
      <c r="F1047" s="349" t="n"/>
      <c r="G1047" s="349" t="n"/>
      <c r="H1047" s="349" t="n"/>
      <c r="I1047" s="350" t="n"/>
      <c r="J1047" s="127" t="n"/>
      <c r="K1047" s="25" t="n"/>
      <c r="L1047" s="19" t="n"/>
      <c r="M1047" s="19" t="n"/>
      <c r="N1047" s="19" t="n"/>
      <c r="O1047" s="19" t="n"/>
      <c r="P1047" s="19" t="n"/>
      <c r="Q1047" s="19" t="n"/>
      <c r="R1047" s="19" t="n"/>
      <c r="S1047" s="19" t="n"/>
      <c r="T1047" s="19" t="n"/>
      <c r="U1047" s="12" t="n"/>
    </row>
    <row r="1048" ht="15" customHeight="1" s="270">
      <c r="A1048" s="12" t="n"/>
      <c r="B1048" s="12" t="n"/>
      <c r="C1048" s="12" t="n"/>
      <c r="D1048" s="238" t="n"/>
      <c r="E1048" s="349" t="n"/>
      <c r="F1048" s="349" t="n"/>
      <c r="G1048" s="349" t="n"/>
      <c r="H1048" s="349" t="n"/>
      <c r="I1048" s="350" t="n"/>
      <c r="J1048" s="127" t="n"/>
      <c r="K1048" s="25" t="n"/>
      <c r="L1048" s="19" t="n"/>
      <c r="M1048" s="19" t="n"/>
      <c r="N1048" s="19" t="n"/>
      <c r="O1048" s="19" t="n"/>
      <c r="P1048" s="19" t="n"/>
      <c r="Q1048" s="19" t="n"/>
      <c r="R1048" s="19" t="n"/>
      <c r="S1048" s="19" t="n"/>
      <c r="T1048" s="19" t="n"/>
      <c r="U1048" s="12" t="n"/>
    </row>
    <row r="1049" ht="15" customHeight="1" s="270">
      <c r="A1049" s="12" t="n"/>
      <c r="B1049" s="12" t="n"/>
      <c r="C1049" s="12" t="n"/>
      <c r="D1049" s="238" t="n"/>
      <c r="E1049" s="349" t="n"/>
      <c r="F1049" s="349" t="n"/>
      <c r="G1049" s="349" t="n"/>
      <c r="H1049" s="349" t="n"/>
      <c r="I1049" s="350" t="n"/>
      <c r="J1049" s="127" t="n"/>
      <c r="K1049" s="25" t="n"/>
      <c r="L1049" s="19" t="n"/>
      <c r="M1049" s="19" t="n"/>
      <c r="N1049" s="19" t="n"/>
      <c r="O1049" s="19" t="n"/>
      <c r="P1049" s="19" t="n"/>
      <c r="Q1049" s="19" t="n"/>
      <c r="R1049" s="19" t="n"/>
      <c r="S1049" s="19" t="n"/>
      <c r="T1049" s="19" t="n"/>
      <c r="U1049" s="12" t="n"/>
    </row>
    <row r="1050" ht="15" customHeight="1" s="270">
      <c r="A1050" s="12" t="n"/>
      <c r="B1050" s="12" t="n"/>
      <c r="C1050" s="12" t="n"/>
      <c r="D1050" s="238" t="n"/>
      <c r="E1050" s="349" t="n"/>
      <c r="F1050" s="349" t="n"/>
      <c r="G1050" s="349" t="n"/>
      <c r="H1050" s="349" t="n"/>
      <c r="I1050" s="350" t="n"/>
      <c r="J1050" s="127" t="n"/>
      <c r="K1050" s="25" t="n"/>
      <c r="L1050" s="19" t="n"/>
      <c r="M1050" s="19" t="n"/>
      <c r="N1050" s="19" t="n"/>
      <c r="O1050" s="19" t="n"/>
      <c r="P1050" s="19" t="n"/>
      <c r="Q1050" s="19" t="n"/>
      <c r="R1050" s="19" t="n"/>
      <c r="S1050" s="19" t="n"/>
      <c r="T1050" s="19" t="n"/>
      <c r="U1050" s="12" t="n"/>
    </row>
    <row r="1051" ht="15" customHeight="1" s="270">
      <c r="A1051" s="12" t="n"/>
      <c r="B1051" s="12" t="n"/>
      <c r="C1051" s="12" t="n"/>
      <c r="D1051" s="238" t="n"/>
      <c r="E1051" s="349" t="n"/>
      <c r="F1051" s="349" t="n"/>
      <c r="G1051" s="349" t="n"/>
      <c r="H1051" s="349" t="n"/>
      <c r="I1051" s="350" t="n"/>
      <c r="J1051" s="127" t="n"/>
      <c r="K1051" s="25" t="n"/>
      <c r="L1051" s="19" t="n"/>
      <c r="M1051" s="19" t="n"/>
      <c r="N1051" s="19" t="n"/>
      <c r="O1051" s="19" t="n"/>
      <c r="P1051" s="19" t="n"/>
      <c r="Q1051" s="19" t="n"/>
      <c r="R1051" s="19" t="n"/>
      <c r="S1051" s="19" t="n"/>
      <c r="T1051" s="19" t="n"/>
      <c r="U1051" s="12" t="n"/>
    </row>
    <row r="1052" ht="15" customHeight="1" s="270">
      <c r="A1052" s="12" t="n"/>
      <c r="B1052" s="12" t="n"/>
      <c r="C1052" s="12" t="n"/>
      <c r="D1052" s="238" t="n"/>
      <c r="E1052" s="349" t="n"/>
      <c r="F1052" s="349" t="n"/>
      <c r="G1052" s="349" t="n"/>
      <c r="H1052" s="349" t="n"/>
      <c r="I1052" s="350" t="n"/>
      <c r="J1052" s="127" t="n"/>
      <c r="K1052" s="25" t="n"/>
      <c r="L1052" s="19" t="n"/>
      <c r="M1052" s="19" t="n"/>
      <c r="N1052" s="19" t="n"/>
      <c r="O1052" s="19" t="n"/>
      <c r="P1052" s="19" t="n"/>
      <c r="Q1052" s="19" t="n"/>
      <c r="R1052" s="19" t="n"/>
      <c r="S1052" s="19" t="n"/>
      <c r="T1052" s="19" t="n"/>
      <c r="U1052" s="12" t="n"/>
    </row>
    <row r="1053" ht="15" customHeight="1" s="270">
      <c r="A1053" s="12" t="n"/>
      <c r="B1053" s="12" t="n"/>
      <c r="C1053" s="12" t="n"/>
      <c r="D1053" s="238" t="n"/>
      <c r="E1053" s="349" t="n"/>
      <c r="F1053" s="349" t="n"/>
      <c r="G1053" s="349" t="n"/>
      <c r="H1053" s="349" t="n"/>
      <c r="I1053" s="350" t="n"/>
      <c r="J1053" s="127" t="n"/>
      <c r="K1053" s="25" t="n"/>
      <c r="L1053" s="19" t="n"/>
      <c r="M1053" s="19" t="n"/>
      <c r="N1053" s="19" t="n"/>
      <c r="O1053" s="19" t="n"/>
      <c r="P1053" s="19" t="n"/>
      <c r="Q1053" s="19" t="n"/>
      <c r="R1053" s="19" t="n"/>
      <c r="S1053" s="19" t="n"/>
      <c r="T1053" s="19" t="n"/>
      <c r="U1053" s="12" t="n"/>
    </row>
    <row r="1054" ht="15" customHeight="1" s="270">
      <c r="A1054" s="12" t="n"/>
      <c r="B1054" s="12" t="n"/>
      <c r="C1054" s="12" t="n"/>
      <c r="D1054" s="238" t="n"/>
      <c r="E1054" s="349" t="n"/>
      <c r="F1054" s="349" t="n"/>
      <c r="G1054" s="349" t="n"/>
      <c r="H1054" s="349" t="n"/>
      <c r="I1054" s="350" t="n"/>
      <c r="J1054" s="127" t="n"/>
      <c r="K1054" s="25" t="n"/>
      <c r="L1054" s="19" t="n"/>
      <c r="M1054" s="19" t="n"/>
      <c r="N1054" s="19" t="n"/>
      <c r="O1054" s="19" t="n"/>
      <c r="P1054" s="19" t="n"/>
      <c r="Q1054" s="19" t="n"/>
      <c r="R1054" s="19" t="n"/>
      <c r="S1054" s="19" t="n"/>
      <c r="T1054" s="19" t="n"/>
      <c r="U1054" s="12" t="n"/>
    </row>
    <row r="1055" ht="15" customHeight="1" s="270">
      <c r="A1055" s="12" t="n"/>
      <c r="B1055" s="12" t="n"/>
      <c r="C1055" s="12" t="n"/>
      <c r="D1055" s="238" t="n"/>
      <c r="E1055" s="349" t="n"/>
      <c r="F1055" s="349" t="n"/>
      <c r="G1055" s="349" t="n"/>
      <c r="H1055" s="349" t="n"/>
      <c r="I1055" s="350" t="n"/>
      <c r="J1055" s="127" t="n"/>
      <c r="K1055" s="25" t="n"/>
      <c r="L1055" s="19" t="n"/>
      <c r="M1055" s="19" t="n"/>
      <c r="N1055" s="19" t="n"/>
      <c r="O1055" s="19" t="n"/>
      <c r="P1055" s="19" t="n"/>
      <c r="Q1055" s="19" t="n"/>
      <c r="R1055" s="19" t="n"/>
      <c r="S1055" s="19" t="n"/>
      <c r="T1055" s="19" t="n"/>
      <c r="U1055" s="12" t="n"/>
    </row>
    <row r="1056" ht="15" customHeight="1" s="270">
      <c r="A1056" s="12" t="n"/>
      <c r="B1056" s="12" t="n"/>
      <c r="C1056" s="12" t="n"/>
      <c r="D1056" s="238" t="n"/>
      <c r="E1056" s="349" t="n"/>
      <c r="F1056" s="349" t="n"/>
      <c r="G1056" s="349" t="n"/>
      <c r="H1056" s="349" t="n"/>
      <c r="I1056" s="350" t="n"/>
      <c r="J1056" s="127" t="n"/>
      <c r="K1056" s="25" t="n"/>
      <c r="L1056" s="19" t="n"/>
      <c r="M1056" s="19" t="n"/>
      <c r="N1056" s="19" t="n"/>
      <c r="O1056" s="19" t="n"/>
      <c r="P1056" s="19" t="n"/>
      <c r="Q1056" s="19" t="n"/>
      <c r="R1056" s="19" t="n"/>
      <c r="S1056" s="19" t="n"/>
      <c r="T1056" s="19" t="n"/>
      <c r="U1056" s="12" t="n"/>
    </row>
    <row r="1057" ht="15" customHeight="1" s="270">
      <c r="A1057" s="12" t="n"/>
      <c r="B1057" s="12" t="n"/>
      <c r="C1057" s="12" t="n"/>
      <c r="D1057" s="238" t="n"/>
      <c r="E1057" s="349" t="n"/>
      <c r="F1057" s="349" t="n"/>
      <c r="G1057" s="349" t="n"/>
      <c r="H1057" s="349" t="n"/>
      <c r="I1057" s="350" t="n"/>
      <c r="J1057" s="127" t="n"/>
      <c r="K1057" s="25" t="n"/>
      <c r="L1057" s="19" t="n"/>
      <c r="M1057" s="19" t="n"/>
      <c r="N1057" s="19" t="n"/>
      <c r="O1057" s="19" t="n"/>
      <c r="P1057" s="19" t="n"/>
      <c r="Q1057" s="19" t="n"/>
      <c r="R1057" s="19" t="n"/>
      <c r="S1057" s="19" t="n"/>
      <c r="T1057" s="19" t="n"/>
      <c r="U1057" s="12" t="n"/>
    </row>
    <row r="1058" ht="15" customHeight="1" s="270">
      <c r="A1058" s="12" t="n"/>
      <c r="B1058" s="12" t="n"/>
      <c r="C1058" s="12" t="n"/>
      <c r="D1058" s="238" t="n"/>
      <c r="E1058" s="349" t="n"/>
      <c r="F1058" s="349" t="n"/>
      <c r="G1058" s="349" t="n"/>
      <c r="H1058" s="349" t="n"/>
      <c r="I1058" s="350" t="n"/>
      <c r="J1058" s="127" t="n"/>
      <c r="K1058" s="25" t="n"/>
      <c r="L1058" s="19" t="n"/>
      <c r="M1058" s="19" t="n"/>
      <c r="N1058" s="19" t="n"/>
      <c r="O1058" s="19" t="n"/>
      <c r="P1058" s="19" t="n"/>
      <c r="Q1058" s="19" t="n"/>
      <c r="R1058" s="19" t="n"/>
      <c r="S1058" s="19" t="n"/>
      <c r="T1058" s="19" t="n"/>
      <c r="U1058" s="12" t="n"/>
    </row>
    <row r="1059" ht="15" customHeight="1" s="270">
      <c r="A1059" s="12" t="n"/>
      <c r="B1059" s="12" t="n"/>
      <c r="C1059" s="12" t="n"/>
      <c r="D1059" s="238" t="n"/>
      <c r="E1059" s="349" t="n"/>
      <c r="F1059" s="349" t="n"/>
      <c r="G1059" s="349" t="n"/>
      <c r="H1059" s="349" t="n"/>
      <c r="I1059" s="350" t="n"/>
      <c r="J1059" s="127" t="n"/>
      <c r="K1059" s="25" t="n"/>
      <c r="L1059" s="19" t="n"/>
      <c r="M1059" s="19" t="n"/>
      <c r="N1059" s="19" t="n"/>
      <c r="O1059" s="19" t="n"/>
      <c r="P1059" s="19" t="n"/>
      <c r="Q1059" s="19" t="n"/>
      <c r="R1059" s="19" t="n"/>
      <c r="S1059" s="19" t="n"/>
      <c r="T1059" s="19" t="n"/>
      <c r="U1059" s="12" t="n"/>
    </row>
    <row r="1060" ht="15" customHeight="1" s="270">
      <c r="A1060" s="12" t="n"/>
      <c r="B1060" s="12" t="n"/>
      <c r="C1060" s="12" t="n"/>
      <c r="D1060" s="238" t="n"/>
      <c r="E1060" s="349" t="n"/>
      <c r="F1060" s="349" t="n"/>
      <c r="G1060" s="349" t="n"/>
      <c r="H1060" s="349" t="n"/>
      <c r="I1060" s="350" t="n"/>
      <c r="J1060" s="127" t="n"/>
      <c r="K1060" s="25" t="n"/>
      <c r="L1060" s="19" t="n"/>
      <c r="M1060" s="19" t="n"/>
      <c r="N1060" s="19" t="n"/>
      <c r="O1060" s="19" t="n"/>
      <c r="P1060" s="19" t="n"/>
      <c r="Q1060" s="19" t="n"/>
      <c r="R1060" s="19" t="n"/>
      <c r="S1060" s="19" t="n"/>
      <c r="T1060" s="19" t="n"/>
      <c r="U1060" s="12" t="n"/>
    </row>
    <row r="1061" ht="15" customHeight="1" s="270">
      <c r="A1061" s="12" t="n"/>
      <c r="B1061" s="12" t="n"/>
      <c r="C1061" s="12" t="n"/>
      <c r="D1061" s="238" t="n"/>
      <c r="E1061" s="349" t="n"/>
      <c r="F1061" s="349" t="n"/>
      <c r="G1061" s="349" t="n"/>
      <c r="H1061" s="349" t="n"/>
      <c r="I1061" s="350" t="n"/>
      <c r="J1061" s="127" t="n"/>
      <c r="K1061" s="25" t="n"/>
      <c r="L1061" s="19" t="n"/>
      <c r="M1061" s="19" t="n"/>
      <c r="N1061" s="19" t="n"/>
      <c r="O1061" s="19" t="n"/>
      <c r="P1061" s="19" t="n"/>
      <c r="Q1061" s="19" t="n"/>
      <c r="R1061" s="19" t="n"/>
      <c r="S1061" s="19" t="n"/>
      <c r="T1061" s="19" t="n"/>
      <c r="U1061" s="12" t="n"/>
    </row>
    <row r="1062" ht="30" customHeight="1" s="270">
      <c r="A1062" s="12" t="n"/>
      <c r="B1062" s="12" t="n"/>
      <c r="C1062" s="12" t="n"/>
      <c r="D1062" s="238" t="n"/>
      <c r="E1062" s="349" t="n"/>
      <c r="F1062" s="349" t="n"/>
      <c r="G1062" s="349" t="n"/>
      <c r="H1062" s="349" t="n"/>
      <c r="I1062" s="350" t="n"/>
      <c r="J1062" s="127" t="n"/>
      <c r="K1062" s="25" t="n"/>
      <c r="L1062" s="19" t="n"/>
      <c r="M1062" s="19" t="n"/>
      <c r="N1062" s="19" t="n"/>
      <c r="O1062" s="19" t="n"/>
      <c r="P1062" s="19" t="n"/>
      <c r="Q1062" s="19" t="n"/>
      <c r="R1062" s="19" t="n"/>
      <c r="S1062" s="19" t="n"/>
      <c r="T1062" s="19" t="n"/>
      <c r="U1062" s="12" t="n"/>
    </row>
    <row r="1063" ht="30" customHeight="1" s="270">
      <c r="A1063" s="12" t="n"/>
      <c r="B1063" s="12" t="n"/>
      <c r="C1063" s="12" t="n"/>
      <c r="D1063" s="238" t="n"/>
      <c r="E1063" s="349" t="n"/>
      <c r="F1063" s="349" t="n"/>
      <c r="G1063" s="349" t="n"/>
      <c r="H1063" s="349" t="n"/>
      <c r="I1063" s="350" t="n"/>
      <c r="J1063" s="127" t="n"/>
      <c r="K1063" s="25" t="n"/>
      <c r="L1063" s="19" t="n"/>
      <c r="M1063" s="19" t="n"/>
      <c r="N1063" s="19" t="n"/>
      <c r="O1063" s="19" t="n"/>
      <c r="P1063" s="19" t="n"/>
      <c r="Q1063" s="19" t="n"/>
      <c r="R1063" s="19" t="n"/>
      <c r="S1063" s="19" t="n"/>
      <c r="T1063" s="19" t="n"/>
      <c r="U1063" s="12" t="n"/>
    </row>
    <row r="1064" ht="30" customHeight="1" s="270">
      <c r="A1064" s="12" t="n"/>
      <c r="B1064" s="12" t="n"/>
      <c r="C1064" s="12" t="n"/>
      <c r="D1064" s="238" t="n"/>
      <c r="E1064" s="349" t="n"/>
      <c r="F1064" s="349" t="n"/>
      <c r="G1064" s="349" t="n"/>
      <c r="H1064" s="349" t="n"/>
      <c r="I1064" s="350" t="n"/>
      <c r="J1064" s="127" t="n"/>
      <c r="K1064" s="25" t="n"/>
      <c r="L1064" s="19" t="n"/>
      <c r="M1064" s="19" t="n"/>
      <c r="N1064" s="19" t="n"/>
      <c r="O1064" s="19" t="n"/>
      <c r="P1064" s="19" t="n"/>
      <c r="Q1064" s="19" t="n"/>
      <c r="R1064" s="19" t="n"/>
      <c r="S1064" s="19" t="n"/>
      <c r="T1064" s="19" t="n"/>
      <c r="U1064" s="12" t="n"/>
    </row>
    <row r="1065" ht="15" customHeight="1" s="270">
      <c r="A1065" s="12" t="n"/>
      <c r="B1065" s="12" t="n"/>
      <c r="C1065" s="12" t="n"/>
      <c r="D1065" s="238" t="n"/>
      <c r="E1065" s="349" t="n"/>
      <c r="F1065" s="349" t="n"/>
      <c r="G1065" s="349" t="n"/>
      <c r="H1065" s="349" t="n"/>
      <c r="I1065" s="350" t="n"/>
      <c r="J1065" s="127" t="n"/>
      <c r="K1065" s="25" t="n"/>
      <c r="L1065" s="19" t="n"/>
      <c r="M1065" s="19" t="n"/>
      <c r="N1065" s="19" t="n"/>
      <c r="O1065" s="19" t="n"/>
      <c r="P1065" s="19" t="n"/>
      <c r="Q1065" s="19" t="n"/>
      <c r="R1065" s="19" t="n"/>
      <c r="S1065" s="19" t="n"/>
      <c r="T1065" s="19" t="n"/>
      <c r="U1065" s="12" t="n"/>
    </row>
    <row r="1066" ht="15" customHeight="1" s="270">
      <c r="A1066" s="12" t="n"/>
      <c r="B1066" s="12" t="n"/>
      <c r="C1066" s="12" t="n"/>
      <c r="D1066" s="238" t="n"/>
      <c r="E1066" s="349" t="n"/>
      <c r="F1066" s="349" t="n"/>
      <c r="G1066" s="349" t="n"/>
      <c r="H1066" s="349" t="n"/>
      <c r="I1066" s="350" t="n"/>
      <c r="J1066" s="127" t="n"/>
      <c r="K1066" s="25" t="n"/>
      <c r="L1066" s="19" t="n"/>
      <c r="M1066" s="19" t="n"/>
      <c r="N1066" s="19" t="n"/>
      <c r="O1066" s="19" t="n"/>
      <c r="P1066" s="19" t="n"/>
      <c r="Q1066" s="19" t="n"/>
      <c r="R1066" s="19" t="n"/>
      <c r="S1066" s="19" t="n"/>
      <c r="T1066" s="19" t="n"/>
      <c r="U1066" s="12" t="n"/>
    </row>
    <row r="1067" ht="15" customHeight="1" s="270">
      <c r="A1067" s="12" t="n"/>
      <c r="B1067" s="12" t="n"/>
      <c r="C1067" s="12" t="n"/>
      <c r="D1067" s="238" t="n"/>
      <c r="E1067" s="349" t="n"/>
      <c r="F1067" s="349" t="n"/>
      <c r="G1067" s="349" t="n"/>
      <c r="H1067" s="349" t="n"/>
      <c r="I1067" s="350" t="n"/>
      <c r="J1067" s="127" t="n"/>
      <c r="K1067" s="25" t="n"/>
      <c r="L1067" s="19" t="n"/>
      <c r="M1067" s="19" t="n"/>
      <c r="N1067" s="19" t="n"/>
      <c r="O1067" s="19" t="n"/>
      <c r="P1067" s="19" t="n"/>
      <c r="Q1067" s="19" t="n"/>
      <c r="R1067" s="19" t="n"/>
      <c r="S1067" s="19" t="n"/>
      <c r="T1067" s="19" t="n"/>
      <c r="U1067" s="12" t="n"/>
    </row>
    <row r="1068" ht="45" customHeight="1" s="270">
      <c r="A1068" s="12" t="n"/>
      <c r="B1068" s="12" t="n"/>
      <c r="C1068" s="12" t="n"/>
      <c r="D1068" s="238" t="n"/>
      <c r="E1068" s="349" t="n"/>
      <c r="F1068" s="349" t="n"/>
      <c r="G1068" s="349" t="n"/>
      <c r="H1068" s="349" t="n"/>
      <c r="I1068" s="350" t="n"/>
      <c r="J1068" s="127" t="n"/>
      <c r="K1068" s="25" t="n"/>
      <c r="L1068" s="19" t="n"/>
      <c r="M1068" s="19" t="n"/>
      <c r="N1068" s="19" t="n"/>
      <c r="O1068" s="19" t="n"/>
      <c r="P1068" s="19" t="n"/>
      <c r="Q1068" s="19" t="n"/>
      <c r="R1068" s="19" t="n"/>
      <c r="S1068" s="19" t="n"/>
      <c r="T1068" s="19" t="n"/>
      <c r="U1068" s="12" t="n"/>
    </row>
    <row r="1069" ht="15" customHeight="1" s="270">
      <c r="A1069" s="246" t="n"/>
      <c r="B1069" s="349" t="n"/>
      <c r="C1069" s="349" t="n"/>
      <c r="D1069" s="349" t="n"/>
      <c r="E1069" s="349" t="n"/>
      <c r="F1069" s="349" t="n"/>
      <c r="G1069" s="349" t="n"/>
      <c r="H1069" s="349" t="n"/>
      <c r="I1069" s="349" t="n"/>
      <c r="J1069" s="349" t="n"/>
      <c r="K1069" s="349" t="n"/>
      <c r="L1069" s="349" t="n"/>
      <c r="M1069" s="349" t="n"/>
      <c r="N1069" s="349" t="n"/>
      <c r="O1069" s="349" t="n"/>
      <c r="P1069" s="349" t="n"/>
      <c r="Q1069" s="349" t="n"/>
      <c r="R1069" s="349" t="n"/>
      <c r="S1069" s="349" t="n"/>
      <c r="T1069" s="349" t="n"/>
      <c r="U1069" s="350" t="n"/>
    </row>
    <row r="1070" ht="15" customHeight="1" s="270">
      <c r="A1070" s="12" t="n"/>
      <c r="B1070" s="12" t="n"/>
      <c r="C1070" s="12" t="n"/>
      <c r="D1070" s="238" t="n"/>
      <c r="E1070" s="349" t="n"/>
      <c r="F1070" s="349" t="n"/>
      <c r="G1070" s="349" t="n"/>
      <c r="H1070" s="349" t="n"/>
      <c r="I1070" s="350" t="n"/>
      <c r="J1070" s="127" t="n"/>
      <c r="K1070" s="25" t="n"/>
      <c r="L1070" s="19" t="n"/>
      <c r="M1070" s="19" t="n"/>
      <c r="N1070" s="19" t="n"/>
      <c r="O1070" s="19" t="n"/>
      <c r="P1070" s="19" t="n"/>
      <c r="Q1070" s="19" t="n"/>
      <c r="R1070" s="19" t="n"/>
      <c r="S1070" s="19" t="n"/>
      <c r="T1070" s="19" t="n"/>
      <c r="U1070" s="12" t="n"/>
    </row>
    <row r="1071" ht="15" customHeight="1" s="270">
      <c r="A1071" s="12" t="n"/>
      <c r="B1071" s="12" t="n"/>
      <c r="C1071" s="12" t="n"/>
      <c r="D1071" s="238" t="n"/>
      <c r="E1071" s="349" t="n"/>
      <c r="F1071" s="349" t="n"/>
      <c r="G1071" s="349" t="n"/>
      <c r="H1071" s="349" t="n"/>
      <c r="I1071" s="350" t="n"/>
      <c r="J1071" s="127" t="n"/>
      <c r="K1071" s="25" t="n"/>
      <c r="L1071" s="19" t="n"/>
      <c r="M1071" s="19" t="n"/>
      <c r="N1071" s="19" t="n"/>
      <c r="O1071" s="19" t="n"/>
      <c r="P1071" s="19" t="n"/>
      <c r="Q1071" s="19" t="n"/>
      <c r="R1071" s="19" t="n"/>
      <c r="S1071" s="19" t="n"/>
      <c r="T1071" s="19" t="n"/>
      <c r="U1071" s="12" t="n"/>
    </row>
    <row r="1072" ht="15" customHeight="1" s="270">
      <c r="A1072" s="12" t="n"/>
      <c r="B1072" s="12" t="n"/>
      <c r="C1072" s="12" t="n"/>
      <c r="D1072" s="238" t="n"/>
      <c r="E1072" s="349" t="n"/>
      <c r="F1072" s="349" t="n"/>
      <c r="G1072" s="349" t="n"/>
      <c r="H1072" s="349" t="n"/>
      <c r="I1072" s="350" t="n"/>
      <c r="J1072" s="127" t="n"/>
      <c r="K1072" s="25" t="n"/>
      <c r="L1072" s="19" t="n"/>
      <c r="M1072" s="19" t="n"/>
      <c r="N1072" s="19" t="n"/>
      <c r="O1072" s="19" t="n"/>
      <c r="P1072" s="19" t="n"/>
      <c r="Q1072" s="19" t="n"/>
      <c r="R1072" s="19" t="n"/>
      <c r="S1072" s="19" t="n"/>
      <c r="T1072" s="19" t="n"/>
      <c r="U1072" s="12" t="n"/>
    </row>
    <row r="1073" ht="15" customHeight="1" s="270">
      <c r="A1073" s="12" t="n"/>
      <c r="B1073" s="12" t="n"/>
      <c r="C1073" s="12" t="n"/>
      <c r="D1073" s="238" t="n"/>
      <c r="E1073" s="349" t="n"/>
      <c r="F1073" s="349" t="n"/>
      <c r="G1073" s="349" t="n"/>
      <c r="H1073" s="349" t="n"/>
      <c r="I1073" s="350" t="n"/>
      <c r="J1073" s="127" t="n"/>
      <c r="K1073" s="25" t="n"/>
      <c r="L1073" s="19" t="n"/>
      <c r="M1073" s="19" t="n"/>
      <c r="N1073" s="19" t="n"/>
      <c r="O1073" s="19" t="n"/>
      <c r="P1073" s="19" t="n"/>
      <c r="Q1073" s="19" t="n"/>
      <c r="R1073" s="19" t="n"/>
      <c r="S1073" s="19" t="n"/>
      <c r="T1073" s="19" t="n"/>
      <c r="U1073" s="12" t="n"/>
    </row>
    <row r="1074" ht="15" customHeight="1" s="270">
      <c r="A1074" s="12" t="n"/>
      <c r="B1074" s="12" t="n"/>
      <c r="C1074" s="12" t="n"/>
      <c r="D1074" s="238" t="n"/>
      <c r="E1074" s="349" t="n"/>
      <c r="F1074" s="349" t="n"/>
      <c r="G1074" s="349" t="n"/>
      <c r="H1074" s="349" t="n"/>
      <c r="I1074" s="350" t="n"/>
      <c r="J1074" s="127" t="n"/>
      <c r="K1074" s="25" t="n"/>
      <c r="L1074" s="19" t="n"/>
      <c r="M1074" s="19" t="n"/>
      <c r="N1074" s="19" t="n"/>
      <c r="O1074" s="19" t="n"/>
      <c r="P1074" s="19" t="n"/>
      <c r="Q1074" s="19" t="n"/>
      <c r="R1074" s="19" t="n"/>
      <c r="S1074" s="19" t="n"/>
      <c r="T1074" s="19" t="n"/>
      <c r="U1074" s="12" t="n"/>
    </row>
    <row r="1075" ht="15" customHeight="1" s="270">
      <c r="A1075" s="12" t="n"/>
      <c r="B1075" s="12" t="n"/>
      <c r="C1075" s="12" t="n"/>
      <c r="D1075" s="238" t="n"/>
      <c r="E1075" s="349" t="n"/>
      <c r="F1075" s="349" t="n"/>
      <c r="G1075" s="349" t="n"/>
      <c r="H1075" s="349" t="n"/>
      <c r="I1075" s="350" t="n"/>
      <c r="J1075" s="127" t="n"/>
      <c r="K1075" s="25" t="n"/>
      <c r="L1075" s="19" t="n"/>
      <c r="M1075" s="19" t="n"/>
      <c r="N1075" s="19" t="n"/>
      <c r="O1075" s="19" t="n"/>
      <c r="P1075" s="19" t="n"/>
      <c r="Q1075" s="19" t="n"/>
      <c r="R1075" s="19" t="n"/>
      <c r="S1075" s="19" t="n"/>
      <c r="T1075" s="19" t="n"/>
      <c r="U1075" s="12" t="n"/>
    </row>
    <row r="1076" ht="15" customHeight="1" s="270">
      <c r="A1076" s="12" t="n"/>
      <c r="B1076" s="12" t="n"/>
      <c r="C1076" s="12" t="n"/>
      <c r="D1076" s="238" t="n"/>
      <c r="E1076" s="349" t="n"/>
      <c r="F1076" s="349" t="n"/>
      <c r="G1076" s="349" t="n"/>
      <c r="H1076" s="349" t="n"/>
      <c r="I1076" s="350" t="n"/>
      <c r="J1076" s="127" t="n"/>
      <c r="K1076" s="25" t="n"/>
      <c r="L1076" s="19" t="n"/>
      <c r="M1076" s="19" t="n"/>
      <c r="N1076" s="19" t="n"/>
      <c r="O1076" s="19" t="n"/>
      <c r="P1076" s="19" t="n"/>
      <c r="Q1076" s="19" t="n"/>
      <c r="R1076" s="19" t="n"/>
      <c r="S1076" s="19" t="n"/>
      <c r="T1076" s="19" t="n"/>
      <c r="U1076" s="12" t="n"/>
    </row>
    <row r="1077" ht="15" customHeight="1" s="270">
      <c r="A1077" s="12" t="n"/>
      <c r="B1077" s="12" t="n"/>
      <c r="C1077" s="12" t="n"/>
      <c r="D1077" s="238" t="n"/>
      <c r="E1077" s="349" t="n"/>
      <c r="F1077" s="349" t="n"/>
      <c r="G1077" s="349" t="n"/>
      <c r="H1077" s="349" t="n"/>
      <c r="I1077" s="350" t="n"/>
      <c r="J1077" s="127" t="n"/>
      <c r="K1077" s="25" t="n"/>
      <c r="L1077" s="19" t="n"/>
      <c r="M1077" s="19" t="n"/>
      <c r="N1077" s="19" t="n"/>
      <c r="O1077" s="19" t="n"/>
      <c r="P1077" s="19" t="n"/>
      <c r="Q1077" s="19" t="n"/>
      <c r="R1077" s="19" t="n"/>
      <c r="S1077" s="19" t="n"/>
      <c r="T1077" s="19" t="n"/>
      <c r="U1077" s="12" t="n"/>
    </row>
    <row r="1078" ht="15" customHeight="1" s="270">
      <c r="A1078" s="12" t="n"/>
      <c r="B1078" s="12" t="n"/>
      <c r="C1078" s="12" t="n"/>
      <c r="D1078" s="238" t="n"/>
      <c r="E1078" s="349" t="n"/>
      <c r="F1078" s="349" t="n"/>
      <c r="G1078" s="349" t="n"/>
      <c r="H1078" s="349" t="n"/>
      <c r="I1078" s="350" t="n"/>
      <c r="J1078" s="127" t="n"/>
      <c r="K1078" s="25" t="n"/>
      <c r="L1078" s="19" t="n"/>
      <c r="M1078" s="19" t="n"/>
      <c r="N1078" s="19" t="n"/>
      <c r="O1078" s="19" t="n"/>
      <c r="P1078" s="19" t="n"/>
      <c r="Q1078" s="19" t="n"/>
      <c r="R1078" s="19" t="n"/>
      <c r="S1078" s="19" t="n"/>
      <c r="T1078" s="19" t="n"/>
      <c r="U1078" s="12" t="n"/>
    </row>
    <row r="1079" ht="15" customHeight="1" s="270">
      <c r="A1079" s="12" t="n"/>
      <c r="B1079" s="12" t="n"/>
      <c r="C1079" s="12" t="n"/>
      <c r="D1079" s="238" t="n"/>
      <c r="E1079" s="349" t="n"/>
      <c r="F1079" s="349" t="n"/>
      <c r="G1079" s="349" t="n"/>
      <c r="H1079" s="349" t="n"/>
      <c r="I1079" s="350" t="n"/>
      <c r="J1079" s="127" t="n"/>
      <c r="K1079" s="25" t="n"/>
      <c r="L1079" s="19" t="n"/>
      <c r="M1079" s="19" t="n"/>
      <c r="N1079" s="19" t="n"/>
      <c r="O1079" s="19" t="n"/>
      <c r="P1079" s="19" t="n"/>
      <c r="Q1079" s="19" t="n"/>
      <c r="R1079" s="19" t="n"/>
      <c r="S1079" s="19" t="n"/>
      <c r="T1079" s="19" t="n"/>
      <c r="U1079" s="12" t="n"/>
    </row>
    <row r="1080" ht="15" customHeight="1" s="270">
      <c r="A1080" s="12" t="n"/>
      <c r="B1080" s="12" t="n"/>
      <c r="C1080" s="12" t="n"/>
      <c r="D1080" s="238" t="n"/>
      <c r="E1080" s="349" t="n"/>
      <c r="F1080" s="349" t="n"/>
      <c r="G1080" s="349" t="n"/>
      <c r="H1080" s="349" t="n"/>
      <c r="I1080" s="350" t="n"/>
      <c r="J1080" s="127" t="n"/>
      <c r="K1080" s="25" t="n"/>
      <c r="L1080" s="19" t="n"/>
      <c r="M1080" s="19" t="n"/>
      <c r="N1080" s="19" t="n"/>
      <c r="O1080" s="19" t="n"/>
      <c r="P1080" s="19" t="n"/>
      <c r="Q1080" s="19" t="n"/>
      <c r="R1080" s="19" t="n"/>
      <c r="S1080" s="19" t="n"/>
      <c r="T1080" s="19" t="n"/>
      <c r="U1080" s="12" t="n"/>
    </row>
    <row r="1081" ht="15" customHeight="1" s="270">
      <c r="A1081" s="12" t="n"/>
      <c r="B1081" s="12" t="n"/>
      <c r="C1081" s="12" t="n"/>
      <c r="D1081" s="238" t="n"/>
      <c r="E1081" s="349" t="n"/>
      <c r="F1081" s="349" t="n"/>
      <c r="G1081" s="349" t="n"/>
      <c r="H1081" s="349" t="n"/>
      <c r="I1081" s="350" t="n"/>
      <c r="J1081" s="127" t="n"/>
      <c r="K1081" s="25" t="n"/>
      <c r="L1081" s="19" t="n"/>
      <c r="M1081" s="19" t="n"/>
      <c r="N1081" s="19" t="n"/>
      <c r="O1081" s="19" t="n"/>
      <c r="P1081" s="19" t="n"/>
      <c r="Q1081" s="19" t="n"/>
      <c r="R1081" s="19" t="n"/>
      <c r="S1081" s="19" t="n"/>
      <c r="T1081" s="19" t="n"/>
      <c r="U1081" s="12" t="n"/>
    </row>
    <row r="1082" ht="15" customHeight="1" s="270">
      <c r="A1082" s="12" t="n"/>
      <c r="B1082" s="12" t="n"/>
      <c r="C1082" s="12" t="n"/>
      <c r="D1082" s="238" t="n"/>
      <c r="E1082" s="349" t="n"/>
      <c r="F1082" s="349" t="n"/>
      <c r="G1082" s="349" t="n"/>
      <c r="H1082" s="349" t="n"/>
      <c r="I1082" s="350" t="n"/>
      <c r="J1082" s="127" t="n"/>
      <c r="K1082" s="25" t="n"/>
      <c r="L1082" s="19" t="n"/>
      <c r="M1082" s="19" t="n"/>
      <c r="N1082" s="19" t="n"/>
      <c r="O1082" s="19" t="n"/>
      <c r="P1082" s="19" t="n"/>
      <c r="Q1082" s="19" t="n"/>
      <c r="R1082" s="19" t="n"/>
      <c r="S1082" s="19" t="n"/>
      <c r="T1082" s="19" t="n"/>
      <c r="U1082" s="12" t="n"/>
    </row>
    <row r="1083" ht="15" customHeight="1" s="270">
      <c r="A1083" s="12" t="n"/>
      <c r="B1083" s="12" t="n"/>
      <c r="C1083" s="12" t="n"/>
      <c r="D1083" s="238" t="n"/>
      <c r="E1083" s="349" t="n"/>
      <c r="F1083" s="349" t="n"/>
      <c r="G1083" s="349" t="n"/>
      <c r="H1083" s="349" t="n"/>
      <c r="I1083" s="350" t="n"/>
      <c r="J1083" s="127" t="n"/>
      <c r="K1083" s="25" t="n"/>
      <c r="L1083" s="19" t="n"/>
      <c r="M1083" s="19" t="n"/>
      <c r="N1083" s="19" t="n"/>
      <c r="O1083" s="19" t="n"/>
      <c r="P1083" s="19" t="n"/>
      <c r="Q1083" s="19" t="n"/>
      <c r="R1083" s="19" t="n"/>
      <c r="S1083" s="19" t="n"/>
      <c r="T1083" s="19" t="n"/>
      <c r="U1083" s="12" t="n"/>
    </row>
    <row r="1084" ht="15" customHeight="1" s="270">
      <c r="A1084" s="12" t="n"/>
      <c r="B1084" s="12" t="n"/>
      <c r="C1084" s="12" t="n"/>
      <c r="D1084" s="238" t="n"/>
      <c r="E1084" s="349" t="n"/>
      <c r="F1084" s="349" t="n"/>
      <c r="G1084" s="349" t="n"/>
      <c r="H1084" s="349" t="n"/>
      <c r="I1084" s="350" t="n"/>
      <c r="J1084" s="127" t="n"/>
      <c r="K1084" s="25" t="n"/>
      <c r="L1084" s="19" t="n"/>
      <c r="M1084" s="19" t="n"/>
      <c r="N1084" s="19" t="n"/>
      <c r="O1084" s="19" t="n"/>
      <c r="P1084" s="19" t="n"/>
      <c r="Q1084" s="19" t="n"/>
      <c r="R1084" s="19" t="n"/>
      <c r="S1084" s="19" t="n"/>
      <c r="T1084" s="19" t="n"/>
      <c r="U1084" s="12" t="n"/>
    </row>
    <row r="1085" ht="15" customHeight="1" s="270">
      <c r="A1085" s="12" t="n"/>
      <c r="B1085" s="12" t="n"/>
      <c r="C1085" s="12" t="n"/>
      <c r="D1085" s="238" t="n"/>
      <c r="E1085" s="349" t="n"/>
      <c r="F1085" s="349" t="n"/>
      <c r="G1085" s="349" t="n"/>
      <c r="H1085" s="349" t="n"/>
      <c r="I1085" s="350" t="n"/>
      <c r="J1085" s="127" t="n"/>
      <c r="K1085" s="25" t="n"/>
      <c r="L1085" s="19" t="n"/>
      <c r="M1085" s="19" t="n"/>
      <c r="N1085" s="19" t="n"/>
      <c r="O1085" s="19" t="n"/>
      <c r="P1085" s="19" t="n"/>
      <c r="Q1085" s="19" t="n"/>
      <c r="R1085" s="19" t="n"/>
      <c r="S1085" s="19" t="n"/>
      <c r="T1085" s="19" t="n"/>
      <c r="U1085" s="12" t="n"/>
    </row>
    <row r="1086" ht="15" customHeight="1" s="270">
      <c r="A1086" s="12" t="n"/>
      <c r="B1086" s="12" t="n"/>
      <c r="C1086" s="12" t="n"/>
      <c r="D1086" s="238" t="n"/>
      <c r="E1086" s="349" t="n"/>
      <c r="F1086" s="349" t="n"/>
      <c r="G1086" s="349" t="n"/>
      <c r="H1086" s="349" t="n"/>
      <c r="I1086" s="350" t="n"/>
      <c r="J1086" s="127" t="n"/>
      <c r="K1086" s="25" t="n"/>
      <c r="L1086" s="19" t="n"/>
      <c r="M1086" s="19" t="n"/>
      <c r="N1086" s="19" t="n"/>
      <c r="O1086" s="19" t="n"/>
      <c r="P1086" s="19" t="n"/>
      <c r="Q1086" s="19" t="n"/>
      <c r="R1086" s="19" t="n"/>
      <c r="S1086" s="19" t="n"/>
      <c r="T1086" s="19" t="n"/>
      <c r="U1086" s="12" t="n"/>
    </row>
    <row r="1087" ht="45" customHeight="1" s="270">
      <c r="A1087" s="12" t="n"/>
      <c r="B1087" s="12" t="n"/>
      <c r="C1087" s="12" t="n"/>
      <c r="D1087" s="238" t="n"/>
      <c r="E1087" s="349" t="n"/>
      <c r="F1087" s="349" t="n"/>
      <c r="G1087" s="349" t="n"/>
      <c r="H1087" s="349" t="n"/>
      <c r="I1087" s="350" t="n"/>
      <c r="J1087" s="127" t="n"/>
      <c r="K1087" s="25" t="n"/>
      <c r="L1087" s="19" t="n"/>
      <c r="M1087" s="19" t="n"/>
      <c r="N1087" s="19" t="n"/>
      <c r="O1087" s="19" t="n"/>
      <c r="P1087" s="19" t="n"/>
      <c r="Q1087" s="19" t="n"/>
      <c r="R1087" s="19" t="n"/>
      <c r="S1087" s="19" t="n"/>
      <c r="T1087" s="19" t="n"/>
      <c r="U1087" s="12" t="n"/>
    </row>
    <row r="1088" ht="15" customHeight="1" s="270">
      <c r="A1088" s="246" t="n"/>
      <c r="B1088" s="349" t="n"/>
      <c r="C1088" s="349" t="n"/>
      <c r="D1088" s="349" t="n"/>
      <c r="E1088" s="349" t="n"/>
      <c r="F1088" s="349" t="n"/>
      <c r="G1088" s="349" t="n"/>
      <c r="H1088" s="349" t="n"/>
      <c r="I1088" s="349" t="n"/>
      <c r="J1088" s="349" t="n"/>
      <c r="K1088" s="349" t="n"/>
      <c r="L1088" s="349" t="n"/>
      <c r="M1088" s="349" t="n"/>
      <c r="N1088" s="349" t="n"/>
      <c r="O1088" s="349" t="n"/>
      <c r="P1088" s="349" t="n"/>
      <c r="Q1088" s="349" t="n"/>
      <c r="R1088" s="349" t="n"/>
      <c r="S1088" s="349" t="n"/>
      <c r="T1088" s="349" t="n"/>
      <c r="U1088" s="350" t="n"/>
    </row>
    <row r="1089" ht="15" customHeight="1" s="270">
      <c r="A1089" s="12" t="n"/>
      <c r="B1089" s="12" t="n"/>
      <c r="C1089" s="12" t="n"/>
      <c r="D1089" s="238" t="n"/>
      <c r="E1089" s="349" t="n"/>
      <c r="F1089" s="349" t="n"/>
      <c r="G1089" s="349" t="n"/>
      <c r="H1089" s="349" t="n"/>
      <c r="I1089" s="350" t="n"/>
      <c r="J1089" s="127" t="n"/>
      <c r="K1089" s="25" t="n"/>
      <c r="L1089" s="19" t="n"/>
      <c r="M1089" s="19" t="n"/>
      <c r="N1089" s="19" t="n"/>
      <c r="O1089" s="19" t="n"/>
      <c r="P1089" s="19" t="n"/>
      <c r="Q1089" s="19" t="n"/>
      <c r="R1089" s="19" t="n"/>
      <c r="S1089" s="19" t="n"/>
      <c r="T1089" s="19" t="n"/>
      <c r="U1089" s="12" t="n"/>
    </row>
    <row r="1090" ht="15" customHeight="1" s="270">
      <c r="A1090" s="12" t="n"/>
      <c r="B1090" s="12" t="n"/>
      <c r="C1090" s="12" t="n"/>
      <c r="D1090" s="238" t="n"/>
      <c r="E1090" s="349" t="n"/>
      <c r="F1090" s="349" t="n"/>
      <c r="G1090" s="349" t="n"/>
      <c r="H1090" s="349" t="n"/>
      <c r="I1090" s="350" t="n"/>
      <c r="J1090" s="127" t="n"/>
      <c r="K1090" s="25" t="n"/>
      <c r="L1090" s="19" t="n"/>
      <c r="M1090" s="19" t="n"/>
      <c r="N1090" s="19" t="n"/>
      <c r="O1090" s="19" t="n"/>
      <c r="P1090" s="19" t="n"/>
      <c r="Q1090" s="19" t="n"/>
      <c r="R1090" s="19" t="n"/>
      <c r="S1090" s="19" t="n"/>
      <c r="T1090" s="19" t="n"/>
      <c r="U1090" s="12" t="n"/>
    </row>
    <row r="1091" ht="15" customHeight="1" s="270">
      <c r="A1091" s="12" t="n"/>
      <c r="B1091" s="12" t="n"/>
      <c r="C1091" s="12" t="n"/>
      <c r="D1091" s="238" t="n"/>
      <c r="E1091" s="349" t="n"/>
      <c r="F1091" s="349" t="n"/>
      <c r="G1091" s="349" t="n"/>
      <c r="H1091" s="349" t="n"/>
      <c r="I1091" s="350" t="n"/>
      <c r="J1091" s="127" t="n"/>
      <c r="K1091" s="25" t="n"/>
      <c r="L1091" s="19" t="n"/>
      <c r="M1091" s="19" t="n"/>
      <c r="N1091" s="19" t="n"/>
      <c r="O1091" s="19" t="n"/>
      <c r="P1091" s="19" t="n"/>
      <c r="Q1091" s="19" t="n"/>
      <c r="R1091" s="19" t="n"/>
      <c r="S1091" s="19" t="n"/>
      <c r="T1091" s="19" t="n"/>
      <c r="U1091" s="12" t="n"/>
    </row>
    <row r="1092" ht="15" customHeight="1" s="270">
      <c r="A1092" s="12" t="n"/>
      <c r="B1092" s="12" t="n"/>
      <c r="C1092" s="12" t="n"/>
      <c r="D1092" s="238" t="n"/>
      <c r="E1092" s="349" t="n"/>
      <c r="F1092" s="349" t="n"/>
      <c r="G1092" s="349" t="n"/>
      <c r="H1092" s="349" t="n"/>
      <c r="I1092" s="350" t="n"/>
      <c r="J1092" s="127" t="n"/>
      <c r="K1092" s="25" t="n"/>
      <c r="L1092" s="19" t="n"/>
      <c r="M1092" s="19" t="n"/>
      <c r="N1092" s="19" t="n"/>
      <c r="O1092" s="19" t="n"/>
      <c r="P1092" s="19" t="n"/>
      <c r="Q1092" s="19" t="n"/>
      <c r="R1092" s="19" t="n"/>
      <c r="S1092" s="19" t="n"/>
      <c r="T1092" s="19" t="n"/>
      <c r="U1092" s="12" t="n"/>
    </row>
    <row r="1093" ht="15" customHeight="1" s="270">
      <c r="A1093" s="12" t="n"/>
      <c r="B1093" s="12" t="n"/>
      <c r="C1093" s="12" t="n"/>
      <c r="D1093" s="238" t="n"/>
      <c r="E1093" s="349" t="n"/>
      <c r="F1093" s="349" t="n"/>
      <c r="G1093" s="349" t="n"/>
      <c r="H1093" s="349" t="n"/>
      <c r="I1093" s="350" t="n"/>
      <c r="J1093" s="127" t="n"/>
      <c r="K1093" s="25" t="n"/>
      <c r="L1093" s="19" t="n"/>
      <c r="M1093" s="19" t="n"/>
      <c r="N1093" s="19" t="n"/>
      <c r="O1093" s="19" t="n"/>
      <c r="P1093" s="19" t="n"/>
      <c r="Q1093" s="19" t="n"/>
      <c r="R1093" s="19" t="n"/>
      <c r="S1093" s="19" t="n"/>
      <c r="T1093" s="19" t="n"/>
      <c r="U1093" s="12" t="n"/>
    </row>
    <row r="1094" ht="15" customHeight="1" s="270">
      <c r="A1094" s="12" t="n"/>
      <c r="B1094" s="12" t="n"/>
      <c r="C1094" s="12" t="n"/>
      <c r="D1094" s="238" t="n"/>
      <c r="E1094" s="349" t="n"/>
      <c r="F1094" s="349" t="n"/>
      <c r="G1094" s="349" t="n"/>
      <c r="H1094" s="349" t="n"/>
      <c r="I1094" s="350" t="n"/>
      <c r="J1094" s="127" t="n"/>
      <c r="K1094" s="25" t="n"/>
      <c r="L1094" s="19" t="n"/>
      <c r="M1094" s="19" t="n"/>
      <c r="N1094" s="19" t="n"/>
      <c r="O1094" s="19" t="n"/>
      <c r="P1094" s="19" t="n"/>
      <c r="Q1094" s="19" t="n"/>
      <c r="R1094" s="19" t="n"/>
      <c r="S1094" s="19" t="n"/>
      <c r="T1094" s="19" t="n"/>
      <c r="U1094" s="12" t="n"/>
    </row>
    <row r="1095" ht="15" customHeight="1" s="270">
      <c r="A1095" s="12" t="n"/>
      <c r="B1095" s="12" t="n"/>
      <c r="C1095" s="12" t="n"/>
      <c r="D1095" s="238" t="n"/>
      <c r="E1095" s="349" t="n"/>
      <c r="F1095" s="349" t="n"/>
      <c r="G1095" s="349" t="n"/>
      <c r="H1095" s="349" t="n"/>
      <c r="I1095" s="350" t="n"/>
      <c r="J1095" s="127" t="n"/>
      <c r="K1095" s="25" t="n"/>
      <c r="L1095" s="19" t="n"/>
      <c r="M1095" s="19" t="n"/>
      <c r="N1095" s="19" t="n"/>
      <c r="O1095" s="19" t="n"/>
      <c r="P1095" s="19" t="n"/>
      <c r="Q1095" s="19" t="n"/>
      <c r="R1095" s="19" t="n"/>
      <c r="S1095" s="19" t="n"/>
      <c r="T1095" s="19" t="n"/>
      <c r="U1095" s="12" t="n"/>
    </row>
    <row r="1096" ht="15" customHeight="1" s="270">
      <c r="A1096" s="12" t="n"/>
      <c r="B1096" s="12" t="n"/>
      <c r="C1096" s="12" t="n"/>
      <c r="D1096" s="238" t="n"/>
      <c r="E1096" s="349" t="n"/>
      <c r="F1096" s="349" t="n"/>
      <c r="G1096" s="349" t="n"/>
      <c r="H1096" s="349" t="n"/>
      <c r="I1096" s="350" t="n"/>
      <c r="J1096" s="127" t="n"/>
      <c r="K1096" s="25" t="n"/>
      <c r="L1096" s="19" t="n"/>
      <c r="M1096" s="19" t="n"/>
      <c r="N1096" s="19" t="n"/>
      <c r="O1096" s="19" t="n"/>
      <c r="P1096" s="19" t="n"/>
      <c r="Q1096" s="19" t="n"/>
      <c r="R1096" s="19" t="n"/>
      <c r="S1096" s="19" t="n"/>
      <c r="T1096" s="19" t="n"/>
      <c r="U1096" s="12" t="n"/>
    </row>
    <row r="1097" ht="15" customHeight="1" s="270">
      <c r="A1097" s="12" t="n"/>
      <c r="B1097" s="12" t="n"/>
      <c r="C1097" s="12" t="n"/>
      <c r="D1097" s="238" t="n"/>
      <c r="E1097" s="349" t="n"/>
      <c r="F1097" s="349" t="n"/>
      <c r="G1097" s="349" t="n"/>
      <c r="H1097" s="349" t="n"/>
      <c r="I1097" s="350" t="n"/>
      <c r="J1097" s="127" t="n"/>
      <c r="K1097" s="25" t="n"/>
      <c r="L1097" s="19" t="n"/>
      <c r="M1097" s="19" t="n"/>
      <c r="N1097" s="19" t="n"/>
      <c r="O1097" s="19" t="n"/>
      <c r="P1097" s="19" t="n"/>
      <c r="Q1097" s="19" t="n"/>
      <c r="R1097" s="19" t="n"/>
      <c r="S1097" s="19" t="n"/>
      <c r="T1097" s="19" t="n"/>
      <c r="U1097" s="12" t="n"/>
    </row>
    <row r="1098" ht="15" customHeight="1" s="270">
      <c r="A1098" s="12" t="n"/>
      <c r="B1098" s="12" t="n"/>
      <c r="C1098" s="12" t="n"/>
      <c r="D1098" s="238" t="n"/>
      <c r="E1098" s="349" t="n"/>
      <c r="F1098" s="349" t="n"/>
      <c r="G1098" s="349" t="n"/>
      <c r="H1098" s="349" t="n"/>
      <c r="I1098" s="350" t="n"/>
      <c r="J1098" s="127" t="n"/>
      <c r="K1098" s="25" t="n"/>
      <c r="L1098" s="19" t="n"/>
      <c r="M1098" s="19" t="n"/>
      <c r="N1098" s="19" t="n"/>
      <c r="O1098" s="19" t="n"/>
      <c r="P1098" s="19" t="n"/>
      <c r="Q1098" s="19" t="n"/>
      <c r="R1098" s="19" t="n"/>
      <c r="S1098" s="19" t="n"/>
      <c r="T1098" s="19" t="n"/>
      <c r="U1098" s="12" t="n"/>
    </row>
    <row r="1099" ht="15" customHeight="1" s="270">
      <c r="A1099" s="12" t="n"/>
      <c r="B1099" s="12" t="n"/>
      <c r="C1099" s="12" t="n"/>
      <c r="D1099" s="238" t="n"/>
      <c r="E1099" s="349" t="n"/>
      <c r="F1099" s="349" t="n"/>
      <c r="G1099" s="349" t="n"/>
      <c r="H1099" s="349" t="n"/>
      <c r="I1099" s="350" t="n"/>
      <c r="J1099" s="127" t="n"/>
      <c r="K1099" s="25" t="n"/>
      <c r="L1099" s="19" t="n"/>
      <c r="M1099" s="19" t="n"/>
      <c r="N1099" s="19" t="n"/>
      <c r="O1099" s="19" t="n"/>
      <c r="P1099" s="19" t="n"/>
      <c r="Q1099" s="19" t="n"/>
      <c r="R1099" s="19" t="n"/>
      <c r="S1099" s="19" t="n"/>
      <c r="T1099" s="19" t="n"/>
      <c r="U1099" s="12" t="n"/>
    </row>
    <row r="1100" ht="45" customHeight="1" s="270">
      <c r="A1100" s="12" t="n"/>
      <c r="B1100" s="12" t="n"/>
      <c r="C1100" s="12" t="n"/>
      <c r="D1100" s="238" t="n"/>
      <c r="E1100" s="349" t="n"/>
      <c r="F1100" s="349" t="n"/>
      <c r="G1100" s="349" t="n"/>
      <c r="H1100" s="349" t="n"/>
      <c r="I1100" s="350" t="n"/>
      <c r="J1100" s="127" t="n"/>
      <c r="K1100" s="25" t="n"/>
      <c r="L1100" s="19" t="n"/>
      <c r="M1100" s="19" t="n"/>
      <c r="N1100" s="19" t="n"/>
      <c r="O1100" s="19" t="n"/>
      <c r="P1100" s="19" t="n"/>
      <c r="Q1100" s="19" t="n"/>
      <c r="R1100" s="19" t="n"/>
      <c r="S1100" s="19" t="n"/>
      <c r="T1100" s="19" t="n"/>
      <c r="U1100" s="12" t="n"/>
    </row>
    <row r="1101" ht="15" customHeight="1" s="270">
      <c r="A1101" s="12" t="n"/>
      <c r="B1101" s="12" t="n"/>
      <c r="C1101" s="12" t="n"/>
      <c r="D1101" s="238" t="n"/>
      <c r="E1101" s="349" t="n"/>
      <c r="F1101" s="349" t="n"/>
      <c r="G1101" s="349" t="n"/>
      <c r="H1101" s="349" t="n"/>
      <c r="I1101" s="350" t="n"/>
      <c r="J1101" s="127" t="n"/>
      <c r="K1101" s="25" t="n"/>
      <c r="L1101" s="19" t="n"/>
      <c r="M1101" s="19" t="n"/>
      <c r="N1101" s="19" t="n"/>
      <c r="O1101" s="19" t="n"/>
      <c r="P1101" s="19" t="n"/>
      <c r="Q1101" s="19" t="n"/>
      <c r="R1101" s="19" t="n"/>
      <c r="S1101" s="19" t="n"/>
      <c r="T1101" s="19" t="n"/>
      <c r="U1101" s="12" t="n"/>
    </row>
    <row r="1102" ht="15" customHeight="1" s="270">
      <c r="A1102" s="12" t="n"/>
      <c r="B1102" s="12" t="n"/>
      <c r="C1102" s="12" t="n"/>
      <c r="D1102" s="238" t="n"/>
      <c r="E1102" s="349" t="n"/>
      <c r="F1102" s="349" t="n"/>
      <c r="G1102" s="349" t="n"/>
      <c r="H1102" s="349" t="n"/>
      <c r="I1102" s="350" t="n"/>
      <c r="J1102" s="127" t="n"/>
      <c r="K1102" s="25" t="n"/>
      <c r="L1102" s="19" t="n"/>
      <c r="M1102" s="19" t="n"/>
      <c r="N1102" s="19" t="n"/>
      <c r="O1102" s="19" t="n"/>
      <c r="P1102" s="19" t="n"/>
      <c r="Q1102" s="19" t="n"/>
      <c r="R1102" s="19" t="n"/>
      <c r="S1102" s="19" t="n"/>
      <c r="T1102" s="19" t="n"/>
      <c r="U1102" s="12" t="n"/>
    </row>
    <row r="1103" ht="15" customHeight="1" s="270">
      <c r="A1103" s="12" t="n"/>
      <c r="B1103" s="12" t="n"/>
      <c r="C1103" s="12" t="n"/>
      <c r="D1103" s="238" t="n"/>
      <c r="E1103" s="349" t="n"/>
      <c r="F1103" s="349" t="n"/>
      <c r="G1103" s="349" t="n"/>
      <c r="H1103" s="349" t="n"/>
      <c r="I1103" s="350" t="n"/>
      <c r="J1103" s="127" t="n"/>
      <c r="K1103" s="25" t="n"/>
      <c r="L1103" s="19" t="n"/>
      <c r="M1103" s="19" t="n"/>
      <c r="N1103" s="19" t="n"/>
      <c r="O1103" s="19" t="n"/>
      <c r="P1103" s="19" t="n"/>
      <c r="Q1103" s="19" t="n"/>
      <c r="R1103" s="19" t="n"/>
      <c r="S1103" s="19" t="n"/>
      <c r="T1103" s="19" t="n"/>
      <c r="U1103" s="12" t="n"/>
    </row>
    <row r="1104" ht="15" customHeight="1" s="270">
      <c r="A1104" s="12" t="n"/>
      <c r="B1104" s="12" t="n"/>
      <c r="C1104" s="12" t="n"/>
      <c r="D1104" s="238" t="n"/>
      <c r="E1104" s="349" t="n"/>
      <c r="F1104" s="349" t="n"/>
      <c r="G1104" s="349" t="n"/>
      <c r="H1104" s="349" t="n"/>
      <c r="I1104" s="350" t="n"/>
      <c r="J1104" s="127" t="n"/>
      <c r="K1104" s="25" t="n"/>
      <c r="L1104" s="19" t="n"/>
      <c r="M1104" s="19" t="n"/>
      <c r="N1104" s="19" t="n"/>
      <c r="O1104" s="19" t="n"/>
      <c r="P1104" s="19" t="n"/>
      <c r="Q1104" s="19" t="n"/>
      <c r="R1104" s="19" t="n"/>
      <c r="S1104" s="19" t="n"/>
      <c r="T1104" s="19" t="n"/>
      <c r="U1104" s="12" t="n"/>
    </row>
    <row r="1105" ht="15" customHeight="1" s="270">
      <c r="A1105" s="12" t="n"/>
      <c r="B1105" s="12" t="n"/>
      <c r="C1105" s="12" t="n"/>
      <c r="D1105" s="238" t="n"/>
      <c r="E1105" s="349" t="n"/>
      <c r="F1105" s="349" t="n"/>
      <c r="G1105" s="349" t="n"/>
      <c r="H1105" s="349" t="n"/>
      <c r="I1105" s="350" t="n"/>
      <c r="J1105" s="127" t="n"/>
      <c r="K1105" s="25" t="n"/>
      <c r="L1105" s="19" t="n"/>
      <c r="M1105" s="19" t="n"/>
      <c r="N1105" s="19" t="n"/>
      <c r="O1105" s="19" t="n"/>
      <c r="P1105" s="19" t="n"/>
      <c r="Q1105" s="19" t="n"/>
      <c r="R1105" s="19" t="n"/>
      <c r="S1105" s="19" t="n"/>
      <c r="T1105" s="19" t="n"/>
      <c r="U1105" s="12" t="n"/>
    </row>
    <row r="1106" ht="15" customHeight="1" s="270">
      <c r="A1106" s="12" t="n"/>
      <c r="B1106" s="12" t="n"/>
      <c r="C1106" s="12" t="n"/>
      <c r="D1106" s="238" t="n"/>
      <c r="E1106" s="349" t="n"/>
      <c r="F1106" s="349" t="n"/>
      <c r="G1106" s="349" t="n"/>
      <c r="H1106" s="349" t="n"/>
      <c r="I1106" s="350" t="n"/>
      <c r="J1106" s="127" t="n"/>
      <c r="K1106" s="25" t="n"/>
      <c r="L1106" s="19" t="n"/>
      <c r="M1106" s="19" t="n"/>
      <c r="N1106" s="19" t="n"/>
      <c r="O1106" s="19" t="n"/>
      <c r="P1106" s="19" t="n"/>
      <c r="Q1106" s="19" t="n"/>
      <c r="R1106" s="19" t="n"/>
      <c r="S1106" s="19" t="n"/>
      <c r="T1106" s="19" t="n"/>
      <c r="U1106" s="12" t="n"/>
    </row>
    <row r="1107" ht="15" customHeight="1" s="270">
      <c r="A1107" s="12" t="n"/>
      <c r="B1107" s="12" t="n"/>
      <c r="C1107" s="12" t="n"/>
      <c r="D1107" s="238" t="n"/>
      <c r="E1107" s="349" t="n"/>
      <c r="F1107" s="349" t="n"/>
      <c r="G1107" s="349" t="n"/>
      <c r="H1107" s="349" t="n"/>
      <c r="I1107" s="350" t="n"/>
      <c r="J1107" s="127" t="n"/>
      <c r="K1107" s="25" t="n"/>
      <c r="L1107" s="19" t="n"/>
      <c r="M1107" s="19" t="n"/>
      <c r="N1107" s="19" t="n"/>
      <c r="O1107" s="19" t="n"/>
      <c r="P1107" s="19" t="n"/>
      <c r="Q1107" s="19" t="n"/>
      <c r="R1107" s="19" t="n"/>
      <c r="S1107" s="19" t="n"/>
      <c r="T1107" s="19" t="n"/>
      <c r="U1107" s="12" t="n"/>
    </row>
    <row r="1108" ht="15" customHeight="1" s="270">
      <c r="A1108" s="12" t="n"/>
      <c r="B1108" s="12" t="n"/>
      <c r="C1108" s="12" t="n"/>
      <c r="D1108" s="238" t="n"/>
      <c r="E1108" s="349" t="n"/>
      <c r="F1108" s="349" t="n"/>
      <c r="G1108" s="349" t="n"/>
      <c r="H1108" s="349" t="n"/>
      <c r="I1108" s="350" t="n"/>
      <c r="J1108" s="127" t="n"/>
      <c r="K1108" s="25" t="n"/>
      <c r="L1108" s="19" t="n"/>
      <c r="M1108" s="19" t="n"/>
      <c r="N1108" s="19" t="n"/>
      <c r="O1108" s="19" t="n"/>
      <c r="P1108" s="19" t="n"/>
      <c r="Q1108" s="19" t="n"/>
      <c r="R1108" s="19" t="n"/>
      <c r="S1108" s="19" t="n"/>
      <c r="T1108" s="19" t="n"/>
      <c r="U1108" s="12" t="n"/>
    </row>
    <row r="1109" ht="15" customHeight="1" s="270">
      <c r="A1109" s="12" t="n"/>
      <c r="B1109" s="12" t="n"/>
      <c r="C1109" s="12" t="n"/>
      <c r="D1109" s="238" t="n"/>
      <c r="E1109" s="349" t="n"/>
      <c r="F1109" s="349" t="n"/>
      <c r="G1109" s="349" t="n"/>
      <c r="H1109" s="349" t="n"/>
      <c r="I1109" s="350" t="n"/>
      <c r="J1109" s="127" t="n"/>
      <c r="K1109" s="25" t="n"/>
      <c r="L1109" s="19" t="n"/>
      <c r="M1109" s="19" t="n"/>
      <c r="N1109" s="19" t="n"/>
      <c r="O1109" s="19" t="n"/>
      <c r="P1109" s="19" t="n"/>
      <c r="Q1109" s="19" t="n"/>
      <c r="R1109" s="19" t="n"/>
      <c r="S1109" s="19" t="n"/>
      <c r="T1109" s="19" t="n"/>
      <c r="U1109" s="12" t="n"/>
    </row>
    <row r="1110" ht="15" customHeight="1" s="270">
      <c r="A1110" s="12" t="n"/>
      <c r="B1110" s="12" t="n"/>
      <c r="C1110" s="12" t="n"/>
      <c r="D1110" s="238" t="n"/>
      <c r="E1110" s="349" t="n"/>
      <c r="F1110" s="349" t="n"/>
      <c r="G1110" s="349" t="n"/>
      <c r="H1110" s="349" t="n"/>
      <c r="I1110" s="350" t="n"/>
      <c r="J1110" s="127" t="n"/>
      <c r="K1110" s="25" t="n"/>
      <c r="L1110" s="19" t="n"/>
      <c r="M1110" s="19" t="n"/>
      <c r="N1110" s="19" t="n"/>
      <c r="O1110" s="19" t="n"/>
      <c r="P1110" s="19" t="n"/>
      <c r="Q1110" s="19" t="n"/>
      <c r="R1110" s="19" t="n"/>
      <c r="S1110" s="19" t="n"/>
      <c r="T1110" s="19" t="n"/>
      <c r="U1110" s="12" t="n"/>
    </row>
    <row r="1111" ht="15" customHeight="1" s="270">
      <c r="A1111" s="12" t="n"/>
      <c r="B1111" s="12" t="n"/>
      <c r="C1111" s="12" t="n"/>
      <c r="D1111" s="238" t="n"/>
      <c r="E1111" s="349" t="n"/>
      <c r="F1111" s="349" t="n"/>
      <c r="G1111" s="349" t="n"/>
      <c r="H1111" s="349" t="n"/>
      <c r="I1111" s="350" t="n"/>
      <c r="J1111" s="127" t="n"/>
      <c r="K1111" s="25" t="n"/>
      <c r="L1111" s="19" t="n"/>
      <c r="M1111" s="19" t="n"/>
      <c r="N1111" s="19" t="n"/>
      <c r="O1111" s="19" t="n"/>
      <c r="P1111" s="19" t="n"/>
      <c r="Q1111" s="19" t="n"/>
      <c r="R1111" s="19" t="n"/>
      <c r="S1111" s="19" t="n"/>
      <c r="T1111" s="19" t="n"/>
      <c r="U1111" s="12" t="n"/>
    </row>
    <row r="1112" ht="15" customHeight="1" s="270">
      <c r="A1112" s="12" t="n"/>
      <c r="B1112" s="12" t="n"/>
      <c r="C1112" s="12" t="n"/>
      <c r="D1112" s="238" t="n"/>
      <c r="E1112" s="349" t="n"/>
      <c r="F1112" s="349" t="n"/>
      <c r="G1112" s="349" t="n"/>
      <c r="H1112" s="349" t="n"/>
      <c r="I1112" s="350" t="n"/>
      <c r="J1112" s="127" t="n"/>
      <c r="K1112" s="25" t="n"/>
      <c r="L1112" s="19" t="n"/>
      <c r="M1112" s="19" t="n"/>
      <c r="N1112" s="19" t="n"/>
      <c r="O1112" s="19" t="n"/>
      <c r="P1112" s="19" t="n"/>
      <c r="Q1112" s="19" t="n"/>
      <c r="R1112" s="19" t="n"/>
      <c r="S1112" s="19" t="n"/>
      <c r="T1112" s="19" t="n"/>
      <c r="U1112" s="12" t="n"/>
    </row>
    <row r="1113" ht="15" customHeight="1" s="270">
      <c r="A1113" s="12" t="n"/>
      <c r="B1113" s="12" t="n"/>
      <c r="C1113" s="12" t="n"/>
      <c r="D1113" s="238" t="n"/>
      <c r="E1113" s="349" t="n"/>
      <c r="F1113" s="349" t="n"/>
      <c r="G1113" s="349" t="n"/>
      <c r="H1113" s="349" t="n"/>
      <c r="I1113" s="350" t="n"/>
      <c r="J1113" s="127" t="n"/>
      <c r="K1113" s="25" t="n"/>
      <c r="L1113" s="19" t="n"/>
      <c r="M1113" s="19" t="n"/>
      <c r="N1113" s="19" t="n"/>
      <c r="O1113" s="19" t="n"/>
      <c r="P1113" s="19" t="n"/>
      <c r="Q1113" s="19" t="n"/>
      <c r="R1113" s="19" t="n"/>
      <c r="S1113" s="19" t="n"/>
      <c r="T1113" s="19" t="n"/>
      <c r="U1113" s="12" t="n"/>
    </row>
    <row r="1114" ht="15" customHeight="1" s="270">
      <c r="A1114" s="12" t="n"/>
      <c r="B1114" s="12" t="n"/>
      <c r="C1114" s="12" t="n"/>
      <c r="D1114" s="238" t="n"/>
      <c r="E1114" s="349" t="n"/>
      <c r="F1114" s="349" t="n"/>
      <c r="G1114" s="349" t="n"/>
      <c r="H1114" s="349" t="n"/>
      <c r="I1114" s="350" t="n"/>
      <c r="J1114" s="127" t="n"/>
      <c r="K1114" s="25" t="n"/>
      <c r="L1114" s="19" t="n"/>
      <c r="M1114" s="19" t="n"/>
      <c r="N1114" s="19" t="n"/>
      <c r="O1114" s="19" t="n"/>
      <c r="P1114" s="19" t="n"/>
      <c r="Q1114" s="19" t="n"/>
      <c r="R1114" s="19" t="n"/>
      <c r="S1114" s="19" t="n"/>
      <c r="T1114" s="19" t="n"/>
      <c r="U1114" s="12" t="n"/>
    </row>
    <row r="1115" ht="45" customHeight="1" s="270">
      <c r="A1115" s="12" t="n"/>
      <c r="B1115" s="12" t="n"/>
      <c r="C1115" s="12" t="n"/>
      <c r="D1115" s="238" t="n"/>
      <c r="E1115" s="349" t="n"/>
      <c r="F1115" s="349" t="n"/>
      <c r="G1115" s="349" t="n"/>
      <c r="H1115" s="349" t="n"/>
      <c r="I1115" s="350" t="n"/>
      <c r="J1115" s="127" t="n"/>
      <c r="K1115" s="25" t="n"/>
      <c r="L1115" s="19" t="n"/>
      <c r="M1115" s="19" t="n"/>
      <c r="N1115" s="19" t="n"/>
      <c r="O1115" s="19" t="n"/>
      <c r="P1115" s="19" t="n"/>
      <c r="Q1115" s="19" t="n"/>
      <c r="R1115" s="19" t="n"/>
      <c r="S1115" s="19" t="n"/>
      <c r="T1115" s="19" t="n"/>
      <c r="U1115" s="12" t="n"/>
    </row>
    <row r="1116" ht="6" customHeight="1" s="270"/>
    <row r="1117" ht="15" customHeight="1" s="270">
      <c r="A1117" s="246" t="n"/>
      <c r="B1117" s="349" t="n"/>
      <c r="C1117" s="349" t="n"/>
      <c r="D1117" s="349" t="n"/>
      <c r="E1117" s="349" t="n"/>
      <c r="F1117" s="349" t="n"/>
      <c r="G1117" s="349" t="n"/>
      <c r="H1117" s="349" t="n"/>
      <c r="I1117" s="349" t="n"/>
      <c r="J1117" s="349" t="n"/>
      <c r="K1117" s="349" t="n"/>
      <c r="L1117" s="349" t="n"/>
      <c r="M1117" s="349" t="n"/>
      <c r="N1117" s="349" t="n"/>
      <c r="O1117" s="349" t="n"/>
      <c r="P1117" s="349" t="n"/>
      <c r="Q1117" s="349" t="n"/>
      <c r="R1117" s="349" t="n"/>
      <c r="S1117" s="349" t="n"/>
      <c r="T1117" s="349" t="n"/>
      <c r="U1117" s="350" t="n"/>
    </row>
    <row r="1118" ht="15" customHeight="1" s="270">
      <c r="A1118" s="246" t="n"/>
      <c r="B1118" s="349" t="n"/>
      <c r="C1118" s="349" t="n"/>
      <c r="D1118" s="349" t="n"/>
      <c r="E1118" s="349" t="n"/>
      <c r="F1118" s="349" t="n"/>
      <c r="G1118" s="349" t="n"/>
      <c r="H1118" s="349" t="n"/>
      <c r="I1118" s="349" t="n"/>
      <c r="J1118" s="349" t="n"/>
      <c r="K1118" s="349" t="n"/>
      <c r="L1118" s="349" t="n"/>
      <c r="M1118" s="349" t="n"/>
      <c r="N1118" s="349" t="n"/>
      <c r="O1118" s="349" t="n"/>
      <c r="P1118" s="349" t="n"/>
      <c r="Q1118" s="349" t="n"/>
      <c r="R1118" s="349" t="n"/>
      <c r="S1118" s="349" t="n"/>
      <c r="T1118" s="349" t="n"/>
      <c r="U1118" s="350" t="n"/>
    </row>
    <row r="1119" ht="30" customHeight="1" s="270">
      <c r="A1119" s="12" t="n"/>
      <c r="B1119" s="12" t="n"/>
      <c r="C1119" s="12" t="n"/>
      <c r="D1119" s="238" t="n"/>
      <c r="E1119" s="349" t="n"/>
      <c r="F1119" s="349" t="n"/>
      <c r="G1119" s="349" t="n"/>
      <c r="H1119" s="349" t="n"/>
      <c r="I1119" s="350" t="n"/>
      <c r="J1119" s="127" t="n"/>
      <c r="K1119" s="25" t="n"/>
      <c r="L1119" s="19" t="n"/>
      <c r="M1119" s="19" t="n"/>
      <c r="N1119" s="19" t="n"/>
      <c r="O1119" s="19" t="n"/>
      <c r="P1119" s="19" t="n"/>
      <c r="Q1119" s="19" t="n"/>
      <c r="R1119" s="19" t="n"/>
      <c r="S1119" s="19" t="n"/>
      <c r="T1119" s="19" t="n"/>
      <c r="U1119" s="12" t="n"/>
    </row>
    <row r="1120" ht="15" customHeight="1" s="270">
      <c r="A1120" s="12" t="n"/>
      <c r="B1120" s="12" t="n"/>
      <c r="C1120" s="12" t="n"/>
      <c r="D1120" s="238" t="n"/>
      <c r="E1120" s="349" t="n"/>
      <c r="F1120" s="349" t="n"/>
      <c r="G1120" s="349" t="n"/>
      <c r="H1120" s="349" t="n"/>
      <c r="I1120" s="350" t="n"/>
      <c r="J1120" s="127" t="n"/>
      <c r="K1120" s="25" t="n"/>
      <c r="L1120" s="19" t="n"/>
      <c r="M1120" s="19" t="n"/>
      <c r="N1120" s="19" t="n"/>
      <c r="O1120" s="19" t="n"/>
      <c r="P1120" s="19" t="n"/>
      <c r="Q1120" s="19" t="n"/>
      <c r="R1120" s="19" t="n"/>
      <c r="S1120" s="19" t="n"/>
      <c r="T1120" s="19" t="n"/>
      <c r="U1120" s="12" t="n"/>
    </row>
    <row r="1121" ht="15" customHeight="1" s="270">
      <c r="A1121" s="246" t="n"/>
      <c r="B1121" s="349" t="n"/>
      <c r="C1121" s="349" t="n"/>
      <c r="D1121" s="349" t="n"/>
      <c r="E1121" s="349" t="n"/>
      <c r="F1121" s="349" t="n"/>
      <c r="G1121" s="349" t="n"/>
      <c r="H1121" s="349" t="n"/>
      <c r="I1121" s="349" t="n"/>
      <c r="J1121" s="349" t="n"/>
      <c r="K1121" s="349" t="n"/>
      <c r="L1121" s="349" t="n"/>
      <c r="M1121" s="349" t="n"/>
      <c r="N1121" s="349" t="n"/>
      <c r="O1121" s="349" t="n"/>
      <c r="P1121" s="349" t="n"/>
      <c r="Q1121" s="349" t="n"/>
      <c r="R1121" s="349" t="n"/>
      <c r="S1121" s="349" t="n"/>
      <c r="T1121" s="349" t="n"/>
      <c r="U1121" s="350" t="n"/>
    </row>
    <row r="1122" ht="30" customHeight="1" s="270">
      <c r="A1122" s="12" t="n"/>
      <c r="B1122" s="12" t="n"/>
      <c r="C1122" s="12" t="n"/>
      <c r="D1122" s="238" t="n"/>
      <c r="E1122" s="349" t="n"/>
      <c r="F1122" s="349" t="n"/>
      <c r="G1122" s="349" t="n"/>
      <c r="H1122" s="349" t="n"/>
      <c r="I1122" s="350" t="n"/>
      <c r="J1122" s="127" t="n"/>
      <c r="K1122" s="25" t="n"/>
      <c r="L1122" s="19" t="n"/>
      <c r="M1122" s="19" t="n"/>
      <c r="N1122" s="19" t="n"/>
      <c r="O1122" s="19" t="n"/>
      <c r="P1122" s="19" t="n"/>
      <c r="Q1122" s="19" t="n"/>
      <c r="R1122" s="19" t="n"/>
      <c r="S1122" s="19" t="n"/>
      <c r="T1122" s="19" t="n"/>
      <c r="U1122" s="12" t="n"/>
    </row>
    <row r="1123" ht="15" customHeight="1" s="270">
      <c r="A1123" s="12" t="n"/>
      <c r="B1123" s="12" t="n"/>
      <c r="C1123" s="12" t="n"/>
      <c r="D1123" s="238" t="n"/>
      <c r="E1123" s="349" t="n"/>
      <c r="F1123" s="349" t="n"/>
      <c r="G1123" s="349" t="n"/>
      <c r="H1123" s="349" t="n"/>
      <c r="I1123" s="350" t="n"/>
      <c r="J1123" s="127" t="n"/>
      <c r="K1123" s="25" t="n"/>
      <c r="L1123" s="19" t="n"/>
      <c r="M1123" s="19" t="n"/>
      <c r="N1123" s="19" t="n"/>
      <c r="O1123" s="19" t="n"/>
      <c r="P1123" s="19" t="n"/>
      <c r="Q1123" s="19" t="n"/>
      <c r="R1123" s="19" t="n"/>
      <c r="S1123" s="19" t="n"/>
      <c r="T1123" s="19" t="n"/>
      <c r="U1123" s="12" t="n"/>
    </row>
    <row r="1124" ht="15" customHeight="1" s="270">
      <c r="A1124" s="246" t="n"/>
      <c r="B1124" s="349" t="n"/>
      <c r="C1124" s="349" t="n"/>
      <c r="D1124" s="349" t="n"/>
      <c r="E1124" s="349" t="n"/>
      <c r="F1124" s="349" t="n"/>
      <c r="G1124" s="349" t="n"/>
      <c r="H1124" s="349" t="n"/>
      <c r="I1124" s="349" t="n"/>
      <c r="J1124" s="349" t="n"/>
      <c r="K1124" s="349" t="n"/>
      <c r="L1124" s="349" t="n"/>
      <c r="M1124" s="349" t="n"/>
      <c r="N1124" s="349" t="n"/>
      <c r="O1124" s="349" t="n"/>
      <c r="P1124" s="349" t="n"/>
      <c r="Q1124" s="349" t="n"/>
      <c r="R1124" s="349" t="n"/>
      <c r="S1124" s="349" t="n"/>
      <c r="T1124" s="349" t="n"/>
      <c r="U1124" s="350" t="n"/>
    </row>
    <row r="1125" ht="15" customHeight="1" s="270">
      <c r="A1125" s="12" t="n"/>
      <c r="B1125" s="12" t="n"/>
      <c r="C1125" s="12" t="n"/>
      <c r="D1125" s="238" t="n"/>
      <c r="E1125" s="349" t="n"/>
      <c r="F1125" s="349" t="n"/>
      <c r="G1125" s="349" t="n"/>
      <c r="H1125" s="349" t="n"/>
      <c r="I1125" s="350" t="n"/>
      <c r="J1125" s="127" t="n"/>
      <c r="K1125" s="25" t="n"/>
      <c r="L1125" s="19" t="n"/>
      <c r="M1125" s="19" t="n"/>
      <c r="N1125" s="19" t="n"/>
      <c r="O1125" s="19" t="n"/>
      <c r="P1125" s="19" t="n"/>
      <c r="Q1125" s="19" t="n"/>
      <c r="R1125" s="19" t="n"/>
      <c r="S1125" s="19" t="n"/>
      <c r="T1125" s="19" t="n"/>
      <c r="U1125" s="12" t="n"/>
    </row>
    <row r="1126" ht="15" customHeight="1" s="270">
      <c r="A1126" s="12" t="n"/>
      <c r="B1126" s="12" t="n"/>
      <c r="C1126" s="12" t="n"/>
      <c r="D1126" s="238" t="n"/>
      <c r="E1126" s="349" t="n"/>
      <c r="F1126" s="349" t="n"/>
      <c r="G1126" s="349" t="n"/>
      <c r="H1126" s="349" t="n"/>
      <c r="I1126" s="350" t="n"/>
      <c r="J1126" s="127" t="n"/>
      <c r="K1126" s="25" t="n"/>
      <c r="L1126" s="19" t="n"/>
      <c r="M1126" s="19" t="n"/>
      <c r="N1126" s="19" t="n"/>
      <c r="O1126" s="19" t="n"/>
      <c r="P1126" s="19" t="n"/>
      <c r="Q1126" s="19" t="n"/>
      <c r="R1126" s="19" t="n"/>
      <c r="S1126" s="19" t="n"/>
      <c r="T1126" s="19" t="n"/>
      <c r="U1126" s="12" t="n"/>
    </row>
    <row r="1127" ht="15" customHeight="1" s="270">
      <c r="A1127" s="246" t="n"/>
      <c r="B1127" s="349" t="n"/>
      <c r="C1127" s="349" t="n"/>
      <c r="D1127" s="349" t="n"/>
      <c r="E1127" s="349" t="n"/>
      <c r="F1127" s="349" t="n"/>
      <c r="G1127" s="349" t="n"/>
      <c r="H1127" s="349" t="n"/>
      <c r="I1127" s="349" t="n"/>
      <c r="J1127" s="349" t="n"/>
      <c r="K1127" s="349" t="n"/>
      <c r="L1127" s="349" t="n"/>
      <c r="M1127" s="349" t="n"/>
      <c r="N1127" s="349" t="n"/>
      <c r="O1127" s="349" t="n"/>
      <c r="P1127" s="349" t="n"/>
      <c r="Q1127" s="349" t="n"/>
      <c r="R1127" s="349" t="n"/>
      <c r="S1127" s="349" t="n"/>
      <c r="T1127" s="349" t="n"/>
      <c r="U1127" s="350" t="n"/>
    </row>
    <row r="1128" ht="15" customHeight="1" s="270">
      <c r="A1128" s="12" t="n"/>
      <c r="B1128" s="12" t="n"/>
      <c r="C1128" s="12" t="n"/>
      <c r="D1128" s="238" t="n"/>
      <c r="E1128" s="349" t="n"/>
      <c r="F1128" s="349" t="n"/>
      <c r="G1128" s="349" t="n"/>
      <c r="H1128" s="349" t="n"/>
      <c r="I1128" s="350" t="n"/>
      <c r="J1128" s="127" t="n"/>
      <c r="K1128" s="25" t="n"/>
      <c r="L1128" s="19" t="n"/>
      <c r="M1128" s="19" t="n"/>
      <c r="N1128" s="19" t="n"/>
      <c r="O1128" s="19" t="n"/>
      <c r="P1128" s="19" t="n"/>
      <c r="Q1128" s="19" t="n"/>
      <c r="R1128" s="19" t="n"/>
      <c r="S1128" s="19" t="n"/>
      <c r="T1128" s="19" t="n"/>
      <c r="U1128" s="12" t="n"/>
    </row>
    <row r="1129" ht="15" customHeight="1" s="270">
      <c r="A1129" s="12" t="n"/>
      <c r="B1129" s="12" t="n"/>
      <c r="C1129" s="12" t="n"/>
      <c r="D1129" s="238" t="n"/>
      <c r="E1129" s="349" t="n"/>
      <c r="F1129" s="349" t="n"/>
      <c r="G1129" s="349" t="n"/>
      <c r="H1129" s="349" t="n"/>
      <c r="I1129" s="350" t="n"/>
      <c r="J1129" s="127" t="n"/>
      <c r="K1129" s="25" t="n"/>
      <c r="L1129" s="19" t="n"/>
      <c r="M1129" s="19" t="n"/>
      <c r="N1129" s="19" t="n"/>
      <c r="O1129" s="19" t="n"/>
      <c r="P1129" s="19" t="n"/>
      <c r="Q1129" s="19" t="n"/>
      <c r="R1129" s="19" t="n"/>
      <c r="S1129" s="19" t="n"/>
      <c r="T1129" s="19" t="n"/>
      <c r="U1129" s="12" t="n"/>
    </row>
    <row r="1130" ht="15" customHeight="1" s="270">
      <c r="A1130" s="246" t="n"/>
      <c r="B1130" s="349" t="n"/>
      <c r="C1130" s="349" t="n"/>
      <c r="D1130" s="349" t="n"/>
      <c r="E1130" s="349" t="n"/>
      <c r="F1130" s="349" t="n"/>
      <c r="G1130" s="349" t="n"/>
      <c r="H1130" s="349" t="n"/>
      <c r="I1130" s="349" t="n"/>
      <c r="J1130" s="349" t="n"/>
      <c r="K1130" s="349" t="n"/>
      <c r="L1130" s="349" t="n"/>
      <c r="M1130" s="349" t="n"/>
      <c r="N1130" s="349" t="n"/>
      <c r="O1130" s="349" t="n"/>
      <c r="P1130" s="349" t="n"/>
      <c r="Q1130" s="349" t="n"/>
      <c r="R1130" s="349" t="n"/>
      <c r="S1130" s="349" t="n"/>
      <c r="T1130" s="349" t="n"/>
      <c r="U1130" s="350" t="n"/>
    </row>
    <row r="1131" ht="15" customHeight="1" s="270">
      <c r="A1131" s="12" t="n"/>
      <c r="B1131" s="12" t="n"/>
      <c r="C1131" s="12" t="n"/>
      <c r="D1131" s="238" t="n"/>
      <c r="E1131" s="349" t="n"/>
      <c r="F1131" s="349" t="n"/>
      <c r="G1131" s="349" t="n"/>
      <c r="H1131" s="349" t="n"/>
      <c r="I1131" s="350" t="n"/>
      <c r="J1131" s="127" t="n"/>
      <c r="K1131" s="25" t="n"/>
      <c r="L1131" s="19" t="n"/>
      <c r="M1131" s="19" t="n"/>
      <c r="N1131" s="19" t="n"/>
      <c r="O1131" s="19" t="n"/>
      <c r="P1131" s="19" t="n"/>
      <c r="Q1131" s="19" t="n"/>
      <c r="R1131" s="19" t="n"/>
      <c r="S1131" s="19" t="n"/>
      <c r="T1131" s="19" t="n"/>
      <c r="U1131" s="12" t="n"/>
    </row>
    <row r="1132" ht="15" customHeight="1" s="270">
      <c r="A1132" s="12" t="n"/>
      <c r="B1132" s="12" t="n"/>
      <c r="C1132" s="12" t="n"/>
      <c r="D1132" s="238" t="n"/>
      <c r="E1132" s="349" t="n"/>
      <c r="F1132" s="349" t="n"/>
      <c r="G1132" s="349" t="n"/>
      <c r="H1132" s="349" t="n"/>
      <c r="I1132" s="350" t="n"/>
      <c r="J1132" s="127" t="n"/>
      <c r="K1132" s="25" t="n"/>
      <c r="L1132" s="19" t="n"/>
      <c r="M1132" s="19" t="n"/>
      <c r="N1132" s="19" t="n"/>
      <c r="O1132" s="19" t="n"/>
      <c r="P1132" s="19" t="n"/>
      <c r="Q1132" s="19" t="n"/>
      <c r="R1132" s="19" t="n"/>
      <c r="S1132" s="19" t="n"/>
      <c r="T1132" s="19" t="n"/>
      <c r="U1132" s="12" t="n"/>
    </row>
    <row r="1133" ht="15" customHeight="1" s="270">
      <c r="A1133" s="246" t="n"/>
      <c r="B1133" s="349" t="n"/>
      <c r="C1133" s="349" t="n"/>
      <c r="D1133" s="349" t="n"/>
      <c r="E1133" s="349" t="n"/>
      <c r="F1133" s="349" t="n"/>
      <c r="G1133" s="349" t="n"/>
      <c r="H1133" s="349" t="n"/>
      <c r="I1133" s="349" t="n"/>
      <c r="J1133" s="349" t="n"/>
      <c r="K1133" s="349" t="n"/>
      <c r="L1133" s="349" t="n"/>
      <c r="M1133" s="349" t="n"/>
      <c r="N1133" s="349" t="n"/>
      <c r="O1133" s="349" t="n"/>
      <c r="P1133" s="349" t="n"/>
      <c r="Q1133" s="349" t="n"/>
      <c r="R1133" s="349" t="n"/>
      <c r="S1133" s="349" t="n"/>
      <c r="T1133" s="349" t="n"/>
      <c r="U1133" s="350" t="n"/>
    </row>
  </sheetData>
  <mergeCells count="1140">
    <mergeCell ref="D428:I428"/>
    <mergeCell ref="D57:I57"/>
    <mergeCell ref="D695:I695"/>
    <mergeCell ref="D355:I355"/>
    <mergeCell ref="D293:I293"/>
    <mergeCell ref="D32:I32"/>
    <mergeCell ref="D268:I268"/>
    <mergeCell ref="D566:I566"/>
    <mergeCell ref="D553:I553"/>
    <mergeCell ref="D995:I995"/>
    <mergeCell ref="E8:F8"/>
    <mergeCell ref="A1018:U1018"/>
    <mergeCell ref="D367:I367"/>
    <mergeCell ref="D809:I809"/>
    <mergeCell ref="A713:U713"/>
    <mergeCell ref="D146:I146"/>
    <mergeCell ref="D853:I853"/>
    <mergeCell ref="D121:I121"/>
    <mergeCell ref="D947:I947"/>
    <mergeCell ref="D873:I873"/>
    <mergeCell ref="D667:I667"/>
    <mergeCell ref="D1105:I1105"/>
    <mergeCell ref="A479:U479"/>
    <mergeCell ref="D848:I848"/>
    <mergeCell ref="D344:I344"/>
    <mergeCell ref="D515:I515"/>
    <mergeCell ref="D786:I786"/>
    <mergeCell ref="D642:I642"/>
    <mergeCell ref="D173:I173"/>
    <mergeCell ref="D884:I884"/>
    <mergeCell ref="D878:I878"/>
    <mergeCell ref="D123:I123"/>
    <mergeCell ref="D949:I949"/>
    <mergeCell ref="D1011:I1011"/>
    <mergeCell ref="D421:I421"/>
    <mergeCell ref="D1071:I1071"/>
    <mergeCell ref="D481:I481"/>
    <mergeCell ref="D110:I110"/>
    <mergeCell ref="D1120:I1120"/>
    <mergeCell ref="D408:I408"/>
    <mergeCell ref="D579:I579"/>
    <mergeCell ref="D535:I535"/>
    <mergeCell ref="D473:I473"/>
    <mergeCell ref="D644:I644"/>
    <mergeCell ref="D815:I815"/>
    <mergeCell ref="D886:I886"/>
    <mergeCell ref="D942:I942"/>
    <mergeCell ref="D1013:I1013"/>
    <mergeCell ref="D423:I423"/>
    <mergeCell ref="D1100:I1100"/>
    <mergeCell ref="D174:I174"/>
    <mergeCell ref="D472:I472"/>
    <mergeCell ref="A270:U270"/>
    <mergeCell ref="D410:I410"/>
    <mergeCell ref="D708:I708"/>
    <mergeCell ref="D879:I879"/>
    <mergeCell ref="D45:I45"/>
    <mergeCell ref="D802:I802"/>
    <mergeCell ref="D281:I281"/>
    <mergeCell ref="D645:I645"/>
    <mergeCell ref="A741:U741"/>
    <mergeCell ref="D297:I297"/>
    <mergeCell ref="D568:I568"/>
    <mergeCell ref="D660:I660"/>
    <mergeCell ref="D136:I136"/>
    <mergeCell ref="D70:I70"/>
    <mergeCell ref="D434:I434"/>
    <mergeCell ref="D312:I312"/>
    <mergeCell ref="D263:I263"/>
    <mergeCell ref="D505:I505"/>
    <mergeCell ref="E5:F5"/>
    <mergeCell ref="D499:I499"/>
    <mergeCell ref="V8:W8"/>
    <mergeCell ref="D670:I670"/>
    <mergeCell ref="D1089:I1089"/>
    <mergeCell ref="D426:I426"/>
    <mergeCell ref="A80:U80"/>
    <mergeCell ref="D486:I486"/>
    <mergeCell ref="D657:I657"/>
    <mergeCell ref="D597:I597"/>
    <mergeCell ref="D784:I784"/>
    <mergeCell ref="D78:I78"/>
    <mergeCell ref="D134:I134"/>
    <mergeCell ref="D955:I955"/>
    <mergeCell ref="D376:I376"/>
    <mergeCell ref="D1020:I1020"/>
    <mergeCell ref="D436:I436"/>
    <mergeCell ref="D1026:I1026"/>
    <mergeCell ref="D292:I292"/>
    <mergeCell ref="D563:I563"/>
    <mergeCell ref="D363:I363"/>
    <mergeCell ref="D734:I734"/>
    <mergeCell ref="D1082:I1082"/>
    <mergeCell ref="D357:I357"/>
    <mergeCell ref="D534:I534"/>
    <mergeCell ref="D599:I599"/>
    <mergeCell ref="D721:I721"/>
    <mergeCell ref="D71:I71"/>
    <mergeCell ref="D792:I792"/>
    <mergeCell ref="D897:I897"/>
    <mergeCell ref="D957:I957"/>
    <mergeCell ref="D1019:I1019"/>
    <mergeCell ref="D307:I307"/>
    <mergeCell ref="D58:I58"/>
    <mergeCell ref="D1084:I1084"/>
    <mergeCell ref="D1090:I1090"/>
    <mergeCell ref="D202:I202"/>
    <mergeCell ref="D294:I294"/>
    <mergeCell ref="D736:I736"/>
    <mergeCell ref="D932:I932"/>
    <mergeCell ref="D592:I592"/>
    <mergeCell ref="D1003:I1003"/>
    <mergeCell ref="D1034:I1034"/>
    <mergeCell ref="D761:I761"/>
    <mergeCell ref="D73:I73"/>
    <mergeCell ref="D1095:I1095"/>
    <mergeCell ref="D358:I358"/>
    <mergeCell ref="D1115:I1115"/>
    <mergeCell ref="D594:I594"/>
    <mergeCell ref="A525:U525"/>
    <mergeCell ref="D861:I861"/>
    <mergeCell ref="A500:U500"/>
    <mergeCell ref="D973:I973"/>
    <mergeCell ref="D389:I389"/>
    <mergeCell ref="D650:I650"/>
    <mergeCell ref="D948:I948"/>
    <mergeCell ref="A60:U60"/>
    <mergeCell ref="D131:I131"/>
    <mergeCell ref="D739:I739"/>
    <mergeCell ref="D155:I155"/>
    <mergeCell ref="D149:I149"/>
    <mergeCell ref="D447:I447"/>
    <mergeCell ref="D714:I714"/>
    <mergeCell ref="D385:I385"/>
    <mergeCell ref="D689:I689"/>
    <mergeCell ref="D518:I518"/>
    <mergeCell ref="D124:I124"/>
    <mergeCell ref="D950:I950"/>
    <mergeCell ref="D195:I195"/>
    <mergeCell ref="D610:I610"/>
    <mergeCell ref="D360:I360"/>
    <mergeCell ref="D493:I493"/>
    <mergeCell ref="D431:I431"/>
    <mergeCell ref="D189:I189"/>
    <mergeCell ref="D729:I729"/>
    <mergeCell ref="D20:I21"/>
    <mergeCell ref="D151:I151"/>
    <mergeCell ref="D1039:I1039"/>
    <mergeCell ref="D474:I474"/>
    <mergeCell ref="D449:I449"/>
    <mergeCell ref="C20:C21"/>
    <mergeCell ref="D716:I716"/>
    <mergeCell ref="D887:I887"/>
    <mergeCell ref="D213:I213"/>
    <mergeCell ref="D197:I197"/>
    <mergeCell ref="D253:I253"/>
    <mergeCell ref="D411:I411"/>
    <mergeCell ref="D215:I215"/>
    <mergeCell ref="D482:I482"/>
    <mergeCell ref="D513:I513"/>
    <mergeCell ref="D780:I780"/>
    <mergeCell ref="A578:U578"/>
    <mergeCell ref="D951:I951"/>
    <mergeCell ref="A50:U50"/>
    <mergeCell ref="D1078:I1078"/>
    <mergeCell ref="D1016:I1016"/>
    <mergeCell ref="D805:I805"/>
    <mergeCell ref="D1103:I1103"/>
    <mergeCell ref="D142:I142"/>
    <mergeCell ref="E6:F6"/>
    <mergeCell ref="D378:I378"/>
    <mergeCell ref="D129:I129"/>
    <mergeCell ref="D742:I742"/>
    <mergeCell ref="A81:U81"/>
    <mergeCell ref="D365:I365"/>
    <mergeCell ref="D536:I536"/>
    <mergeCell ref="D807:I807"/>
    <mergeCell ref="D663:I663"/>
    <mergeCell ref="A621:U621"/>
    <mergeCell ref="D79:I79"/>
    <mergeCell ref="D961:I961"/>
    <mergeCell ref="D834:I834"/>
    <mergeCell ref="D869:I869"/>
    <mergeCell ref="D899:I899"/>
    <mergeCell ref="D1092:I1092"/>
    <mergeCell ref="D437:I437"/>
    <mergeCell ref="D315:I315"/>
    <mergeCell ref="B20:B21"/>
    <mergeCell ref="D806:I806"/>
    <mergeCell ref="D442:I442"/>
    <mergeCell ref="D613:I613"/>
    <mergeCell ref="D502:I502"/>
    <mergeCell ref="D302:I302"/>
    <mergeCell ref="D508:I508"/>
    <mergeCell ref="D429:I429"/>
    <mergeCell ref="D744:I744"/>
    <mergeCell ref="D800:I800"/>
    <mergeCell ref="D727:I727"/>
    <mergeCell ref="H10:J10"/>
    <mergeCell ref="D665:I665"/>
    <mergeCell ref="D836:I836"/>
    <mergeCell ref="D898:I898"/>
    <mergeCell ref="D379:I379"/>
    <mergeCell ref="D1029:I1029"/>
    <mergeCell ref="D208:I208"/>
    <mergeCell ref="D544:I544"/>
    <mergeCell ref="D677:I677"/>
    <mergeCell ref="D615:I615"/>
    <mergeCell ref="D366:I366"/>
    <mergeCell ref="D300:I300"/>
    <mergeCell ref="D737:I737"/>
    <mergeCell ref="D664:I664"/>
    <mergeCell ref="D808:I808"/>
    <mergeCell ref="D811:I811"/>
    <mergeCell ref="D835:I835"/>
    <mergeCell ref="D1106:I1106"/>
    <mergeCell ref="D900:I900"/>
    <mergeCell ref="D1093:I1093"/>
    <mergeCell ref="D1027:I1027"/>
    <mergeCell ref="D310:I310"/>
    <mergeCell ref="D139:I139"/>
    <mergeCell ref="D1087:I1087"/>
    <mergeCell ref="D875:I875"/>
    <mergeCell ref="D837:I837"/>
    <mergeCell ref="D964:I964"/>
    <mergeCell ref="D76:I76"/>
    <mergeCell ref="D455:I455"/>
    <mergeCell ref="D284:I284"/>
    <mergeCell ref="A1124:U1124"/>
    <mergeCell ref="D691:I691"/>
    <mergeCell ref="D520:I520"/>
    <mergeCell ref="D989:I989"/>
    <mergeCell ref="D28:I28"/>
    <mergeCell ref="D976:I976"/>
    <mergeCell ref="D221:I221"/>
    <mergeCell ref="D326:I326"/>
    <mergeCell ref="A890:U890"/>
    <mergeCell ref="A1024:U1024"/>
    <mergeCell ref="D457:I457"/>
    <mergeCell ref="D313:I313"/>
    <mergeCell ref="D584:I584"/>
    <mergeCell ref="D755:I755"/>
    <mergeCell ref="D1053:I1053"/>
    <mergeCell ref="D165:I165"/>
    <mergeCell ref="D432:I432"/>
    <mergeCell ref="D236:I236"/>
    <mergeCell ref="D92:I92"/>
    <mergeCell ref="D918:I918"/>
    <mergeCell ref="D30:I30"/>
    <mergeCell ref="D978:I978"/>
    <mergeCell ref="D524:I524"/>
    <mergeCell ref="A895:U895"/>
    <mergeCell ref="D223:I223"/>
    <mergeCell ref="D819:I819"/>
    <mergeCell ref="D782:I782"/>
    <mergeCell ref="K12:L12"/>
    <mergeCell ref="D953:I953"/>
    <mergeCell ref="D1080:I1080"/>
    <mergeCell ref="D29:I29"/>
    <mergeCell ref="D496:I496"/>
    <mergeCell ref="D911:I911"/>
    <mergeCell ref="D1086:I1086"/>
    <mergeCell ref="D290:I290"/>
    <mergeCell ref="D265:I265"/>
    <mergeCell ref="D94:I94"/>
    <mergeCell ref="D732:I732"/>
    <mergeCell ref="D588:I588"/>
    <mergeCell ref="D830:I830"/>
    <mergeCell ref="D824:I824"/>
    <mergeCell ref="D1017:I1017"/>
    <mergeCell ref="K14:L14"/>
    <mergeCell ref="D498:I498"/>
    <mergeCell ref="D354:I354"/>
    <mergeCell ref="A1040:U1040"/>
    <mergeCell ref="A521:U521"/>
    <mergeCell ref="A1121:U1121"/>
    <mergeCell ref="D356:I356"/>
    <mergeCell ref="D527:I527"/>
    <mergeCell ref="D969:I969"/>
    <mergeCell ref="D170:I170"/>
    <mergeCell ref="A979:U979"/>
    <mergeCell ref="D468:I468"/>
    <mergeCell ref="D735:I735"/>
    <mergeCell ref="D906:I906"/>
    <mergeCell ref="D316:I316"/>
    <mergeCell ref="D145:I145"/>
    <mergeCell ref="D387:I387"/>
    <mergeCell ref="D443:I443"/>
    <mergeCell ref="D971:I971"/>
    <mergeCell ref="D381:I381"/>
    <mergeCell ref="D745:I745"/>
    <mergeCell ref="D679:I679"/>
    <mergeCell ref="D1043:I1043"/>
    <mergeCell ref="D234:I234"/>
    <mergeCell ref="D1108:I1108"/>
    <mergeCell ref="D908:I908"/>
    <mergeCell ref="D380:I380"/>
    <mergeCell ref="D1035:I1035"/>
    <mergeCell ref="D147:I147"/>
    <mergeCell ref="D209:I209"/>
    <mergeCell ref="D445:I445"/>
    <mergeCell ref="D245:I245"/>
    <mergeCell ref="D301:I301"/>
    <mergeCell ref="D516:I516"/>
    <mergeCell ref="D687:I687"/>
    <mergeCell ref="D985:I985"/>
    <mergeCell ref="D1045:I1045"/>
    <mergeCell ref="D901:I901"/>
    <mergeCell ref="D224:I224"/>
    <mergeCell ref="D972:I972"/>
    <mergeCell ref="D966:I966"/>
    <mergeCell ref="D382:I382"/>
    <mergeCell ref="D1037:I1037"/>
    <mergeCell ref="D916:I916"/>
    <mergeCell ref="D25:I25"/>
    <mergeCell ref="D903:I903"/>
    <mergeCell ref="D82:I82"/>
    <mergeCell ref="D240:I240"/>
    <mergeCell ref="D511:I511"/>
    <mergeCell ref="D682:I682"/>
    <mergeCell ref="D669:I669"/>
    <mergeCell ref="D334:I334"/>
    <mergeCell ref="A115:U115"/>
    <mergeCell ref="A569:U569"/>
    <mergeCell ref="D1061:I1061"/>
    <mergeCell ref="D855:I855"/>
    <mergeCell ref="D271:I271"/>
    <mergeCell ref="D100:I100"/>
    <mergeCell ref="D982:I982"/>
    <mergeCell ref="D1048:I1048"/>
    <mergeCell ref="D458:I458"/>
    <mergeCell ref="D634:I634"/>
    <mergeCell ref="D756:I756"/>
    <mergeCell ref="D523:I523"/>
    <mergeCell ref="D827:I827"/>
    <mergeCell ref="D821:I821"/>
    <mergeCell ref="D992:I992"/>
    <mergeCell ref="D1063:I1063"/>
    <mergeCell ref="D237:I237"/>
    <mergeCell ref="D919:I919"/>
    <mergeCell ref="D31:I31"/>
    <mergeCell ref="D740:I740"/>
    <mergeCell ref="D329:I329"/>
    <mergeCell ref="D158:I158"/>
    <mergeCell ref="D400:I400"/>
    <mergeCell ref="D522:I522"/>
    <mergeCell ref="D571:I571"/>
    <mergeCell ref="D565:I565"/>
    <mergeCell ref="D698:I698"/>
    <mergeCell ref="K13:L13"/>
    <mergeCell ref="D758:I758"/>
    <mergeCell ref="D614:I614"/>
    <mergeCell ref="D108:I108"/>
    <mergeCell ref="D552:I552"/>
    <mergeCell ref="D856:I856"/>
    <mergeCell ref="D1000:I1000"/>
    <mergeCell ref="D850:I850"/>
    <mergeCell ref="D95:I95"/>
    <mergeCell ref="D537:I537"/>
    <mergeCell ref="D921:I921"/>
    <mergeCell ref="D1056:I1056"/>
    <mergeCell ref="D239:I239"/>
    <mergeCell ref="D331:I331"/>
    <mergeCell ref="D160:I160"/>
    <mergeCell ref="D1102:I1102"/>
    <mergeCell ref="D629:I629"/>
    <mergeCell ref="D822:I822"/>
    <mergeCell ref="K15:L15"/>
    <mergeCell ref="D306:I306"/>
    <mergeCell ref="D1058:I1058"/>
    <mergeCell ref="D858:I858"/>
    <mergeCell ref="D97:I97"/>
    <mergeCell ref="D395:I395"/>
    <mergeCell ref="D662:I662"/>
    <mergeCell ref="D1131:I1131"/>
    <mergeCell ref="A120:U120"/>
    <mergeCell ref="A847:U847"/>
    <mergeCell ref="D184:I184"/>
    <mergeCell ref="D451:I451"/>
    <mergeCell ref="D255:I255"/>
    <mergeCell ref="A993:U993"/>
    <mergeCell ref="A616:U616"/>
    <mergeCell ref="A219:U219"/>
    <mergeCell ref="A23:U23"/>
    <mergeCell ref="D776:I776"/>
    <mergeCell ref="D192:I192"/>
    <mergeCell ref="D453:I453"/>
    <mergeCell ref="D624:I624"/>
    <mergeCell ref="D309:I309"/>
    <mergeCell ref="D42:I42"/>
    <mergeCell ref="D113:I113"/>
    <mergeCell ref="D751:I751"/>
    <mergeCell ref="D471:I471"/>
    <mergeCell ref="D542:I542"/>
    <mergeCell ref="D769:I769"/>
    <mergeCell ref="D1036:I1036"/>
    <mergeCell ref="D148:I148"/>
    <mergeCell ref="D840:I840"/>
    <mergeCell ref="D974:I974"/>
    <mergeCell ref="D250:I250"/>
    <mergeCell ref="D517:I517"/>
    <mergeCell ref="D688:I688"/>
    <mergeCell ref="D44:I44"/>
    <mergeCell ref="D311:I311"/>
    <mergeCell ref="D286:I286"/>
    <mergeCell ref="D924:I924"/>
    <mergeCell ref="D986:I986"/>
    <mergeCell ref="D1051:I1051"/>
    <mergeCell ref="D851:I851"/>
    <mergeCell ref="D609:I609"/>
    <mergeCell ref="D753:I753"/>
    <mergeCell ref="D845:I845"/>
    <mergeCell ref="D261:I261"/>
    <mergeCell ref="D1038:I1038"/>
    <mergeCell ref="D448:I448"/>
    <mergeCell ref="D619:I619"/>
    <mergeCell ref="D690:I690"/>
    <mergeCell ref="D752:I752"/>
    <mergeCell ref="J2:U8"/>
    <mergeCell ref="D546:I546"/>
    <mergeCell ref="D817:I817"/>
    <mergeCell ref="K10:L10"/>
    <mergeCell ref="D844:I844"/>
    <mergeCell ref="D988:I988"/>
    <mergeCell ref="D611:I611"/>
    <mergeCell ref="D909:I909"/>
    <mergeCell ref="C10:C16"/>
    <mergeCell ref="A998:U998"/>
    <mergeCell ref="D548:I548"/>
    <mergeCell ref="D846:I846"/>
    <mergeCell ref="A777:U777"/>
    <mergeCell ref="D940:I940"/>
    <mergeCell ref="D179:I179"/>
    <mergeCell ref="D337:I337"/>
    <mergeCell ref="D166:I166"/>
    <mergeCell ref="D464:I464"/>
    <mergeCell ref="D635:I635"/>
    <mergeCell ref="D402:I402"/>
    <mergeCell ref="D706:I706"/>
    <mergeCell ref="D766:I766"/>
    <mergeCell ref="D871:I871"/>
    <mergeCell ref="D573:I573"/>
    <mergeCell ref="D1064:I1064"/>
    <mergeCell ref="D238:I238"/>
    <mergeCell ref="D103:I103"/>
    <mergeCell ref="D401:I401"/>
    <mergeCell ref="A943:U943"/>
    <mergeCell ref="D339:I339"/>
    <mergeCell ref="D643:I643"/>
    <mergeCell ref="D572:I572"/>
    <mergeCell ref="D466:I466"/>
    <mergeCell ref="D168:I168"/>
    <mergeCell ref="D205:I205"/>
    <mergeCell ref="D764:I764"/>
    <mergeCell ref="D935:I935"/>
    <mergeCell ref="D1006:I1006"/>
    <mergeCell ref="D118:I118"/>
    <mergeCell ref="D1066:I1066"/>
    <mergeCell ref="D1128:I1128"/>
    <mergeCell ref="D922:I922"/>
    <mergeCell ref="D167:I167"/>
    <mergeCell ref="D180:I180"/>
    <mergeCell ref="D332:I332"/>
    <mergeCell ref="D161:I161"/>
    <mergeCell ref="D403:I403"/>
    <mergeCell ref="D1041:I1041"/>
    <mergeCell ref="D574:I574"/>
    <mergeCell ref="D530:I530"/>
    <mergeCell ref="D701:I701"/>
    <mergeCell ref="D872:I872"/>
    <mergeCell ref="D232:I232"/>
    <mergeCell ref="D937:I937"/>
    <mergeCell ref="D38:I38"/>
    <mergeCell ref="D98:I98"/>
    <mergeCell ref="D169:I169"/>
    <mergeCell ref="D638:I638"/>
    <mergeCell ref="E2:I2"/>
    <mergeCell ref="D703:I703"/>
    <mergeCell ref="D874:I874"/>
    <mergeCell ref="D532:I532"/>
    <mergeCell ref="D1001:I1001"/>
    <mergeCell ref="D678:I678"/>
    <mergeCell ref="D63:I63"/>
    <mergeCell ref="A590:U590"/>
    <mergeCell ref="D492:I492"/>
    <mergeCell ref="A1130:U1130"/>
    <mergeCell ref="A996:U996"/>
    <mergeCell ref="D258:I258"/>
    <mergeCell ref="D556:I556"/>
    <mergeCell ref="D52:I52"/>
    <mergeCell ref="K18:L18"/>
    <mergeCell ref="D494:I494"/>
    <mergeCell ref="D350:I350"/>
    <mergeCell ref="A917:U917"/>
    <mergeCell ref="D543:I543"/>
    <mergeCell ref="D27:I27"/>
    <mergeCell ref="D779:I779"/>
    <mergeCell ref="D325:I325"/>
    <mergeCell ref="D567:I567"/>
    <mergeCell ref="D877:I877"/>
    <mergeCell ref="D456:I456"/>
    <mergeCell ref="D1077:I1077"/>
    <mergeCell ref="D287:I287"/>
    <mergeCell ref="D116:I116"/>
    <mergeCell ref="D558:I558"/>
    <mergeCell ref="D414:I414"/>
    <mergeCell ref="D585:I585"/>
    <mergeCell ref="D352:I352"/>
    <mergeCell ref="D790:I790"/>
    <mergeCell ref="D754:I754"/>
    <mergeCell ref="D91:I91"/>
    <mergeCell ref="D843:I843"/>
    <mergeCell ref="D327:I327"/>
    <mergeCell ref="D631:I631"/>
    <mergeCell ref="L20:N20"/>
    <mergeCell ref="D625:I625"/>
    <mergeCell ref="D1079:I1079"/>
    <mergeCell ref="D351:I351"/>
    <mergeCell ref="D47:I47"/>
    <mergeCell ref="D289:I289"/>
    <mergeCell ref="D867:I867"/>
    <mergeCell ref="D416:I416"/>
    <mergeCell ref="D587:I587"/>
    <mergeCell ref="H9:U9"/>
    <mergeCell ref="D885:I885"/>
    <mergeCell ref="D1054:I1054"/>
    <mergeCell ref="D264:I264"/>
    <mergeCell ref="D93:I93"/>
    <mergeCell ref="D391:I391"/>
    <mergeCell ref="D991:I991"/>
    <mergeCell ref="A545:U545"/>
    <mergeCell ref="D912:I912"/>
    <mergeCell ref="D328:I328"/>
    <mergeCell ref="D157:I157"/>
    <mergeCell ref="A126:U126"/>
    <mergeCell ref="A1014:U1014"/>
    <mergeCell ref="A53:U53"/>
    <mergeCell ref="D772:I772"/>
    <mergeCell ref="D182:I182"/>
    <mergeCell ref="D1008:I1008"/>
    <mergeCell ref="D480:I480"/>
    <mergeCell ref="D280:I280"/>
    <mergeCell ref="D1032:I1032"/>
    <mergeCell ref="D467:I467"/>
    <mergeCell ref="D538:I538"/>
    <mergeCell ref="D709:I709"/>
    <mergeCell ref="D880:I880"/>
    <mergeCell ref="D1007:I1007"/>
    <mergeCell ref="D119:I119"/>
    <mergeCell ref="D774:I774"/>
    <mergeCell ref="D945:I945"/>
    <mergeCell ref="D246:I246"/>
    <mergeCell ref="D46:I46"/>
    <mergeCell ref="D488:I488"/>
    <mergeCell ref="D1067:I1067"/>
    <mergeCell ref="D40:I40"/>
    <mergeCell ref="D1072:I1072"/>
    <mergeCell ref="D282:I282"/>
    <mergeCell ref="D338:I338"/>
    <mergeCell ref="D190:I190"/>
    <mergeCell ref="D233:I233"/>
    <mergeCell ref="D469:I469"/>
    <mergeCell ref="D640:I640"/>
    <mergeCell ref="D711:I711"/>
    <mergeCell ref="D767:I767"/>
    <mergeCell ref="D773:I773"/>
    <mergeCell ref="D838:I838"/>
    <mergeCell ref="D882:I882"/>
    <mergeCell ref="D865:I865"/>
    <mergeCell ref="D938:I938"/>
    <mergeCell ref="D248:I248"/>
    <mergeCell ref="D419:I419"/>
    <mergeCell ref="D275:I275"/>
    <mergeCell ref="D104:I104"/>
    <mergeCell ref="D925:I925"/>
    <mergeCell ref="D1009:I1009"/>
    <mergeCell ref="D406:I406"/>
    <mergeCell ref="D340:I340"/>
    <mergeCell ref="D582:I582"/>
    <mergeCell ref="D704:I704"/>
    <mergeCell ref="D533:I533"/>
    <mergeCell ref="D185:I185"/>
    <mergeCell ref="D41:I41"/>
    <mergeCell ref="D277:I277"/>
    <mergeCell ref="A37:U37"/>
    <mergeCell ref="D470:I470"/>
    <mergeCell ref="A963:U963"/>
    <mergeCell ref="D719:I719"/>
    <mergeCell ref="D371:I371"/>
    <mergeCell ref="D564:I564"/>
    <mergeCell ref="D43:I43"/>
    <mergeCell ref="D214:I214"/>
    <mergeCell ref="D485:I485"/>
    <mergeCell ref="D656:I656"/>
    <mergeCell ref="D892:I892"/>
    <mergeCell ref="D259:I259"/>
    <mergeCell ref="D137:I137"/>
    <mergeCell ref="D501:I501"/>
    <mergeCell ref="D1085:I1085"/>
    <mergeCell ref="D495:I495"/>
    <mergeCell ref="A666:U666"/>
    <mergeCell ref="A1133:U1133"/>
    <mergeCell ref="D793:I793"/>
    <mergeCell ref="D422:I422"/>
    <mergeCell ref="D593:I593"/>
    <mergeCell ref="D864:I864"/>
    <mergeCell ref="D1060:I1060"/>
    <mergeCell ref="D183:I183"/>
    <mergeCell ref="D658:I658"/>
    <mergeCell ref="D144:I144"/>
    <mergeCell ref="D74:I74"/>
    <mergeCell ref="D130:I130"/>
    <mergeCell ref="D829:I829"/>
    <mergeCell ref="D372:I372"/>
    <mergeCell ref="D68:I68"/>
    <mergeCell ref="D956:I956"/>
    <mergeCell ref="D201:I201"/>
    <mergeCell ref="D117:I117"/>
    <mergeCell ref="D559:I559"/>
    <mergeCell ref="D55:I55"/>
    <mergeCell ref="D801:I801"/>
    <mergeCell ref="D1114:I1114"/>
    <mergeCell ref="D353:I353"/>
    <mergeCell ref="D795:I795"/>
    <mergeCell ref="D424:I424"/>
    <mergeCell ref="D595:I595"/>
    <mergeCell ref="D67:I67"/>
    <mergeCell ref="D651:I651"/>
    <mergeCell ref="D722:I722"/>
    <mergeCell ref="D893:I893"/>
    <mergeCell ref="D1062:I1062"/>
    <mergeCell ref="D303:I303"/>
    <mergeCell ref="D132:I132"/>
    <mergeCell ref="D1129:I1129"/>
    <mergeCell ref="D868:I868"/>
    <mergeCell ref="D361:I361"/>
    <mergeCell ref="D417:I417"/>
    <mergeCell ref="D295:I295"/>
    <mergeCell ref="D659:I659"/>
    <mergeCell ref="D859:I859"/>
    <mergeCell ref="D653:I653"/>
    <mergeCell ref="D69:I69"/>
    <mergeCell ref="D724:I724"/>
    <mergeCell ref="D920:I920"/>
    <mergeCell ref="D603:I603"/>
    <mergeCell ref="D870:I870"/>
    <mergeCell ref="A279:U279"/>
    <mergeCell ref="A561:U561"/>
    <mergeCell ref="D798:I798"/>
    <mergeCell ref="A1088:U1088"/>
    <mergeCell ref="D748:I748"/>
    <mergeCell ref="D1015:I1015"/>
    <mergeCell ref="D1119:I1119"/>
    <mergeCell ref="D254:I254"/>
    <mergeCell ref="D490:I490"/>
    <mergeCell ref="D272:I272"/>
    <mergeCell ref="D788:I788"/>
    <mergeCell ref="D514:I514"/>
    <mergeCell ref="D477:I477"/>
    <mergeCell ref="D1098:I1098"/>
    <mergeCell ref="D210:I210"/>
    <mergeCell ref="D308:I308"/>
    <mergeCell ref="D775:I775"/>
    <mergeCell ref="D946:I946"/>
    <mergeCell ref="D1073:I1073"/>
    <mergeCell ref="D606:I606"/>
    <mergeCell ref="D750:I750"/>
    <mergeCell ref="D283:I283"/>
    <mergeCell ref="D87:I87"/>
    <mergeCell ref="D554:I554"/>
    <mergeCell ref="D581:I581"/>
    <mergeCell ref="D852:I852"/>
    <mergeCell ref="D652:I652"/>
    <mergeCell ref="D274:I274"/>
    <mergeCell ref="D519:I519"/>
    <mergeCell ref="D62:I62"/>
    <mergeCell ref="D888:I888"/>
    <mergeCell ref="D122:I122"/>
    <mergeCell ref="D56:I56"/>
    <mergeCell ref="D1010:I1010"/>
    <mergeCell ref="D804:I804"/>
    <mergeCell ref="D1075:I1075"/>
    <mergeCell ref="D491:I491"/>
    <mergeCell ref="D608:I608"/>
    <mergeCell ref="D347:I347"/>
    <mergeCell ref="D193:I193"/>
    <mergeCell ref="D285:I285"/>
    <mergeCell ref="D114:I114"/>
    <mergeCell ref="D583:I583"/>
    <mergeCell ref="D881:I881"/>
    <mergeCell ref="D64:I64"/>
    <mergeCell ref="D1012:I1012"/>
    <mergeCell ref="D362:I362"/>
    <mergeCell ref="D51:I51"/>
    <mergeCell ref="D1104:I1104"/>
    <mergeCell ref="D349:I349"/>
    <mergeCell ref="D476:I476"/>
    <mergeCell ref="D647:I647"/>
    <mergeCell ref="D883:I883"/>
    <mergeCell ref="D1111:I1111"/>
    <mergeCell ref="A730:U730"/>
    <mergeCell ref="A211:U211"/>
    <mergeCell ref="D138:I138"/>
    <mergeCell ref="H3:I3"/>
    <mergeCell ref="D374:I374"/>
    <mergeCell ref="D203:I203"/>
    <mergeCell ref="D672:I672"/>
    <mergeCell ref="D743:I743"/>
    <mergeCell ref="D803:I803"/>
    <mergeCell ref="D1101:I1101"/>
    <mergeCell ref="D140:I140"/>
    <mergeCell ref="D438:I438"/>
    <mergeCell ref="D267:I267"/>
    <mergeCell ref="D509:I509"/>
    <mergeCell ref="D674:I674"/>
    <mergeCell ref="D425:I425"/>
    <mergeCell ref="D359:I359"/>
    <mergeCell ref="D723:I723"/>
    <mergeCell ref="D894:I894"/>
    <mergeCell ref="D965:I965"/>
    <mergeCell ref="D661:I661"/>
    <mergeCell ref="K16:L16"/>
    <mergeCell ref="D77:I77"/>
    <mergeCell ref="D204:I204"/>
    <mergeCell ref="D1030:I1030"/>
    <mergeCell ref="D794:I794"/>
    <mergeCell ref="D198:I198"/>
    <mergeCell ref="D375:I375"/>
    <mergeCell ref="D832:I832"/>
    <mergeCell ref="D959:I959"/>
    <mergeCell ref="D369:I369"/>
    <mergeCell ref="D636:I636"/>
    <mergeCell ref="D440:I440"/>
    <mergeCell ref="D269:I269"/>
    <mergeCell ref="D296:I296"/>
    <mergeCell ref="D738:I738"/>
    <mergeCell ref="D489:I489"/>
    <mergeCell ref="D934:I934"/>
    <mergeCell ref="D427:I427"/>
    <mergeCell ref="D598:I598"/>
    <mergeCell ref="D725:I725"/>
    <mergeCell ref="D141:I141"/>
    <mergeCell ref="D75:I75"/>
    <mergeCell ref="D896:I896"/>
    <mergeCell ref="D135:I135"/>
    <mergeCell ref="A66:U66"/>
    <mergeCell ref="D377:I377"/>
    <mergeCell ref="D206:I206"/>
    <mergeCell ref="D700:I700"/>
    <mergeCell ref="D504:I504"/>
    <mergeCell ref="D675:I675"/>
    <mergeCell ref="D230:I230"/>
    <mergeCell ref="D298:I298"/>
    <mergeCell ref="D596:I596"/>
    <mergeCell ref="D960:I960"/>
    <mergeCell ref="K11:L11"/>
    <mergeCell ref="A685:U685"/>
    <mergeCell ref="D1025:I1025"/>
    <mergeCell ref="A1127:U1127"/>
    <mergeCell ref="D235:I235"/>
    <mergeCell ref="D627:I627"/>
    <mergeCell ref="D814:I814"/>
    <mergeCell ref="D1081:I1081"/>
    <mergeCell ref="D24:I24"/>
    <mergeCell ref="D322:I322"/>
    <mergeCell ref="D393:I393"/>
    <mergeCell ref="D260:I260"/>
    <mergeCell ref="A72:U72"/>
    <mergeCell ref="D89:I89"/>
    <mergeCell ref="D825:I825"/>
    <mergeCell ref="A435:U435"/>
    <mergeCell ref="D914:I914"/>
    <mergeCell ref="D26:I26"/>
    <mergeCell ref="D1107:I1107"/>
    <mergeCell ref="D324:I324"/>
    <mergeCell ref="D153:I153"/>
    <mergeCell ref="D791:I791"/>
    <mergeCell ref="D622:I622"/>
    <mergeCell ref="D889:I889"/>
    <mergeCell ref="D591:I591"/>
    <mergeCell ref="D1076:I1076"/>
    <mergeCell ref="D1125:I1125"/>
    <mergeCell ref="D680:I680"/>
    <mergeCell ref="D600:I600"/>
    <mergeCell ref="D90:I90"/>
    <mergeCell ref="D1112:I1112"/>
    <mergeCell ref="D413:I413"/>
    <mergeCell ref="D388:I388"/>
    <mergeCell ref="D655:I655"/>
    <mergeCell ref="D217:I217"/>
    <mergeCell ref="D649:I649"/>
    <mergeCell ref="A580:U580"/>
    <mergeCell ref="D65:I65"/>
    <mergeCell ref="D820:I820"/>
    <mergeCell ref="R20:U20"/>
    <mergeCell ref="D891:I891"/>
    <mergeCell ref="A987:U987"/>
    <mergeCell ref="D1091:I1091"/>
    <mergeCell ref="A88:U88"/>
    <mergeCell ref="D415:I415"/>
    <mergeCell ref="D390:I390"/>
    <mergeCell ref="D586:I586"/>
    <mergeCell ref="D194:I194"/>
    <mergeCell ref="A575:U575"/>
    <mergeCell ref="D715:I715"/>
    <mergeCell ref="D446:I446"/>
    <mergeCell ref="D796:I796"/>
    <mergeCell ref="D967:I967"/>
    <mergeCell ref="D439:I439"/>
    <mergeCell ref="D317:I317"/>
    <mergeCell ref="D510:I510"/>
    <mergeCell ref="D1094:I1094"/>
    <mergeCell ref="D212:I212"/>
    <mergeCell ref="D304:I304"/>
    <mergeCell ref="D1109:I1109"/>
    <mergeCell ref="A1117:U1117"/>
    <mergeCell ref="D602:I602"/>
    <mergeCell ref="D1044:I1044"/>
    <mergeCell ref="D540:I540"/>
    <mergeCell ref="D746:I746"/>
    <mergeCell ref="D733:I733"/>
    <mergeCell ref="D83:I83"/>
    <mergeCell ref="D1031:I1031"/>
    <mergeCell ref="D143:I143"/>
    <mergeCell ref="D441:I441"/>
    <mergeCell ref="D1096:I1096"/>
    <mergeCell ref="D319:I319"/>
    <mergeCell ref="D512:I512"/>
    <mergeCell ref="D683:I683"/>
    <mergeCell ref="D368:I368"/>
    <mergeCell ref="D506:I506"/>
    <mergeCell ref="A22:U22"/>
    <mergeCell ref="D810:I810"/>
    <mergeCell ref="D975:I975"/>
    <mergeCell ref="D726:I726"/>
    <mergeCell ref="D1046:I1046"/>
    <mergeCell ref="D797:I797"/>
    <mergeCell ref="D902:I902"/>
    <mergeCell ref="D13:G16"/>
    <mergeCell ref="D962:I962"/>
    <mergeCell ref="D256:I256"/>
    <mergeCell ref="D85:I85"/>
    <mergeCell ref="D1033:I1033"/>
    <mergeCell ref="D383:I383"/>
    <mergeCell ref="D207:I207"/>
    <mergeCell ref="D299:I299"/>
    <mergeCell ref="D370:I370"/>
    <mergeCell ref="D541:I541"/>
    <mergeCell ref="D668:I668"/>
    <mergeCell ref="A637:U637"/>
    <mergeCell ref="D728:I728"/>
    <mergeCell ref="D839:I839"/>
    <mergeCell ref="D970:I970"/>
    <mergeCell ref="D904:I904"/>
    <mergeCell ref="D314:I314"/>
    <mergeCell ref="D507:I507"/>
    <mergeCell ref="D330:I330"/>
    <mergeCell ref="D159:I159"/>
    <mergeCell ref="D1028:I1028"/>
    <mergeCell ref="D759:I759"/>
    <mergeCell ref="D693:I693"/>
    <mergeCell ref="D816:I816"/>
    <mergeCell ref="D1057:I1057"/>
    <mergeCell ref="D96:I96"/>
    <mergeCell ref="D1122:I1122"/>
    <mergeCell ref="D459:I459"/>
    <mergeCell ref="D288:I288"/>
    <mergeCell ref="D630:I630"/>
    <mergeCell ref="D823:I823"/>
    <mergeCell ref="D866:I866"/>
    <mergeCell ref="D617:I617"/>
    <mergeCell ref="D1059:I1059"/>
    <mergeCell ref="D915:I915"/>
    <mergeCell ref="D154:I154"/>
    <mergeCell ref="D980:I980"/>
    <mergeCell ref="D396:I396"/>
    <mergeCell ref="D225:I225"/>
    <mergeCell ref="D461:I461"/>
    <mergeCell ref="D632:I632"/>
    <mergeCell ref="D1126:I1126"/>
    <mergeCell ref="D930:I930"/>
    <mergeCell ref="D681:I681"/>
    <mergeCell ref="D1123:I1123"/>
    <mergeCell ref="D162:I162"/>
    <mergeCell ref="D460:I460"/>
    <mergeCell ref="D156:I156"/>
    <mergeCell ref="D398:I398"/>
    <mergeCell ref="D454:I454"/>
    <mergeCell ref="D227:I227"/>
    <mergeCell ref="D696:I696"/>
    <mergeCell ref="D994:I994"/>
    <mergeCell ref="D106:I106"/>
    <mergeCell ref="D373:I373"/>
    <mergeCell ref="D981:I981"/>
    <mergeCell ref="D220:I220"/>
    <mergeCell ref="D785:I785"/>
    <mergeCell ref="D1021:I1021"/>
    <mergeCell ref="D231:I231"/>
    <mergeCell ref="D673:I673"/>
    <mergeCell ref="D529:I529"/>
    <mergeCell ref="D251:I251"/>
    <mergeCell ref="D787:I787"/>
    <mergeCell ref="D958:I958"/>
    <mergeCell ref="A612:U612"/>
    <mergeCell ref="D487:I487"/>
    <mergeCell ref="D343:I343"/>
    <mergeCell ref="A20:A21"/>
    <mergeCell ref="D1052:I1052"/>
    <mergeCell ref="D601:I601"/>
    <mergeCell ref="D318:I318"/>
    <mergeCell ref="D109:I109"/>
    <mergeCell ref="D551:I551"/>
    <mergeCell ref="D818:I818"/>
    <mergeCell ref="A1118:U1118"/>
    <mergeCell ref="D747:I747"/>
    <mergeCell ref="D345:I345"/>
    <mergeCell ref="D812:I812"/>
    <mergeCell ref="D983:I983"/>
    <mergeCell ref="D84:I84"/>
    <mergeCell ref="D910:I910"/>
    <mergeCell ref="D1110:I1110"/>
    <mergeCell ref="A222:U222"/>
    <mergeCell ref="D320:I320"/>
    <mergeCell ref="D1097:I1097"/>
    <mergeCell ref="D618:I618"/>
    <mergeCell ref="D111:I111"/>
    <mergeCell ref="D854:I854"/>
    <mergeCell ref="D605:I605"/>
    <mergeCell ref="D409:I409"/>
    <mergeCell ref="D676:I676"/>
    <mergeCell ref="D1047:I1047"/>
    <mergeCell ref="D749:I749"/>
    <mergeCell ref="D841:I841"/>
    <mergeCell ref="D257:I257"/>
    <mergeCell ref="D86:I86"/>
    <mergeCell ref="D968:I968"/>
    <mergeCell ref="D384:I384"/>
    <mergeCell ref="D1083:I1083"/>
    <mergeCell ref="D444:I444"/>
    <mergeCell ref="D813:I813"/>
    <mergeCell ref="D984:I984"/>
    <mergeCell ref="D778:I778"/>
    <mergeCell ref="D1049:I1049"/>
    <mergeCell ref="D849:I849"/>
    <mergeCell ref="D905:I905"/>
    <mergeCell ref="D321:I321"/>
    <mergeCell ref="D150:I150"/>
    <mergeCell ref="D607:I607"/>
    <mergeCell ref="D386:I386"/>
    <mergeCell ref="D557:I557"/>
    <mergeCell ref="D684:I684"/>
    <mergeCell ref="D671:I671"/>
    <mergeCell ref="D842:I842"/>
    <mergeCell ref="D1113:I1113"/>
    <mergeCell ref="E4:F4"/>
    <mergeCell ref="D907:I907"/>
    <mergeCell ref="D936:I936"/>
    <mergeCell ref="A175:U175"/>
    <mergeCell ref="D531:I531"/>
    <mergeCell ref="D702:I702"/>
    <mergeCell ref="D1065:I1065"/>
    <mergeCell ref="D177:I177"/>
    <mergeCell ref="D33:I33"/>
    <mergeCell ref="D226:I226"/>
    <mergeCell ref="D335:I335"/>
    <mergeCell ref="D164:I164"/>
    <mergeCell ref="D462:I462"/>
    <mergeCell ref="D633:I633"/>
    <mergeCell ref="D931:I931"/>
    <mergeCell ref="D560:I560"/>
    <mergeCell ref="D831:I831"/>
    <mergeCell ref="D1002:I1002"/>
    <mergeCell ref="D589:I589"/>
    <mergeCell ref="D760:I760"/>
    <mergeCell ref="D241:I241"/>
    <mergeCell ref="D539:I539"/>
    <mergeCell ref="D35:I35"/>
    <mergeCell ref="D923:I923"/>
    <mergeCell ref="D399:I399"/>
    <mergeCell ref="D333:I333"/>
    <mergeCell ref="D228:I228"/>
    <mergeCell ref="D404:I404"/>
    <mergeCell ref="D526:I526"/>
    <mergeCell ref="D697:I697"/>
    <mergeCell ref="K17:L17"/>
    <mergeCell ref="D178:I178"/>
    <mergeCell ref="D562:I562"/>
    <mergeCell ref="D933:I933"/>
    <mergeCell ref="D34:I34"/>
    <mergeCell ref="D305:I305"/>
    <mergeCell ref="D860:I860"/>
    <mergeCell ref="D243:I243"/>
    <mergeCell ref="D762:I762"/>
    <mergeCell ref="D99:I99"/>
    <mergeCell ref="D172:I172"/>
    <mergeCell ref="D463:I463"/>
    <mergeCell ref="D397:I397"/>
    <mergeCell ref="D1042:I1042"/>
    <mergeCell ref="D528:I528"/>
    <mergeCell ref="D699:I699"/>
    <mergeCell ref="D555:I555"/>
    <mergeCell ref="D826:I826"/>
    <mergeCell ref="D997:I997"/>
    <mergeCell ref="D757:I757"/>
    <mergeCell ref="D503:I503"/>
    <mergeCell ref="D36:I36"/>
    <mergeCell ref="D101:I101"/>
    <mergeCell ref="D570:I570"/>
    <mergeCell ref="D604:I604"/>
    <mergeCell ref="D61:I61"/>
    <mergeCell ref="D626:I626"/>
    <mergeCell ref="D430:I430"/>
    <mergeCell ref="D48:I48"/>
    <mergeCell ref="D346:I346"/>
    <mergeCell ref="D1055:I1055"/>
    <mergeCell ref="A394:U394"/>
    <mergeCell ref="D125:I125"/>
    <mergeCell ref="D392:I392"/>
    <mergeCell ref="D628:I628"/>
    <mergeCell ref="D112:I112"/>
    <mergeCell ref="D926:I926"/>
    <mergeCell ref="D348:I348"/>
    <mergeCell ref="D475:I475"/>
    <mergeCell ref="D646:I646"/>
    <mergeCell ref="D913:I913"/>
    <mergeCell ref="D944:I944"/>
    <mergeCell ref="D717:I717"/>
    <mergeCell ref="D323:I323"/>
    <mergeCell ref="D152:I152"/>
    <mergeCell ref="D450:I450"/>
    <mergeCell ref="D692:I692"/>
    <mergeCell ref="C9:G9"/>
    <mergeCell ref="D176:I176"/>
    <mergeCell ref="D686:I686"/>
    <mergeCell ref="D857:I857"/>
    <mergeCell ref="D412:I412"/>
    <mergeCell ref="D928:I928"/>
    <mergeCell ref="D990:I990"/>
    <mergeCell ref="D710:I710"/>
    <mergeCell ref="D977:I977"/>
    <mergeCell ref="D648:I648"/>
    <mergeCell ref="D1050:I1050"/>
    <mergeCell ref="D216:I216"/>
    <mergeCell ref="D452:I452"/>
    <mergeCell ref="D252:I252"/>
    <mergeCell ref="D623:I623"/>
    <mergeCell ref="D694:I694"/>
    <mergeCell ref="D550:I550"/>
    <mergeCell ref="A127:U127"/>
    <mergeCell ref="A249:U249"/>
    <mergeCell ref="D218:I218"/>
    <mergeCell ref="D247:I247"/>
    <mergeCell ref="E7:F7"/>
    <mergeCell ref="D768:I768"/>
    <mergeCell ref="A939:U939"/>
    <mergeCell ref="D833:I833"/>
    <mergeCell ref="D1004:I1004"/>
    <mergeCell ref="A620:U620"/>
    <mergeCell ref="D276:I276"/>
    <mergeCell ref="D105:I105"/>
    <mergeCell ref="D547:I547"/>
    <mergeCell ref="D341:I341"/>
    <mergeCell ref="A712:U712"/>
    <mergeCell ref="D639:I639"/>
    <mergeCell ref="D577:I577"/>
    <mergeCell ref="D49:I49"/>
    <mergeCell ref="D770:I770"/>
    <mergeCell ref="D242:I242"/>
    <mergeCell ref="D941:I941"/>
    <mergeCell ref="D1068:I1068"/>
    <mergeCell ref="D862:I862"/>
    <mergeCell ref="D278:I278"/>
    <mergeCell ref="D107:I107"/>
    <mergeCell ref="D549:I549"/>
    <mergeCell ref="D405:I405"/>
    <mergeCell ref="A478:U478"/>
    <mergeCell ref="D465:I465"/>
    <mergeCell ref="D576:I576"/>
    <mergeCell ref="D707:I707"/>
    <mergeCell ref="D641:I641"/>
    <mergeCell ref="D763:I763"/>
    <mergeCell ref="D163:I163"/>
    <mergeCell ref="D828:I828"/>
    <mergeCell ref="D244:I244"/>
    <mergeCell ref="D799:I799"/>
    <mergeCell ref="D999:I999"/>
    <mergeCell ref="D1070:I1070"/>
    <mergeCell ref="D342:I342"/>
    <mergeCell ref="D1132:I1132"/>
    <mergeCell ref="D171:I171"/>
    <mergeCell ref="D336:I336"/>
    <mergeCell ref="D200:I200"/>
    <mergeCell ref="D407:I407"/>
    <mergeCell ref="H4:I8"/>
    <mergeCell ref="D771:I771"/>
    <mergeCell ref="D705:I705"/>
    <mergeCell ref="D876:I876"/>
    <mergeCell ref="D765:I765"/>
    <mergeCell ref="D181:I181"/>
    <mergeCell ref="D863:I863"/>
    <mergeCell ref="D273:I273"/>
    <mergeCell ref="D102:I102"/>
    <mergeCell ref="D1099:I1099"/>
    <mergeCell ref="D1074:I1074"/>
    <mergeCell ref="A1005:U1005"/>
    <mergeCell ref="D196:I196"/>
    <mergeCell ref="D39:I39"/>
    <mergeCell ref="A1023:U1023"/>
    <mergeCell ref="D133:I133"/>
    <mergeCell ref="A1069:U1069"/>
    <mergeCell ref="D54:I54"/>
    <mergeCell ref="D418:I418"/>
    <mergeCell ref="A789:U789"/>
    <mergeCell ref="D483:I483"/>
    <mergeCell ref="D654:I654"/>
    <mergeCell ref="E3:G3"/>
    <mergeCell ref="D781:I781"/>
    <mergeCell ref="D952:I952"/>
    <mergeCell ref="D229:I229"/>
    <mergeCell ref="D191:I191"/>
    <mergeCell ref="D433:I433"/>
    <mergeCell ref="D262:I262"/>
    <mergeCell ref="D927:I927"/>
    <mergeCell ref="D731:I731"/>
    <mergeCell ref="D420:I420"/>
    <mergeCell ref="D718:I718"/>
    <mergeCell ref="D128:I128"/>
    <mergeCell ref="A59:U59"/>
    <mergeCell ref="D783:I783"/>
    <mergeCell ref="D954:I954"/>
    <mergeCell ref="D199:I199"/>
    <mergeCell ref="D364:I364"/>
    <mergeCell ref="D497:I497"/>
    <mergeCell ref="D186:I186"/>
    <mergeCell ref="D291:I291"/>
    <mergeCell ref="D929:I929"/>
    <mergeCell ref="D484:I484"/>
    <mergeCell ref="D720:I720"/>
    <mergeCell ref="D266:I266"/>
    <mergeCell ref="O20:Q20"/>
  </mergeCells>
  <conditionalFormatting sqref="A591:A611">
    <cfRule type="containsText" priority="1" operator="containsText" dxfId="0" text="Труба PP-RCT серая армированная алюминием Дн  48">
      <formula>NOT(ISERROR(SEARCH("Труба PP-RCT серая армированная алюминием Дн  48",A591)))</formula>
    </cfRule>
  </conditionalFormatting>
  <conditionalFormatting sqref="C576:C577 C579 C581:C589 C591:C611">
    <cfRule type="containsText" priority="2" operator="containsText" dxfId="0" text="Труба PP-RCT серая армированная алюминием Дн  48">
      <formula>NOT(ISERROR(SEARCH("Труба PP-RCT серая армированная алюминием Дн  48",C576)))</formula>
    </cfRule>
  </conditionalFormatting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4.4"/>
  <cols>
    <col width="50.77734375" customWidth="1" style="270" min="1" max="4"/>
  </cols>
  <sheetData>
    <row r="1" ht="49.2" customHeight="1" s="270">
      <c r="A1" s="201" t="inlineStr">
        <is>
          <t>25.06.2026г.</t>
        </is>
      </c>
      <c r="B1" s="128" t="n"/>
    </row>
    <row r="2" ht="33.6" customHeight="1" s="270">
      <c r="A2" s="147" t="inlineStr">
        <is>
          <t>Общежитие</t>
        </is>
      </c>
      <c r="B2" s="148" t="inlineStr">
        <is>
          <t>АБК</t>
        </is>
      </c>
      <c r="C2" s="148" t="inlineStr">
        <is>
          <t>Галерея</t>
        </is>
      </c>
      <c r="D2" s="148" t="inlineStr">
        <is>
          <t>Общий план</t>
        </is>
      </c>
    </row>
    <row r="3" ht="199.95" customHeight="1" s="270">
      <c r="A3" s="171" t="inlineStr">
        <is>
          <t>"Вставить фото"</t>
        </is>
      </c>
      <c r="B3" s="171" t="inlineStr">
        <is>
          <t>"Вставить фото"</t>
        </is>
      </c>
      <c r="C3" s="171" t="inlineStr">
        <is>
          <t>"Вставить фото"</t>
        </is>
      </c>
      <c r="D3" s="171" t="inlineStr">
        <is>
          <t>"Вставить фото"</t>
        </is>
      </c>
    </row>
    <row r="4" ht="199.95" customHeight="1" s="270">
      <c r="A4" s="171" t="inlineStr">
        <is>
          <t>"Вставить фото"</t>
        </is>
      </c>
      <c r="B4" s="171" t="inlineStr">
        <is>
          <t>"Вставить фото"</t>
        </is>
      </c>
      <c r="C4" s="171" t="inlineStr">
        <is>
          <t>"Вставить фото"</t>
        </is>
      </c>
      <c r="D4" s="171" t="inlineStr">
        <is>
          <t>"Вставить фото"</t>
        </is>
      </c>
    </row>
    <row r="5" ht="199.95" customHeight="1" s="270">
      <c r="A5" s="171" t="inlineStr">
        <is>
          <t>"Вставить фото"</t>
        </is>
      </c>
      <c r="B5" s="171" t="inlineStr">
        <is>
          <t>"Вставить фото"</t>
        </is>
      </c>
      <c r="C5" s="171" t="inlineStr">
        <is>
          <t>"Вставить фото"</t>
        </is>
      </c>
      <c r="D5" s="171" t="inlineStr">
        <is>
          <t>"Вставить фото"</t>
        </is>
      </c>
    </row>
    <row r="6" ht="199.95" customHeight="1" s="270">
      <c r="A6" s="19" t="n"/>
      <c r="B6" s="19" t="n"/>
      <c r="C6" s="19" t="n"/>
      <c r="D6" s="19" t="n"/>
    </row>
    <row r="7" ht="199.95" customHeight="1" s="270">
      <c r="A7" s="19" t="n"/>
      <c r="B7" s="19" t="n"/>
      <c r="C7" s="19" t="n"/>
      <c r="D7" s="19" t="n"/>
    </row>
    <row r="8" ht="199.95" customHeight="1" s="270">
      <c r="A8" s="19" t="n"/>
      <c r="B8" s="19" t="n"/>
      <c r="C8" s="19" t="n"/>
      <c r="D8" s="19" t="n"/>
    </row>
    <row r="9" ht="199.95" customHeight="1" s="270">
      <c r="A9" s="19" t="n"/>
      <c r="B9" s="19" t="n"/>
      <c r="C9" s="19" t="n"/>
      <c r="D9" s="19" t="n"/>
    </row>
    <row r="10" ht="199.95" customHeight="1" s="270">
      <c r="A10" s="19" t="n"/>
      <c r="B10" s="19" t="n"/>
      <c r="C10" s="19" t="n"/>
      <c r="D10" s="19" t="n"/>
    </row>
    <row r="11" ht="199.95" customHeight="1" s="270">
      <c r="A11" s="19" t="n"/>
      <c r="B11" s="19" t="n"/>
      <c r="C11" s="19" t="n"/>
      <c r="D11" s="19" t="n"/>
    </row>
    <row r="12" ht="199.95" customHeight="1" s="270">
      <c r="A12" s="19" t="n"/>
      <c r="B12" s="19" t="n"/>
      <c r="C12" s="19" t="n"/>
      <c r="D12" s="19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4" sqref="A4"/>
    </sheetView>
  </sheetViews>
  <sheetFormatPr baseColWidth="8" defaultRowHeight="14.4"/>
  <cols>
    <col width="43" customWidth="1" style="270" min="1" max="1"/>
    <col width="10.77734375" customWidth="1" style="270" min="2" max="2"/>
  </cols>
  <sheetData>
    <row r="1" ht="15.6" customFormat="1" customHeight="1" s="139">
      <c r="A1" s="141" t="inlineStr">
        <is>
          <t>Объект:"Джеруй"</t>
        </is>
      </c>
      <c r="B1" s="141" t="n"/>
      <c r="C1" s="141" t="n"/>
      <c r="D1" s="141" t="n"/>
      <c r="E1" s="141" t="n"/>
      <c r="F1" s="143" t="n"/>
      <c r="G1" s="140" t="n"/>
      <c r="H1" s="140" t="n"/>
      <c r="I1" s="140" t="n"/>
      <c r="J1" s="140" t="n"/>
      <c r="K1" s="140" t="n"/>
      <c r="L1" s="140" t="n"/>
    </row>
    <row r="2" ht="15.6" customFormat="1" customHeight="1" s="139">
      <c r="A2" s="141" t="inlineStr">
        <is>
          <t>Подрядчик: ОсОО "АйБиКон"</t>
        </is>
      </c>
      <c r="B2" s="141" t="n"/>
      <c r="C2" s="141" t="n"/>
      <c r="D2" s="141" t="n"/>
      <c r="E2" s="141" t="n"/>
      <c r="F2" s="143" t="n"/>
      <c r="G2" s="140" t="n"/>
      <c r="H2" s="140" t="n"/>
      <c r="I2" s="140" t="n"/>
      <c r="J2" s="140" t="n"/>
      <c r="K2" s="140" t="n"/>
      <c r="L2" s="140" t="n"/>
    </row>
    <row r="3" ht="15.6" customFormat="1" customHeight="1" s="139">
      <c r="A3" s="141" t="inlineStr">
        <is>
          <t>Документ: Справка о численности персонала на объекте</t>
        </is>
      </c>
      <c r="B3" s="141" t="n"/>
      <c r="C3" s="141" t="n"/>
      <c r="D3" s="141" t="n"/>
      <c r="E3" s="141" t="n"/>
      <c r="F3" s="141" t="n"/>
      <c r="G3" s="140" t="n"/>
      <c r="H3" s="140" t="n"/>
      <c r="I3" s="140" t="n"/>
      <c r="J3" s="140" t="n"/>
      <c r="K3" s="140" t="n"/>
      <c r="L3" s="140" t="n"/>
    </row>
    <row r="4" ht="15.6" customFormat="1" customHeight="1" s="139">
      <c r="A4" s="170" t="inlineStr">
        <is>
          <t>25.06.2026г.</t>
        </is>
      </c>
      <c r="B4" s="141" t="n"/>
      <c r="C4" s="141" t="n"/>
      <c r="D4" s="141" t="n"/>
      <c r="E4" s="141" t="n"/>
      <c r="F4" s="141" t="n"/>
      <c r="G4" s="140" t="n"/>
      <c r="H4" s="140" t="n"/>
      <c r="I4" s="140" t="n"/>
      <c r="J4" s="140" t="n"/>
      <c r="K4" s="140" t="n"/>
      <c r="L4" s="140" t="n"/>
    </row>
    <row r="5" ht="15.6" customFormat="1" customHeight="1" s="139">
      <c r="A5" s="141" t="inlineStr">
        <is>
          <t> </t>
        </is>
      </c>
      <c r="B5" s="141" t="n"/>
      <c r="C5" s="141" t="n"/>
      <c r="D5" s="141" t="n"/>
      <c r="E5" s="141" t="n"/>
      <c r="F5" s="141" t="n"/>
      <c r="G5" s="140" t="n"/>
      <c r="H5" s="140" t="n"/>
      <c r="I5" s="140" t="n"/>
      <c r="J5" s="140" t="n"/>
      <c r="K5" s="140" t="n"/>
      <c r="L5" s="140" t="n"/>
    </row>
    <row r="6" ht="31.2" customFormat="1" customHeight="1" s="128">
      <c r="A6" s="129" t="inlineStr">
        <is>
          <t xml:space="preserve">Статистика по штату и подрядчикам </t>
        </is>
      </c>
      <c r="B6" s="349" t="n"/>
      <c r="C6" s="349" t="n"/>
      <c r="D6" s="349" t="n"/>
      <c r="E6" s="349" t="n"/>
      <c r="F6" s="349" t="n"/>
      <c r="G6" s="349" t="n"/>
      <c r="H6" s="349" t="n"/>
      <c r="I6" s="349" t="n"/>
      <c r="J6" s="349" t="n"/>
      <c r="K6" s="349" t="n"/>
      <c r="L6" s="350" t="n"/>
    </row>
    <row r="7" ht="29.55" customFormat="1" customHeight="1" s="128">
      <c r="A7" s="339" t="inlineStr">
        <is>
          <t xml:space="preserve">Наименование профессии </t>
        </is>
      </c>
      <c r="B7" s="129" t="inlineStr">
        <is>
          <t xml:space="preserve">Общее кол-во </t>
        </is>
      </c>
      <c r="C7" s="129" t="inlineStr">
        <is>
          <t>Из них иностранцы</t>
        </is>
      </c>
      <c r="D7" s="129" t="inlineStr">
        <is>
          <t>%</t>
        </is>
      </c>
      <c r="E7" s="129" t="inlineStr">
        <is>
          <t>Бишкек</t>
        </is>
      </c>
      <c r="F7" s="129" t="inlineStr">
        <is>
          <t>%</t>
        </is>
      </c>
      <c r="G7" s="129" t="inlineStr">
        <is>
          <t>Другие регионы КР</t>
        </is>
      </c>
      <c r="H7" s="129" t="inlineStr">
        <is>
          <t>%</t>
        </is>
      </c>
      <c r="I7" s="129" t="inlineStr">
        <is>
          <t>Таласский регион общий</t>
        </is>
      </c>
      <c r="J7" s="129" t="inlineStr">
        <is>
          <t>%</t>
        </is>
      </c>
      <c r="K7" s="129" t="inlineStr">
        <is>
          <t>из них Шумкар-Уя</t>
        </is>
      </c>
      <c r="L7" s="129" t="inlineStr">
        <is>
          <t>%</t>
        </is>
      </c>
    </row>
    <row r="8" ht="19.95" customFormat="1" customHeight="1" s="128">
      <c r="A8" s="137" t="inlineStr">
        <is>
          <t>Ген подрядчик ОсОО "АйБиКон"</t>
        </is>
      </c>
      <c r="B8" s="136" t="n">
        <v>5</v>
      </c>
      <c r="C8" s="136" t="n">
        <v>1</v>
      </c>
      <c r="D8" s="136">
        <f>SUM(D12:D13)</f>
        <v/>
      </c>
      <c r="E8" s="136" t="n">
        <v>1</v>
      </c>
      <c r="F8" s="136">
        <f>SUM(F9:F13)</f>
        <v/>
      </c>
      <c r="G8" s="136" t="n">
        <v>1</v>
      </c>
      <c r="H8" s="136">
        <f>SUM(H9:H13)</f>
        <v/>
      </c>
      <c r="I8" s="136" t="n">
        <v>1</v>
      </c>
      <c r="J8" s="136">
        <f>SUM(J9:J13)</f>
        <v/>
      </c>
      <c r="K8" s="136">
        <f>SUM(K9:K13)</f>
        <v/>
      </c>
      <c r="L8" s="136">
        <f>SUM(L12:L13)</f>
        <v/>
      </c>
    </row>
    <row r="9" ht="19.95" customFormat="1" customHeight="1" s="128">
      <c r="A9" s="134" t="inlineStr">
        <is>
          <t>Руководителя строительства</t>
        </is>
      </c>
      <c r="B9" s="132" t="n">
        <v>1</v>
      </c>
      <c r="C9" s="132" t="n">
        <v>1</v>
      </c>
      <c r="D9" s="132" t="n"/>
      <c r="E9" s="132" t="n"/>
      <c r="F9" s="132" t="n"/>
      <c r="G9" s="132" t="n"/>
      <c r="H9" s="132" t="n"/>
      <c r="I9" s="132" t="n"/>
      <c r="J9" s="132" t="n"/>
      <c r="K9" s="132" t="n"/>
      <c r="L9" s="132" t="n"/>
    </row>
    <row r="10" ht="19.95" customFormat="1" customHeight="1" s="128">
      <c r="A10" s="134" t="inlineStr">
        <is>
          <t>Инженер геодезист</t>
        </is>
      </c>
      <c r="B10" s="132" t="n">
        <v>0</v>
      </c>
      <c r="C10" s="132" t="n"/>
      <c r="D10" s="132" t="n"/>
      <c r="E10" s="132" t="n">
        <v>0</v>
      </c>
      <c r="F10" s="132" t="n"/>
      <c r="G10" s="132" t="n"/>
      <c r="H10" s="132" t="n"/>
      <c r="I10" s="132" t="n"/>
      <c r="J10" s="132" t="n"/>
      <c r="K10" s="132" t="n"/>
      <c r="L10" s="132" t="n"/>
    </row>
    <row r="11" ht="19.95" customFormat="1" customHeight="1" s="128">
      <c r="A11" s="134" t="inlineStr">
        <is>
          <t>Инженер ТБ и ОТ</t>
        </is>
      </c>
      <c r="B11" s="132" t="n">
        <v>0</v>
      </c>
      <c r="C11" s="132" t="n"/>
      <c r="D11" s="132" t="n"/>
      <c r="E11" s="132" t="n"/>
      <c r="F11" s="132" t="n"/>
      <c r="G11" s="132" t="n"/>
      <c r="H11" s="132" t="n"/>
      <c r="I11" s="132" t="n">
        <v>0</v>
      </c>
      <c r="J11" s="132" t="n"/>
      <c r="K11" s="132" t="n"/>
      <c r="L11" s="132" t="n"/>
    </row>
    <row r="12" ht="19.95" customFormat="1" customHeight="1" s="128">
      <c r="A12" s="134" t="inlineStr">
        <is>
          <t>Инженер ПТО</t>
        </is>
      </c>
      <c r="B12" s="132" t="n">
        <v>1</v>
      </c>
      <c r="C12" s="132" t="n"/>
      <c r="D12" s="133" t="n"/>
      <c r="E12" s="132" t="n">
        <v>1</v>
      </c>
      <c r="F12" s="133" t="n"/>
      <c r="G12" s="132" t="n"/>
      <c r="H12" s="131" t="n"/>
      <c r="I12" s="132" t="n"/>
      <c r="J12" s="131" t="n"/>
      <c r="K12" s="132" t="n"/>
      <c r="L12" s="131" t="n"/>
    </row>
    <row r="13" ht="19.95" customFormat="1" customHeight="1" s="128">
      <c r="A13" s="134" t="inlineStr">
        <is>
          <t>Электрик</t>
        </is>
      </c>
      <c r="B13" s="132" t="n">
        <v>1</v>
      </c>
      <c r="C13" s="132" t="n"/>
      <c r="D13" s="133" t="n"/>
      <c r="E13" s="132" t="n"/>
      <c r="F13" s="133" t="n"/>
      <c r="G13" s="132" t="n">
        <v>1</v>
      </c>
      <c r="H13" s="131" t="n"/>
      <c r="I13" s="132" t="n"/>
      <c r="J13" s="131" t="n"/>
      <c r="K13" s="132" t="n"/>
      <c r="L13" s="131" t="n"/>
    </row>
    <row r="14" ht="40.05" customFormat="1" customHeight="1" s="128">
      <c r="A14" s="169" t="inlineStr">
        <is>
          <t>Субподрядчик ОсОО "Атантай"</t>
        </is>
      </c>
      <c r="B14" s="130" t="n">
        <v>7</v>
      </c>
      <c r="C14" s="136" t="n"/>
      <c r="D14" s="149" t="n"/>
      <c r="E14" s="136" t="n"/>
      <c r="F14" s="149" t="n"/>
      <c r="G14" s="136" t="n"/>
      <c r="H14" s="150" t="n"/>
      <c r="I14" s="136" t="n"/>
      <c r="J14" s="150" t="n"/>
      <c r="K14" s="136" t="n"/>
      <c r="L14" s="150" t="n"/>
    </row>
    <row r="15" ht="19.95" customFormat="1" customHeight="1" s="128">
      <c r="A15" s="134" t="inlineStr">
        <is>
          <t>Прораб</t>
        </is>
      </c>
      <c r="B15" s="135" t="n">
        <v>1</v>
      </c>
      <c r="C15" s="132" t="n"/>
      <c r="D15" s="133" t="n"/>
      <c r="E15" s="132" t="n"/>
      <c r="F15" s="133" t="n"/>
      <c r="G15" s="132" t="n"/>
      <c r="H15" s="131" t="n"/>
      <c r="I15" s="132" t="n"/>
      <c r="J15" s="131" t="n"/>
      <c r="K15" s="132" t="n"/>
      <c r="L15" s="131" t="n"/>
    </row>
    <row r="16" ht="19.95" customFormat="1" customHeight="1" s="128">
      <c r="A16" s="134" t="inlineStr">
        <is>
          <t>Рабочие</t>
        </is>
      </c>
      <c r="B16" s="135" t="n">
        <v>6</v>
      </c>
      <c r="C16" s="132" t="n"/>
      <c r="D16" s="133" t="n"/>
      <c r="E16" s="132" t="n"/>
      <c r="F16" s="133" t="n"/>
      <c r="G16" s="132" t="n"/>
      <c r="H16" s="131" t="n"/>
      <c r="I16" s="132" t="n"/>
      <c r="J16" s="131" t="n"/>
      <c r="K16" s="132" t="n"/>
      <c r="L16" s="131" t="n"/>
    </row>
    <row r="17" ht="19.95" customFormat="1" customHeight="1" s="128">
      <c r="A17" s="134" t="inlineStr">
        <is>
          <t>Водитель погрузчика</t>
        </is>
      </c>
      <c r="B17" s="135" t="n"/>
      <c r="C17" s="132" t="n"/>
      <c r="D17" s="133" t="n"/>
      <c r="E17" s="132" t="n"/>
      <c r="F17" s="133" t="n"/>
      <c r="G17" s="132" t="n"/>
      <c r="H17" s="131" t="n"/>
      <c r="I17" s="132" t="n"/>
      <c r="J17" s="131" t="n"/>
      <c r="K17" s="132" t="n"/>
      <c r="L17" s="131" t="n"/>
    </row>
    <row r="18" ht="19.95" customFormat="1" customHeight="1" s="128">
      <c r="A18" s="134" t="inlineStr">
        <is>
          <t>Водитель катка</t>
        </is>
      </c>
      <c r="B18" s="135" t="n"/>
      <c r="C18" s="132" t="n"/>
      <c r="D18" s="133" t="n"/>
      <c r="E18" s="132" t="n"/>
      <c r="F18" s="133" t="n"/>
      <c r="G18" s="132" t="n"/>
      <c r="H18" s="131" t="n"/>
      <c r="I18" s="132" t="n"/>
      <c r="J18" s="131" t="n"/>
      <c r="K18" s="132" t="n"/>
      <c r="L18" s="131" t="n"/>
    </row>
    <row r="19" ht="19.95" customFormat="1" customHeight="1" s="128">
      <c r="A19" s="134" t="inlineStr">
        <is>
          <t>Водитель экскаватора</t>
        </is>
      </c>
      <c r="B19" s="135" t="n"/>
      <c r="C19" s="132" t="n"/>
      <c r="D19" s="133" t="n"/>
      <c r="E19" s="132" t="n"/>
      <c r="F19" s="133" t="n"/>
      <c r="G19" s="132" t="n"/>
      <c r="H19" s="131" t="n"/>
      <c r="I19" s="132" t="n"/>
      <c r="J19" s="131" t="n"/>
      <c r="K19" s="132" t="n"/>
      <c r="L19" s="131" t="n"/>
    </row>
    <row r="20" ht="40.05" customFormat="1" customHeight="1" s="128">
      <c r="A20" s="168" t="inlineStr">
        <is>
          <t>Субподрядчик ОсОО "Майкадам"</t>
        </is>
      </c>
      <c r="B20" s="130" t="n">
        <v>32</v>
      </c>
      <c r="C20" s="136" t="n"/>
      <c r="D20" s="149" t="n"/>
      <c r="E20" s="136" t="n"/>
      <c r="F20" s="149" t="n"/>
      <c r="G20" s="136" t="n"/>
      <c r="H20" s="150" t="n"/>
      <c r="I20" s="136" t="n"/>
      <c r="J20" s="150" t="n"/>
      <c r="K20" s="136" t="n"/>
      <c r="L20" s="150" t="n"/>
    </row>
    <row r="21" ht="19.95" customFormat="1" customHeight="1" s="128">
      <c r="A21" s="134" t="inlineStr">
        <is>
          <t>Прораб</t>
        </is>
      </c>
      <c r="B21" s="135" t="n">
        <v>1</v>
      </c>
      <c r="C21" s="132" t="n"/>
      <c r="D21" s="133" t="n"/>
      <c r="E21" s="132" t="n"/>
      <c r="F21" s="133" t="n"/>
      <c r="G21" s="132" t="n"/>
      <c r="H21" s="131" t="n"/>
      <c r="I21" s="132" t="n"/>
      <c r="J21" s="131" t="n"/>
      <c r="K21" s="132" t="n"/>
      <c r="L21" s="131" t="n"/>
    </row>
    <row r="22" ht="19.95" customFormat="1" customHeight="1" s="128">
      <c r="A22" s="134" t="inlineStr">
        <is>
          <t>Рабочие</t>
        </is>
      </c>
      <c r="B22" s="135" t="n">
        <v>31</v>
      </c>
      <c r="C22" s="132" t="n"/>
      <c r="D22" s="133" t="n"/>
      <c r="E22" s="132" t="n"/>
      <c r="F22" s="133" t="n"/>
      <c r="G22" s="132" t="n"/>
      <c r="H22" s="131" t="n"/>
      <c r="I22" s="132" t="n"/>
      <c r="J22" s="131" t="n"/>
      <c r="K22" s="132" t="n"/>
      <c r="L22" s="131" t="n"/>
    </row>
    <row r="23" ht="40.05" customFormat="1" customHeight="1" s="128">
      <c r="A23" s="168" t="inlineStr">
        <is>
          <t>Субподр-к  ОсОО "Наватек"</t>
        </is>
      </c>
      <c r="B23" s="130" t="n">
        <v>0</v>
      </c>
      <c r="C23" s="136" t="n"/>
      <c r="D23" s="149" t="n"/>
      <c r="E23" s="136" t="n"/>
      <c r="F23" s="149" t="n"/>
      <c r="G23" s="136" t="n"/>
      <c r="H23" s="150" t="n"/>
      <c r="I23" s="136" t="n"/>
      <c r="J23" s="150" t="n"/>
      <c r="K23" s="136" t="n"/>
      <c r="L23" s="150" t="n"/>
    </row>
    <row r="24" ht="19.95" customFormat="1" customHeight="1" s="128">
      <c r="A24" s="134" t="inlineStr">
        <is>
          <t>Руководитель проекта</t>
        </is>
      </c>
      <c r="B24" s="135" t="n">
        <v>0</v>
      </c>
      <c r="C24" s="132" t="n"/>
      <c r="D24" s="133" t="n"/>
      <c r="E24" s="132" t="n"/>
      <c r="F24" s="133" t="n"/>
      <c r="G24" s="132" t="n"/>
      <c r="H24" s="131" t="n"/>
      <c r="I24" s="132" t="n"/>
      <c r="J24" s="131" t="n"/>
      <c r="K24" s="133" t="n"/>
      <c r="L24" s="131" t="n"/>
    </row>
    <row r="25" ht="19.95" customFormat="1" customHeight="1" s="128">
      <c r="A25" s="134" t="inlineStr">
        <is>
          <t>Прораб</t>
        </is>
      </c>
      <c r="B25" s="135" t="n">
        <v>0</v>
      </c>
      <c r="C25" s="132" t="n"/>
      <c r="D25" s="133" t="n"/>
      <c r="E25" s="132" t="n"/>
      <c r="F25" s="133" t="n"/>
      <c r="G25" s="132" t="n"/>
      <c r="H25" s="131" t="n"/>
      <c r="I25" s="132" t="n"/>
      <c r="J25" s="131" t="n"/>
      <c r="K25" s="133" t="n"/>
      <c r="L25" s="131" t="n"/>
    </row>
    <row r="26" ht="19.95" customFormat="1" customHeight="1" s="128">
      <c r="A26" s="134" t="inlineStr">
        <is>
          <t>Инженер ПТО</t>
        </is>
      </c>
      <c r="B26" s="135" t="n">
        <v>0</v>
      </c>
      <c r="C26" s="132" t="n"/>
      <c r="D26" s="133" t="n"/>
      <c r="E26" s="132" t="n"/>
      <c r="F26" s="133" t="n"/>
      <c r="G26" s="132" t="n"/>
      <c r="H26" s="131" t="n"/>
      <c r="I26" s="132" t="n"/>
      <c r="J26" s="131" t="n"/>
      <c r="K26" s="133" t="n"/>
      <c r="L26" s="131" t="n"/>
    </row>
    <row r="27" ht="19.95" customFormat="1" customHeight="1" s="128">
      <c r="A27" s="134" t="inlineStr">
        <is>
          <t>Рабочие</t>
        </is>
      </c>
      <c r="B27" s="135" t="n">
        <v>0</v>
      </c>
      <c r="C27" s="132" t="n"/>
      <c r="D27" s="133" t="n"/>
      <c r="E27" s="132" t="n"/>
      <c r="F27" s="133" t="n"/>
      <c r="G27" s="132" t="n"/>
      <c r="H27" s="131" t="n"/>
      <c r="I27" s="132" t="n"/>
      <c r="J27" s="131" t="n"/>
      <c r="K27" s="133" t="n"/>
      <c r="L27" s="131" t="n"/>
    </row>
    <row r="28" ht="19.95" customFormat="1" customHeight="1" s="128">
      <c r="A28" s="134" t="inlineStr">
        <is>
          <t>Водитель погрузчика</t>
        </is>
      </c>
      <c r="B28" s="135" t="n">
        <v>0</v>
      </c>
      <c r="C28" s="132" t="n"/>
      <c r="D28" s="133" t="n"/>
      <c r="E28" s="132" t="n"/>
      <c r="F28" s="133" t="n"/>
      <c r="G28" s="132" t="n"/>
      <c r="H28" s="131" t="n"/>
      <c r="I28" s="132" t="n"/>
      <c r="J28" s="131" t="n"/>
      <c r="K28" s="132" t="n"/>
      <c r="L28" s="131" t="n"/>
    </row>
    <row r="29" ht="19.95" customFormat="1" customHeight="1" s="128">
      <c r="A29" s="134" t="inlineStr">
        <is>
          <t>Водитель катка</t>
        </is>
      </c>
      <c r="B29" s="135" t="n">
        <v>0</v>
      </c>
      <c r="C29" s="132" t="n"/>
      <c r="D29" s="133" t="n"/>
      <c r="E29" s="132" t="n"/>
      <c r="F29" s="133" t="n"/>
      <c r="G29" s="132" t="n"/>
      <c r="H29" s="131" t="n"/>
      <c r="I29" s="132" t="n"/>
      <c r="J29" s="131" t="n"/>
      <c r="K29" s="132" t="n"/>
      <c r="L29" s="131" t="n"/>
    </row>
    <row r="30" ht="40.05" customFormat="1" customHeight="1" s="128">
      <c r="A30" s="168" t="inlineStr">
        <is>
          <t>Субподрядчик ОсОО "Алтын-Тас"</t>
        </is>
      </c>
      <c r="B30" s="130" t="n">
        <v>3</v>
      </c>
      <c r="C30" s="136" t="n"/>
      <c r="D30" s="149" t="n"/>
      <c r="E30" s="136" t="n"/>
      <c r="F30" s="149" t="n"/>
      <c r="G30" s="136" t="n"/>
      <c r="H30" s="150" t="n"/>
      <c r="I30" s="136" t="n"/>
      <c r="J30" s="150" t="n"/>
      <c r="K30" s="136" t="n"/>
      <c r="L30" s="150" t="n"/>
    </row>
    <row r="31" ht="19.95" customFormat="1" customHeight="1" s="128">
      <c r="A31" s="134" t="inlineStr">
        <is>
          <t>Прораб</t>
        </is>
      </c>
      <c r="B31" s="135" t="n">
        <v>0</v>
      </c>
      <c r="C31" s="132" t="n"/>
      <c r="D31" s="133" t="n"/>
      <c r="E31" s="132" t="n"/>
      <c r="F31" s="133" t="n"/>
      <c r="G31" s="132" t="n"/>
      <c r="H31" s="131" t="n"/>
      <c r="I31" s="132" t="n"/>
      <c r="J31" s="131" t="n"/>
      <c r="K31" s="132" t="n"/>
      <c r="L31" s="131" t="n"/>
    </row>
    <row r="32" ht="19.95" customFormat="1" customHeight="1" s="128">
      <c r="A32" s="134" t="inlineStr">
        <is>
          <t>Водитель самосвала</t>
        </is>
      </c>
      <c r="B32" s="135" t="n">
        <v>3</v>
      </c>
      <c r="C32" s="132" t="n"/>
      <c r="D32" s="133" t="n"/>
      <c r="E32" s="132" t="n"/>
      <c r="F32" s="133" t="n"/>
      <c r="G32" s="132" t="n"/>
      <c r="H32" s="131" t="n"/>
      <c r="I32" s="132" t="n"/>
      <c r="J32" s="131" t="n"/>
      <c r="K32" s="132" t="n"/>
      <c r="L32" s="131" t="n"/>
    </row>
    <row r="36">
      <c r="A36" s="342" t="inlineStr">
        <is>
          <t>Статистика по теънике</t>
        </is>
      </c>
      <c r="B36" s="349" t="n"/>
      <c r="C36" s="350" t="n"/>
    </row>
    <row r="37">
      <c r="A37" s="342" t="inlineStr">
        <is>
          <t>Наименование</t>
        </is>
      </c>
      <c r="B37" s="342" t="inlineStr">
        <is>
          <t>Кол-во</t>
        </is>
      </c>
      <c r="C37" s="342" t="n"/>
    </row>
    <row r="38" ht="15.6" customHeight="1" s="270">
      <c r="A38" s="145" t="inlineStr">
        <is>
          <t>Самосвал</t>
        </is>
      </c>
      <c r="B38" s="135" t="n">
        <v>3</v>
      </c>
      <c r="C38" s="19" t="n"/>
    </row>
    <row r="39" ht="15.6" customHeight="1" s="270">
      <c r="A39" s="145" t="inlineStr">
        <is>
          <t xml:space="preserve">Экскаватор </t>
        </is>
      </c>
      <c r="B39" s="135" t="n">
        <v>0</v>
      </c>
      <c r="C39" s="19" t="n"/>
    </row>
    <row r="40" ht="15.6" customHeight="1" s="270">
      <c r="A40" s="145" t="inlineStr">
        <is>
          <t>Фронтальный погрузчик</t>
        </is>
      </c>
      <c r="B40" s="135" t="n">
        <v>0</v>
      </c>
      <c r="C40" s="19" t="n"/>
    </row>
    <row r="41" ht="15.6" customHeight="1" s="270">
      <c r="A41" s="145" t="inlineStr">
        <is>
          <t>Каток</t>
        </is>
      </c>
      <c r="B41" s="135" t="n">
        <v>0</v>
      </c>
      <c r="C41" s="19" t="n"/>
    </row>
    <row r="42" ht="15.6" customHeight="1" s="270">
      <c r="A42" s="145" t="inlineStr">
        <is>
          <t>Бетононасос</t>
        </is>
      </c>
      <c r="B42" s="135" t="n">
        <v>0</v>
      </c>
      <c r="C42" s="19" t="n"/>
    </row>
  </sheetData>
  <mergeCells count="2">
    <mergeCell ref="A6:L6"/>
    <mergeCell ref="A36:C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C14" sqref="C14"/>
    </sheetView>
  </sheetViews>
  <sheetFormatPr baseColWidth="8" defaultRowHeight="14.4"/>
  <cols>
    <col width="14" customWidth="1" style="270" min="1" max="1"/>
    <col width="67.5546875" customWidth="1" style="270" min="2" max="2"/>
    <col width="15.21875" customWidth="1" style="270" min="3" max="3"/>
    <col width="30.77734375" customWidth="1" style="270" min="4" max="8"/>
  </cols>
  <sheetData>
    <row r="1" ht="15.6" customFormat="1" customHeight="1" s="139">
      <c r="A1" s="141" t="inlineStr">
        <is>
          <t>Объект:"Джеруй"</t>
        </is>
      </c>
      <c r="B1" s="141" t="n"/>
      <c r="C1" s="141" t="n"/>
      <c r="D1" s="141" t="n"/>
      <c r="E1" s="141" t="n"/>
      <c r="F1" s="141" t="n"/>
      <c r="G1" s="140" t="n"/>
      <c r="H1" s="140" t="n"/>
    </row>
    <row r="2" ht="15.6" customFormat="1" customHeight="1" s="139">
      <c r="A2" s="141" t="inlineStr">
        <is>
          <t>Подрядчик: ОсОО "АйБиКон"</t>
        </is>
      </c>
      <c r="B2" s="141" t="n"/>
      <c r="C2" s="141" t="n"/>
      <c r="D2" s="141" t="n"/>
      <c r="E2" s="141" t="n"/>
      <c r="F2" s="141" t="n"/>
      <c r="G2" s="140" t="n"/>
      <c r="H2" s="140" t="n"/>
    </row>
    <row r="3" ht="15.6" customFormat="1" customHeight="1" s="139">
      <c r="A3" s="343" t="inlineStr">
        <is>
          <t xml:space="preserve"> Справка о поставке  материалов  на объект</t>
        </is>
      </c>
      <c r="G3" s="140" t="n"/>
      <c r="H3" s="140" t="n"/>
    </row>
    <row r="4" ht="15.6" customFormat="1" customHeight="1" s="139">
      <c r="A4" s="344" t="inlineStr">
        <is>
          <t>25.06.2026г.</t>
        </is>
      </c>
      <c r="B4" s="350" t="n"/>
      <c r="C4" s="142" t="n"/>
      <c r="D4" s="141" t="n"/>
      <c r="E4" s="141" t="n"/>
      <c r="F4" s="141" t="n"/>
      <c r="G4" s="140" t="n"/>
      <c r="H4" s="140" t="n"/>
    </row>
    <row r="5" ht="15.6" customFormat="1" customHeight="1" s="139">
      <c r="A5" s="141" t="inlineStr">
        <is>
          <t> </t>
        </is>
      </c>
      <c r="B5" s="141" t="n"/>
      <c r="C5" s="141" t="n"/>
      <c r="D5" s="141" t="n"/>
      <c r="E5" s="141" t="n"/>
      <c r="F5" s="141" t="n"/>
      <c r="G5" s="140" t="n"/>
      <c r="H5" s="140" t="n"/>
    </row>
    <row r="6" ht="30" customFormat="1" customHeight="1" s="166">
      <c r="A6" s="339" t="inlineStr">
        <is>
          <t xml:space="preserve"> № п/п</t>
        </is>
      </c>
      <c r="B6" s="339" t="inlineStr">
        <is>
          <t xml:space="preserve">Наименование  </t>
        </is>
      </c>
      <c r="C6" s="129" t="inlineStr">
        <is>
          <t>Ед. изм.</t>
        </is>
      </c>
      <c r="D6" s="129" t="inlineStr">
        <is>
          <t xml:space="preserve">Поставка  </t>
        </is>
      </c>
      <c r="E6" s="129" t="inlineStr">
        <is>
          <t>Колмплектация</t>
        </is>
      </c>
      <c r="F6" s="205" t="inlineStr">
        <is>
          <t>Всего на 25.06.2026г.</t>
        </is>
      </c>
      <c r="G6" s="206" t="inlineStr">
        <is>
          <t>% отклонения</t>
        </is>
      </c>
      <c r="H6" s="208" t="inlineStr">
        <is>
          <t>Остаток  поставки 25.06.2026г.</t>
        </is>
      </c>
    </row>
    <row r="7" ht="17.55" customFormat="1" customHeight="1" s="128">
      <c r="A7" s="137" t="n"/>
      <c r="B7" s="136" t="n"/>
      <c r="C7" s="136" t="n"/>
      <c r="D7" s="136" t="n"/>
      <c r="E7" s="136" t="n"/>
      <c r="F7" s="149" t="n"/>
      <c r="G7" s="136" t="n"/>
      <c r="H7" s="150" t="n"/>
    </row>
    <row r="8" ht="15" customFormat="1" customHeight="1" s="128">
      <c r="A8" s="151" t="inlineStr">
        <is>
          <t>1.</t>
        </is>
      </c>
      <c r="B8" s="202" t="inlineStr">
        <is>
          <t>Грунт для обратной засыпки</t>
        </is>
      </c>
      <c r="C8" s="135" t="inlineStr">
        <is>
          <t>м3</t>
        </is>
      </c>
      <c r="D8" s="135" t="n">
        <v>472</v>
      </c>
      <c r="E8" s="203" t="n">
        <v>0.93</v>
      </c>
      <c r="F8" s="135" t="n">
        <v>1980</v>
      </c>
      <c r="G8" s="215" t="n">
        <v>0</v>
      </c>
      <c r="H8" s="219" t="n">
        <v>150</v>
      </c>
    </row>
    <row r="9" ht="15" customFormat="1" customHeight="1" s="128">
      <c r="A9" s="151" t="n">
        <v>2</v>
      </c>
      <c r="B9" s="204" t="n"/>
      <c r="C9" s="204" t="n"/>
      <c r="D9" s="204" t="n"/>
      <c r="E9" s="204" t="n"/>
      <c r="F9" s="133" t="n"/>
      <c r="G9" s="152" t="n"/>
      <c r="H9" s="131" t="n"/>
    </row>
    <row r="10" ht="30" customHeight="1" s="270"/>
    <row r="11" ht="15.6" customFormat="1" customHeight="1" s="139">
      <c r="A11" s="343" t="inlineStr">
        <is>
          <t>Планируемые работы на следующий день</t>
        </is>
      </c>
      <c r="G11" s="140" t="n"/>
      <c r="H11" s="140" t="n"/>
    </row>
    <row r="12" ht="30" customHeight="1" s="270">
      <c r="H12" s="207" t="n"/>
    </row>
    <row r="13" ht="44.55" customFormat="1" customHeight="1" s="128">
      <c r="A13" s="339" t="inlineStr">
        <is>
          <t xml:space="preserve"> № п/п</t>
        </is>
      </c>
      <c r="B13" s="339" t="inlineStr">
        <is>
          <t xml:space="preserve">Наименование  </t>
        </is>
      </c>
      <c r="C13" s="129" t="inlineStr">
        <is>
          <t>Ед. изм.</t>
        </is>
      </c>
      <c r="D13" s="129" t="inlineStr">
        <is>
          <t>Количество</t>
        </is>
      </c>
      <c r="E13" s="167" t="inlineStr">
        <is>
          <t>% отклонения</t>
        </is>
      </c>
      <c r="F13" s="214" t="inlineStr">
        <is>
          <t>Остаток на 25.06.2026г.</t>
        </is>
      </c>
    </row>
    <row r="14" ht="17.55" customFormat="1" customHeight="1" s="128">
      <c r="A14" s="137" t="n"/>
      <c r="B14" s="136" t="n"/>
      <c r="C14" s="136" t="n"/>
      <c r="D14" s="149" t="n"/>
      <c r="E14" s="136" t="n"/>
      <c r="F14" s="150" t="n"/>
    </row>
    <row r="15" ht="30" customFormat="1" customHeight="1" s="128">
      <c r="A15" s="154" t="n">
        <v>1</v>
      </c>
      <c r="B15" s="155" t="inlineStr">
        <is>
          <t>Общежитие</t>
        </is>
      </c>
      <c r="C15" s="156" t="inlineStr">
        <is>
          <t> </t>
        </is>
      </c>
      <c r="D15" s="157" t="inlineStr">
        <is>
          <t> </t>
        </is>
      </c>
      <c r="E15" s="158" t="n"/>
      <c r="F15" s="158" t="n"/>
    </row>
    <row r="16" ht="30" customFormat="1" customHeight="1" s="128">
      <c r="A16" s="116" t="inlineStr">
        <is>
          <t>2.4.2.1</t>
        </is>
      </c>
      <c r="B16" s="202" t="inlineStr">
        <is>
          <t>Армирование  арматурой  ø8А500С с шагом 200 мм плиты перекрытия в осях А-Г/7-10 на отм. +3,100/+3,230</t>
        </is>
      </c>
      <c r="C16" s="135" t="inlineStr">
        <is>
          <t>кг</t>
        </is>
      </c>
      <c r="D16" s="135" t="n">
        <v>500</v>
      </c>
      <c r="E16" s="209" t="n"/>
      <c r="F16" s="153" t="n"/>
    </row>
    <row r="17" ht="30" customFormat="1" customHeight="1" s="128">
      <c r="A17" s="144" t="n"/>
      <c r="B17" s="218" t="n"/>
      <c r="C17" s="204" t="n"/>
      <c r="D17" s="204" t="n"/>
      <c r="E17" s="209" t="n"/>
      <c r="F17" s="153" t="n"/>
    </row>
    <row r="18" ht="30" customFormat="1" customHeight="1" s="128">
      <c r="A18" s="154" t="n">
        <v>2</v>
      </c>
      <c r="B18" s="155" t="inlineStr">
        <is>
          <t>АБК</t>
        </is>
      </c>
      <c r="C18" s="156" t="inlineStr">
        <is>
          <t> </t>
        </is>
      </c>
      <c r="D18" s="157" t="inlineStr">
        <is>
          <t> </t>
        </is>
      </c>
      <c r="E18" s="210" t="n"/>
      <c r="F18" s="158" t="n"/>
    </row>
    <row r="19" ht="30" customFormat="1" customHeight="1" s="128">
      <c r="A19" s="217" t="inlineStr">
        <is>
          <t>2.1.9.1</t>
        </is>
      </c>
      <c r="B19" s="216" t="inlineStr">
        <is>
          <t>Перевозка и складирование грунта на обратную засыпку внутри ленточного фундамента и пазух котлована</t>
        </is>
      </c>
      <c r="C19" s="194" t="inlineStr">
        <is>
          <t>м3</t>
        </is>
      </c>
      <c r="D19" s="194" t="n">
        <v>150</v>
      </c>
      <c r="E19" s="213" t="n">
        <v>0</v>
      </c>
      <c r="F19" s="194" t="n">
        <v>150</v>
      </c>
      <c r="G19" s="212" t="n"/>
    </row>
    <row r="20" ht="30" customFormat="1" customHeight="1" s="128">
      <c r="A20" s="145" t="n"/>
      <c r="B20" s="218" t="n"/>
      <c r="C20" s="204" t="n"/>
      <c r="D20" s="204" t="n"/>
      <c r="E20" s="211" t="n"/>
      <c r="F20" s="145" t="n"/>
    </row>
    <row r="21" ht="30" customFormat="1" customHeight="1" s="128">
      <c r="A21" s="154" t="n">
        <v>3</v>
      </c>
      <c r="B21" s="155" t="inlineStr">
        <is>
          <t>Галерея</t>
        </is>
      </c>
      <c r="C21" s="156" t="inlineStr">
        <is>
          <t> </t>
        </is>
      </c>
      <c r="D21" s="157" t="inlineStr">
        <is>
          <t> </t>
        </is>
      </c>
      <c r="E21" s="158" t="n"/>
      <c r="F21" s="158" t="n"/>
    </row>
    <row r="22" ht="30" customHeight="1" s="270">
      <c r="A22" s="19" t="n"/>
      <c r="B22" s="218" t="n"/>
      <c r="C22" s="204" t="n"/>
      <c r="D22" s="204" t="n"/>
      <c r="E22" s="19" t="n"/>
      <c r="F22" s="19" t="n"/>
    </row>
    <row r="23" ht="30" customHeight="1" s="270">
      <c r="A23" s="19" t="n"/>
      <c r="B23" s="218" t="n"/>
      <c r="C23" s="204" t="n"/>
      <c r="D23" s="204" t="n"/>
      <c r="E23" s="19" t="n"/>
      <c r="F23" s="19" t="n"/>
    </row>
    <row r="24" ht="30" customHeight="1" s="270">
      <c r="A24" s="19" t="n"/>
      <c r="B24" s="19" t="n"/>
      <c r="C24" s="19" t="n"/>
      <c r="D24" s="19" t="n"/>
      <c r="E24" s="19" t="n"/>
      <c r="F24" s="19" t="n"/>
    </row>
    <row r="25" ht="30" customHeight="1" s="270">
      <c r="A25" s="19" t="n"/>
      <c r="B25" s="19" t="n"/>
      <c r="C25" s="19" t="n"/>
      <c r="D25" s="19" t="n"/>
      <c r="E25" s="19" t="n"/>
      <c r="F25" s="19" t="n"/>
    </row>
  </sheetData>
  <mergeCells count="3">
    <mergeCell ref="A3:F3"/>
    <mergeCell ref="A11:F11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2026-06-20T12:42:13Z</dcterms:created>
  <dcterms:modified xsi:type="dcterms:W3CDTF">2026-06-27T06:34:53Z</dcterms:modified>
  <cp:lastModifiedBy>Громыко Сергей Станиславович</cp:lastModifiedBy>
</cp:coreProperties>
</file>