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 lab\"/>
    </mc:Choice>
  </mc:AlternateContent>
  <xr:revisionPtr revIDLastSave="0" documentId="8_{C1D954C8-463E-48CA-86CF-430B72150AE5}" xr6:coauthVersionLast="36" xr6:coauthVersionMax="36" xr10:uidLastSave="{00000000-0000-0000-0000-000000000000}"/>
  <bookViews>
    <workbookView xWindow="0" yWindow="0" windowWidth="15270" windowHeight="4470" xr2:uid="{544BA23A-7234-4AE9-80A2-EA4929DDAA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0" i="1"/>
  <c r="G19" i="1"/>
  <c r="G17" i="1"/>
  <c r="F16" i="1"/>
  <c r="F15" i="1"/>
  <c r="H5" i="1"/>
  <c r="H12" i="1" s="1"/>
  <c r="H6" i="1"/>
  <c r="H7" i="1"/>
  <c r="H8" i="1"/>
  <c r="H9" i="1"/>
  <c r="H10" i="1"/>
  <c r="H11" i="1"/>
  <c r="G5" i="1"/>
  <c r="G12" i="1" s="1"/>
  <c r="G6" i="1"/>
  <c r="G7" i="1"/>
  <c r="G8" i="1"/>
  <c r="G9" i="1"/>
  <c r="G10" i="1"/>
  <c r="G11" i="1"/>
  <c r="F12" i="1"/>
  <c r="E12" i="1"/>
</calcChain>
</file>

<file path=xl/sharedStrings.xml><?xml version="1.0" encoding="utf-8"?>
<sst xmlns="http://schemas.openxmlformats.org/spreadsheetml/2006/main" count="26" uniqueCount="26">
  <si>
    <t>States</t>
  </si>
  <si>
    <t>NSW</t>
  </si>
  <si>
    <t>QLD</t>
  </si>
  <si>
    <t>VIC</t>
  </si>
  <si>
    <t>WA</t>
  </si>
  <si>
    <t>Others</t>
  </si>
  <si>
    <t>sa</t>
  </si>
  <si>
    <t>tas</t>
  </si>
  <si>
    <t xml:space="preserve"> </t>
  </si>
  <si>
    <t>SLR:-  y = mx + c</t>
  </si>
  <si>
    <t>XY</t>
  </si>
  <si>
    <t>NO of institutions (X)</t>
  </si>
  <si>
    <t>Membership(Y)</t>
  </si>
  <si>
    <r>
      <t>X</t>
    </r>
    <r>
      <rPr>
        <vertAlign val="superscript"/>
        <sz val="11"/>
        <color theme="1"/>
        <rFont val="Calibri"/>
        <family val="2"/>
        <scheme val="minor"/>
      </rPr>
      <t xml:space="preserve">2 </t>
    </r>
  </si>
  <si>
    <t>Total</t>
  </si>
  <si>
    <t>Avg(Y)</t>
  </si>
  <si>
    <t>Avg(X)</t>
  </si>
  <si>
    <r>
      <t>S</t>
    </r>
    <r>
      <rPr>
        <vertAlign val="subscript"/>
        <sz val="11"/>
        <color theme="1"/>
        <rFont val="Calibri"/>
        <family val="2"/>
        <scheme val="minor"/>
      </rPr>
      <t>xy</t>
    </r>
  </si>
  <si>
    <t>sum of cross product deviation</t>
  </si>
  <si>
    <r>
      <t>S</t>
    </r>
    <r>
      <rPr>
        <vertAlign val="subscript"/>
        <sz val="11"/>
        <color theme="1"/>
        <rFont val="Calibri"/>
        <family val="2"/>
        <scheme val="minor"/>
      </rPr>
      <t>XX</t>
    </r>
  </si>
  <si>
    <t>sum of squared deviation X</t>
  </si>
  <si>
    <t>b1</t>
  </si>
  <si>
    <r>
      <t>S</t>
    </r>
    <r>
      <rPr>
        <vertAlign val="subscript"/>
        <sz val="11"/>
        <color theme="1"/>
        <rFont val="Calibri"/>
        <family val="2"/>
        <scheme val="minor"/>
      </rPr>
      <t>XY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XX</t>
    </r>
  </si>
  <si>
    <t>b0</t>
  </si>
  <si>
    <t>Avg(Y)-b1*Avg(X)</t>
  </si>
  <si>
    <t>y= 1005 + 320.7x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</si>
</sst>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548381-B324-4E66-89D5-87B7DF31A3AD}" name="Table1" displayName="Table1" ref="D4:H12" totalsRowShown="0">
  <autoFilter ref="D4:H12" xr:uid="{DE4EC5C1-FD45-40AB-8730-946C0C523C15}"/>
  <tableColumns count="5">
    <tableColumn id="1" xr3:uid="{74A2BDF9-CD5E-4119-BCD9-A1A2F5E0AF4E}" name="States"/>
    <tableColumn id="2" xr3:uid="{66C41D68-EE76-4004-A04E-97A8D76771AA}" name="NO of institutions (X)" dataDxfId="3"/>
    <tableColumn id="3" xr3:uid="{F3E5A031-10EA-448D-B615-395EC7F6B575}" name="Membership(Y)" dataDxfId="2"/>
    <tableColumn id="4" xr3:uid="{E44872BD-7112-4D79-A87E-0EC6E490810A}" name="X2 " dataDxfId="1">
      <calculatedColumnFormula>Table1[[#This Row],[NO of institutions (X)]]*Table1[[#This Row],[NO of institutions (X)]]</calculatedColumnFormula>
    </tableColumn>
    <tableColumn id="5" xr3:uid="{747381EA-DA1A-466B-B30A-BCE268D2EEC6}" name="XY" dataDxfId="0">
      <calculatedColumnFormula>Table1[[#This Row],[NO of institutions (X)]]*Table1[[#This Row],[Membership(Y)]]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036EE-D82A-4753-92FE-044E794873F9}">
  <dimension ref="D4:H23"/>
  <sheetViews>
    <sheetView tabSelected="1" topLeftCell="A4" workbookViewId="0">
      <selection activeCell="F23" sqref="F23"/>
    </sheetView>
  </sheetViews>
  <sheetFormatPr defaultRowHeight="15" x14ac:dyDescent="0.25"/>
  <cols>
    <col min="4" max="4" width="18" customWidth="1"/>
    <col min="5" max="5" width="21.140625" style="1" customWidth="1"/>
    <col min="6" max="6" width="30.140625" style="1" customWidth="1"/>
    <col min="7" max="7" width="14.140625" style="1" customWidth="1"/>
    <col min="8" max="8" width="16.85546875" style="1" customWidth="1"/>
    <col min="9" max="11" width="11" customWidth="1"/>
  </cols>
  <sheetData>
    <row r="4" spans="4:8" ht="17.25" x14ac:dyDescent="0.25">
      <c r="D4" t="s">
        <v>0</v>
      </c>
      <c r="E4" s="1" t="s">
        <v>11</v>
      </c>
      <c r="F4" s="1" t="s">
        <v>12</v>
      </c>
      <c r="G4" s="1" t="s">
        <v>13</v>
      </c>
      <c r="H4" s="1" t="s">
        <v>10</v>
      </c>
    </row>
    <row r="5" spans="4:8" x14ac:dyDescent="0.25">
      <c r="D5" t="s">
        <v>1</v>
      </c>
      <c r="E5" s="1">
        <v>17</v>
      </c>
      <c r="F5" s="1">
        <v>5987</v>
      </c>
      <c r="G5" s="1">
        <f>Table1[[#This Row],[NO of institutions (X)]]*Table1[[#This Row],[NO of institutions (X)]]</f>
        <v>289</v>
      </c>
      <c r="H5" s="1">
        <f>Table1[[#This Row],[NO of institutions (X)]]*Table1[[#This Row],[Membership(Y)]]</f>
        <v>101779</v>
      </c>
    </row>
    <row r="6" spans="4:8" x14ac:dyDescent="0.25">
      <c r="D6" t="s">
        <v>2</v>
      </c>
      <c r="E6" s="1">
        <v>11</v>
      </c>
      <c r="F6" s="1">
        <v>5950</v>
      </c>
      <c r="G6" s="1">
        <f>Table1[[#This Row],[NO of institutions (X)]]*Table1[[#This Row],[NO of institutions (X)]]</f>
        <v>121</v>
      </c>
      <c r="H6" s="1">
        <f>Table1[[#This Row],[NO of institutions (X)]]*Table1[[#This Row],[Membership(Y)]]</f>
        <v>65450</v>
      </c>
    </row>
    <row r="7" spans="4:8" x14ac:dyDescent="0.25">
      <c r="D7" t="s">
        <v>6</v>
      </c>
      <c r="E7" s="1">
        <v>10</v>
      </c>
      <c r="F7" s="1">
        <v>3588</v>
      </c>
      <c r="G7" s="1">
        <f>Table1[[#This Row],[NO of institutions (X)]]*Table1[[#This Row],[NO of institutions (X)]]</f>
        <v>100</v>
      </c>
      <c r="H7" s="1">
        <f>Table1[[#This Row],[NO of institutions (X)]]*Table1[[#This Row],[Membership(Y)]]</f>
        <v>35880</v>
      </c>
    </row>
    <row r="8" spans="4:8" x14ac:dyDescent="0.25">
      <c r="D8" t="s">
        <v>7</v>
      </c>
      <c r="E8" s="1">
        <v>3</v>
      </c>
      <c r="F8" s="1">
        <v>1356</v>
      </c>
      <c r="G8" s="1">
        <f>Table1[[#This Row],[NO of institutions (X)]]*Table1[[#This Row],[NO of institutions (X)]]</f>
        <v>9</v>
      </c>
      <c r="H8" s="1">
        <f>Table1[[#This Row],[NO of institutions (X)]]*Table1[[#This Row],[Membership(Y)]]</f>
        <v>4068</v>
      </c>
    </row>
    <row r="9" spans="4:8" x14ac:dyDescent="0.25">
      <c r="D9" t="s">
        <v>3</v>
      </c>
      <c r="E9" s="1">
        <v>41</v>
      </c>
      <c r="F9" s="1">
        <v>14127</v>
      </c>
      <c r="G9" s="1">
        <f>Table1[[#This Row],[NO of institutions (X)]]*Table1[[#This Row],[NO of institutions (X)]]</f>
        <v>1681</v>
      </c>
      <c r="H9" s="1">
        <f>Table1[[#This Row],[NO of institutions (X)]]*Table1[[#This Row],[Membership(Y)]]</f>
        <v>579207</v>
      </c>
    </row>
    <row r="10" spans="4:8" x14ac:dyDescent="0.25">
      <c r="D10" t="s">
        <v>4</v>
      </c>
      <c r="E10" s="1">
        <v>9</v>
      </c>
      <c r="F10" s="1">
        <v>4847</v>
      </c>
      <c r="G10" s="1">
        <f>Table1[[#This Row],[NO of institutions (X)]]*Table1[[#This Row],[NO of institutions (X)]]</f>
        <v>81</v>
      </c>
      <c r="H10" s="1">
        <f>Table1[[#This Row],[NO of institutions (X)]]*Table1[[#This Row],[Membership(Y)]]</f>
        <v>43623</v>
      </c>
    </row>
    <row r="11" spans="4:8" x14ac:dyDescent="0.25">
      <c r="D11" t="s">
        <v>5</v>
      </c>
      <c r="E11" s="1">
        <v>11</v>
      </c>
      <c r="F11" s="1">
        <v>3893</v>
      </c>
      <c r="G11" s="1">
        <f>Table1[[#This Row],[NO of institutions (X)]]*Table1[[#This Row],[NO of institutions (X)]]</f>
        <v>121</v>
      </c>
      <c r="H11" s="1">
        <f>Table1[[#This Row],[NO of institutions (X)]]*Table1[[#This Row],[Membership(Y)]]</f>
        <v>42823</v>
      </c>
    </row>
    <row r="12" spans="4:8" x14ac:dyDescent="0.25">
      <c r="D12" t="s">
        <v>14</v>
      </c>
      <c r="E12" s="1">
        <f>E5+E6+E7+E8+E9+E10+E11</f>
        <v>102</v>
      </c>
      <c r="F12" s="1">
        <f>F5+F6+F7+F8+F9+F10+F11</f>
        <v>39748</v>
      </c>
      <c r="G12" s="1">
        <f>G5+G6+G7+G8+G9+G10+G11</f>
        <v>2402</v>
      </c>
      <c r="H12" s="1">
        <f>H5+H6+H7+H8+H9+H10+H11</f>
        <v>872830</v>
      </c>
    </row>
    <row r="14" spans="4:8" x14ac:dyDescent="0.25">
      <c r="D14" t="s">
        <v>8</v>
      </c>
      <c r="E14" s="1" t="s">
        <v>9</v>
      </c>
    </row>
    <row r="15" spans="4:8" x14ac:dyDescent="0.25">
      <c r="E15" s="1" t="s">
        <v>15</v>
      </c>
      <c r="F15" s="1">
        <f>F12/7</f>
        <v>5678.2857142857147</v>
      </c>
    </row>
    <row r="16" spans="4:8" x14ac:dyDescent="0.25">
      <c r="E16" s="1" t="s">
        <v>16</v>
      </c>
      <c r="F16" s="1">
        <f>E12/7</f>
        <v>14.571428571428571</v>
      </c>
    </row>
    <row r="17" spans="5:7" ht="18" x14ac:dyDescent="0.35">
      <c r="E17" s="1" t="s">
        <v>17</v>
      </c>
      <c r="F17" s="1" t="s">
        <v>18</v>
      </c>
      <c r="G17" s="1">
        <f>H12-E12*F12/7</f>
        <v>293644.85714285716</v>
      </c>
    </row>
    <row r="19" spans="5:7" ht="18" x14ac:dyDescent="0.35">
      <c r="E19" s="1" t="s">
        <v>19</v>
      </c>
      <c r="F19" s="1" t="s">
        <v>20</v>
      </c>
      <c r="G19" s="1">
        <f>G12-E12*E12/7</f>
        <v>915.71428571428578</v>
      </c>
    </row>
    <row r="20" spans="5:7" ht="18" x14ac:dyDescent="0.35">
      <c r="E20" s="1" t="s">
        <v>21</v>
      </c>
      <c r="F20" s="1" t="s">
        <v>22</v>
      </c>
      <c r="G20" s="1">
        <f>G17/G19</f>
        <v>320.67301092043681</v>
      </c>
    </row>
    <row r="21" spans="5:7" x14ac:dyDescent="0.25">
      <c r="E21" s="1" t="s">
        <v>23</v>
      </c>
      <c r="F21" s="1" t="s">
        <v>24</v>
      </c>
      <c r="G21" s="1">
        <f>F15-G20*F16</f>
        <v>1005.6218408736358</v>
      </c>
    </row>
    <row r="23" spans="5:7" x14ac:dyDescent="0.25">
      <c r="F23" s="1" t="s">
        <v>25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prathmesha</dc:creator>
  <cp:lastModifiedBy>prathmesha</cp:lastModifiedBy>
  <dcterms:created xsi:type="dcterms:W3CDTF">2021-03-25T08:03:15Z</dcterms:created>
  <dcterms:modified xsi:type="dcterms:W3CDTF">2021-03-25T08:44:58Z</dcterms:modified>
</cp:coreProperties>
</file>