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 (coordinates)" sheetId="1" r:id="rId3"/>
    <sheet state="visible" name="y (coordinates)" sheetId="2" r:id="rId4"/>
    <sheet state="visible" name="z (measurements)" sheetId="3" r:id="rId5"/>
  </sheets>
  <definedNames/>
  <calcPr/>
</workbook>
</file>

<file path=xl/sharedStrings.xml><?xml version="1.0" encoding="utf-8"?>
<sst xmlns="http://schemas.openxmlformats.org/spreadsheetml/2006/main" count="6" uniqueCount="6">
  <si>
    <t>average</t>
  </si>
  <si>
    <t>round 2</t>
  </si>
  <si>
    <t>orientation:</t>
  </si>
  <si>
    <t>*note: changed design to utilize the lakeshore holder for the transverse probe</t>
  </si>
  <si>
    <t>trial 1</t>
  </si>
  <si>
    <t>trial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</si>
</sst>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2" xfId="0" applyFill="1" applyFont="1" applyNumberFormat="1"/>
    <xf borderId="0" fillId="3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3</xdr:row>
      <xdr:rowOff>190500</xdr:rowOff>
    </xdr:from>
    <xdr:ext cx="2247900" cy="2057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0.0</v>
      </c>
      <c r="C2" s="1">
        <v>0.0</v>
      </c>
      <c r="D2" s="1">
        <v>16.175</v>
      </c>
      <c r="E2" s="1">
        <v>0.0</v>
      </c>
      <c r="F2" s="1">
        <v>0.0</v>
      </c>
    </row>
    <row r="3">
      <c r="B3" s="1">
        <v>0.0</v>
      </c>
      <c r="C3" s="1">
        <v>10.279</v>
      </c>
      <c r="D3" s="1">
        <v>16.175</v>
      </c>
      <c r="E3" s="1">
        <v>22.079</v>
      </c>
      <c r="F3" s="1">
        <v>0.0</v>
      </c>
    </row>
    <row r="4">
      <c r="B4" s="1">
        <v>0.0</v>
      </c>
      <c r="C4" s="1">
        <v>10.279</v>
      </c>
      <c r="D4" s="1">
        <v>16.175</v>
      </c>
      <c r="E4" s="1">
        <v>22.079</v>
      </c>
      <c r="F4" s="1">
        <v>0.0</v>
      </c>
      <c r="I4" s="3" t="s">
        <v>2</v>
      </c>
    </row>
    <row r="5">
      <c r="B5" s="1">
        <v>4.239</v>
      </c>
      <c r="C5" s="1">
        <v>10.279</v>
      </c>
      <c r="D5" s="1">
        <v>16.175</v>
      </c>
      <c r="E5" s="1">
        <v>22.079</v>
      </c>
      <c r="F5" s="1">
        <v>28.039</v>
      </c>
    </row>
    <row r="6">
      <c r="B6" s="1">
        <v>4.239</v>
      </c>
      <c r="C6" s="1">
        <v>10.279</v>
      </c>
      <c r="D6" s="1">
        <v>16.175</v>
      </c>
      <c r="E6" s="1">
        <v>22.079</v>
      </c>
      <c r="F6" s="1">
        <v>28.039</v>
      </c>
    </row>
    <row r="7">
      <c r="B7" s="1">
        <v>4.239</v>
      </c>
      <c r="C7" s="1">
        <v>10.279</v>
      </c>
      <c r="D7" s="1">
        <v>16.175</v>
      </c>
      <c r="E7" s="1">
        <v>22.079</v>
      </c>
      <c r="F7" s="1">
        <v>28.039</v>
      </c>
    </row>
    <row r="8">
      <c r="B8" s="1">
        <v>4.239</v>
      </c>
      <c r="C8" s="1">
        <v>10.279</v>
      </c>
      <c r="D8" s="1">
        <v>16.175</v>
      </c>
      <c r="E8" s="1">
        <v>22.079</v>
      </c>
      <c r="F8" s="1">
        <v>28.039</v>
      </c>
    </row>
    <row r="9">
      <c r="B9" s="1">
        <v>4.239</v>
      </c>
      <c r="C9" s="1">
        <v>10.279</v>
      </c>
      <c r="D9" s="1">
        <v>16.175</v>
      </c>
      <c r="E9" s="1">
        <v>22.079</v>
      </c>
      <c r="F9" s="1">
        <v>28.039</v>
      </c>
    </row>
    <row r="10">
      <c r="B10" s="1">
        <v>0.0</v>
      </c>
      <c r="C10" s="1">
        <v>10.279</v>
      </c>
      <c r="D10" s="1">
        <v>16.175</v>
      </c>
      <c r="E10" s="1">
        <v>22.079</v>
      </c>
      <c r="F10" s="1">
        <v>0.0</v>
      </c>
    </row>
    <row r="11">
      <c r="B11" s="1">
        <v>0.0</v>
      </c>
      <c r="C11" s="1">
        <v>10.279</v>
      </c>
      <c r="D11" s="1">
        <v>16.175</v>
      </c>
      <c r="E11" s="1">
        <v>22.079</v>
      </c>
      <c r="F11" s="1">
        <v>0.0</v>
      </c>
    </row>
    <row r="12">
      <c r="B12" s="1">
        <v>0.0</v>
      </c>
      <c r="C12" s="1">
        <v>0.0</v>
      </c>
      <c r="D12" s="1">
        <v>16.175</v>
      </c>
      <c r="E12" s="1">
        <v>0.0</v>
      </c>
      <c r="F12" s="1">
        <v>0.0</v>
      </c>
    </row>
    <row r="13">
      <c r="A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0.0</v>
      </c>
      <c r="C2" s="1">
        <v>0.0</v>
      </c>
      <c r="D2" s="1">
        <v>-1.875</v>
      </c>
      <c r="E2" s="1">
        <v>0.0</v>
      </c>
      <c r="F2" s="1">
        <v>0.0</v>
      </c>
    </row>
    <row r="3">
      <c r="B3" s="1">
        <v>0.0</v>
      </c>
      <c r="C3" s="1">
        <v>-4.685</v>
      </c>
      <c r="D3" s="1">
        <v>-4.735</v>
      </c>
      <c r="E3" s="1">
        <v>-4.685</v>
      </c>
      <c r="F3" s="1">
        <v>0.0</v>
      </c>
    </row>
    <row r="4">
      <c r="B4" s="1">
        <v>0.0</v>
      </c>
      <c r="C4" s="1">
        <v>-7.545</v>
      </c>
      <c r="D4" s="1">
        <v>-7.595</v>
      </c>
      <c r="E4" s="1">
        <v>-7.545</v>
      </c>
      <c r="F4" s="1">
        <v>0.0</v>
      </c>
    </row>
    <row r="5">
      <c r="B5" s="1">
        <v>-10.475</v>
      </c>
      <c r="C5" s="1">
        <v>-10.405</v>
      </c>
      <c r="D5" s="1">
        <v>-10.455</v>
      </c>
      <c r="E5" s="1">
        <v>-10.405</v>
      </c>
      <c r="F5" s="1">
        <v>-10.475</v>
      </c>
    </row>
    <row r="6">
      <c r="B6" s="1">
        <v>-13.335</v>
      </c>
      <c r="C6" s="1">
        <v>-13.265</v>
      </c>
      <c r="D6" s="1">
        <v>-13.315</v>
      </c>
      <c r="E6" s="1">
        <v>-13.265</v>
      </c>
      <c r="F6" s="1">
        <v>-13.335</v>
      </c>
    </row>
    <row r="7">
      <c r="B7" s="1">
        <v>-16.195</v>
      </c>
      <c r="C7" s="1">
        <v>-16.125</v>
      </c>
      <c r="D7" s="1">
        <v>-16.175</v>
      </c>
      <c r="E7">
        <f t="shared" ref="E7:E11" si="1">C7</f>
        <v>-16.125</v>
      </c>
      <c r="F7" s="1">
        <v>-16.195</v>
      </c>
    </row>
    <row r="8">
      <c r="B8" s="1">
        <v>-19.055</v>
      </c>
      <c r="C8" s="1">
        <v>-18.985</v>
      </c>
      <c r="D8" s="1">
        <v>-19.035</v>
      </c>
      <c r="E8">
        <f t="shared" si="1"/>
        <v>-18.985</v>
      </c>
      <c r="F8" s="1">
        <v>-19.055</v>
      </c>
    </row>
    <row r="9">
      <c r="B9" s="1">
        <v>-21.915</v>
      </c>
      <c r="C9" s="1">
        <v>-21.845</v>
      </c>
      <c r="D9" s="1">
        <v>-21.895</v>
      </c>
      <c r="E9">
        <f t="shared" si="1"/>
        <v>-21.845</v>
      </c>
      <c r="F9" s="1">
        <v>-21.915</v>
      </c>
    </row>
    <row r="10">
      <c r="B10" s="1">
        <v>0.0</v>
      </c>
      <c r="C10" s="1">
        <v>-24.705</v>
      </c>
      <c r="D10" s="1">
        <v>-24.755</v>
      </c>
      <c r="E10">
        <f t="shared" si="1"/>
        <v>-24.705</v>
      </c>
      <c r="F10" s="1">
        <v>0.0</v>
      </c>
    </row>
    <row r="11">
      <c r="B11" s="1">
        <v>0.0</v>
      </c>
      <c r="C11" s="1">
        <v>-27.565</v>
      </c>
      <c r="D11" s="1">
        <v>-27.615</v>
      </c>
      <c r="E11">
        <f t="shared" si="1"/>
        <v>-27.565</v>
      </c>
      <c r="F11" s="1">
        <v>0.0</v>
      </c>
    </row>
    <row r="12">
      <c r="B12" s="1">
        <v>0.0</v>
      </c>
      <c r="C12" s="1">
        <v>0.0</v>
      </c>
      <c r="D12" s="1">
        <v>-30.475</v>
      </c>
      <c r="E12" s="1">
        <v>0.0</v>
      </c>
      <c r="F1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I1" s="1" t="s">
        <v>1</v>
      </c>
    </row>
    <row r="2">
      <c r="B2" s="2">
        <f t="shared" ref="B2:F2" si="1">(B17+I2+I17)/3</f>
        <v>0</v>
      </c>
      <c r="C2" s="2">
        <f t="shared" si="1"/>
        <v>0</v>
      </c>
      <c r="D2" s="2">
        <f t="shared" si="1"/>
        <v>17.91333333</v>
      </c>
      <c r="E2" s="2">
        <f t="shared" si="1"/>
        <v>0</v>
      </c>
      <c r="F2" s="2">
        <f t="shared" si="1"/>
        <v>0</v>
      </c>
      <c r="I2" s="1">
        <v>0.0</v>
      </c>
      <c r="J2" s="1">
        <v>0.0</v>
      </c>
      <c r="K2" s="1">
        <v>6.5</v>
      </c>
      <c r="L2" s="1">
        <v>0.0</v>
      </c>
      <c r="M2" s="1">
        <v>0.0</v>
      </c>
    </row>
    <row r="3">
      <c r="B3" s="2">
        <f t="shared" ref="B3:F3" si="2">(B18+I3+I18)/3</f>
        <v>0</v>
      </c>
      <c r="C3" s="2">
        <f t="shared" si="2"/>
        <v>40.4</v>
      </c>
      <c r="D3" s="2">
        <f t="shared" si="2"/>
        <v>14.09666667</v>
      </c>
      <c r="E3" s="2">
        <f t="shared" si="2"/>
        <v>-20.19333333</v>
      </c>
      <c r="F3" s="2">
        <f t="shared" si="2"/>
        <v>0</v>
      </c>
      <c r="I3" s="1">
        <v>0.0</v>
      </c>
      <c r="J3" s="1">
        <v>35.2</v>
      </c>
      <c r="K3" s="1">
        <v>11.67</v>
      </c>
      <c r="L3" s="1">
        <v>-14.95</v>
      </c>
      <c r="M3" s="1">
        <v>0.0</v>
      </c>
    </row>
    <row r="4">
      <c r="B4" s="2">
        <f t="shared" ref="B4:F4" si="3">(B19+I4+I19)/3</f>
        <v>0</v>
      </c>
      <c r="C4" s="2">
        <f t="shared" si="3"/>
        <v>31.36666667</v>
      </c>
      <c r="D4" s="2">
        <f t="shared" si="3"/>
        <v>11.73333333</v>
      </c>
      <c r="E4" s="2">
        <f t="shared" si="3"/>
        <v>-17.66</v>
      </c>
      <c r="F4" s="2">
        <f t="shared" si="3"/>
        <v>0</v>
      </c>
      <c r="I4" s="1">
        <v>0.0</v>
      </c>
      <c r="J4" s="1">
        <v>28.48</v>
      </c>
      <c r="K4" s="1">
        <v>10.85</v>
      </c>
      <c r="L4" s="1">
        <v>-21.45</v>
      </c>
      <c r="M4" s="1">
        <v>0.0</v>
      </c>
    </row>
    <row r="5">
      <c r="B5" s="2">
        <f t="shared" ref="B5:F5" si="4">(B20+I5+I20)/3</f>
        <v>57.66666667</v>
      </c>
      <c r="C5" s="2">
        <f t="shared" si="4"/>
        <v>33.73333333</v>
      </c>
      <c r="D5" s="2">
        <f t="shared" si="4"/>
        <v>12.83333333</v>
      </c>
      <c r="E5" s="2">
        <f t="shared" si="4"/>
        <v>-13.91333333</v>
      </c>
      <c r="F5" s="2">
        <f t="shared" si="4"/>
        <v>-69.96666667</v>
      </c>
      <c r="I5" s="1">
        <v>68.8</v>
      </c>
      <c r="J5" s="1">
        <v>31.7</v>
      </c>
      <c r="K5" s="1">
        <v>12.89</v>
      </c>
      <c r="L5" s="1">
        <v>-9.4</v>
      </c>
      <c r="M5" s="1">
        <v>-71.2</v>
      </c>
    </row>
    <row r="6">
      <c r="B6" s="2">
        <f t="shared" ref="B6:F6" si="5">(B21+I6+I21)/3</f>
        <v>39.3</v>
      </c>
      <c r="C6" s="2">
        <f t="shared" si="5"/>
        <v>24</v>
      </c>
      <c r="D6" s="2">
        <f t="shared" si="5"/>
        <v>10.26</v>
      </c>
      <c r="E6" s="2">
        <f t="shared" si="5"/>
        <v>-3.083333333</v>
      </c>
      <c r="F6" s="2">
        <f t="shared" si="5"/>
        <v>-47.23333333</v>
      </c>
      <c r="I6" s="1">
        <v>52.2</v>
      </c>
      <c r="J6" s="1">
        <v>34.1</v>
      </c>
      <c r="K6" s="1">
        <v>11.23</v>
      </c>
      <c r="L6" s="1">
        <v>-6.86</v>
      </c>
      <c r="M6" s="1">
        <v>-45.6</v>
      </c>
    </row>
    <row r="7">
      <c r="B7" s="2">
        <f t="shared" ref="B7:F7" si="6">(B22+I7+I22)/3</f>
        <v>25.23</v>
      </c>
      <c r="C7" s="2">
        <f t="shared" si="6"/>
        <v>21.96333333</v>
      </c>
      <c r="D7" s="2">
        <f t="shared" si="6"/>
        <v>15.02666667</v>
      </c>
      <c r="E7" s="2">
        <f t="shared" si="6"/>
        <v>5.28</v>
      </c>
      <c r="F7" s="2">
        <f t="shared" si="6"/>
        <v>-7.386666667</v>
      </c>
      <c r="I7" s="1">
        <v>16.76</v>
      </c>
      <c r="J7" s="1">
        <v>27.02</v>
      </c>
      <c r="K7" s="1">
        <v>12.38</v>
      </c>
      <c r="L7" s="1">
        <v>4.64</v>
      </c>
      <c r="M7" s="1">
        <v>-9.86</v>
      </c>
    </row>
    <row r="8">
      <c r="B8" s="2">
        <f t="shared" ref="B8:F8" si="7">(B23+I8+I23)/3</f>
        <v>24.92666667</v>
      </c>
      <c r="C8" s="2">
        <f t="shared" si="7"/>
        <v>14.95</v>
      </c>
      <c r="D8" s="2">
        <f t="shared" si="7"/>
        <v>13.97</v>
      </c>
      <c r="E8" s="2">
        <f t="shared" si="7"/>
        <v>29.23333333</v>
      </c>
      <c r="F8" s="2">
        <f t="shared" si="7"/>
        <v>53.7</v>
      </c>
      <c r="I8" s="1">
        <v>26.07</v>
      </c>
      <c r="J8" s="1">
        <v>10.06</v>
      </c>
      <c r="K8" s="1">
        <v>11.03</v>
      </c>
      <c r="L8" s="1">
        <v>28.6</v>
      </c>
      <c r="M8" s="1">
        <v>52.8</v>
      </c>
    </row>
    <row r="9">
      <c r="B9" s="2">
        <f t="shared" ref="B9:F9" si="8">(B24+I9+I24)/3</f>
        <v>-1.403333333</v>
      </c>
      <c r="C9" s="2">
        <f t="shared" si="8"/>
        <v>16.85</v>
      </c>
      <c r="D9" s="2">
        <f t="shared" si="8"/>
        <v>19.20666667</v>
      </c>
      <c r="E9" s="2">
        <f t="shared" si="8"/>
        <v>36.26666667</v>
      </c>
      <c r="F9" s="2">
        <f t="shared" si="8"/>
        <v>102.6666667</v>
      </c>
      <c r="I9" s="1">
        <v>-13.31</v>
      </c>
      <c r="J9" s="1">
        <v>15.97</v>
      </c>
      <c r="K9" s="1">
        <v>21.78</v>
      </c>
      <c r="L9" s="1">
        <v>39.0</v>
      </c>
      <c r="M9" s="1">
        <v>106.3</v>
      </c>
    </row>
    <row r="10">
      <c r="B10" s="2">
        <f t="shared" ref="B10:F10" si="9">(B25+I10+I25)/3</f>
        <v>0</v>
      </c>
      <c r="C10" s="2">
        <f t="shared" si="9"/>
        <v>13.33666667</v>
      </c>
      <c r="D10" s="2">
        <f t="shared" si="9"/>
        <v>23.00333333</v>
      </c>
      <c r="E10" s="2">
        <f t="shared" si="9"/>
        <v>46.6</v>
      </c>
      <c r="F10" s="2">
        <f t="shared" si="9"/>
        <v>0</v>
      </c>
      <c r="I10" s="1">
        <v>0.0</v>
      </c>
      <c r="J10" s="1">
        <v>13.67</v>
      </c>
      <c r="K10" s="1">
        <v>22.07</v>
      </c>
      <c r="L10" s="1">
        <v>55.5</v>
      </c>
      <c r="M10" s="1">
        <v>0.0</v>
      </c>
    </row>
    <row r="11">
      <c r="B11" s="2">
        <f t="shared" ref="B11:F11" si="10">(B26+I11+I26)/3</f>
        <v>0</v>
      </c>
      <c r="C11" s="2">
        <f t="shared" si="10"/>
        <v>9.01</v>
      </c>
      <c r="D11" s="2">
        <f t="shared" si="10"/>
        <v>25.10333333</v>
      </c>
      <c r="E11" s="2">
        <f t="shared" si="10"/>
        <v>54.4</v>
      </c>
      <c r="F11" s="2">
        <f t="shared" si="10"/>
        <v>0</v>
      </c>
      <c r="I11" s="1">
        <v>0.0</v>
      </c>
      <c r="J11" s="1">
        <v>2.93</v>
      </c>
      <c r="K11" s="1">
        <v>21.59</v>
      </c>
      <c r="L11" s="1">
        <v>53.2</v>
      </c>
      <c r="M11" s="1">
        <v>0.0</v>
      </c>
    </row>
    <row r="12">
      <c r="B12" s="2">
        <f t="shared" ref="B12:F12" si="11">(B27+I12+I27)/3</f>
        <v>0</v>
      </c>
      <c r="C12" s="2">
        <f t="shared" si="11"/>
        <v>0</v>
      </c>
      <c r="D12" s="2">
        <f t="shared" si="11"/>
        <v>21.23333333</v>
      </c>
      <c r="E12" s="2">
        <f t="shared" si="11"/>
        <v>0</v>
      </c>
      <c r="F12" s="2">
        <f t="shared" si="11"/>
        <v>0</v>
      </c>
      <c r="I12" s="1">
        <v>0.0</v>
      </c>
      <c r="J12" s="1">
        <v>0.0</v>
      </c>
      <c r="K12" s="1">
        <v>14.42</v>
      </c>
      <c r="L12" s="1">
        <v>0.0</v>
      </c>
      <c r="M12" s="1">
        <v>0.0</v>
      </c>
    </row>
    <row r="14">
      <c r="A14" s="1" t="s">
        <v>3</v>
      </c>
    </row>
    <row r="16">
      <c r="C16" s="1" t="s">
        <v>4</v>
      </c>
      <c r="I16" s="1" t="s">
        <v>5</v>
      </c>
    </row>
    <row r="17">
      <c r="B17" s="1">
        <v>0.0</v>
      </c>
      <c r="C17" s="1">
        <v>0.0</v>
      </c>
      <c r="D17">
        <f>21.93</f>
        <v>21.93</v>
      </c>
      <c r="E17" s="1">
        <v>0.0</v>
      </c>
      <c r="F17" s="1">
        <v>0.0</v>
      </c>
      <c r="I17" s="1">
        <v>0.0</v>
      </c>
      <c r="J17" s="1">
        <v>0.0</v>
      </c>
      <c r="K17" s="1">
        <v>25.31</v>
      </c>
      <c r="L17" s="1">
        <v>0.0</v>
      </c>
      <c r="M17" s="1">
        <v>0.0</v>
      </c>
    </row>
    <row r="18">
      <c r="B18" s="1">
        <v>0.0</v>
      </c>
      <c r="C18" s="1">
        <f> 44.4</f>
        <v>44.4</v>
      </c>
      <c r="D18">
        <f>24.29</f>
        <v>24.29</v>
      </c>
      <c r="E18">
        <f>-16.83</f>
        <v>-16.83</v>
      </c>
      <c r="F18" s="1">
        <v>0.0</v>
      </c>
      <c r="I18" s="1">
        <v>0.0</v>
      </c>
      <c r="J18" s="1">
        <v>41.6</v>
      </c>
      <c r="K18" s="1">
        <v>6.33</v>
      </c>
      <c r="L18" s="1">
        <v>-28.8</v>
      </c>
      <c r="M18" s="1">
        <v>0.0</v>
      </c>
    </row>
    <row r="19">
      <c r="B19" s="1">
        <v>0.0</v>
      </c>
      <c r="C19">
        <f>42.4</f>
        <v>42.4</v>
      </c>
      <c r="D19">
        <f>6.93</f>
        <v>6.93</v>
      </c>
      <c r="E19">
        <f>-18.41</f>
        <v>-18.41</v>
      </c>
      <c r="F19" s="1">
        <v>0.0</v>
      </c>
      <c r="I19" s="1">
        <v>0.0</v>
      </c>
      <c r="J19" s="1">
        <v>23.22</v>
      </c>
      <c r="K19" s="1">
        <v>17.42</v>
      </c>
      <c r="L19" s="1">
        <v>-13.12</v>
      </c>
      <c r="M19" s="1">
        <v>0.0</v>
      </c>
    </row>
    <row r="20">
      <c r="B20">
        <f>47.2</f>
        <v>47.2</v>
      </c>
      <c r="C20">
        <f>32.5</f>
        <v>32.5</v>
      </c>
      <c r="D20">
        <f>16.86</f>
        <v>16.86</v>
      </c>
      <c r="E20" s="1">
        <f>-17.12</f>
        <v>-17.12</v>
      </c>
      <c r="F20">
        <f>-65.9</f>
        <v>-65.9</v>
      </c>
      <c r="I20" s="1">
        <v>57.0</v>
      </c>
      <c r="J20" s="1">
        <v>37.0</v>
      </c>
      <c r="K20" s="1">
        <v>8.75</v>
      </c>
      <c r="L20" s="1">
        <v>-15.22</v>
      </c>
      <c r="M20" s="1">
        <v>-72.8</v>
      </c>
    </row>
    <row r="21">
      <c r="B21">
        <f>34.6</f>
        <v>34.6</v>
      </c>
      <c r="C21">
        <f>24.03</f>
        <v>24.03</v>
      </c>
      <c r="D21">
        <f>18.19</f>
        <v>18.19</v>
      </c>
      <c r="E21">
        <f>1.14</f>
        <v>1.14</v>
      </c>
      <c r="F21" s="1">
        <v>-44.4</v>
      </c>
      <c r="I21" s="1">
        <v>31.1</v>
      </c>
      <c r="J21" s="1">
        <v>13.87</v>
      </c>
      <c r="K21" s="1">
        <v>1.36</v>
      </c>
      <c r="L21" s="1">
        <v>-3.53</v>
      </c>
      <c r="M21" s="1">
        <v>-51.7</v>
      </c>
    </row>
    <row r="22">
      <c r="B22">
        <f> 33.3</f>
        <v>33.3</v>
      </c>
      <c r="C22">
        <f>27.3</f>
        <v>27.3</v>
      </c>
      <c r="D22">
        <f>19.14</f>
        <v>19.14</v>
      </c>
      <c r="E22">
        <f>4.11</f>
        <v>4.11</v>
      </c>
      <c r="F22">
        <f>-5.93</f>
        <v>-5.93</v>
      </c>
      <c r="I22" s="1">
        <v>25.63</v>
      </c>
      <c r="J22" s="1">
        <v>11.57</v>
      </c>
      <c r="K22" s="1">
        <v>13.56</v>
      </c>
      <c r="L22" s="1">
        <v>7.09</v>
      </c>
      <c r="M22" s="1">
        <v>-6.37</v>
      </c>
    </row>
    <row r="23">
      <c r="B23">
        <f>35.4</f>
        <v>35.4</v>
      </c>
      <c r="C23">
        <f>24.14</f>
        <v>24.14</v>
      </c>
      <c r="D23">
        <f>20.08</f>
        <v>20.08</v>
      </c>
      <c r="E23">
        <f>29.8</f>
        <v>29.8</v>
      </c>
      <c r="F23">
        <f>51.7</f>
        <v>51.7</v>
      </c>
      <c r="I23" s="1">
        <v>13.31</v>
      </c>
      <c r="J23" s="1">
        <v>10.65</v>
      </c>
      <c r="K23" s="1">
        <v>10.8</v>
      </c>
      <c r="L23" s="1">
        <v>29.3</v>
      </c>
      <c r="M23" s="1">
        <v>56.6</v>
      </c>
    </row>
    <row r="24">
      <c r="B24">
        <f>11.44</f>
        <v>11.44</v>
      </c>
      <c r="C24">
        <f>19.46</f>
        <v>19.46</v>
      </c>
      <c r="D24">
        <f>25.23</f>
        <v>25.23</v>
      </c>
      <c r="E24">
        <f>38.6</f>
        <v>38.6</v>
      </c>
      <c r="F24" s="1">
        <v>99.9</v>
      </c>
      <c r="I24" s="1">
        <v>-2.34</v>
      </c>
      <c r="J24" s="1">
        <v>15.12</v>
      </c>
      <c r="K24" s="1">
        <v>10.61</v>
      </c>
      <c r="L24" s="1">
        <v>31.2</v>
      </c>
      <c r="M24" s="1">
        <v>101.8</v>
      </c>
    </row>
    <row r="25">
      <c r="B25" s="1">
        <v>0.0</v>
      </c>
      <c r="C25">
        <f>19.81</f>
        <v>19.81</v>
      </c>
      <c r="D25">
        <f>30.4</f>
        <v>30.4</v>
      </c>
      <c r="E25">
        <f>40.9</f>
        <v>40.9</v>
      </c>
      <c r="F25" s="1">
        <v>0.0</v>
      </c>
      <c r="I25" s="1">
        <v>0.0</v>
      </c>
      <c r="J25" s="1">
        <v>6.53</v>
      </c>
      <c r="K25" s="1">
        <v>16.54</v>
      </c>
      <c r="L25" s="1">
        <v>43.4</v>
      </c>
      <c r="M25" s="1">
        <v>0.0</v>
      </c>
    </row>
    <row r="26">
      <c r="B26" s="1">
        <v>0.0</v>
      </c>
      <c r="C26">
        <f>17.07</f>
        <v>17.07</v>
      </c>
      <c r="D26">
        <f>26.43</f>
        <v>26.43</v>
      </c>
      <c r="E26" s="1">
        <v>53.7</v>
      </c>
      <c r="F26" s="1">
        <v>0.0</v>
      </c>
      <c r="I26" s="1">
        <v>0.0</v>
      </c>
      <c r="J26" s="1">
        <v>7.03</v>
      </c>
      <c r="K26" s="1">
        <v>27.29</v>
      </c>
      <c r="L26" s="1">
        <v>56.3</v>
      </c>
      <c r="M26" s="1">
        <v>0.0</v>
      </c>
    </row>
    <row r="27">
      <c r="B27" s="1">
        <v>0.0</v>
      </c>
      <c r="C27" s="1">
        <v>0.0</v>
      </c>
      <c r="D27">
        <f>23.73</f>
        <v>23.73</v>
      </c>
      <c r="E27" s="1">
        <v>0.0</v>
      </c>
      <c r="F27" s="1">
        <v>0.0</v>
      </c>
      <c r="I27" s="1">
        <v>0.0</v>
      </c>
      <c r="J27" s="1">
        <v>0.0</v>
      </c>
      <c r="K27" s="1">
        <v>25.55</v>
      </c>
      <c r="L27" s="1">
        <v>0.0</v>
      </c>
      <c r="M27" s="1">
        <v>0.0</v>
      </c>
    </row>
  </sheetData>
  <drawing r:id="rId1"/>
</worksheet>
</file>