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8_{A874DE0F-56E1-4EBA-89B5-112747F2C6F2}" xr6:coauthVersionLast="36" xr6:coauthVersionMax="36" xr10:uidLastSave="{00000000-0000-0000-0000-000000000000}"/>
  <bookViews>
    <workbookView xWindow="0" yWindow="0" windowWidth="21570" windowHeight="7980" xr2:uid="{5A3979A9-2DE4-234A-B973-A6AC692A5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" i="1" l="1"/>
  <c r="W8" i="1" s="1"/>
  <c r="W20" i="1" s="1"/>
  <c r="W18" i="1" l="1"/>
  <c r="W14" i="1"/>
  <c r="W9" i="1"/>
  <c r="W16" i="1"/>
  <c r="W11" i="1"/>
  <c r="C28" i="1"/>
  <c r="C27" i="1"/>
  <c r="W21" i="1" l="1"/>
  <c r="W17" i="1"/>
  <c r="W15" i="1"/>
  <c r="W19" i="1"/>
  <c r="V7" i="1"/>
  <c r="V9" i="1" s="1"/>
  <c r="O7" i="1"/>
  <c r="O8" i="1" s="1"/>
  <c r="O20" i="1" s="1"/>
  <c r="P7" i="1"/>
  <c r="P8" i="1" s="1"/>
  <c r="P20" i="1" s="1"/>
  <c r="Q7" i="1"/>
  <c r="Q8" i="1" s="1"/>
  <c r="Q20" i="1" s="1"/>
  <c r="R7" i="1"/>
  <c r="R8" i="1" s="1"/>
  <c r="R20" i="1" s="1"/>
  <c r="S7" i="1"/>
  <c r="S8" i="1" s="1"/>
  <c r="S20" i="1" s="1"/>
  <c r="T7" i="1"/>
  <c r="T8" i="1" s="1"/>
  <c r="T20" i="1" s="1"/>
  <c r="U7" i="1"/>
  <c r="U8" i="1" s="1"/>
  <c r="U20" i="1" s="1"/>
  <c r="V21" i="1" l="1"/>
  <c r="V19" i="1"/>
  <c r="V17" i="1"/>
  <c r="V15" i="1"/>
  <c r="S9" i="1"/>
  <c r="V11" i="1"/>
  <c r="R9" i="1"/>
  <c r="U11" i="1"/>
  <c r="U14" i="1"/>
  <c r="U16" i="1"/>
  <c r="U18" i="1"/>
  <c r="Q9" i="1"/>
  <c r="T11" i="1"/>
  <c r="T14" i="1"/>
  <c r="T16" i="1"/>
  <c r="T18" i="1"/>
  <c r="P9" i="1"/>
  <c r="S11" i="1"/>
  <c r="S14" i="1"/>
  <c r="S16" i="1"/>
  <c r="S18" i="1"/>
  <c r="O9" i="1"/>
  <c r="R11" i="1"/>
  <c r="R14" i="1"/>
  <c r="R16" i="1"/>
  <c r="R18" i="1"/>
  <c r="Q11" i="1"/>
  <c r="Q14" i="1"/>
  <c r="Q16" i="1"/>
  <c r="Q18" i="1"/>
  <c r="U9" i="1"/>
  <c r="V8" i="1"/>
  <c r="P11" i="1"/>
  <c r="P14" i="1"/>
  <c r="P16" i="1"/>
  <c r="P18" i="1"/>
  <c r="T9" i="1"/>
  <c r="O11" i="1"/>
  <c r="O14" i="1"/>
  <c r="O16" i="1"/>
  <c r="O18" i="1"/>
  <c r="C23" i="1"/>
  <c r="V20" i="1" l="1"/>
  <c r="V18" i="1"/>
  <c r="V16" i="1"/>
  <c r="V14" i="1"/>
  <c r="U21" i="1"/>
  <c r="U19" i="1"/>
  <c r="U17" i="1"/>
  <c r="U15" i="1"/>
  <c r="O21" i="1"/>
  <c r="O19" i="1"/>
  <c r="O17" i="1"/>
  <c r="O15" i="1"/>
  <c r="R21" i="1"/>
  <c r="R19" i="1"/>
  <c r="R17" i="1"/>
  <c r="R15" i="1"/>
  <c r="T21" i="1"/>
  <c r="T19" i="1"/>
  <c r="T17" i="1"/>
  <c r="T15" i="1"/>
  <c r="S21" i="1"/>
  <c r="S19" i="1"/>
  <c r="S17" i="1"/>
  <c r="S15" i="1"/>
  <c r="Q21" i="1"/>
  <c r="Q19" i="1"/>
  <c r="Q17" i="1"/>
  <c r="Q15" i="1"/>
  <c r="P21" i="1"/>
  <c r="P19" i="1"/>
  <c r="P17" i="1"/>
  <c r="P15" i="1"/>
  <c r="K7" i="1"/>
  <c r="L7" i="1"/>
  <c r="M7" i="1"/>
  <c r="N7" i="1"/>
  <c r="N9" i="1" l="1"/>
  <c r="N8" i="1"/>
  <c r="N20" i="1" s="1"/>
  <c r="M11" i="1"/>
  <c r="M9" i="1"/>
  <c r="M8" i="1"/>
  <c r="M20" i="1" s="1"/>
  <c r="L11" i="1"/>
  <c r="L9" i="1"/>
  <c r="L8" i="1"/>
  <c r="L20" i="1" s="1"/>
  <c r="K8" i="1"/>
  <c r="K16" i="1" s="1"/>
  <c r="K9" i="1"/>
  <c r="N11" i="1"/>
  <c r="K11" i="1"/>
  <c r="D7" i="1"/>
  <c r="E7" i="1"/>
  <c r="F7" i="1"/>
  <c r="G7" i="1"/>
  <c r="H7" i="1"/>
  <c r="I7" i="1"/>
  <c r="J7" i="1"/>
  <c r="C7" i="1"/>
  <c r="C9" i="1" s="1"/>
  <c r="N14" i="1" l="1"/>
  <c r="K18" i="1"/>
  <c r="N16" i="1"/>
  <c r="N18" i="1"/>
  <c r="E9" i="1"/>
  <c r="E17" i="1" s="1"/>
  <c r="E8" i="1"/>
  <c r="E20" i="1" s="1"/>
  <c r="J9" i="1"/>
  <c r="J8" i="1"/>
  <c r="J14" i="1" s="1"/>
  <c r="D9" i="1"/>
  <c r="D17" i="1" s="1"/>
  <c r="D8" i="1"/>
  <c r="D20" i="1" s="1"/>
  <c r="I8" i="1"/>
  <c r="I16" i="1" s="1"/>
  <c r="I9" i="1"/>
  <c r="G9" i="1"/>
  <c r="G8" i="1"/>
  <c r="G20" i="1" s="1"/>
  <c r="K14" i="1"/>
  <c r="K20" i="1"/>
  <c r="H9" i="1"/>
  <c r="H8" i="1"/>
  <c r="H20" i="1" s="1"/>
  <c r="F9" i="1"/>
  <c r="F15" i="1" s="1"/>
  <c r="F8" i="1"/>
  <c r="F20" i="1" s="1"/>
  <c r="K19" i="1"/>
  <c r="K17" i="1"/>
  <c r="K15" i="1"/>
  <c r="K21" i="1"/>
  <c r="M18" i="1"/>
  <c r="M16" i="1"/>
  <c r="M14" i="1"/>
  <c r="M19" i="1"/>
  <c r="M17" i="1"/>
  <c r="M15" i="1"/>
  <c r="M21" i="1"/>
  <c r="N21" i="1"/>
  <c r="N19" i="1"/>
  <c r="N17" i="1"/>
  <c r="N15" i="1"/>
  <c r="C19" i="1"/>
  <c r="C17" i="1"/>
  <c r="C15" i="1"/>
  <c r="C21" i="1"/>
  <c r="L21" i="1"/>
  <c r="L19" i="1"/>
  <c r="L17" i="1"/>
  <c r="L15" i="1"/>
  <c r="E15" i="1"/>
  <c r="L18" i="1"/>
  <c r="L16" i="1"/>
  <c r="L14" i="1"/>
  <c r="C11" i="1"/>
  <c r="J11" i="1"/>
  <c r="I11" i="1"/>
  <c r="H11" i="1"/>
  <c r="G11" i="1"/>
  <c r="C8" i="1"/>
  <c r="F11" i="1"/>
  <c r="E11" i="1"/>
  <c r="D11" i="1"/>
  <c r="E19" i="1" l="1"/>
  <c r="F19" i="1"/>
  <c r="G14" i="1"/>
  <c r="H18" i="1"/>
  <c r="F21" i="1"/>
  <c r="F17" i="1"/>
  <c r="H14" i="1"/>
  <c r="G16" i="1"/>
  <c r="I14" i="1"/>
  <c r="I18" i="1"/>
  <c r="H16" i="1"/>
  <c r="G18" i="1"/>
  <c r="J16" i="1"/>
  <c r="E21" i="1"/>
  <c r="D19" i="1"/>
  <c r="D15" i="1"/>
  <c r="D21" i="1"/>
  <c r="J18" i="1"/>
  <c r="I20" i="1"/>
  <c r="J20" i="1"/>
  <c r="E18" i="1"/>
  <c r="E16" i="1"/>
  <c r="E14" i="1"/>
  <c r="F18" i="1"/>
  <c r="F16" i="1"/>
  <c r="F14" i="1"/>
  <c r="I19" i="1"/>
  <c r="I17" i="1"/>
  <c r="I15" i="1"/>
  <c r="I21" i="1"/>
  <c r="D18" i="1"/>
  <c r="D16" i="1"/>
  <c r="D14" i="1"/>
  <c r="J19" i="1"/>
  <c r="J17" i="1"/>
  <c r="J15" i="1"/>
  <c r="J21" i="1"/>
  <c r="C20" i="1"/>
  <c r="C18" i="1"/>
  <c r="C16" i="1"/>
  <c r="C14" i="1"/>
  <c r="H19" i="1"/>
  <c r="H17" i="1"/>
  <c r="H15" i="1"/>
  <c r="H21" i="1"/>
  <c r="G19" i="1"/>
  <c r="G17" i="1"/>
  <c r="G15" i="1"/>
  <c r="G21" i="1"/>
</calcChain>
</file>

<file path=xl/sharedStrings.xml><?xml version="1.0" encoding="utf-8"?>
<sst xmlns="http://schemas.openxmlformats.org/spreadsheetml/2006/main" count="22" uniqueCount="22">
  <si>
    <t># of magnets</t>
  </si>
  <si>
    <t>magnet center radius</t>
  </si>
  <si>
    <t>B</t>
  </si>
  <si>
    <t>Py</t>
  </si>
  <si>
    <t>Pz</t>
  </si>
  <si>
    <t>i</t>
  </si>
  <si>
    <t>Position</t>
  </si>
  <si>
    <t>1py</t>
  </si>
  <si>
    <t>2py</t>
  </si>
  <si>
    <t>1pz</t>
  </si>
  <si>
    <t>2pz</t>
  </si>
  <si>
    <t>3py</t>
  </si>
  <si>
    <t>3pz</t>
  </si>
  <si>
    <t>4pz</t>
  </si>
  <si>
    <t>4py</t>
  </si>
  <si>
    <t>rotation per magnet (2B)</t>
  </si>
  <si>
    <t>cube edge</t>
  </si>
  <si>
    <t>Cut depth</t>
  </si>
  <si>
    <t>Ring height</t>
  </si>
  <si>
    <t xml:space="preserve"> 0.004 inches</t>
  </si>
  <si>
    <t>Tolerance (manufacture's)</t>
  </si>
  <si>
    <t>32.5+17*2+0.75 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</si>
</sst>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 positions</a:t>
            </a:r>
            <a:r>
              <a:rPr lang="en-US" baseline="0"/>
              <a:t> in x-y coordinate</a:t>
            </a:r>
            <a:endParaRPr lang="en-US"/>
          </a:p>
        </c:rich>
      </c:tx>
      <c:layout>
        <c:manualLayout>
          <c:xMode val="edge"/>
          <c:yMode val="edge"/>
          <c:x val="0.32221391018124501"/>
          <c:y val="1.350699469368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25584787753747E-2"/>
          <c:y val="5.7463764545758349E-2"/>
          <c:w val="0.93947598285519696"/>
          <c:h val="0.92522003684530818"/>
        </c:manualLayout>
      </c:layout>
      <c:scatterChart>
        <c:scatterStyle val="lineMarker"/>
        <c:varyColors val="0"/>
        <c:ser>
          <c:idx val="5"/>
          <c:order val="0"/>
          <c:tx>
            <c:v>Corner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Sheet1!$C$14:$N$14</c:f>
              <c:numCache>
                <c:formatCode>0.00</c:formatCode>
                <c:ptCount val="12"/>
                <c:pt idx="0">
                  <c:v>4.9749999999999996</c:v>
                </c:pt>
                <c:pt idx="1">
                  <c:v>20.740822287426617</c:v>
                </c:pt>
                <c:pt idx="2">
                  <c:v>32.071320321798318</c:v>
                </c:pt>
                <c:pt idx="3">
                  <c:v>38.032467078835033</c:v>
                </c:pt>
                <c:pt idx="4">
                  <c:v>39.070792637286281</c:v>
                </c:pt>
                <c:pt idx="5">
                  <c:v>36.504262320082447</c:v>
                </c:pt>
                <c:pt idx="6">
                  <c:v>31.776192442571165</c:v>
                </c:pt>
                <c:pt idx="7">
                  <c:v>25.807460618340926</c:v>
                </c:pt>
                <c:pt idx="8">
                  <c:v>18.724434637248986</c:v>
                </c:pt>
                <c:pt idx="9">
                  <c:v>10.06475668131346</c:v>
                </c:pt>
                <c:pt idx="10">
                  <c:v>-0.65387512639213785</c:v>
                </c:pt>
                <c:pt idx="11">
                  <c:v>-13.282300463930817</c:v>
                </c:pt>
              </c:numCache>
            </c:numRef>
          </c:xVal>
          <c:yVal>
            <c:numRef>
              <c:f>Sheet1!$C$15:$N$15</c:f>
              <c:numCache>
                <c:formatCode>0.00</c:formatCode>
                <c:ptCount val="12"/>
                <c:pt idx="0">
                  <c:v>47.35</c:v>
                </c:pt>
                <c:pt idx="1">
                  <c:v>40.949271405680349</c:v>
                </c:pt>
                <c:pt idx="2">
                  <c:v>29.838353061149487</c:v>
                </c:pt>
                <c:pt idx="3">
                  <c:v>16.622521162680407</c:v>
                </c:pt>
                <c:pt idx="4">
                  <c:v>3.6592273249796436</c:v>
                </c:pt>
                <c:pt idx="5">
                  <c:v>-7.5875891621719722</c:v>
                </c:pt>
                <c:pt idx="6">
                  <c:v>-16.731092982908809</c:v>
                </c:pt>
                <c:pt idx="7">
                  <c:v>-24.152630988657442</c:v>
                </c:pt>
                <c:pt idx="8">
                  <c:v>-30.381729891359818</c:v>
                </c:pt>
                <c:pt idx="9">
                  <c:v>-35.476239594936402</c:v>
                </c:pt>
                <c:pt idx="10">
                  <c:v>-38.706999313523006</c:v>
                </c:pt>
                <c:pt idx="11">
                  <c:v>-38.711536350071988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4470-BE53-3C94C011915B}"/>
            </c:ext>
          </c:extLst>
        </c:ser>
        <c:ser>
          <c:idx val="1"/>
          <c:order val="1"/>
          <c:tx>
            <c:v>Corner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Sheet1!$C$16:$N$16</c:f>
              <c:numCache>
                <c:formatCode>0.00</c:formatCode>
                <c:ptCount val="12"/>
                <c:pt idx="0">
                  <c:v>-4.9749999999999988</c:v>
                </c:pt>
                <c:pt idx="1">
                  <c:v>12.888874218932502</c:v>
                </c:pt>
                <c:pt idx="2">
                  <c:v>29.628739724747366</c:v>
                </c:pt>
                <c:pt idx="3">
                  <c:v>42.02933655413208</c:v>
                </c:pt>
                <c:pt idx="4">
                  <c:v>47.821556461790848</c:v>
                </c:pt>
                <c:pt idx="5">
                  <c:v>46.31855728893953</c:v>
                </c:pt>
                <c:pt idx="6">
                  <c:v>38.515144080247289</c:v>
                </c:pt>
                <c:pt idx="7">
                  <c:v>26.629125105790635</c:v>
                </c:pt>
                <c:pt idx="8">
                  <c:v>13.282300463930843</c:v>
                </c:pt>
                <c:pt idx="9">
                  <c:v>0.65387512639214584</c:v>
                </c:pt>
                <c:pt idx="10">
                  <c:v>-10.064756681313453</c:v>
                </c:pt>
                <c:pt idx="11">
                  <c:v>-18.724434637248972</c:v>
                </c:pt>
              </c:numCache>
            </c:numRef>
          </c:xVal>
          <c:yVal>
            <c:numRef>
              <c:f>Sheet1!$C$17:$N$17</c:f>
              <c:numCache>
                <c:formatCode>0.00</c:formatCode>
                <c:ptCount val="12"/>
                <c:pt idx="0">
                  <c:v>47.35</c:v>
                </c:pt>
                <c:pt idx="1">
                  <c:v>47.060687896942547</c:v>
                </c:pt>
                <c:pt idx="2">
                  <c:v>39.483885707245825</c:v>
                </c:pt>
                <c:pt idx="3">
                  <c:v>25.734465762898225</c:v>
                </c:pt>
                <c:pt idx="4">
                  <c:v>8.3949038856985272</c:v>
                </c:pt>
                <c:pt idx="5">
                  <c:v>-9.2253053354652739</c:v>
                </c:pt>
                <c:pt idx="6">
                  <c:v>-24.051545894106468</c:v>
                </c:pt>
                <c:pt idx="7">
                  <c:v>-34.068646694073806</c:v>
                </c:pt>
                <c:pt idx="8">
                  <c:v>-38.711536350071981</c:v>
                </c:pt>
                <c:pt idx="9">
                  <c:v>-38.706999313523006</c:v>
                </c:pt>
                <c:pt idx="10">
                  <c:v>-35.476239594936409</c:v>
                </c:pt>
                <c:pt idx="11">
                  <c:v>-30.381729891359832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0-4470-BE53-3C94C011915B}"/>
            </c:ext>
          </c:extLst>
        </c:ser>
        <c:ser>
          <c:idx val="6"/>
          <c:order val="2"/>
          <c:tx>
            <c:v>Corner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Sheet1!$C$18:$N$18</c:f>
              <c:numCache>
                <c:formatCode>0.00</c:formatCode>
                <c:ptCount val="12"/>
                <c:pt idx="0">
                  <c:v>-4.9749999999999996</c:v>
                </c:pt>
                <c:pt idx="1">
                  <c:v>6.7774577276703072</c:v>
                </c:pt>
                <c:pt idx="2">
                  <c:v>19.983207078651027</c:v>
                </c:pt>
                <c:pt idx="3">
                  <c:v>32.917391953914255</c:v>
                </c:pt>
                <c:pt idx="4">
                  <c:v>43.085879901071969</c:v>
                </c:pt>
                <c:pt idx="5">
                  <c:v>47.956273462232829</c:v>
                </c:pt>
                <c:pt idx="6">
                  <c:v>45.835596991444952</c:v>
                </c:pt>
                <c:pt idx="7">
                  <c:v>36.545140811206998</c:v>
                </c:pt>
                <c:pt idx="8">
                  <c:v>21.612106922643004</c:v>
                </c:pt>
                <c:pt idx="9">
                  <c:v>3.8846348449787489</c:v>
                </c:pt>
                <c:pt idx="10">
                  <c:v>-13.295516399900052</c:v>
                </c:pt>
                <c:pt idx="11">
                  <c:v>-27.054241095961125</c:v>
                </c:pt>
              </c:numCache>
            </c:numRef>
          </c:xVal>
          <c:yVal>
            <c:numRef>
              <c:f>Sheet1!$C$19:$N$19</c:f>
              <c:numCache>
                <c:formatCode>0.00</c:formatCode>
                <c:ptCount val="12"/>
                <c:pt idx="0">
                  <c:v>37.4</c:v>
                </c:pt>
                <c:pt idx="1">
                  <c:v>39.208739828448429</c:v>
                </c:pt>
                <c:pt idx="2">
                  <c:v>37.04130511019487</c:v>
                </c:pt>
                <c:pt idx="3">
                  <c:v>29.731335238195271</c:v>
                </c:pt>
                <c:pt idx="4">
                  <c:v>17.145667710203092</c:v>
                </c:pt>
                <c:pt idx="5">
                  <c:v>0.58898963339181254</c:v>
                </c:pt>
                <c:pt idx="6">
                  <c:v>-17.312594256430348</c:v>
                </c:pt>
                <c:pt idx="7">
                  <c:v>-33.246982206624097</c:v>
                </c:pt>
                <c:pt idx="8">
                  <c:v>-44.153670523390126</c:v>
                </c:pt>
                <c:pt idx="9">
                  <c:v>-48.117880868444317</c:v>
                </c:pt>
                <c:pt idx="10">
                  <c:v>-44.887121149857727</c:v>
                </c:pt>
                <c:pt idx="11">
                  <c:v>-35.823864064677984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0-4470-BE53-3C94C011915B}"/>
            </c:ext>
          </c:extLst>
        </c:ser>
        <c:ser>
          <c:idx val="7"/>
          <c:order val="3"/>
          <c:tx>
            <c:v>Corner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Sheet1!$C$20:$N$20</c:f>
              <c:numCache>
                <c:formatCode>0.00</c:formatCode>
                <c:ptCount val="12"/>
                <c:pt idx="0">
                  <c:v>4.9749999999999988</c:v>
                </c:pt>
                <c:pt idx="1">
                  <c:v>14.629405796164422</c:v>
                </c:pt>
                <c:pt idx="2">
                  <c:v>22.425787675701979</c:v>
                </c:pt>
                <c:pt idx="3">
                  <c:v>28.920522478617212</c:v>
                </c:pt>
                <c:pt idx="4">
                  <c:v>34.335116076567402</c:v>
                </c:pt>
                <c:pt idx="5">
                  <c:v>38.141978493375746</c:v>
                </c:pt>
                <c:pt idx="6">
                  <c:v>39.096645353768828</c:v>
                </c:pt>
                <c:pt idx="7">
                  <c:v>35.723476323757289</c:v>
                </c:pt>
                <c:pt idx="8">
                  <c:v>27.054241095961146</c:v>
                </c:pt>
                <c:pt idx="9">
                  <c:v>13.295516399900063</c:v>
                </c:pt>
                <c:pt idx="10">
                  <c:v>-3.8846348449787365</c:v>
                </c:pt>
                <c:pt idx="11">
                  <c:v>-21.612106922642969</c:v>
                </c:pt>
              </c:numCache>
            </c:numRef>
          </c:xVal>
          <c:yVal>
            <c:numRef>
              <c:f>Sheet1!$C$21:$N$21</c:f>
              <c:numCache>
                <c:formatCode>0.00</c:formatCode>
                <c:ptCount val="12"/>
                <c:pt idx="0">
                  <c:v>37.4</c:v>
                </c:pt>
                <c:pt idx="1">
                  <c:v>33.097323337186232</c:v>
                </c:pt>
                <c:pt idx="2">
                  <c:v>27.395772464098535</c:v>
                </c:pt>
                <c:pt idx="3">
                  <c:v>20.619390637977453</c:v>
                </c:pt>
                <c:pt idx="4">
                  <c:v>12.409991149484208</c:v>
                </c:pt>
                <c:pt idx="5">
                  <c:v>2.2267058066851142</c:v>
                </c:pt>
                <c:pt idx="6">
                  <c:v>-9.992141345232687</c:v>
                </c:pt>
                <c:pt idx="7">
                  <c:v>-23.330966501207733</c:v>
                </c:pt>
                <c:pt idx="8">
                  <c:v>-35.823864064677963</c:v>
                </c:pt>
                <c:pt idx="9">
                  <c:v>-44.887121149857713</c:v>
                </c:pt>
                <c:pt idx="10">
                  <c:v>-48.117880868444324</c:v>
                </c:pt>
                <c:pt idx="11">
                  <c:v>-44.15367052339014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0-4470-BE53-3C94C011915B}"/>
            </c:ext>
          </c:extLst>
        </c:ser>
        <c:ser>
          <c:idx val="0"/>
          <c:order val="4"/>
          <c:tx>
            <c:v>Magnet center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Sheet1!$C$8:$N$8</c:f>
              <c:numCache>
                <c:formatCode>0.00</c:formatCode>
                <c:ptCount val="12"/>
                <c:pt idx="0">
                  <c:v>0</c:v>
                </c:pt>
                <c:pt idx="1">
                  <c:v>13.759140007548462</c:v>
                </c:pt>
                <c:pt idx="2">
                  <c:v>26.027263700224673</c:v>
                </c:pt>
                <c:pt idx="3">
                  <c:v>35.474929516374644</c:v>
                </c:pt>
                <c:pt idx="4">
                  <c:v>41.078336269179125</c:v>
                </c:pt>
                <c:pt idx="5">
                  <c:v>42.230267891157638</c:v>
                </c:pt>
                <c:pt idx="6">
                  <c:v>38.805894717008059</c:v>
                </c:pt>
                <c:pt idx="7">
                  <c:v>31.176300714773962</c:v>
                </c:pt>
                <c:pt idx="8">
                  <c:v>20.168270779945995</c:v>
                </c:pt>
                <c:pt idx="9">
                  <c:v>6.9746957631461042</c:v>
                </c:pt>
                <c:pt idx="10">
                  <c:v>-6.9746957631460944</c:v>
                </c:pt>
                <c:pt idx="11">
                  <c:v>-20.168270779945971</c:v>
                </c:pt>
              </c:numCache>
            </c:numRef>
          </c:xVal>
          <c:yVal>
            <c:numRef>
              <c:f>Sheet1!$C$9:$N$9</c:f>
              <c:numCache>
                <c:formatCode>0.00</c:formatCode>
                <c:ptCount val="12"/>
                <c:pt idx="0">
                  <c:v>42.375</c:v>
                </c:pt>
                <c:pt idx="1">
                  <c:v>40.079005617064389</c:v>
                </c:pt>
                <c:pt idx="2">
                  <c:v>33.43982908567218</c:v>
                </c:pt>
                <c:pt idx="3">
                  <c:v>23.176928200437839</c:v>
                </c:pt>
                <c:pt idx="4">
                  <c:v>10.402447517591368</c:v>
                </c:pt>
                <c:pt idx="5">
                  <c:v>-3.4992997643900798</c:v>
                </c:pt>
                <c:pt idx="6">
                  <c:v>-17.021843619669578</c:v>
                </c:pt>
                <c:pt idx="7">
                  <c:v>-28.699806597640769</c:v>
                </c:pt>
                <c:pt idx="8">
                  <c:v>-37.267700207374972</c:v>
                </c:pt>
                <c:pt idx="9">
                  <c:v>-41.797060231690359</c:v>
                </c:pt>
                <c:pt idx="10">
                  <c:v>-41.797060231690367</c:v>
                </c:pt>
                <c:pt idx="11">
                  <c:v>-37.267700207374986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0-4470-BE53-3C94C011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61920"/>
        <c:axId val="1162161008"/>
      </c:scatterChart>
      <c:valAx>
        <c:axId val="1566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1008"/>
        <c:crosses val="autoZero"/>
        <c:crossBetween val="midCat"/>
      </c:valAx>
      <c:valAx>
        <c:axId val="1162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222252</xdr:colOff>
      <xdr:row>1</xdr:row>
      <xdr:rowOff>82549</xdr:rowOff>
    </xdr:from>
    <xdr:to>
      <xdr:col>52</xdr:col>
      <xdr:colOff>571499</xdr:colOff>
      <xdr:row>90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5FAC-01F5-9344-9C57-DC3DB18D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C21-E178-F645-AF41-DFB824044317}">
  <sheetPr>
    <tabColor theme="4"/>
  </sheetPr>
  <dimension ref="B2:X28"/>
  <sheetViews>
    <sheetView tabSelected="1" topLeftCell="A19" zoomScale="70" zoomScaleNormal="70" workbookViewId="0">
      <selection activeCell="C4" sqref="C4"/>
    </sheetView>
  </sheetViews>
  <sheetFormatPr defaultColWidth="11" defaultRowHeight="15.75" x14ac:dyDescent="0.25"/>
  <cols>
    <col min="2" max="2" width="19.375" customWidth="1"/>
  </cols>
  <sheetData>
    <row r="2" spans="2:24" x14ac:dyDescent="0.25">
      <c r="B2" t="s">
        <v>1</v>
      </c>
      <c r="C2" s="1">
        <v>42.375</v>
      </c>
      <c r="D2" t="s">
        <v>16</v>
      </c>
      <c r="E2">
        <v>9.9499999999999993</v>
      </c>
    </row>
    <row r="3" spans="2:24" x14ac:dyDescent="0.25">
      <c r="B3" t="s">
        <v>0</v>
      </c>
      <c r="C3" s="1">
        <v>19</v>
      </c>
    </row>
    <row r="4" spans="2:24" x14ac:dyDescent="0.25">
      <c r="C4" s="1"/>
    </row>
    <row r="5" spans="2:24" x14ac:dyDescent="0.25">
      <c r="B5" t="s">
        <v>6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4">
        <v>21</v>
      </c>
    </row>
    <row r="6" spans="2:24" x14ac:dyDescent="0.25">
      <c r="B6" t="s">
        <v>5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/>
    </row>
    <row r="7" spans="2:24" x14ac:dyDescent="0.25">
      <c r="B7" t="s">
        <v>2</v>
      </c>
      <c r="C7" s="3">
        <f>C6*2*PI()/$C$3</f>
        <v>0</v>
      </c>
      <c r="D7" s="3">
        <f t="shared" ref="D7:W7" si="0">D6*2*PI()/$C$3</f>
        <v>0.33069396353576769</v>
      </c>
      <c r="E7" s="3">
        <f t="shared" si="0"/>
        <v>0.66138792707153538</v>
      </c>
      <c r="F7" s="3">
        <f t="shared" si="0"/>
        <v>0.99208189060730312</v>
      </c>
      <c r="G7" s="3">
        <f t="shared" si="0"/>
        <v>1.3227758541430708</v>
      </c>
      <c r="H7" s="3">
        <f t="shared" si="0"/>
        <v>1.6534698176788385</v>
      </c>
      <c r="I7" s="3">
        <f t="shared" si="0"/>
        <v>1.9841637812146062</v>
      </c>
      <c r="J7" s="3">
        <f t="shared" si="0"/>
        <v>2.3148577447503738</v>
      </c>
      <c r="K7" s="3">
        <f t="shared" si="0"/>
        <v>2.6455517082861415</v>
      </c>
      <c r="L7" s="3">
        <f t="shared" si="0"/>
        <v>2.9762456718219092</v>
      </c>
      <c r="M7" s="3">
        <f t="shared" si="0"/>
        <v>3.306939635357677</v>
      </c>
      <c r="N7" s="3">
        <f t="shared" si="0"/>
        <v>3.6376335988934443</v>
      </c>
      <c r="O7" s="3">
        <f t="shared" si="0"/>
        <v>3.9683275624292125</v>
      </c>
      <c r="P7" s="3">
        <f t="shared" si="0"/>
        <v>4.2990215259649807</v>
      </c>
      <c r="Q7" s="3">
        <f t="shared" si="0"/>
        <v>4.6297154895007475</v>
      </c>
      <c r="R7" s="3">
        <f t="shared" si="0"/>
        <v>4.9604094530365153</v>
      </c>
      <c r="S7" s="3">
        <f t="shared" si="0"/>
        <v>5.291103416572283</v>
      </c>
      <c r="T7" s="3">
        <f t="shared" si="0"/>
        <v>5.6217973801080516</v>
      </c>
      <c r="U7" s="3">
        <f t="shared" si="0"/>
        <v>5.9524913436438185</v>
      </c>
      <c r="V7" s="3">
        <f t="shared" si="0"/>
        <v>6.2831853071795862</v>
      </c>
      <c r="W7" s="3">
        <f t="shared" si="0"/>
        <v>6.613879270715354</v>
      </c>
      <c r="X7" s="3"/>
    </row>
    <row r="8" spans="2:24" x14ac:dyDescent="0.25">
      <c r="B8" t="s">
        <v>3</v>
      </c>
      <c r="C8" s="13">
        <f>$C$2*SIN(C7)</f>
        <v>0</v>
      </c>
      <c r="D8" s="13">
        <f t="shared" ref="D8:W8" si="1">$C$2*SIN(D7)</f>
        <v>13.759140007548462</v>
      </c>
      <c r="E8" s="13">
        <f t="shared" si="1"/>
        <v>26.027263700224673</v>
      </c>
      <c r="F8" s="13">
        <f t="shared" si="1"/>
        <v>35.474929516374644</v>
      </c>
      <c r="G8" s="13">
        <f t="shared" si="1"/>
        <v>41.078336269179125</v>
      </c>
      <c r="H8" s="13">
        <f t="shared" si="1"/>
        <v>42.230267891157638</v>
      </c>
      <c r="I8" s="13">
        <f t="shared" si="1"/>
        <v>38.805894717008059</v>
      </c>
      <c r="J8" s="13">
        <f t="shared" si="1"/>
        <v>31.176300714773962</v>
      </c>
      <c r="K8" s="13">
        <f t="shared" si="1"/>
        <v>20.168270779945995</v>
      </c>
      <c r="L8" s="13">
        <f t="shared" si="1"/>
        <v>6.9746957631461042</v>
      </c>
      <c r="M8" s="13">
        <f t="shared" si="1"/>
        <v>-6.9746957631460944</v>
      </c>
      <c r="N8" s="13">
        <f t="shared" si="1"/>
        <v>-20.168270779945971</v>
      </c>
      <c r="O8" s="13">
        <f t="shared" si="1"/>
        <v>-31.176300714773951</v>
      </c>
      <c r="P8" s="13">
        <f t="shared" si="1"/>
        <v>-38.805894717008066</v>
      </c>
      <c r="Q8" s="13">
        <f t="shared" si="1"/>
        <v>-42.230267891157638</v>
      </c>
      <c r="R8" s="13">
        <f t="shared" si="1"/>
        <v>-41.078336269179133</v>
      </c>
      <c r="S8" s="13">
        <f t="shared" si="1"/>
        <v>-35.474929516374658</v>
      </c>
      <c r="T8" s="13">
        <f t="shared" si="1"/>
        <v>-26.027263700224655</v>
      </c>
      <c r="U8" s="13">
        <f t="shared" si="1"/>
        <v>-13.759140007548472</v>
      </c>
      <c r="V8" s="13">
        <f t="shared" si="1"/>
        <v>-1.0383133155350555E-14</v>
      </c>
      <c r="W8" s="13">
        <f t="shared" si="1"/>
        <v>13.759140007548455</v>
      </c>
      <c r="X8" s="13"/>
    </row>
    <row r="9" spans="2:24" x14ac:dyDescent="0.25">
      <c r="B9" t="s">
        <v>4</v>
      </c>
      <c r="C9" s="14">
        <f>$C$2*COS(C7)</f>
        <v>42.375</v>
      </c>
      <c r="D9" s="14">
        <f t="shared" ref="D9:W9" si="2">$C$2*COS(D7)</f>
        <v>40.079005617064389</v>
      </c>
      <c r="E9" s="14">
        <f t="shared" si="2"/>
        <v>33.43982908567218</v>
      </c>
      <c r="F9" s="14">
        <f t="shared" si="2"/>
        <v>23.176928200437839</v>
      </c>
      <c r="G9" s="14">
        <f t="shared" si="2"/>
        <v>10.402447517591368</v>
      </c>
      <c r="H9" s="14">
        <f t="shared" si="2"/>
        <v>-3.4992997643900798</v>
      </c>
      <c r="I9" s="14">
        <f t="shared" si="2"/>
        <v>-17.021843619669578</v>
      </c>
      <c r="J9" s="14">
        <f t="shared" si="2"/>
        <v>-28.699806597640769</v>
      </c>
      <c r="K9" s="14">
        <f t="shared" si="2"/>
        <v>-37.267700207374972</v>
      </c>
      <c r="L9" s="14">
        <f t="shared" si="2"/>
        <v>-41.797060231690359</v>
      </c>
      <c r="M9" s="14">
        <f t="shared" si="2"/>
        <v>-41.797060231690367</v>
      </c>
      <c r="N9" s="14">
        <f t="shared" si="2"/>
        <v>-37.267700207374986</v>
      </c>
      <c r="O9" s="14">
        <f t="shared" si="2"/>
        <v>-28.69980659764078</v>
      </c>
      <c r="P9" s="14">
        <f t="shared" si="2"/>
        <v>-17.021843619669564</v>
      </c>
      <c r="Q9" s="14">
        <f t="shared" si="2"/>
        <v>-3.4992997643900998</v>
      </c>
      <c r="R9" s="14">
        <f t="shared" si="2"/>
        <v>10.402447517591348</v>
      </c>
      <c r="S9" s="14">
        <f t="shared" si="2"/>
        <v>23.176928200437828</v>
      </c>
      <c r="T9" s="14">
        <f t="shared" si="2"/>
        <v>33.439829085672194</v>
      </c>
      <c r="U9" s="14">
        <f t="shared" si="2"/>
        <v>40.079005617064389</v>
      </c>
      <c r="V9" s="14">
        <f t="shared" si="2"/>
        <v>42.375</v>
      </c>
      <c r="W9" s="14">
        <f t="shared" si="2"/>
        <v>40.079005617064396</v>
      </c>
      <c r="X9" s="14"/>
    </row>
    <row r="11" spans="2:24" x14ac:dyDescent="0.25">
      <c r="B11" t="s">
        <v>15</v>
      </c>
      <c r="C11" s="3">
        <f>2*C7</f>
        <v>0</v>
      </c>
      <c r="D11" s="3">
        <f t="shared" ref="D11:W11" si="3">2*D7</f>
        <v>0.66138792707153538</v>
      </c>
      <c r="E11" s="3">
        <f t="shared" si="3"/>
        <v>1.3227758541430708</v>
      </c>
      <c r="F11" s="3">
        <f t="shared" si="3"/>
        <v>1.9841637812146062</v>
      </c>
      <c r="G11" s="3">
        <f t="shared" si="3"/>
        <v>2.6455517082861415</v>
      </c>
      <c r="H11" s="3">
        <f t="shared" si="3"/>
        <v>3.306939635357677</v>
      </c>
      <c r="I11" s="3">
        <f t="shared" si="3"/>
        <v>3.9683275624292125</v>
      </c>
      <c r="J11" s="3">
        <f t="shared" si="3"/>
        <v>4.6297154895007475</v>
      </c>
      <c r="K11" s="3">
        <f t="shared" si="3"/>
        <v>5.291103416572283</v>
      </c>
      <c r="L11" s="3">
        <f t="shared" si="3"/>
        <v>5.9524913436438185</v>
      </c>
      <c r="M11" s="3">
        <f t="shared" si="3"/>
        <v>6.613879270715354</v>
      </c>
      <c r="N11" s="3">
        <f t="shared" si="3"/>
        <v>7.2752671977868886</v>
      </c>
      <c r="O11" s="3">
        <f t="shared" si="3"/>
        <v>7.9366551248584249</v>
      </c>
      <c r="P11" s="3">
        <f t="shared" si="3"/>
        <v>8.5980430519299613</v>
      </c>
      <c r="Q11" s="3">
        <f t="shared" si="3"/>
        <v>9.259430979001495</v>
      </c>
      <c r="R11" s="3">
        <f t="shared" si="3"/>
        <v>9.9208189060730305</v>
      </c>
      <c r="S11" s="3">
        <f t="shared" si="3"/>
        <v>10.582206833144566</v>
      </c>
      <c r="T11" s="3">
        <f t="shared" si="3"/>
        <v>11.243594760216103</v>
      </c>
      <c r="U11" s="3">
        <f t="shared" si="3"/>
        <v>11.904982687287637</v>
      </c>
      <c r="V11" s="3">
        <f t="shared" si="3"/>
        <v>12.566370614359172</v>
      </c>
      <c r="W11" s="3">
        <f t="shared" si="3"/>
        <v>13.227758541430708</v>
      </c>
      <c r="X11" s="3"/>
    </row>
    <row r="14" spans="2:24" x14ac:dyDescent="0.25">
      <c r="B14" t="s">
        <v>7</v>
      </c>
      <c r="C14" s="5">
        <f>C$8+($E$2/(2^0.5))*COS((PI()/4)-(2*C$7))</f>
        <v>4.9749999999999996</v>
      </c>
      <c r="D14" s="5">
        <f t="shared" ref="D14:W14" si="4">D$8+($E$2/(2^0.5))*COS((PI()/4)-(2*D$7))</f>
        <v>20.740822287426617</v>
      </c>
      <c r="E14" s="5">
        <f t="shared" si="4"/>
        <v>32.071320321798318</v>
      </c>
      <c r="F14" s="5">
        <f t="shared" si="4"/>
        <v>38.032467078835033</v>
      </c>
      <c r="G14" s="5">
        <f t="shared" si="4"/>
        <v>39.070792637286281</v>
      </c>
      <c r="H14" s="5">
        <f t="shared" si="4"/>
        <v>36.504262320082447</v>
      </c>
      <c r="I14" s="5">
        <f t="shared" si="4"/>
        <v>31.776192442571165</v>
      </c>
      <c r="J14" s="5">
        <f t="shared" si="4"/>
        <v>25.807460618340926</v>
      </c>
      <c r="K14" s="5">
        <f t="shared" si="4"/>
        <v>18.724434637248986</v>
      </c>
      <c r="L14" s="5">
        <f t="shared" si="4"/>
        <v>10.06475668131346</v>
      </c>
      <c r="M14" s="5">
        <f t="shared" si="4"/>
        <v>-0.65387512639213785</v>
      </c>
      <c r="N14" s="5">
        <f t="shared" si="4"/>
        <v>-13.282300463930817</v>
      </c>
      <c r="O14" s="5">
        <f t="shared" si="4"/>
        <v>-26.629125105790621</v>
      </c>
      <c r="P14" s="5">
        <f t="shared" si="4"/>
        <v>-38.515144080247303</v>
      </c>
      <c r="Q14" s="5">
        <f t="shared" si="4"/>
        <v>-46.31855728893953</v>
      </c>
      <c r="R14" s="5">
        <f t="shared" si="4"/>
        <v>-47.821556461790856</v>
      </c>
      <c r="S14" s="5">
        <f t="shared" si="4"/>
        <v>-42.029336554132094</v>
      </c>
      <c r="T14" s="5">
        <f t="shared" si="4"/>
        <v>-29.628739724747334</v>
      </c>
      <c r="U14" s="5">
        <f t="shared" si="4"/>
        <v>-12.888874218932509</v>
      </c>
      <c r="V14" s="5">
        <f t="shared" si="4"/>
        <v>4.9749999999999819</v>
      </c>
      <c r="W14" s="5">
        <f t="shared" si="4"/>
        <v>20.74082228742661</v>
      </c>
      <c r="X14" s="5"/>
    </row>
    <row r="15" spans="2:24" x14ac:dyDescent="0.25">
      <c r="B15" t="s">
        <v>9</v>
      </c>
      <c r="C15" s="6">
        <f>C$9+($E$2/(2^0.5))*SIN((PI()/4)-(2*C$7))</f>
        <v>47.35</v>
      </c>
      <c r="D15" s="6">
        <f t="shared" ref="D15:W15" si="5">D$9+($E$2/(2^0.5))*SIN((PI()/4)-(2*D$7))</f>
        <v>40.949271405680349</v>
      </c>
      <c r="E15" s="6">
        <f t="shared" si="5"/>
        <v>29.838353061149487</v>
      </c>
      <c r="F15" s="6">
        <f t="shared" si="5"/>
        <v>16.622521162680407</v>
      </c>
      <c r="G15" s="6">
        <f t="shared" si="5"/>
        <v>3.6592273249796436</v>
      </c>
      <c r="H15" s="6">
        <f t="shared" si="5"/>
        <v>-7.5875891621719722</v>
      </c>
      <c r="I15" s="6">
        <f t="shared" si="5"/>
        <v>-16.731092982908809</v>
      </c>
      <c r="J15" s="6">
        <f t="shared" si="5"/>
        <v>-24.152630988657442</v>
      </c>
      <c r="K15" s="6">
        <f t="shared" si="5"/>
        <v>-30.381729891359818</v>
      </c>
      <c r="L15" s="6">
        <f t="shared" si="5"/>
        <v>-35.476239594936402</v>
      </c>
      <c r="M15" s="6">
        <f t="shared" si="5"/>
        <v>-38.706999313523006</v>
      </c>
      <c r="N15" s="6">
        <f t="shared" si="5"/>
        <v>-38.711536350071988</v>
      </c>
      <c r="O15" s="6">
        <f t="shared" si="5"/>
        <v>-34.068646694073813</v>
      </c>
      <c r="P15" s="6">
        <f t="shared" si="5"/>
        <v>-24.051545894106454</v>
      </c>
      <c r="Q15" s="6">
        <f t="shared" si="5"/>
        <v>-9.2253053354652934</v>
      </c>
      <c r="R15" s="6">
        <f t="shared" si="5"/>
        <v>8.3949038856984952</v>
      </c>
      <c r="S15" s="6">
        <f t="shared" si="5"/>
        <v>25.734465762898218</v>
      </c>
      <c r="T15" s="6">
        <f t="shared" si="5"/>
        <v>39.483885707245847</v>
      </c>
      <c r="U15" s="6">
        <f t="shared" si="5"/>
        <v>47.060687896942547</v>
      </c>
      <c r="V15" s="6">
        <f t="shared" si="5"/>
        <v>47.350000000000009</v>
      </c>
      <c r="W15" s="6">
        <f t="shared" si="5"/>
        <v>40.949271405680356</v>
      </c>
      <c r="X15" s="6"/>
    </row>
    <row r="16" spans="2:24" x14ac:dyDescent="0.25">
      <c r="B16" t="s">
        <v>8</v>
      </c>
      <c r="C16" s="7">
        <f>C$8+($E$2/(2^0.5))*(-1)*SIN((PI()/4)-(2*C$7))</f>
        <v>-4.9749999999999988</v>
      </c>
      <c r="D16" s="7">
        <f t="shared" ref="D16:W16" si="6">D$8+($E$2/(2^0.5))*(-1)*SIN((PI()/4)-(2*D$7))</f>
        <v>12.888874218932502</v>
      </c>
      <c r="E16" s="7">
        <f t="shared" si="6"/>
        <v>29.628739724747366</v>
      </c>
      <c r="F16" s="7">
        <f t="shared" si="6"/>
        <v>42.02933655413208</v>
      </c>
      <c r="G16" s="7">
        <f t="shared" si="6"/>
        <v>47.821556461790848</v>
      </c>
      <c r="H16" s="7">
        <f t="shared" si="6"/>
        <v>46.31855728893953</v>
      </c>
      <c r="I16" s="7">
        <f t="shared" si="6"/>
        <v>38.515144080247289</v>
      </c>
      <c r="J16" s="7">
        <f t="shared" si="6"/>
        <v>26.629125105790635</v>
      </c>
      <c r="K16" s="7">
        <f t="shared" si="6"/>
        <v>13.282300463930843</v>
      </c>
      <c r="L16" s="7">
        <f t="shared" si="6"/>
        <v>0.65387512639214584</v>
      </c>
      <c r="M16" s="7">
        <f t="shared" si="6"/>
        <v>-10.064756681313453</v>
      </c>
      <c r="N16" s="7">
        <f t="shared" si="6"/>
        <v>-18.724434637248972</v>
      </c>
      <c r="O16" s="7">
        <f t="shared" si="6"/>
        <v>-25.807460618340915</v>
      </c>
      <c r="P16" s="7">
        <f t="shared" si="6"/>
        <v>-31.776192442571173</v>
      </c>
      <c r="Q16" s="7">
        <f t="shared" si="6"/>
        <v>-36.504262320082447</v>
      </c>
      <c r="R16" s="7">
        <f t="shared" si="6"/>
        <v>-39.070792637286281</v>
      </c>
      <c r="S16" s="7">
        <f t="shared" si="6"/>
        <v>-38.032467078835047</v>
      </c>
      <c r="T16" s="7">
        <f t="shared" si="6"/>
        <v>-32.071320321798304</v>
      </c>
      <c r="U16" s="7">
        <f t="shared" si="6"/>
        <v>-20.740822287426628</v>
      </c>
      <c r="V16" s="7">
        <f t="shared" si="6"/>
        <v>-4.9750000000000165</v>
      </c>
      <c r="W16" s="7">
        <f t="shared" si="6"/>
        <v>12.888874218932497</v>
      </c>
      <c r="X16" s="7"/>
    </row>
    <row r="17" spans="2:24" x14ac:dyDescent="0.25">
      <c r="B17" t="s">
        <v>10</v>
      </c>
      <c r="C17" s="8">
        <f>C$9+($E$2/(2^0.5))*COS((PI()/4)-(2*C$7))</f>
        <v>47.35</v>
      </c>
      <c r="D17" s="8">
        <f t="shared" ref="D17:W17" si="7">D$9+($E$2/(2^0.5))*COS((PI()/4)-(2*D$7))</f>
        <v>47.060687896942547</v>
      </c>
      <c r="E17" s="8">
        <f t="shared" si="7"/>
        <v>39.483885707245825</v>
      </c>
      <c r="F17" s="8">
        <f t="shared" si="7"/>
        <v>25.734465762898225</v>
      </c>
      <c r="G17" s="8">
        <f t="shared" si="7"/>
        <v>8.3949038856985272</v>
      </c>
      <c r="H17" s="8">
        <f t="shared" si="7"/>
        <v>-9.2253053354652739</v>
      </c>
      <c r="I17" s="8">
        <f t="shared" si="7"/>
        <v>-24.051545894106468</v>
      </c>
      <c r="J17" s="8">
        <f t="shared" si="7"/>
        <v>-34.068646694073806</v>
      </c>
      <c r="K17" s="8">
        <f t="shared" si="7"/>
        <v>-38.711536350071981</v>
      </c>
      <c r="L17" s="8">
        <f t="shared" si="7"/>
        <v>-38.706999313523006</v>
      </c>
      <c r="M17" s="8">
        <f t="shared" si="7"/>
        <v>-35.476239594936409</v>
      </c>
      <c r="N17" s="8">
        <f t="shared" si="7"/>
        <v>-30.381729891359832</v>
      </c>
      <c r="O17" s="8">
        <f t="shared" si="7"/>
        <v>-24.15263098865745</v>
      </c>
      <c r="P17" s="8">
        <f t="shared" si="7"/>
        <v>-16.731092982908802</v>
      </c>
      <c r="Q17" s="8">
        <f t="shared" si="7"/>
        <v>-7.5875891621719926</v>
      </c>
      <c r="R17" s="8">
        <f t="shared" si="7"/>
        <v>3.6592273249796277</v>
      </c>
      <c r="S17" s="8">
        <f t="shared" si="7"/>
        <v>16.622521162680396</v>
      </c>
      <c r="T17" s="8">
        <f t="shared" si="7"/>
        <v>29.838353061149515</v>
      </c>
      <c r="U17" s="8">
        <f t="shared" si="7"/>
        <v>40.949271405680349</v>
      </c>
      <c r="V17" s="8">
        <f t="shared" si="7"/>
        <v>47.349999999999994</v>
      </c>
      <c r="W17" s="8">
        <f t="shared" si="7"/>
        <v>47.060687896942554</v>
      </c>
      <c r="X17" s="8"/>
    </row>
    <row r="18" spans="2:24" x14ac:dyDescent="0.25">
      <c r="B18" t="s">
        <v>11</v>
      </c>
      <c r="C18" s="9">
        <f>C$8+($E$2/(2^0.5))*(-1)*COS((PI()/4)-(2*C$7))</f>
        <v>-4.9749999999999996</v>
      </c>
      <c r="D18" s="9">
        <f t="shared" ref="D18:W18" si="8">D$8+($E$2/(2^0.5))*(-1)*COS((PI()/4)-(2*D$7))</f>
        <v>6.7774577276703072</v>
      </c>
      <c r="E18" s="9">
        <f t="shared" si="8"/>
        <v>19.983207078651027</v>
      </c>
      <c r="F18" s="9">
        <f t="shared" si="8"/>
        <v>32.917391953914255</v>
      </c>
      <c r="G18" s="9">
        <f t="shared" si="8"/>
        <v>43.085879901071969</v>
      </c>
      <c r="H18" s="9">
        <f t="shared" si="8"/>
        <v>47.956273462232829</v>
      </c>
      <c r="I18" s="9">
        <f t="shared" si="8"/>
        <v>45.835596991444952</v>
      </c>
      <c r="J18" s="9">
        <f t="shared" si="8"/>
        <v>36.545140811206998</v>
      </c>
      <c r="K18" s="9">
        <f t="shared" si="8"/>
        <v>21.612106922643004</v>
      </c>
      <c r="L18" s="9">
        <f t="shared" si="8"/>
        <v>3.8846348449787489</v>
      </c>
      <c r="M18" s="9">
        <f t="shared" si="8"/>
        <v>-13.295516399900052</v>
      </c>
      <c r="N18" s="9">
        <f t="shared" si="8"/>
        <v>-27.054241095961125</v>
      </c>
      <c r="O18" s="9">
        <f t="shared" si="8"/>
        <v>-35.723476323757282</v>
      </c>
      <c r="P18" s="9">
        <f t="shared" si="8"/>
        <v>-39.096645353768828</v>
      </c>
      <c r="Q18" s="9">
        <f t="shared" si="8"/>
        <v>-38.141978493375746</v>
      </c>
      <c r="R18" s="9">
        <f t="shared" si="8"/>
        <v>-34.335116076567409</v>
      </c>
      <c r="S18" s="9">
        <f t="shared" si="8"/>
        <v>-28.920522478617226</v>
      </c>
      <c r="T18" s="9">
        <f t="shared" si="8"/>
        <v>-22.425787675701976</v>
      </c>
      <c r="U18" s="9">
        <f t="shared" si="8"/>
        <v>-14.629405796164436</v>
      </c>
      <c r="V18" s="9">
        <f t="shared" si="8"/>
        <v>-4.9750000000000032</v>
      </c>
      <c r="W18" s="9">
        <f t="shared" si="8"/>
        <v>6.7774577276702992</v>
      </c>
      <c r="X18" s="9"/>
    </row>
    <row r="19" spans="2:24" x14ac:dyDescent="0.25">
      <c r="B19" t="s">
        <v>12</v>
      </c>
      <c r="C19" s="10">
        <f>C$9+($E$2/(2^0.5))*(-1)*SIN((PI()/4)-(2*C$7))</f>
        <v>37.4</v>
      </c>
      <c r="D19" s="10">
        <f t="shared" ref="D19:W19" si="9">D$9+($E$2/(2^0.5))*(-1)*SIN((PI()/4)-(2*D$7))</f>
        <v>39.208739828448429</v>
      </c>
      <c r="E19" s="10">
        <f t="shared" si="9"/>
        <v>37.04130511019487</v>
      </c>
      <c r="F19" s="10">
        <f t="shared" si="9"/>
        <v>29.731335238195271</v>
      </c>
      <c r="G19" s="10">
        <f t="shared" si="9"/>
        <v>17.145667710203092</v>
      </c>
      <c r="H19" s="10">
        <f t="shared" si="9"/>
        <v>0.58898963339181254</v>
      </c>
      <c r="I19" s="10">
        <f t="shared" si="9"/>
        <v>-17.312594256430348</v>
      </c>
      <c r="J19" s="10">
        <f t="shared" si="9"/>
        <v>-33.246982206624097</v>
      </c>
      <c r="K19" s="10">
        <f t="shared" si="9"/>
        <v>-44.153670523390126</v>
      </c>
      <c r="L19" s="10">
        <f t="shared" si="9"/>
        <v>-48.117880868444317</v>
      </c>
      <c r="M19" s="10">
        <f t="shared" si="9"/>
        <v>-44.887121149857727</v>
      </c>
      <c r="N19" s="10">
        <f t="shared" si="9"/>
        <v>-35.823864064677984</v>
      </c>
      <c r="O19" s="10">
        <f t="shared" si="9"/>
        <v>-23.330966501207744</v>
      </c>
      <c r="P19" s="10">
        <f t="shared" si="9"/>
        <v>-9.9921413452326728</v>
      </c>
      <c r="Q19" s="10">
        <f t="shared" si="9"/>
        <v>2.2267058066850942</v>
      </c>
      <c r="R19" s="10">
        <f t="shared" si="9"/>
        <v>12.409991149484201</v>
      </c>
      <c r="S19" s="10">
        <f t="shared" si="9"/>
        <v>20.619390637977439</v>
      </c>
      <c r="T19" s="10">
        <f t="shared" si="9"/>
        <v>27.395772464098542</v>
      </c>
      <c r="U19" s="10">
        <f t="shared" si="9"/>
        <v>33.097323337186232</v>
      </c>
      <c r="V19" s="10">
        <f t="shared" si="9"/>
        <v>37.399999999999991</v>
      </c>
      <c r="W19" s="10">
        <f t="shared" si="9"/>
        <v>39.208739828448437</v>
      </c>
      <c r="X19" s="10"/>
    </row>
    <row r="20" spans="2:24" x14ac:dyDescent="0.25">
      <c r="B20" t="s">
        <v>14</v>
      </c>
      <c r="C20" s="11">
        <f>C$8+($E$2/(2^0.5))*SIN((PI()/4)-(2*C$7))</f>
        <v>4.9749999999999988</v>
      </c>
      <c r="D20" s="11">
        <f t="shared" ref="D20:W20" si="10">D$8+($E$2/(2^0.5))*SIN((PI()/4)-(2*D$7))</f>
        <v>14.629405796164422</v>
      </c>
      <c r="E20" s="11">
        <f t="shared" si="10"/>
        <v>22.425787675701979</v>
      </c>
      <c r="F20" s="11">
        <f t="shared" si="10"/>
        <v>28.920522478617212</v>
      </c>
      <c r="G20" s="11">
        <f t="shared" si="10"/>
        <v>34.335116076567402</v>
      </c>
      <c r="H20" s="11">
        <f t="shared" si="10"/>
        <v>38.141978493375746</v>
      </c>
      <c r="I20" s="11">
        <f t="shared" si="10"/>
        <v>39.096645353768828</v>
      </c>
      <c r="J20" s="11">
        <f t="shared" si="10"/>
        <v>35.723476323757289</v>
      </c>
      <c r="K20" s="11">
        <f t="shared" si="10"/>
        <v>27.054241095961146</v>
      </c>
      <c r="L20" s="11">
        <f t="shared" si="10"/>
        <v>13.295516399900063</v>
      </c>
      <c r="M20" s="11">
        <f t="shared" si="10"/>
        <v>-3.8846348449787365</v>
      </c>
      <c r="N20" s="11">
        <f t="shared" si="10"/>
        <v>-21.612106922642969</v>
      </c>
      <c r="O20" s="11">
        <f t="shared" si="10"/>
        <v>-36.545140811206984</v>
      </c>
      <c r="P20" s="11">
        <f t="shared" si="10"/>
        <v>-45.835596991444959</v>
      </c>
      <c r="Q20" s="11">
        <f t="shared" si="10"/>
        <v>-47.956273462232829</v>
      </c>
      <c r="R20" s="11">
        <f t="shared" si="10"/>
        <v>-43.085879901071984</v>
      </c>
      <c r="S20" s="11">
        <f t="shared" si="10"/>
        <v>-32.917391953914269</v>
      </c>
      <c r="T20" s="11">
        <f t="shared" si="10"/>
        <v>-19.983207078651002</v>
      </c>
      <c r="U20" s="11">
        <f t="shared" si="10"/>
        <v>-6.7774577276703178</v>
      </c>
      <c r="V20" s="11">
        <f t="shared" si="10"/>
        <v>4.9749999999999952</v>
      </c>
      <c r="W20" s="11">
        <f t="shared" si="10"/>
        <v>14.629405796164413</v>
      </c>
      <c r="X20" s="11"/>
    </row>
    <row r="21" spans="2:24" x14ac:dyDescent="0.25">
      <c r="B21" t="s">
        <v>13</v>
      </c>
      <c r="C21" s="12">
        <f>C$9+($E$2/(2^0.5))*(-1)*COS((PI()/4)-(2*C$7))</f>
        <v>37.4</v>
      </c>
      <c r="D21" s="12">
        <f t="shared" ref="D21:W21" si="11">D$9+($E$2/(2^0.5))*(-1)*COS((PI()/4)-(2*D$7))</f>
        <v>33.097323337186232</v>
      </c>
      <c r="E21" s="12">
        <f t="shared" si="11"/>
        <v>27.395772464098535</v>
      </c>
      <c r="F21" s="12">
        <f t="shared" si="11"/>
        <v>20.619390637977453</v>
      </c>
      <c r="G21" s="12">
        <f t="shared" si="11"/>
        <v>12.409991149484208</v>
      </c>
      <c r="H21" s="12">
        <f t="shared" si="11"/>
        <v>2.2267058066851142</v>
      </c>
      <c r="I21" s="12">
        <f t="shared" si="11"/>
        <v>-9.992141345232687</v>
      </c>
      <c r="J21" s="12">
        <f t="shared" si="11"/>
        <v>-23.330966501207733</v>
      </c>
      <c r="K21" s="12">
        <f t="shared" si="11"/>
        <v>-35.823864064677963</v>
      </c>
      <c r="L21" s="12">
        <f t="shared" si="11"/>
        <v>-44.887121149857713</v>
      </c>
      <c r="M21" s="12">
        <f t="shared" si="11"/>
        <v>-48.117880868444324</v>
      </c>
      <c r="N21" s="12">
        <f t="shared" si="11"/>
        <v>-44.15367052339014</v>
      </c>
      <c r="O21" s="12">
        <f t="shared" si="11"/>
        <v>-33.246982206624111</v>
      </c>
      <c r="P21" s="12">
        <f t="shared" si="11"/>
        <v>-17.312594256430327</v>
      </c>
      <c r="Q21" s="12">
        <f t="shared" si="11"/>
        <v>0.58898963339179256</v>
      </c>
      <c r="R21" s="12">
        <f t="shared" si="11"/>
        <v>17.145667710203067</v>
      </c>
      <c r="S21" s="12">
        <f t="shared" si="11"/>
        <v>29.73133523819526</v>
      </c>
      <c r="T21" s="12">
        <f t="shared" si="11"/>
        <v>37.041305110194877</v>
      </c>
      <c r="U21" s="12">
        <f t="shared" si="11"/>
        <v>39.208739828448429</v>
      </c>
      <c r="V21" s="12">
        <f t="shared" si="11"/>
        <v>37.400000000000006</v>
      </c>
      <c r="W21" s="12">
        <f t="shared" si="11"/>
        <v>33.097323337186239</v>
      </c>
      <c r="X21" s="12"/>
    </row>
    <row r="23" spans="2:24" x14ac:dyDescent="0.25">
      <c r="B23" t="s">
        <v>17</v>
      </c>
      <c r="C23">
        <f>E2/2</f>
        <v>4.9749999999999996</v>
      </c>
      <c r="D23" s="15">
        <v>4.5</v>
      </c>
    </row>
    <row r="24" spans="2:24" x14ac:dyDescent="0.25">
      <c r="B24" t="s">
        <v>18</v>
      </c>
      <c r="C24">
        <v>6</v>
      </c>
    </row>
    <row r="25" spans="2:24" x14ac:dyDescent="0.25">
      <c r="B25" t="s">
        <v>20</v>
      </c>
      <c r="C25" t="s">
        <v>19</v>
      </c>
    </row>
    <row r="27" spans="2:24" x14ac:dyDescent="0.25">
      <c r="B27" t="s">
        <v>21</v>
      </c>
      <c r="C27">
        <f>67.75</f>
        <v>67.75</v>
      </c>
    </row>
    <row r="28" spans="2:24" x14ac:dyDescent="0.25">
      <c r="C28">
        <f>C27/2+(17/2)</f>
        <v>42.375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</cp:lastModifiedBy>
  <dcterms:created xsi:type="dcterms:W3CDTF">2019-02-11T15:25:55Z</dcterms:created>
  <dcterms:modified xsi:type="dcterms:W3CDTF">2019-04-22T18:36:15Z</dcterms:modified>
</cp:coreProperties>
</file>