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GitHub\Hallbach_cylinder\"/>
    </mc:Choice>
  </mc:AlternateContent>
  <xr:revisionPtr revIDLastSave="0" documentId="13_ncr:1_{774A60B6-8163-48D9-AF12-EA37F54198B4}" xr6:coauthVersionLast="36" xr6:coauthVersionMax="36" xr10:uidLastSave="{00000000-0000-0000-0000-000000000000}"/>
  <bookViews>
    <workbookView xWindow="0" yWindow="0" windowWidth="21570" windowHeight="7980" xr2:uid="{5A3979A9-2DE4-234A-B973-A6AC692A53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" l="1"/>
  <c r="K8" i="1" s="1"/>
  <c r="L7" i="1"/>
  <c r="L11" i="1" s="1"/>
  <c r="M7" i="1"/>
  <c r="M11" i="1" s="1"/>
  <c r="N7" i="1"/>
  <c r="N8" i="1" s="1"/>
  <c r="O7" i="1"/>
  <c r="O9" i="1" s="1"/>
  <c r="O15" i="1" l="1"/>
  <c r="O21" i="1"/>
  <c r="O17" i="1"/>
  <c r="O19" i="1"/>
  <c r="K16" i="1"/>
  <c r="K20" i="1"/>
  <c r="K18" i="1"/>
  <c r="K14" i="1"/>
  <c r="N18" i="1"/>
  <c r="N16" i="1"/>
  <c r="N20" i="1"/>
  <c r="N14" i="1"/>
  <c r="L8" i="1"/>
  <c r="O8" i="1"/>
  <c r="L9" i="1"/>
  <c r="N11" i="1"/>
  <c r="N9" i="1"/>
  <c r="K9" i="1"/>
  <c r="K11" i="1"/>
  <c r="M9" i="1"/>
  <c r="M8" i="1"/>
  <c r="O11" i="1"/>
  <c r="D7" i="1"/>
  <c r="D9" i="1" s="1"/>
  <c r="D21" i="1" s="1"/>
  <c r="E7" i="1"/>
  <c r="E9" i="1" s="1"/>
  <c r="E15" i="1" s="1"/>
  <c r="F7" i="1"/>
  <c r="F9" i="1" s="1"/>
  <c r="F15" i="1" s="1"/>
  <c r="G7" i="1"/>
  <c r="G8" i="1" s="1"/>
  <c r="G16" i="1" s="1"/>
  <c r="H7" i="1"/>
  <c r="H8" i="1" s="1"/>
  <c r="H18" i="1" s="1"/>
  <c r="I7" i="1"/>
  <c r="I8" i="1" s="1"/>
  <c r="I18" i="1" s="1"/>
  <c r="J7" i="1"/>
  <c r="J8" i="1" s="1"/>
  <c r="J20" i="1" s="1"/>
  <c r="C7" i="1"/>
  <c r="C9" i="1" s="1"/>
  <c r="K19" i="1" l="1"/>
  <c r="K17" i="1"/>
  <c r="K21" i="1"/>
  <c r="K15" i="1"/>
  <c r="L21" i="1"/>
  <c r="L17" i="1"/>
  <c r="L19" i="1"/>
  <c r="L15" i="1"/>
  <c r="O20" i="1"/>
  <c r="O16" i="1"/>
  <c r="O14" i="1"/>
  <c r="O18" i="1"/>
  <c r="M18" i="1"/>
  <c r="M14" i="1"/>
  <c r="M20" i="1"/>
  <c r="M16" i="1"/>
  <c r="L16" i="1"/>
  <c r="L14" i="1"/>
  <c r="L20" i="1"/>
  <c r="L18" i="1"/>
  <c r="M21" i="1"/>
  <c r="M19" i="1"/>
  <c r="M15" i="1"/>
  <c r="M17" i="1"/>
  <c r="N15" i="1"/>
  <c r="N17" i="1"/>
  <c r="N19" i="1"/>
  <c r="N21" i="1"/>
  <c r="C21" i="1"/>
  <c r="C19" i="1"/>
  <c r="C17" i="1"/>
  <c r="C15" i="1"/>
  <c r="C11" i="1"/>
  <c r="I20" i="1"/>
  <c r="G18" i="1"/>
  <c r="F17" i="1"/>
  <c r="D15" i="1"/>
  <c r="J11" i="1"/>
  <c r="H20" i="1"/>
  <c r="E17" i="1"/>
  <c r="J14" i="1"/>
  <c r="I11" i="1"/>
  <c r="G20" i="1"/>
  <c r="F19" i="1"/>
  <c r="D17" i="1"/>
  <c r="I14" i="1"/>
  <c r="H11" i="1"/>
  <c r="E19" i="1"/>
  <c r="J16" i="1"/>
  <c r="H14" i="1"/>
  <c r="G11" i="1"/>
  <c r="F21" i="1"/>
  <c r="D19" i="1"/>
  <c r="I16" i="1"/>
  <c r="G14" i="1"/>
  <c r="C8" i="1"/>
  <c r="F11" i="1"/>
  <c r="E21" i="1"/>
  <c r="J18" i="1"/>
  <c r="H16" i="1"/>
  <c r="E11" i="1"/>
  <c r="G9" i="1"/>
  <c r="D11" i="1"/>
  <c r="J9" i="1"/>
  <c r="I9" i="1"/>
  <c r="H9" i="1"/>
  <c r="F8" i="1"/>
  <c r="E8" i="1"/>
  <c r="D8" i="1"/>
  <c r="E14" i="1" l="1"/>
  <c r="E20" i="1"/>
  <c r="E18" i="1"/>
  <c r="E16" i="1"/>
  <c r="I19" i="1"/>
  <c r="I17" i="1"/>
  <c r="I15" i="1"/>
  <c r="I21" i="1"/>
  <c r="J19" i="1"/>
  <c r="J17" i="1"/>
  <c r="J15" i="1"/>
  <c r="J21" i="1"/>
  <c r="C20" i="1"/>
  <c r="C18" i="1"/>
  <c r="C16" i="1"/>
  <c r="C14" i="1"/>
  <c r="G17" i="1"/>
  <c r="G15" i="1"/>
  <c r="G21" i="1"/>
  <c r="G19" i="1"/>
  <c r="F16" i="1"/>
  <c r="F14" i="1"/>
  <c r="F20" i="1"/>
  <c r="F18" i="1"/>
  <c r="H17" i="1"/>
  <c r="H15" i="1"/>
  <c r="H21" i="1"/>
  <c r="H19" i="1"/>
  <c r="D14" i="1"/>
  <c r="D20" i="1"/>
  <c r="D18" i="1"/>
  <c r="D16" i="1"/>
</calcChain>
</file>

<file path=xl/sharedStrings.xml><?xml version="1.0" encoding="utf-8"?>
<sst xmlns="http://schemas.openxmlformats.org/spreadsheetml/2006/main" count="16" uniqueCount="16">
  <si>
    <t># of magnets</t>
  </si>
  <si>
    <t>magnet center radius</t>
  </si>
  <si>
    <t>B</t>
  </si>
  <si>
    <t>Py</t>
  </si>
  <si>
    <t>Pz</t>
  </si>
  <si>
    <t>i</t>
  </si>
  <si>
    <t>Position</t>
  </si>
  <si>
    <t>1py</t>
  </si>
  <si>
    <t>2py</t>
  </si>
  <si>
    <t>1pz</t>
  </si>
  <si>
    <t>2pz</t>
  </si>
  <si>
    <t>3py</t>
  </si>
  <si>
    <t>3pz</t>
  </si>
  <si>
    <t>4pz</t>
  </si>
  <si>
    <t>4py</t>
  </si>
  <si>
    <t>rotation per magnet (2B)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</si>
</sst>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 positions</a:t>
            </a:r>
            <a:r>
              <a:rPr lang="en-US" baseline="0"/>
              <a:t> in x-y coordinate</a:t>
            </a:r>
            <a:endParaRPr lang="en-US"/>
          </a:p>
        </c:rich>
      </c:tx>
      <c:layout>
        <c:manualLayout>
          <c:xMode val="edge"/>
          <c:yMode val="edge"/>
          <c:x val="0.32221391018124501"/>
          <c:y val="1.3506994693680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Corner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Sheet1!$C$14:$O$14</c:f>
              <c:numCache>
                <c:formatCode>0.00</c:formatCode>
                <c:ptCount val="13"/>
                <c:pt idx="0">
                  <c:v>4.75</c:v>
                </c:pt>
                <c:pt idx="1">
                  <c:v>19.210517352263626</c:v>
                </c:pt>
                <c:pt idx="2">
                  <c:v>20.3479208417492</c:v>
                </c:pt>
                <c:pt idx="3">
                  <c:v>14.763960944970711</c:v>
                </c:pt>
                <c:pt idx="4">
                  <c:v>10.17548044745967</c:v>
                </c:pt>
                <c:pt idx="5">
                  <c:v>4.7500000000000009</c:v>
                </c:pt>
                <c:pt idx="6">
                  <c:v>-7.2398190008976631</c:v>
                </c:pt>
                <c:pt idx="7">
                  <c:v>-22.449622391532699</c:v>
                </c:pt>
                <c:pt idx="8">
                  <c:v>-28.033582288311202</c:v>
                </c:pt>
                <c:pt idx="9">
                  <c:v>-16.274855905701639</c:v>
                </c:pt>
                <c:pt idx="10">
                  <c:v>4.7499999999999876</c:v>
                </c:pt>
                <c:pt idx="11">
                  <c:v>19.210517352263608</c:v>
                </c:pt>
                <c:pt idx="12">
                  <c:v>20.347920841749211</c:v>
                </c:pt>
              </c:numCache>
            </c:numRef>
          </c:xVal>
          <c:yVal>
            <c:numRef>
              <c:f>Sheet1!$C$15:$O$15</c:f>
              <c:numCache>
                <c:formatCode>0.00</c:formatCode>
                <c:ptCount val="13"/>
                <c:pt idx="0">
                  <c:v>27.25</c:v>
                </c:pt>
                <c:pt idx="1">
                  <c:v>15.153194644315338</c:v>
                </c:pt>
                <c:pt idx="2">
                  <c:v>0.31807170176606991</c:v>
                </c:pt>
                <c:pt idx="3">
                  <c:v>-8.0037331483280685</c:v>
                </c:pt>
                <c:pt idx="4">
                  <c:v>-12.217533197753335</c:v>
                </c:pt>
                <c:pt idx="5">
                  <c:v>-17.75</c:v>
                </c:pt>
                <c:pt idx="6">
                  <c:v>-21.2525701025573</c:v>
                </c:pt>
                <c:pt idx="7">
                  <c:v>-13.587693045106569</c:v>
                </c:pt>
                <c:pt idx="8">
                  <c:v>5.9020315985445517</c:v>
                </c:pt>
                <c:pt idx="9">
                  <c:v>24.188231549119287</c:v>
                </c:pt>
                <c:pt idx="10">
                  <c:v>27.250000000000007</c:v>
                </c:pt>
                <c:pt idx="11">
                  <c:v>15.153194644315361</c:v>
                </c:pt>
                <c:pt idx="12">
                  <c:v>0.31807170176607613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0-4470-BE53-3C94C011915B}"/>
            </c:ext>
          </c:extLst>
        </c:ser>
        <c:ser>
          <c:idx val="1"/>
          <c:order val="1"/>
          <c:tx>
            <c:v>Corner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Sheet1!$C$16:$O$16</c:f>
              <c:numCache>
                <c:formatCode>0.00</c:formatCode>
                <c:ptCount val="13"/>
                <c:pt idx="0">
                  <c:v>-4.7499999999999991</c:v>
                </c:pt>
                <c:pt idx="1">
                  <c:v>16.274855905701624</c:v>
                </c:pt>
                <c:pt idx="2">
                  <c:v>28.033582288311202</c:v>
                </c:pt>
                <c:pt idx="3">
                  <c:v>22.44962239153271</c:v>
                </c:pt>
                <c:pt idx="4">
                  <c:v>7.2398190008976702</c:v>
                </c:pt>
                <c:pt idx="5">
                  <c:v>-4.7499999999999982</c:v>
                </c:pt>
                <c:pt idx="6">
                  <c:v>-10.175480447459666</c:v>
                </c:pt>
                <c:pt idx="7">
                  <c:v>-14.763960944970705</c:v>
                </c:pt>
                <c:pt idx="8">
                  <c:v>-20.347920841749197</c:v>
                </c:pt>
                <c:pt idx="9">
                  <c:v>-19.210517352263626</c:v>
                </c:pt>
                <c:pt idx="10">
                  <c:v>-4.7500000000000107</c:v>
                </c:pt>
                <c:pt idx="11">
                  <c:v>16.274855905701592</c:v>
                </c:pt>
                <c:pt idx="12">
                  <c:v>28.033582288311202</c:v>
                </c:pt>
              </c:numCache>
            </c:numRef>
          </c:xVal>
          <c:yVal>
            <c:numRef>
              <c:f>Sheet1!$C$17:$O$17</c:f>
              <c:numCache>
                <c:formatCode>0.00</c:formatCode>
                <c:ptCount val="13"/>
                <c:pt idx="0">
                  <c:v>27.25</c:v>
                </c:pt>
                <c:pt idx="1">
                  <c:v>24.188231549119298</c:v>
                </c:pt>
                <c:pt idx="2">
                  <c:v>5.902031598544565</c:v>
                </c:pt>
                <c:pt idx="3">
                  <c:v>-13.587693045106562</c:v>
                </c:pt>
                <c:pt idx="4">
                  <c:v>-21.252570102557293</c:v>
                </c:pt>
                <c:pt idx="5">
                  <c:v>-17.75</c:v>
                </c:pt>
                <c:pt idx="6">
                  <c:v>-12.21753319775334</c:v>
                </c:pt>
                <c:pt idx="7">
                  <c:v>-8.0037331483280649</c:v>
                </c:pt>
                <c:pt idx="8">
                  <c:v>0.31807170176606725</c:v>
                </c:pt>
                <c:pt idx="9">
                  <c:v>15.153194644315327</c:v>
                </c:pt>
                <c:pt idx="10">
                  <c:v>27.249999999999993</c:v>
                </c:pt>
                <c:pt idx="11">
                  <c:v>24.188231549119315</c:v>
                </c:pt>
                <c:pt idx="12">
                  <c:v>5.902031598544581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0-4470-BE53-3C94C011915B}"/>
            </c:ext>
          </c:extLst>
        </c:ser>
        <c:ser>
          <c:idx val="6"/>
          <c:order val="2"/>
          <c:tx>
            <c:v>Corner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Sheet1!$C$18:$O$18</c:f>
              <c:numCache>
                <c:formatCode>0.00</c:formatCode>
                <c:ptCount val="13"/>
                <c:pt idx="0">
                  <c:v>-4.75</c:v>
                </c:pt>
                <c:pt idx="1">
                  <c:v>7.2398190008976657</c:v>
                </c:pt>
                <c:pt idx="2">
                  <c:v>22.449622391532706</c:v>
                </c:pt>
                <c:pt idx="3">
                  <c:v>28.033582288311202</c:v>
                </c:pt>
                <c:pt idx="4">
                  <c:v>16.274855905701628</c:v>
                </c:pt>
                <c:pt idx="5">
                  <c:v>-4.7499999999999956</c:v>
                </c:pt>
                <c:pt idx="6">
                  <c:v>-19.210517352263622</c:v>
                </c:pt>
                <c:pt idx="7">
                  <c:v>-20.347920841749207</c:v>
                </c:pt>
                <c:pt idx="8">
                  <c:v>-14.763960944970712</c:v>
                </c:pt>
                <c:pt idx="9">
                  <c:v>-10.175480447459664</c:v>
                </c:pt>
                <c:pt idx="10">
                  <c:v>-4.7499999999999982</c:v>
                </c:pt>
                <c:pt idx="11">
                  <c:v>7.2398190008976409</c:v>
                </c:pt>
                <c:pt idx="12">
                  <c:v>22.449622391532696</c:v>
                </c:pt>
              </c:numCache>
            </c:numRef>
          </c:xVal>
          <c:yVal>
            <c:numRef>
              <c:f>Sheet1!$C$19:$O$19</c:f>
              <c:numCache>
                <c:formatCode>0.00</c:formatCode>
                <c:ptCount val="13"/>
                <c:pt idx="0">
                  <c:v>17.75</c:v>
                </c:pt>
                <c:pt idx="1">
                  <c:v>21.252570102557296</c:v>
                </c:pt>
                <c:pt idx="2">
                  <c:v>13.587693045106565</c:v>
                </c:pt>
                <c:pt idx="3">
                  <c:v>-5.9020315985445624</c:v>
                </c:pt>
                <c:pt idx="4">
                  <c:v>-24.188231549119294</c:v>
                </c:pt>
                <c:pt idx="5">
                  <c:v>-27.25</c:v>
                </c:pt>
                <c:pt idx="6">
                  <c:v>-15.153194644315343</c:v>
                </c:pt>
                <c:pt idx="7">
                  <c:v>-0.31807170176607169</c:v>
                </c:pt>
                <c:pt idx="8">
                  <c:v>8.0037331483280738</c:v>
                </c:pt>
                <c:pt idx="9">
                  <c:v>12.217533197753339</c:v>
                </c:pt>
                <c:pt idx="10">
                  <c:v>17.749999999999993</c:v>
                </c:pt>
                <c:pt idx="11">
                  <c:v>21.2525701025573</c:v>
                </c:pt>
                <c:pt idx="12">
                  <c:v>13.587693045106572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70-4470-BE53-3C94C011915B}"/>
            </c:ext>
          </c:extLst>
        </c:ser>
        <c:ser>
          <c:idx val="7"/>
          <c:order val="3"/>
          <c:tx>
            <c:v>Corner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4000"/>
                </a:schemeClr>
              </a:solidFill>
              <a:ln w="9525">
                <a:solidFill>
                  <a:schemeClr val="accent1">
                    <a:tint val="54000"/>
                  </a:schemeClr>
                </a:solidFill>
              </a:ln>
              <a:effectLst/>
            </c:spPr>
          </c:marker>
          <c:xVal>
            <c:numRef>
              <c:f>Sheet1!$C$20:$O$20</c:f>
              <c:numCache>
                <c:formatCode>0.00</c:formatCode>
                <c:ptCount val="13"/>
                <c:pt idx="0">
                  <c:v>4.7499999999999991</c:v>
                </c:pt>
                <c:pt idx="1">
                  <c:v>10.175480447459666</c:v>
                </c:pt>
                <c:pt idx="2">
                  <c:v>14.763960944970705</c:v>
                </c:pt>
                <c:pt idx="3">
                  <c:v>20.347920841749204</c:v>
                </c:pt>
                <c:pt idx="4">
                  <c:v>19.210517352263629</c:v>
                </c:pt>
                <c:pt idx="5">
                  <c:v>4.7500000000000036</c:v>
                </c:pt>
                <c:pt idx="6">
                  <c:v>-16.274855905701621</c:v>
                </c:pt>
                <c:pt idx="7">
                  <c:v>-28.033582288311202</c:v>
                </c:pt>
                <c:pt idx="8">
                  <c:v>-22.449622391532717</c:v>
                </c:pt>
                <c:pt idx="9">
                  <c:v>-7.2398190008976755</c:v>
                </c:pt>
                <c:pt idx="10">
                  <c:v>4.75</c:v>
                </c:pt>
                <c:pt idx="11">
                  <c:v>10.175480447459654</c:v>
                </c:pt>
                <c:pt idx="12">
                  <c:v>14.763960944970705</c:v>
                </c:pt>
              </c:numCache>
            </c:numRef>
          </c:xVal>
          <c:yVal>
            <c:numRef>
              <c:f>Sheet1!$C$21:$O$21</c:f>
              <c:numCache>
                <c:formatCode>0.00</c:formatCode>
                <c:ptCount val="13"/>
                <c:pt idx="0">
                  <c:v>17.75</c:v>
                </c:pt>
                <c:pt idx="1">
                  <c:v>12.217533197753337</c:v>
                </c:pt>
                <c:pt idx="2">
                  <c:v>8.0037331483280703</c:v>
                </c:pt>
                <c:pt idx="3">
                  <c:v>-0.31807170176606903</c:v>
                </c:pt>
                <c:pt idx="4">
                  <c:v>-15.153194644315334</c:v>
                </c:pt>
                <c:pt idx="5">
                  <c:v>-27.25</c:v>
                </c:pt>
                <c:pt idx="6">
                  <c:v>-24.188231549119301</c:v>
                </c:pt>
                <c:pt idx="7">
                  <c:v>-5.9020315985445748</c:v>
                </c:pt>
                <c:pt idx="8">
                  <c:v>13.587693045106558</c:v>
                </c:pt>
                <c:pt idx="9">
                  <c:v>21.2525701025573</c:v>
                </c:pt>
                <c:pt idx="10">
                  <c:v>17.750000000000007</c:v>
                </c:pt>
                <c:pt idx="11">
                  <c:v>12.217533197753347</c:v>
                </c:pt>
                <c:pt idx="12">
                  <c:v>8.0037331483280667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70-4470-BE53-3C94C011915B}"/>
            </c:ext>
          </c:extLst>
        </c:ser>
        <c:ser>
          <c:idx val="0"/>
          <c:order val="4"/>
          <c:tx>
            <c:v>Magnet center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3000"/>
                </a:schemeClr>
              </a:solidFill>
              <a:ln w="9525">
                <a:solidFill>
                  <a:schemeClr val="accent1">
                    <a:shade val="53000"/>
                  </a:schemeClr>
                </a:solidFill>
              </a:ln>
              <a:effectLst/>
            </c:spPr>
          </c:marker>
          <c:xVal>
            <c:numRef>
              <c:f>Sheet1!$C$8:$O$8</c:f>
              <c:numCache>
                <c:formatCode>0.00</c:formatCode>
                <c:ptCount val="13"/>
                <c:pt idx="0">
                  <c:v>0</c:v>
                </c:pt>
                <c:pt idx="1">
                  <c:v>13.225168176580645</c:v>
                </c:pt>
                <c:pt idx="2">
                  <c:v>21.398771616640953</c:v>
                </c:pt>
                <c:pt idx="3">
                  <c:v>21.398771616640957</c:v>
                </c:pt>
                <c:pt idx="4">
                  <c:v>13.225168176580649</c:v>
                </c:pt>
                <c:pt idx="5">
                  <c:v>2.756584023544395E-15</c:v>
                </c:pt>
                <c:pt idx="6">
                  <c:v>-13.225168176580643</c:v>
                </c:pt>
                <c:pt idx="7">
                  <c:v>-21.398771616640953</c:v>
                </c:pt>
                <c:pt idx="8">
                  <c:v>-21.398771616640957</c:v>
                </c:pt>
                <c:pt idx="9">
                  <c:v>-13.225168176580651</c:v>
                </c:pt>
                <c:pt idx="10">
                  <c:v>-5.51316804708879E-15</c:v>
                </c:pt>
                <c:pt idx="11">
                  <c:v>13.225168176580624</c:v>
                </c:pt>
                <c:pt idx="12">
                  <c:v>21.398771616640953</c:v>
                </c:pt>
              </c:numCache>
            </c:numRef>
          </c:xVal>
          <c:yVal>
            <c:numRef>
              <c:f>Sheet1!$C$9:$O$9</c:f>
              <c:numCache>
                <c:formatCode>0.00</c:formatCode>
                <c:ptCount val="13"/>
                <c:pt idx="0">
                  <c:v>22.5</c:v>
                </c:pt>
                <c:pt idx="1">
                  <c:v>18.202882373436317</c:v>
                </c:pt>
                <c:pt idx="2">
                  <c:v>6.9528823734363172</c:v>
                </c:pt>
                <c:pt idx="3">
                  <c:v>-6.9528823734363154</c:v>
                </c:pt>
                <c:pt idx="4">
                  <c:v>-18.202882373436314</c:v>
                </c:pt>
                <c:pt idx="5">
                  <c:v>-22.5</c:v>
                </c:pt>
                <c:pt idx="6">
                  <c:v>-18.202882373436321</c:v>
                </c:pt>
                <c:pt idx="7">
                  <c:v>-6.9528823734363199</c:v>
                </c:pt>
                <c:pt idx="8">
                  <c:v>6.9528823734363128</c:v>
                </c:pt>
                <c:pt idx="9">
                  <c:v>18.202882373436314</c:v>
                </c:pt>
                <c:pt idx="10">
                  <c:v>22.5</c:v>
                </c:pt>
                <c:pt idx="11">
                  <c:v>18.202882373436331</c:v>
                </c:pt>
                <c:pt idx="12">
                  <c:v>6.9528823734363243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70-4470-BE53-3C94C011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61920"/>
        <c:axId val="1162161008"/>
      </c:scatterChart>
      <c:valAx>
        <c:axId val="1566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61008"/>
        <c:crosses val="autoZero"/>
        <c:crossBetween val="midCat"/>
      </c:valAx>
      <c:valAx>
        <c:axId val="11621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6349</xdr:colOff>
      <xdr:row>0</xdr:row>
      <xdr:rowOff>161923</xdr:rowOff>
    </xdr:from>
    <xdr:to>
      <xdr:col>27</xdr:col>
      <xdr:colOff>47625</xdr:colOff>
      <xdr:row>36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45FAC-01F5-9344-9C57-DC3DB18D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C21-E178-F645-AF41-DFB824044317}">
  <dimension ref="B2:O21"/>
  <sheetViews>
    <sheetView tabSelected="1" zoomScale="80" zoomScaleNormal="80" workbookViewId="0">
      <selection activeCell="C3" sqref="C3"/>
    </sheetView>
  </sheetViews>
  <sheetFormatPr defaultColWidth="11" defaultRowHeight="15.75" x14ac:dyDescent="0.25"/>
  <cols>
    <col min="2" max="2" width="19.375" customWidth="1"/>
  </cols>
  <sheetData>
    <row r="2" spans="2:15" x14ac:dyDescent="0.25">
      <c r="B2" t="s">
        <v>1</v>
      </c>
      <c r="C2" s="1">
        <v>22.5</v>
      </c>
    </row>
    <row r="3" spans="2:15" x14ac:dyDescent="0.25">
      <c r="B3" t="s">
        <v>0</v>
      </c>
      <c r="C3" s="1">
        <v>10</v>
      </c>
    </row>
    <row r="4" spans="2:15" x14ac:dyDescent="0.25">
      <c r="C4" s="1"/>
    </row>
    <row r="5" spans="2:15" x14ac:dyDescent="0.25">
      <c r="B5" t="s">
        <v>6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</row>
    <row r="6" spans="2:15" x14ac:dyDescent="0.25">
      <c r="B6" t="s">
        <v>5</v>
      </c>
      <c r="C6" s="2">
        <v>0</v>
      </c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2">
        <v>8</v>
      </c>
      <c r="L6" s="2">
        <v>9</v>
      </c>
      <c r="M6" s="2">
        <v>10</v>
      </c>
      <c r="N6" s="2">
        <v>11</v>
      </c>
      <c r="O6" s="2">
        <v>12</v>
      </c>
    </row>
    <row r="7" spans="2:15" x14ac:dyDescent="0.25">
      <c r="B7" t="s">
        <v>2</v>
      </c>
      <c r="C7" s="3">
        <f>C6*2*PI()/$C$3</f>
        <v>0</v>
      </c>
      <c r="D7" s="3">
        <f t="shared" ref="D7:O7" si="0">D6*2*PI()/$C$3</f>
        <v>0.62831853071795862</v>
      </c>
      <c r="E7" s="3">
        <f t="shared" si="0"/>
        <v>1.2566370614359172</v>
      </c>
      <c r="F7" s="3">
        <f t="shared" si="0"/>
        <v>1.8849555921538759</v>
      </c>
      <c r="G7" s="3">
        <f t="shared" si="0"/>
        <v>2.5132741228718345</v>
      </c>
      <c r="H7" s="3">
        <f t="shared" si="0"/>
        <v>3.1415926535897931</v>
      </c>
      <c r="I7" s="3">
        <f t="shared" si="0"/>
        <v>3.7699111843077517</v>
      </c>
      <c r="J7" s="3">
        <f t="shared" si="0"/>
        <v>4.3982297150257104</v>
      </c>
      <c r="K7" s="3">
        <f t="shared" si="0"/>
        <v>5.026548245743669</v>
      </c>
      <c r="L7" s="3">
        <f t="shared" si="0"/>
        <v>5.6548667764616276</v>
      </c>
      <c r="M7" s="3">
        <f t="shared" si="0"/>
        <v>6.2831853071795862</v>
      </c>
      <c r="N7" s="3">
        <f t="shared" si="0"/>
        <v>6.911503837897544</v>
      </c>
      <c r="O7" s="3">
        <f t="shared" si="0"/>
        <v>7.5398223686155035</v>
      </c>
    </row>
    <row r="8" spans="2:15" x14ac:dyDescent="0.25">
      <c r="B8" t="s">
        <v>3</v>
      </c>
      <c r="C8" s="3">
        <f>$C$2*SIN(C7)</f>
        <v>0</v>
      </c>
      <c r="D8" s="3">
        <f t="shared" ref="D8:O8" si="1">$C$2*SIN(D7)</f>
        <v>13.225168176580645</v>
      </c>
      <c r="E8" s="3">
        <f t="shared" si="1"/>
        <v>21.398771616640953</v>
      </c>
      <c r="F8" s="3">
        <f t="shared" si="1"/>
        <v>21.398771616640957</v>
      </c>
      <c r="G8" s="3">
        <f t="shared" si="1"/>
        <v>13.225168176580649</v>
      </c>
      <c r="H8" s="3">
        <f t="shared" si="1"/>
        <v>2.756584023544395E-15</v>
      </c>
      <c r="I8" s="3">
        <f t="shared" si="1"/>
        <v>-13.225168176580643</v>
      </c>
      <c r="J8" s="3">
        <f t="shared" si="1"/>
        <v>-21.398771616640953</v>
      </c>
      <c r="K8" s="3">
        <f t="shared" si="1"/>
        <v>-21.398771616640957</v>
      </c>
      <c r="L8" s="3">
        <f t="shared" si="1"/>
        <v>-13.225168176580651</v>
      </c>
      <c r="M8" s="3">
        <f t="shared" si="1"/>
        <v>-5.51316804708879E-15</v>
      </c>
      <c r="N8" s="3">
        <f t="shared" si="1"/>
        <v>13.225168176580624</v>
      </c>
      <c r="O8" s="3">
        <f t="shared" si="1"/>
        <v>21.398771616640953</v>
      </c>
    </row>
    <row r="9" spans="2:15" x14ac:dyDescent="0.25">
      <c r="B9" t="s">
        <v>4</v>
      </c>
      <c r="C9" s="3">
        <f>$C$2*COS(C7)</f>
        <v>22.5</v>
      </c>
      <c r="D9" s="3">
        <f t="shared" ref="D9:O9" si="2">$C$2*COS(D7)</f>
        <v>18.202882373436317</v>
      </c>
      <c r="E9" s="3">
        <f t="shared" si="2"/>
        <v>6.9528823734363172</v>
      </c>
      <c r="F9" s="3">
        <f t="shared" si="2"/>
        <v>-6.9528823734363154</v>
      </c>
      <c r="G9" s="3">
        <f t="shared" si="2"/>
        <v>-18.202882373436314</v>
      </c>
      <c r="H9" s="3">
        <f t="shared" si="2"/>
        <v>-22.5</v>
      </c>
      <c r="I9" s="3">
        <f t="shared" si="2"/>
        <v>-18.202882373436321</v>
      </c>
      <c r="J9" s="3">
        <f t="shared" si="2"/>
        <v>-6.9528823734363199</v>
      </c>
      <c r="K9" s="3">
        <f t="shared" si="2"/>
        <v>6.9528823734363128</v>
      </c>
      <c r="L9" s="3">
        <f t="shared" si="2"/>
        <v>18.202882373436314</v>
      </c>
      <c r="M9" s="3">
        <f t="shared" si="2"/>
        <v>22.5</v>
      </c>
      <c r="N9" s="3">
        <f t="shared" si="2"/>
        <v>18.202882373436331</v>
      </c>
      <c r="O9" s="3">
        <f t="shared" si="2"/>
        <v>6.9528823734363243</v>
      </c>
    </row>
    <row r="11" spans="2:15" x14ac:dyDescent="0.25">
      <c r="B11" t="s">
        <v>15</v>
      </c>
      <c r="C11" s="3">
        <f>2*C7</f>
        <v>0</v>
      </c>
      <c r="D11" s="3">
        <f t="shared" ref="D11:O11" si="3">2*D7</f>
        <v>1.2566370614359172</v>
      </c>
      <c r="E11" s="3">
        <f t="shared" si="3"/>
        <v>2.5132741228718345</v>
      </c>
      <c r="F11" s="3">
        <f t="shared" si="3"/>
        <v>3.7699111843077517</v>
      </c>
      <c r="G11" s="3">
        <f t="shared" si="3"/>
        <v>5.026548245743669</v>
      </c>
      <c r="H11" s="3">
        <f t="shared" si="3"/>
        <v>6.2831853071795862</v>
      </c>
      <c r="I11" s="3">
        <f t="shared" si="3"/>
        <v>7.5398223686155035</v>
      </c>
      <c r="J11" s="3">
        <f t="shared" si="3"/>
        <v>8.7964594300514207</v>
      </c>
      <c r="K11" s="3">
        <f t="shared" si="3"/>
        <v>10.053096491487338</v>
      </c>
      <c r="L11" s="3">
        <f t="shared" si="3"/>
        <v>11.309733552923255</v>
      </c>
      <c r="M11" s="3">
        <f t="shared" si="3"/>
        <v>12.566370614359172</v>
      </c>
      <c r="N11" s="3">
        <f t="shared" si="3"/>
        <v>13.823007675795088</v>
      </c>
      <c r="O11" s="3">
        <f t="shared" si="3"/>
        <v>15.079644737231007</v>
      </c>
    </row>
    <row r="14" spans="2:15" x14ac:dyDescent="0.25">
      <c r="B14" t="s">
        <v>7</v>
      </c>
      <c r="C14" s="3">
        <f>C$8+(9.5/(2^0.5))*COS((PI()/4)-(2*C$7))</f>
        <v>4.75</v>
      </c>
      <c r="D14" s="3">
        <f t="shared" ref="D14:O14" si="4">D$8+(9.5/(2^0.5))*COS((PI()/4)-(2*D$7))</f>
        <v>19.210517352263626</v>
      </c>
      <c r="E14" s="3">
        <f t="shared" si="4"/>
        <v>20.3479208417492</v>
      </c>
      <c r="F14" s="3">
        <f t="shared" si="4"/>
        <v>14.763960944970711</v>
      </c>
      <c r="G14" s="3">
        <f t="shared" si="4"/>
        <v>10.17548044745967</v>
      </c>
      <c r="H14" s="3">
        <f t="shared" si="4"/>
        <v>4.7500000000000009</v>
      </c>
      <c r="I14" s="3">
        <f t="shared" si="4"/>
        <v>-7.2398190008976631</v>
      </c>
      <c r="J14" s="3">
        <f t="shared" si="4"/>
        <v>-22.449622391532699</v>
      </c>
      <c r="K14" s="3">
        <f t="shared" si="4"/>
        <v>-28.033582288311202</v>
      </c>
      <c r="L14" s="3">
        <f t="shared" si="4"/>
        <v>-16.274855905701639</v>
      </c>
      <c r="M14" s="3">
        <f t="shared" si="4"/>
        <v>4.7499999999999876</v>
      </c>
      <c r="N14" s="3">
        <f t="shared" si="4"/>
        <v>19.210517352263608</v>
      </c>
      <c r="O14" s="3">
        <f t="shared" si="4"/>
        <v>20.347920841749211</v>
      </c>
    </row>
    <row r="15" spans="2:15" x14ac:dyDescent="0.25">
      <c r="B15" t="s">
        <v>9</v>
      </c>
      <c r="C15" s="3">
        <f>C$9+(9.5/(2^0.5))*SIN((PI()/4)-(2*C$7))</f>
        <v>27.25</v>
      </c>
      <c r="D15" s="3">
        <f t="shared" ref="D15:O15" si="5">D$9+(9.5/(2^0.5))*SIN((PI()/4)-(2*D$7))</f>
        <v>15.153194644315338</v>
      </c>
      <c r="E15" s="3">
        <f t="shared" si="5"/>
        <v>0.31807170176606991</v>
      </c>
      <c r="F15" s="3">
        <f t="shared" si="5"/>
        <v>-8.0037331483280685</v>
      </c>
      <c r="G15" s="3">
        <f t="shared" si="5"/>
        <v>-12.217533197753335</v>
      </c>
      <c r="H15" s="3">
        <f t="shared" si="5"/>
        <v>-17.75</v>
      </c>
      <c r="I15" s="3">
        <f t="shared" si="5"/>
        <v>-21.2525701025573</v>
      </c>
      <c r="J15" s="3">
        <f t="shared" si="5"/>
        <v>-13.587693045106569</v>
      </c>
      <c r="K15" s="3">
        <f t="shared" si="5"/>
        <v>5.9020315985445517</v>
      </c>
      <c r="L15" s="3">
        <f t="shared" si="5"/>
        <v>24.188231549119287</v>
      </c>
      <c r="M15" s="3">
        <f t="shared" si="5"/>
        <v>27.250000000000007</v>
      </c>
      <c r="N15" s="3">
        <f t="shared" si="5"/>
        <v>15.153194644315361</v>
      </c>
      <c r="O15" s="3">
        <f t="shared" si="5"/>
        <v>0.31807170176607613</v>
      </c>
    </row>
    <row r="16" spans="2:15" x14ac:dyDescent="0.25">
      <c r="B16" t="s">
        <v>8</v>
      </c>
      <c r="C16" s="3">
        <f>C$8+(9.5/(2^0.5))*(-1)*SIN((PI()/4)-(2*C$7))</f>
        <v>-4.7499999999999991</v>
      </c>
      <c r="D16" s="3">
        <f t="shared" ref="D16:O16" si="6">D$8+(9.5/(2^0.5))*(-1)*SIN((PI()/4)-(2*D$7))</f>
        <v>16.274855905701624</v>
      </c>
      <c r="E16" s="3">
        <f t="shared" si="6"/>
        <v>28.033582288311202</v>
      </c>
      <c r="F16" s="3">
        <f t="shared" si="6"/>
        <v>22.44962239153271</v>
      </c>
      <c r="G16" s="3">
        <f t="shared" si="6"/>
        <v>7.2398190008976702</v>
      </c>
      <c r="H16" s="3">
        <f t="shared" si="6"/>
        <v>-4.7499999999999982</v>
      </c>
      <c r="I16" s="3">
        <f t="shared" si="6"/>
        <v>-10.175480447459666</v>
      </c>
      <c r="J16" s="3">
        <f t="shared" si="6"/>
        <v>-14.763960944970705</v>
      </c>
      <c r="K16" s="3">
        <f t="shared" si="6"/>
        <v>-20.347920841749197</v>
      </c>
      <c r="L16" s="3">
        <f t="shared" si="6"/>
        <v>-19.210517352263626</v>
      </c>
      <c r="M16" s="3">
        <f t="shared" si="6"/>
        <v>-4.7500000000000107</v>
      </c>
      <c r="N16" s="3">
        <f t="shared" si="6"/>
        <v>16.274855905701592</v>
      </c>
      <c r="O16" s="3">
        <f t="shared" si="6"/>
        <v>28.033582288311202</v>
      </c>
    </row>
    <row r="17" spans="2:15" x14ac:dyDescent="0.25">
      <c r="B17" t="s">
        <v>10</v>
      </c>
      <c r="C17" s="3">
        <f>C$9+(9.5/(2^0.5))*COS((PI()/4)-(2*C$7))</f>
        <v>27.25</v>
      </c>
      <c r="D17" s="3">
        <f t="shared" ref="D17:O17" si="7">D$9+(9.5/(2^0.5))*COS((PI()/4)-(2*D$7))</f>
        <v>24.188231549119298</v>
      </c>
      <c r="E17" s="3">
        <f t="shared" si="7"/>
        <v>5.902031598544565</v>
      </c>
      <c r="F17" s="3">
        <f t="shared" si="7"/>
        <v>-13.587693045106562</v>
      </c>
      <c r="G17" s="3">
        <f t="shared" si="7"/>
        <v>-21.252570102557293</v>
      </c>
      <c r="H17" s="3">
        <f t="shared" si="7"/>
        <v>-17.75</v>
      </c>
      <c r="I17" s="3">
        <f t="shared" si="7"/>
        <v>-12.21753319775334</v>
      </c>
      <c r="J17" s="3">
        <f t="shared" si="7"/>
        <v>-8.0037331483280649</v>
      </c>
      <c r="K17" s="3">
        <f t="shared" si="7"/>
        <v>0.31807170176606725</v>
      </c>
      <c r="L17" s="3">
        <f t="shared" si="7"/>
        <v>15.153194644315327</v>
      </c>
      <c r="M17" s="3">
        <f t="shared" si="7"/>
        <v>27.249999999999993</v>
      </c>
      <c r="N17" s="3">
        <f t="shared" si="7"/>
        <v>24.188231549119315</v>
      </c>
      <c r="O17" s="3">
        <f t="shared" si="7"/>
        <v>5.902031598544581</v>
      </c>
    </row>
    <row r="18" spans="2:15" x14ac:dyDescent="0.25">
      <c r="B18" t="s">
        <v>11</v>
      </c>
      <c r="C18" s="3">
        <f>C$8+(9.5/(2^0.5))*(-1)*COS((PI()/4)-(2*C$7))</f>
        <v>-4.75</v>
      </c>
      <c r="D18" s="3">
        <f t="shared" ref="D18:O18" si="8">D$8+(9.5/(2^0.5))*(-1)*COS((PI()/4)-(2*D$7))</f>
        <v>7.2398190008976657</v>
      </c>
      <c r="E18" s="3">
        <f t="shared" si="8"/>
        <v>22.449622391532706</v>
      </c>
      <c r="F18" s="3">
        <f t="shared" si="8"/>
        <v>28.033582288311202</v>
      </c>
      <c r="G18" s="3">
        <f t="shared" si="8"/>
        <v>16.274855905701628</v>
      </c>
      <c r="H18" s="3">
        <f t="shared" si="8"/>
        <v>-4.7499999999999956</v>
      </c>
      <c r="I18" s="3">
        <f t="shared" si="8"/>
        <v>-19.210517352263622</v>
      </c>
      <c r="J18" s="3">
        <f t="shared" si="8"/>
        <v>-20.347920841749207</v>
      </c>
      <c r="K18" s="3">
        <f t="shared" si="8"/>
        <v>-14.763960944970712</v>
      </c>
      <c r="L18" s="3">
        <f t="shared" si="8"/>
        <v>-10.175480447459664</v>
      </c>
      <c r="M18" s="3">
        <f t="shared" si="8"/>
        <v>-4.7499999999999982</v>
      </c>
      <c r="N18" s="3">
        <f t="shared" si="8"/>
        <v>7.2398190008976409</v>
      </c>
      <c r="O18" s="3">
        <f t="shared" si="8"/>
        <v>22.449622391532696</v>
      </c>
    </row>
    <row r="19" spans="2:15" x14ac:dyDescent="0.25">
      <c r="B19" t="s">
        <v>12</v>
      </c>
      <c r="C19" s="3">
        <f>C$9+(9.5/(2^0.5))*(-1)*SIN((PI()/4)-(2*C$7))</f>
        <v>17.75</v>
      </c>
      <c r="D19" s="3">
        <f t="shared" ref="D19:O19" si="9">D$9+(9.5/(2^0.5))*(-1)*SIN((PI()/4)-(2*D$7))</f>
        <v>21.252570102557296</v>
      </c>
      <c r="E19" s="3">
        <f t="shared" si="9"/>
        <v>13.587693045106565</v>
      </c>
      <c r="F19" s="3">
        <f t="shared" si="9"/>
        <v>-5.9020315985445624</v>
      </c>
      <c r="G19" s="3">
        <f t="shared" si="9"/>
        <v>-24.188231549119294</v>
      </c>
      <c r="H19" s="3">
        <f t="shared" si="9"/>
        <v>-27.25</v>
      </c>
      <c r="I19" s="3">
        <f t="shared" si="9"/>
        <v>-15.153194644315343</v>
      </c>
      <c r="J19" s="3">
        <f t="shared" si="9"/>
        <v>-0.31807170176607169</v>
      </c>
      <c r="K19" s="3">
        <f t="shared" si="9"/>
        <v>8.0037331483280738</v>
      </c>
      <c r="L19" s="3">
        <f t="shared" si="9"/>
        <v>12.217533197753339</v>
      </c>
      <c r="M19" s="3">
        <f t="shared" si="9"/>
        <v>17.749999999999993</v>
      </c>
      <c r="N19" s="3">
        <f t="shared" si="9"/>
        <v>21.2525701025573</v>
      </c>
      <c r="O19" s="3">
        <f t="shared" si="9"/>
        <v>13.587693045106572</v>
      </c>
    </row>
    <row r="20" spans="2:15" x14ac:dyDescent="0.25">
      <c r="B20" t="s">
        <v>14</v>
      </c>
      <c r="C20" s="3">
        <f>C$8+(9.5/(2^0.5))*SIN((PI()/4)-(2*C$7))</f>
        <v>4.7499999999999991</v>
      </c>
      <c r="D20" s="3">
        <f t="shared" ref="D20:O20" si="10">D$8+(9.5/(2^0.5))*SIN((PI()/4)-(2*D$7))</f>
        <v>10.175480447459666</v>
      </c>
      <c r="E20" s="3">
        <f t="shared" si="10"/>
        <v>14.763960944970705</v>
      </c>
      <c r="F20" s="3">
        <f t="shared" si="10"/>
        <v>20.347920841749204</v>
      </c>
      <c r="G20" s="3">
        <f t="shared" si="10"/>
        <v>19.210517352263629</v>
      </c>
      <c r="H20" s="3">
        <f t="shared" si="10"/>
        <v>4.7500000000000036</v>
      </c>
      <c r="I20" s="3">
        <f t="shared" si="10"/>
        <v>-16.274855905701621</v>
      </c>
      <c r="J20" s="3">
        <f t="shared" si="10"/>
        <v>-28.033582288311202</v>
      </c>
      <c r="K20" s="3">
        <f t="shared" si="10"/>
        <v>-22.449622391532717</v>
      </c>
      <c r="L20" s="3">
        <f t="shared" si="10"/>
        <v>-7.2398190008976755</v>
      </c>
      <c r="M20" s="3">
        <f t="shared" si="10"/>
        <v>4.75</v>
      </c>
      <c r="N20" s="3">
        <f t="shared" si="10"/>
        <v>10.175480447459654</v>
      </c>
      <c r="O20" s="3">
        <f t="shared" si="10"/>
        <v>14.763960944970705</v>
      </c>
    </row>
    <row r="21" spans="2:15" x14ac:dyDescent="0.25">
      <c r="B21" t="s">
        <v>13</v>
      </c>
      <c r="C21" s="3">
        <f>C$9+(9.5/(2^0.5))*(-1)*COS((PI()/4)-(2*C$7))</f>
        <v>17.75</v>
      </c>
      <c r="D21" s="3">
        <f t="shared" ref="D21:O21" si="11">D$9+(9.5/(2^0.5))*(-1)*COS((PI()/4)-(2*D$7))</f>
        <v>12.217533197753337</v>
      </c>
      <c r="E21" s="3">
        <f t="shared" si="11"/>
        <v>8.0037331483280703</v>
      </c>
      <c r="F21" s="3">
        <f t="shared" si="11"/>
        <v>-0.31807170176606903</v>
      </c>
      <c r="G21" s="3">
        <f t="shared" si="11"/>
        <v>-15.153194644315334</v>
      </c>
      <c r="H21" s="3">
        <f t="shared" si="11"/>
        <v>-27.25</v>
      </c>
      <c r="I21" s="3">
        <f t="shared" si="11"/>
        <v>-24.188231549119301</v>
      </c>
      <c r="J21" s="3">
        <f t="shared" si="11"/>
        <v>-5.9020315985445748</v>
      </c>
      <c r="K21" s="3">
        <f t="shared" si="11"/>
        <v>13.587693045106558</v>
      </c>
      <c r="L21" s="3">
        <f t="shared" si="11"/>
        <v>21.2525701025573</v>
      </c>
      <c r="M21" s="3">
        <f t="shared" si="11"/>
        <v>17.750000000000007</v>
      </c>
      <c r="N21" s="3">
        <f t="shared" si="11"/>
        <v>12.217533197753347</v>
      </c>
      <c r="O21" s="3">
        <f t="shared" si="11"/>
        <v>8.0037331483280667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</cp:lastModifiedBy>
  <dcterms:created xsi:type="dcterms:W3CDTF">2019-02-11T15:25:55Z</dcterms:created>
  <dcterms:modified xsi:type="dcterms:W3CDTF">2019-02-19T02:25:22Z</dcterms:modified>
</cp:coreProperties>
</file>