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ke/github/RockPy/RockPy/tests/test_data/"/>
    </mc:Choice>
  </mc:AlternateContent>
  <bookViews>
    <workbookView xWindow="0" yWindow="460" windowWidth="30740" windowHeight="14860"/>
  </bookViews>
  <sheets>
    <sheet name="Statistics" sheetId="6" r:id="rId1"/>
    <sheet name="Averages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3" i="5"/>
  <c r="E12" i="5"/>
  <c r="E14" i="5"/>
  <c r="E15" i="5"/>
  <c r="E16" i="5"/>
  <c r="E17" i="5"/>
  <c r="E18" i="5"/>
  <c r="E19" i="5"/>
  <c r="E20" i="5"/>
  <c r="E21" i="5"/>
  <c r="E2" i="5"/>
  <c r="F2" i="5"/>
  <c r="C25" i="5"/>
  <c r="C24" i="5"/>
  <c r="C26" i="5"/>
  <c r="F5" i="5"/>
  <c r="F6" i="5"/>
  <c r="F7" i="5"/>
  <c r="F3" i="5"/>
  <c r="F8" i="5"/>
  <c r="F9" i="5"/>
  <c r="F10" i="5"/>
  <c r="F11" i="5"/>
  <c r="F13" i="5"/>
  <c r="F12" i="5"/>
  <c r="F14" i="5"/>
  <c r="F15" i="5"/>
  <c r="F16" i="5"/>
  <c r="F17" i="5"/>
  <c r="F18" i="5"/>
  <c r="F19" i="5"/>
  <c r="F20" i="5"/>
  <c r="F21" i="5"/>
  <c r="F4" i="5"/>
  <c r="E23" i="5"/>
  <c r="F23" i="5"/>
  <c r="C29" i="5"/>
  <c r="G20" i="5"/>
  <c r="G7" i="5"/>
  <c r="G13" i="5"/>
  <c r="G11" i="5"/>
  <c r="G14" i="5"/>
  <c r="G3" i="5"/>
  <c r="G17" i="5"/>
  <c r="G19" i="5"/>
  <c r="G2" i="5"/>
  <c r="G9" i="5"/>
  <c r="G16" i="5"/>
  <c r="G15" i="5"/>
  <c r="G12" i="5"/>
  <c r="G21" i="5"/>
  <c r="G8" i="5"/>
  <c r="G6" i="5"/>
  <c r="G10" i="5"/>
  <c r="G5" i="5"/>
  <c r="G18" i="5"/>
  <c r="G4" i="5"/>
  <c r="G23" i="5"/>
  <c r="C30" i="5"/>
</calcChain>
</file>

<file path=xl/sharedStrings.xml><?xml version="1.0" encoding="utf-8"?>
<sst xmlns="http://schemas.openxmlformats.org/spreadsheetml/2006/main" count="217" uniqueCount="95">
  <si>
    <t>n</t>
  </si>
  <si>
    <t>b</t>
  </si>
  <si>
    <t>f</t>
  </si>
  <si>
    <t>FRAC</t>
  </si>
  <si>
    <t>g</t>
  </si>
  <si>
    <t>GAP-MAX</t>
  </si>
  <si>
    <t>q</t>
  </si>
  <si>
    <t>w</t>
  </si>
  <si>
    <t>SSE</t>
  </si>
  <si>
    <t>Z</t>
  </si>
  <si>
    <t>Z*</t>
  </si>
  <si>
    <t>IZZI_MD</t>
  </si>
  <si>
    <t>DANG</t>
  </si>
  <si>
    <t>CRM(%)</t>
  </si>
  <si>
    <t>check(%)</t>
  </si>
  <si>
    <t>dCK</t>
  </si>
  <si>
    <t>DRAT</t>
  </si>
  <si>
    <t>maxDEV</t>
  </si>
  <si>
    <t>CDRAT</t>
  </si>
  <si>
    <t>DRATS</t>
  </si>
  <si>
    <t>dpal</t>
  </si>
  <si>
    <t>dTR</t>
  </si>
  <si>
    <t>dt*</t>
  </si>
  <si>
    <t xml:space="preserve">A-3-3     </t>
  </si>
  <si>
    <t xml:space="preserve">AL2770-3b </t>
  </si>
  <si>
    <t xml:space="preserve">BR06-4F   </t>
  </si>
  <si>
    <t xml:space="preserve">C-4-4L    </t>
  </si>
  <si>
    <t xml:space="preserve">HEL2-2d   </t>
  </si>
  <si>
    <t xml:space="preserve">LV6C3A    </t>
  </si>
  <si>
    <t xml:space="preserve">m428b1    </t>
  </si>
  <si>
    <t xml:space="preserve">MCT       </t>
  </si>
  <si>
    <t xml:space="preserve">RD2358-4f </t>
  </si>
  <si>
    <t>TS01-20A-2</t>
  </si>
  <si>
    <t>dAC</t>
  </si>
  <si>
    <t>NaN</t>
  </si>
  <si>
    <t>m</t>
  </si>
  <si>
    <t>s</t>
  </si>
  <si>
    <t>dB(%)</t>
  </si>
  <si>
    <t>N</t>
  </si>
  <si>
    <t xml:space="preserve">W3  </t>
  </si>
  <si>
    <t>P1MY</t>
  </si>
  <si>
    <t xml:space="preserve">RS25b     </t>
  </si>
  <si>
    <t xml:space="preserve">RS26a     </t>
  </si>
  <si>
    <t xml:space="preserve">RS26e     </t>
  </si>
  <si>
    <t>VM1F</t>
  </si>
  <si>
    <t>Dec_Anc</t>
  </si>
  <si>
    <t>Inc_Anc</t>
  </si>
  <si>
    <t>MAD_Anc</t>
  </si>
  <si>
    <t>Dec_Fee</t>
  </si>
  <si>
    <t>Inc_Free</t>
  </si>
  <si>
    <t>MAD_Free</t>
  </si>
  <si>
    <t>α</t>
  </si>
  <si>
    <t>α'</t>
  </si>
  <si>
    <t>θ</t>
  </si>
  <si>
    <t>γ</t>
  </si>
  <si>
    <t>CDRAT'</t>
  </si>
  <si>
    <t>DRATS'</t>
  </si>
  <si>
    <t>c</t>
  </si>
  <si>
    <r>
      <t>B</t>
    </r>
    <r>
      <rPr>
        <b/>
        <i/>
        <vertAlign val="subscript"/>
        <sz val="11"/>
        <color indexed="8"/>
        <rFont val="Calibri"/>
        <family val="2"/>
      </rPr>
      <t>Lab</t>
    </r>
  </si>
  <si>
    <r>
      <t>B</t>
    </r>
    <r>
      <rPr>
        <b/>
        <i/>
        <vertAlign val="subscript"/>
        <sz val="11"/>
        <color indexed="8"/>
        <rFont val="Calibri"/>
        <family val="2"/>
      </rPr>
      <t>Exp</t>
    </r>
  </si>
  <si>
    <r>
      <t>T</t>
    </r>
    <r>
      <rPr>
        <b/>
        <i/>
        <vertAlign val="subscript"/>
        <sz val="11"/>
        <color indexed="8"/>
        <rFont val="Calibri"/>
        <family val="2"/>
      </rPr>
      <t>min</t>
    </r>
  </si>
  <si>
    <r>
      <t>T</t>
    </r>
    <r>
      <rPr>
        <b/>
        <i/>
        <vertAlign val="subscript"/>
        <sz val="11"/>
        <color indexed="8"/>
        <rFont val="Calibri"/>
        <family val="2"/>
      </rPr>
      <t>max</t>
    </r>
  </si>
  <si>
    <r>
      <rPr>
        <b/>
        <i/>
        <sz val="11"/>
        <color indexed="8"/>
        <rFont val="Calibri"/>
        <family val="2"/>
      </rPr>
      <t>σ</t>
    </r>
    <r>
      <rPr>
        <b/>
        <i/>
        <vertAlign val="subscript"/>
        <sz val="11"/>
        <color indexed="8"/>
        <rFont val="Calibri"/>
        <family val="2"/>
      </rPr>
      <t>b</t>
    </r>
  </si>
  <si>
    <r>
      <t>B</t>
    </r>
    <r>
      <rPr>
        <b/>
        <i/>
        <vertAlign val="subscript"/>
        <sz val="11"/>
        <color indexed="8"/>
        <rFont val="Calibri"/>
        <family val="2"/>
      </rPr>
      <t>Anc</t>
    </r>
  </si>
  <si>
    <r>
      <t>f</t>
    </r>
    <r>
      <rPr>
        <b/>
        <i/>
        <vertAlign val="subscript"/>
        <sz val="11"/>
        <color indexed="8"/>
        <rFont val="Calibri"/>
        <family val="2"/>
      </rPr>
      <t>vds</t>
    </r>
  </si>
  <si>
    <r>
      <t xml:space="preserve">SCAT </t>
    </r>
    <r>
      <rPr>
        <b/>
        <sz val="11"/>
        <color indexed="8"/>
        <rFont val="Calibri"/>
        <family val="2"/>
      </rPr>
      <t xml:space="preserve">(@ </t>
    </r>
    <r>
      <rPr>
        <b/>
        <i/>
        <sz val="11"/>
        <color indexed="8"/>
        <rFont val="Calibri"/>
        <family val="2"/>
      </rPr>
      <t>β</t>
    </r>
    <r>
      <rPr>
        <b/>
        <i/>
        <vertAlign val="subscript"/>
        <sz val="11"/>
        <color indexed="8"/>
        <rFont val="Calibri"/>
        <family val="2"/>
      </rPr>
      <t>threshold</t>
    </r>
    <r>
      <rPr>
        <b/>
        <sz val="11"/>
        <color indexed="8"/>
        <rFont val="Calibri"/>
        <family val="2"/>
      </rPr>
      <t xml:space="preserve"> = </t>
    </r>
    <r>
      <rPr>
        <b/>
        <sz val="11"/>
        <color indexed="8"/>
        <rFont val="Calibri"/>
        <family val="2"/>
      </rPr>
      <t>0.1)</t>
    </r>
  </si>
  <si>
    <r>
      <t>R</t>
    </r>
    <r>
      <rPr>
        <b/>
        <vertAlign val="superscript"/>
        <sz val="11"/>
        <color indexed="8"/>
        <rFont val="Calibri"/>
        <family val="2"/>
      </rPr>
      <t>2</t>
    </r>
    <r>
      <rPr>
        <b/>
        <i/>
        <vertAlign val="subscript"/>
        <sz val="11"/>
        <color indexed="8"/>
        <rFont val="Calibri"/>
        <family val="2"/>
      </rPr>
      <t>corr</t>
    </r>
  </si>
  <si>
    <r>
      <t>R</t>
    </r>
    <r>
      <rPr>
        <b/>
        <vertAlign val="superscript"/>
        <sz val="11"/>
        <color indexed="8"/>
        <rFont val="Calibri"/>
        <family val="2"/>
      </rPr>
      <t>2</t>
    </r>
    <r>
      <rPr>
        <b/>
        <i/>
        <vertAlign val="subscript"/>
        <sz val="11"/>
        <color indexed="8"/>
        <rFont val="Calibri"/>
        <family val="2"/>
      </rPr>
      <t>det</t>
    </r>
  </si>
  <si>
    <r>
      <t>NRM</t>
    </r>
    <r>
      <rPr>
        <b/>
        <i/>
        <vertAlign val="subscript"/>
        <sz val="11"/>
        <color indexed="8"/>
        <rFont val="Calibri"/>
        <family val="2"/>
      </rPr>
      <t>dev</t>
    </r>
  </si>
  <si>
    <r>
      <t>n</t>
    </r>
    <r>
      <rPr>
        <b/>
        <i/>
        <vertAlign val="subscript"/>
        <sz val="11"/>
        <color indexed="8"/>
        <rFont val="Calibri"/>
        <family val="2"/>
      </rPr>
      <t>pTRM</t>
    </r>
  </si>
  <si>
    <r>
      <rPr>
        <b/>
        <sz val="11"/>
        <color indexed="8"/>
        <rFont val="Calibri"/>
        <family val="2"/>
      </rPr>
      <t xml:space="preserve">Mean </t>
    </r>
    <r>
      <rPr>
        <b/>
        <i/>
        <sz val="11"/>
        <color indexed="8"/>
        <rFont val="Calibri"/>
        <family val="2"/>
      </rPr>
      <t>DRAT</t>
    </r>
  </si>
  <si>
    <r>
      <rPr>
        <b/>
        <sz val="11"/>
        <color indexed="8"/>
        <rFont val="Calibri"/>
        <family val="2"/>
      </rPr>
      <t xml:space="preserve">Mean </t>
    </r>
    <r>
      <rPr>
        <b/>
        <i/>
        <sz val="11"/>
        <color indexed="8"/>
        <rFont val="Calibri"/>
        <family val="2"/>
      </rPr>
      <t>DRAT'</t>
    </r>
  </si>
  <si>
    <r>
      <rPr>
        <b/>
        <sz val="11"/>
        <color indexed="8"/>
        <rFont val="Calibri"/>
        <family val="2"/>
      </rPr>
      <t xml:space="preserve">Mean </t>
    </r>
    <r>
      <rPr>
        <b/>
        <i/>
        <sz val="11"/>
        <color indexed="8"/>
        <rFont val="Calibri"/>
        <family val="2"/>
      </rPr>
      <t>DEV</t>
    </r>
  </si>
  <si>
    <r>
      <rPr>
        <b/>
        <sz val="11"/>
        <color indexed="8"/>
        <rFont val="Calibri"/>
        <family val="2"/>
      </rPr>
      <t xml:space="preserve">Mean </t>
    </r>
    <r>
      <rPr>
        <b/>
        <i/>
        <sz val="11"/>
        <color indexed="8"/>
        <rFont val="Calibri"/>
        <family val="2"/>
      </rPr>
      <t>DEV'</t>
    </r>
  </si>
  <si>
    <r>
      <t>n</t>
    </r>
    <r>
      <rPr>
        <b/>
        <i/>
        <vertAlign val="subscript"/>
        <sz val="11"/>
        <color indexed="8"/>
        <rFont val="Calibri"/>
        <family val="2"/>
      </rPr>
      <t>Tail</t>
    </r>
  </si>
  <si>
    <r>
      <t>DRAT</t>
    </r>
    <r>
      <rPr>
        <b/>
        <i/>
        <vertAlign val="subscript"/>
        <sz val="11"/>
        <color indexed="8"/>
        <rFont val="Calibri"/>
        <family val="2"/>
      </rPr>
      <t>Tail</t>
    </r>
  </si>
  <si>
    <r>
      <t>MD</t>
    </r>
    <r>
      <rPr>
        <b/>
        <i/>
        <vertAlign val="subscript"/>
        <sz val="11"/>
        <color indexed="8"/>
        <rFont val="Calibri"/>
        <family val="2"/>
      </rPr>
      <t>VDS</t>
    </r>
  </si>
  <si>
    <r>
      <t>n</t>
    </r>
    <r>
      <rPr>
        <b/>
        <i/>
        <vertAlign val="subscript"/>
        <sz val="11"/>
        <color indexed="8"/>
        <rFont val="Calibri"/>
        <family val="2"/>
      </rPr>
      <t>Add</t>
    </r>
  </si>
  <si>
    <r>
      <t>W</t>
    </r>
    <r>
      <rPr>
        <b/>
        <sz val="11"/>
        <color indexed="8"/>
        <rFont val="Calibri"/>
        <family val="2"/>
      </rPr>
      <t>×</t>
    </r>
    <r>
      <rPr>
        <b/>
        <i/>
        <sz val="11"/>
        <color indexed="8"/>
        <rFont val="Calibri"/>
        <family val="2"/>
      </rPr>
      <t>B</t>
    </r>
    <r>
      <rPr>
        <b/>
        <i/>
        <vertAlign val="subscript"/>
        <sz val="11"/>
        <color indexed="8"/>
        <rFont val="Calibri"/>
        <family val="2"/>
      </rPr>
      <t>Anc</t>
    </r>
  </si>
  <si>
    <r>
      <t>dB</t>
    </r>
    <r>
      <rPr>
        <b/>
        <i/>
        <vertAlign val="subscript"/>
        <sz val="11"/>
        <color indexed="8"/>
        <rFont val="Calibri"/>
        <family val="2"/>
      </rPr>
      <t>N</t>
    </r>
    <r>
      <rPr>
        <b/>
        <i/>
        <sz val="11"/>
        <color indexed="8"/>
        <rFont val="Calibri"/>
        <family val="2"/>
      </rPr>
      <t>(%)</t>
    </r>
  </si>
  <si>
    <r>
      <t>W</t>
    </r>
    <r>
      <rPr>
        <b/>
        <sz val="11"/>
        <color indexed="8"/>
        <rFont val="Calibri"/>
        <family val="2"/>
      </rPr>
      <t>×(</t>
    </r>
    <r>
      <rPr>
        <b/>
        <i/>
        <sz val="11"/>
        <color indexed="8"/>
        <rFont val="Calibri"/>
        <family val="2"/>
      </rPr>
      <t>B</t>
    </r>
    <r>
      <rPr>
        <b/>
        <i/>
        <vertAlign val="subscript"/>
        <sz val="11"/>
        <color indexed="8"/>
        <rFont val="Calibri"/>
        <family val="2"/>
      </rPr>
      <t>anc</t>
    </r>
    <r>
      <rPr>
        <b/>
        <i/>
        <sz val="11"/>
        <color indexed="8"/>
        <rFont val="Calibri"/>
        <family val="2"/>
      </rPr>
      <t>-m</t>
    </r>
    <r>
      <rPr>
        <b/>
        <i/>
        <vertAlign val="subscript"/>
        <sz val="11"/>
        <color indexed="8"/>
        <rFont val="Calibri"/>
        <family val="2"/>
      </rPr>
      <t>w</t>
    </r>
    <r>
      <rPr>
        <b/>
        <i/>
        <sz val="11"/>
        <color indexed="8"/>
        <rFont val="Calibri"/>
        <family val="2"/>
      </rPr>
      <t>)</t>
    </r>
    <r>
      <rPr>
        <b/>
        <i/>
        <vertAlign val="superscript"/>
        <sz val="11"/>
        <color indexed="8"/>
        <rFont val="Calibri"/>
        <family val="2"/>
      </rPr>
      <t>2</t>
    </r>
  </si>
  <si>
    <r>
      <t>m</t>
    </r>
    <r>
      <rPr>
        <b/>
        <i/>
        <vertAlign val="subscript"/>
        <sz val="11"/>
        <color indexed="8"/>
        <rFont val="Calibri"/>
        <family val="2"/>
      </rPr>
      <t>w</t>
    </r>
  </si>
  <si>
    <r>
      <t>s</t>
    </r>
    <r>
      <rPr>
        <b/>
        <i/>
        <vertAlign val="subscript"/>
        <sz val="11"/>
        <color indexed="8"/>
        <rFont val="Calibri"/>
        <family val="2"/>
      </rPr>
      <t>w</t>
    </r>
  </si>
  <si>
    <r>
      <t>k</t>
    </r>
    <r>
      <rPr>
        <b/>
        <vertAlign val="superscript"/>
        <sz val="11"/>
        <color indexed="8"/>
        <rFont val="Calibri"/>
        <family val="2"/>
      </rPr>
      <t>→</t>
    </r>
  </si>
  <si>
    <t xml:space="preserve">283A  </t>
  </si>
  <si>
    <t xml:space="preserve">187A  </t>
  </si>
  <si>
    <t>Sample name</t>
  </si>
  <si>
    <r>
      <rPr>
        <b/>
        <i/>
        <sz val="11"/>
        <color indexed="8"/>
        <rFont val="Calibri"/>
        <family val="2"/>
      </rPr>
      <t>σ</t>
    </r>
    <r>
      <rPr>
        <b/>
        <i/>
        <vertAlign val="subscript"/>
        <sz val="11"/>
        <color indexed="8"/>
        <rFont val="Calibri"/>
        <family val="2"/>
      </rPr>
      <t>B</t>
    </r>
  </si>
  <si>
    <r>
      <t>W</t>
    </r>
    <r>
      <rPr>
        <b/>
        <sz val="11"/>
        <color indexed="8"/>
        <rFont val="Calibri"/>
        <family val="2"/>
      </rPr>
      <t xml:space="preserve"> = 1/(</t>
    </r>
    <r>
      <rPr>
        <b/>
        <i/>
        <sz val="11"/>
        <color indexed="8"/>
        <rFont val="Calibri"/>
        <family val="2"/>
      </rPr>
      <t>σ</t>
    </r>
    <r>
      <rPr>
        <b/>
        <i/>
        <vertAlign val="subscript"/>
        <sz val="11"/>
        <color indexed="8"/>
        <rFont val="Calibri"/>
        <family val="2"/>
      </rPr>
      <t>B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</si>
  <si>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 xml:space="preserve">MSH6E13     </t>
  </si>
  <si>
    <t xml:space="preserve">KF-3-1     </t>
  </si>
  <si>
    <t>k'</t>
  </si>
  <si>
    <t xml:space="preserve">VM1f      </t>
  </si>
  <si>
    <t>ET2_187A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</si>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</sst>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vertAlign val="sub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i/>
      <vertAlign val="superscript"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1" xfId="0" applyNumberForma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2" xfId="0" applyFont="1" applyBorder="1"/>
    <xf numFmtId="0" fontId="0" fillId="0" borderId="3" xfId="0" applyBorder="1"/>
    <xf numFmtId="0" fontId="7" fillId="0" borderId="4" xfId="0" applyFont="1" applyBorder="1"/>
    <xf numFmtId="164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7" fillId="0" borderId="6" xfId="0" applyFont="1" applyBorder="1"/>
    <xf numFmtId="165" fontId="2" fillId="0" borderId="0" xfId="0" applyNumberFormat="1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J21"/>
  <sheetViews>
    <sheetView tabSelected="1" workbookViewId="0">
      <pane xSplit="480" activePane="topRight"/>
      <selection activeCell="A2" sqref="A2:XFD2"/>
      <selection pane="topRight" activeCell="N1" sqref="N1"/>
    </sheetView>
  </sheetViews>
  <sheetFormatPr baseColWidth="10" defaultColWidth="8.83203125" defaultRowHeight="15" x14ac:dyDescent="0.2"/>
  <cols>
    <col min="2" max="2" width="5.5" style="3" bestFit="1" customWidth="1"/>
    <col min="3" max="3" width="5.1640625" style="3" bestFit="1" customWidth="1"/>
    <col min="4" max="4" width="5" style="2" bestFit="1" customWidth="1"/>
    <col min="5" max="5" width="5.5" style="2" bestFit="1" customWidth="1"/>
    <col min="6" max="6" width="3" style="2" bestFit="1" customWidth="1"/>
    <col min="7" max="7" width="6.33203125" style="4" bestFit="1" customWidth="1"/>
    <col min="8" max="8" width="5.5" style="4" bestFit="1" customWidth="1"/>
    <col min="9" max="9" width="5.5" style="3" bestFit="1" customWidth="1"/>
    <col min="10" max="10" width="4.5" style="3" bestFit="1" customWidth="1"/>
    <col min="11" max="12" width="5.5" style="4" bestFit="1" customWidth="1"/>
    <col min="13" max="13" width="6.1640625" style="4" bestFit="1" customWidth="1"/>
    <col min="14" max="15" width="5.5" style="4" bestFit="1" customWidth="1"/>
    <col min="16" max="16" width="10.5" style="4" bestFit="1" customWidth="1"/>
    <col min="17" max="18" width="4.5" style="3" bestFit="1" customWidth="1"/>
    <col min="19" max="19" width="6.33203125" style="4" bestFit="1" customWidth="1"/>
    <col min="20" max="20" width="5.5" style="4" bestFit="1" customWidth="1"/>
    <col min="21" max="21" width="6" style="4" bestFit="1" customWidth="1"/>
    <col min="22" max="22" width="22.1640625" style="2" bestFit="1" customWidth="1"/>
    <col min="23" max="23" width="6.1640625" style="4" bestFit="1" customWidth="1"/>
    <col min="24" max="24" width="5.5" style="4" bestFit="1" customWidth="1"/>
    <col min="25" max="26" width="3.5" style="3" customWidth="1"/>
    <col min="27" max="27" width="8.83203125" style="4" customWidth="1"/>
    <col min="28" max="28" width="9" style="3" bestFit="1" customWidth="1"/>
    <col min="29" max="29" width="8.5" style="3" bestFit="1" customWidth="1"/>
    <col min="30" max="30" width="10.33203125" style="3" bestFit="1" customWidth="1"/>
    <col min="31" max="31" width="8.6640625" style="3" bestFit="1" customWidth="1"/>
    <col min="32" max="32" width="8.83203125" style="3" bestFit="1" customWidth="1"/>
    <col min="33" max="33" width="10.6640625" style="3" bestFit="1" customWidth="1"/>
    <col min="34" max="34" width="4.5" style="3" bestFit="1" customWidth="1"/>
    <col min="35" max="36" width="5.5" style="3" bestFit="1" customWidth="1"/>
    <col min="37" max="37" width="7" style="3" bestFit="1" customWidth="1"/>
    <col min="38" max="38" width="8.5" style="3" bestFit="1" customWidth="1"/>
    <col min="39" max="39" width="5.5" style="3" bestFit="1" customWidth="1"/>
    <col min="40" max="40" width="8.6640625" style="3" bestFit="1" customWidth="1"/>
    <col min="41" max="41" width="6.5" style="2" bestFit="1" customWidth="1"/>
    <col min="42" max="42" width="9.5" style="3" bestFit="1" customWidth="1"/>
    <col min="43" max="43" width="5" style="3" bestFit="1" customWidth="1"/>
    <col min="44" max="44" width="6.33203125" style="3" bestFit="1" customWidth="1"/>
    <col min="45" max="45" width="9" style="3" bestFit="1" customWidth="1"/>
    <col min="46" max="46" width="7.5" style="3" bestFit="1" customWidth="1"/>
    <col min="47" max="47" width="8" style="3" bestFit="1" customWidth="1"/>
    <col min="48" max="48" width="7.33203125" style="3" bestFit="1" customWidth="1"/>
    <col min="49" max="49" width="7.83203125" style="3" bestFit="1" customWidth="1"/>
    <col min="50" max="50" width="11.83203125" style="3" bestFit="1" customWidth="1"/>
    <col min="51" max="51" width="12.5" style="3" bestFit="1" customWidth="1"/>
    <col min="52" max="52" width="10.6640625" style="3" bestFit="1" customWidth="1"/>
    <col min="53" max="53" width="11.33203125" style="3" bestFit="1" customWidth="1"/>
    <col min="54" max="54" width="5.5" style="3" bestFit="1" customWidth="1"/>
    <col min="55" max="55" width="5" style="2" bestFit="1" customWidth="1"/>
    <col min="56" max="56" width="8.5" style="3" bestFit="1" customWidth="1"/>
    <col min="57" max="57" width="4.83203125" style="3" bestFit="1" customWidth="1"/>
    <col min="58" max="58" width="7.5" style="3" bestFit="1" customWidth="1"/>
    <col min="59" max="59" width="4.83203125" style="3" bestFit="1" customWidth="1"/>
    <col min="60" max="60" width="5.33203125" style="2" bestFit="1" customWidth="1"/>
    <col min="61" max="61" width="5.1640625" style="3" bestFit="1" customWidth="1"/>
    <col min="62" max="62" width="5.5" style="4" bestFit="1" customWidth="1"/>
  </cols>
  <sheetData>
    <row r="1" spans="1:62" s="5" customFormat="1" ht="17" x14ac:dyDescent="0.2">
      <c r="A1" s="5" t="s">
        <v>86</v>
      </c>
      <c r="B1" s="6" t="s">
        <v>58</v>
      </c>
      <c r="C1" s="6" t="s">
        <v>59</v>
      </c>
      <c r="D1" s="7" t="s">
        <v>60</v>
      </c>
      <c r="E1" s="7" t="s">
        <v>61</v>
      </c>
      <c r="F1" s="7" t="s">
        <v>0</v>
      </c>
      <c r="G1" s="8" t="s">
        <v>1</v>
      </c>
      <c r="H1" s="8" t="s">
        <v>62</v>
      </c>
      <c r="I1" s="6" t="s">
        <v>63</v>
      </c>
      <c r="J1" s="19" t="s">
        <v>87</v>
      </c>
      <c r="K1" s="8" t="s">
        <v>2</v>
      </c>
      <c r="L1" s="8" t="s">
        <v>64</v>
      </c>
      <c r="M1" s="8" t="s">
        <v>3</v>
      </c>
      <c r="N1" s="9" t="s">
        <v>94</v>
      </c>
      <c r="O1" s="8" t="s">
        <v>4</v>
      </c>
      <c r="P1" s="8" t="s">
        <v>5</v>
      </c>
      <c r="Q1" s="6" t="s">
        <v>6</v>
      </c>
      <c r="R1" s="6" t="s">
        <v>7</v>
      </c>
      <c r="S1" s="8" t="s">
        <v>83</v>
      </c>
      <c r="T1" s="8" t="s">
        <v>8</v>
      </c>
      <c r="U1" s="8" t="s">
        <v>91</v>
      </c>
      <c r="V1" s="7" t="s">
        <v>65</v>
      </c>
      <c r="W1" s="8" t="s">
        <v>66</v>
      </c>
      <c r="X1" s="8" t="s">
        <v>67</v>
      </c>
      <c r="Y1" s="6" t="s">
        <v>9</v>
      </c>
      <c r="Z1" s="6" t="s">
        <v>10</v>
      </c>
      <c r="AA1" s="8" t="s">
        <v>11</v>
      </c>
      <c r="AB1" s="6" t="s">
        <v>45</v>
      </c>
      <c r="AC1" s="6" t="s">
        <v>46</v>
      </c>
      <c r="AD1" s="6" t="s">
        <v>47</v>
      </c>
      <c r="AE1" s="6" t="s">
        <v>48</v>
      </c>
      <c r="AF1" s="6" t="s">
        <v>49</v>
      </c>
      <c r="AG1" s="6" t="s">
        <v>50</v>
      </c>
      <c r="AH1" s="10" t="s">
        <v>51</v>
      </c>
      <c r="AI1" s="10" t="s">
        <v>52</v>
      </c>
      <c r="AJ1" s="11" t="s">
        <v>53</v>
      </c>
      <c r="AK1" s="6" t="s">
        <v>12</v>
      </c>
      <c r="AL1" s="6" t="s">
        <v>68</v>
      </c>
      <c r="AM1" s="10" t="s">
        <v>54</v>
      </c>
      <c r="AN1" s="6" t="s">
        <v>13</v>
      </c>
      <c r="AO1" s="7" t="s">
        <v>69</v>
      </c>
      <c r="AP1" s="6" t="s">
        <v>14</v>
      </c>
      <c r="AQ1" s="6" t="s">
        <v>15</v>
      </c>
      <c r="AR1" s="6" t="s">
        <v>16</v>
      </c>
      <c r="AS1" s="6" t="s">
        <v>17</v>
      </c>
      <c r="AT1" s="6" t="s">
        <v>18</v>
      </c>
      <c r="AU1" s="6" t="s">
        <v>55</v>
      </c>
      <c r="AV1" s="6" t="s">
        <v>19</v>
      </c>
      <c r="AW1" s="6" t="s">
        <v>56</v>
      </c>
      <c r="AX1" s="6" t="s">
        <v>70</v>
      </c>
      <c r="AY1" s="6" t="s">
        <v>71</v>
      </c>
      <c r="AZ1" s="6" t="s">
        <v>72</v>
      </c>
      <c r="BA1" s="6" t="s">
        <v>73</v>
      </c>
      <c r="BB1" s="6" t="s">
        <v>20</v>
      </c>
      <c r="BC1" s="7" t="s">
        <v>74</v>
      </c>
      <c r="BD1" s="6" t="s">
        <v>75</v>
      </c>
      <c r="BE1" s="6" t="s">
        <v>21</v>
      </c>
      <c r="BF1" s="6" t="s">
        <v>76</v>
      </c>
      <c r="BG1" s="6" t="s">
        <v>22</v>
      </c>
      <c r="BH1" s="7" t="s">
        <v>77</v>
      </c>
      <c r="BI1" s="6" t="s">
        <v>33</v>
      </c>
      <c r="BJ1" s="8" t="s">
        <v>57</v>
      </c>
    </row>
    <row r="2" spans="1:62" x14ac:dyDescent="0.2">
      <c r="A2" t="s">
        <v>93</v>
      </c>
      <c r="B2" s="3">
        <v>50</v>
      </c>
      <c r="C2" s="3">
        <v>44.1</v>
      </c>
      <c r="D2" s="2">
        <v>150</v>
      </c>
      <c r="E2" s="2">
        <v>300</v>
      </c>
      <c r="F2" s="2">
        <v>4</v>
      </c>
      <c r="G2" s="4">
        <v>-0.90400000000000003</v>
      </c>
      <c r="H2" s="4">
        <v>8.4000000000000005E-2</v>
      </c>
      <c r="I2" s="3">
        <v>45.2</v>
      </c>
      <c r="J2" s="3">
        <v>4.2</v>
      </c>
      <c r="K2" s="4">
        <v>0.30199999999999999</v>
      </c>
      <c r="L2" s="4">
        <v>0.316</v>
      </c>
      <c r="M2" s="4">
        <v>0.32700000000000001</v>
      </c>
      <c r="N2" s="4">
        <v>9.2999999999999999E-2</v>
      </c>
      <c r="O2" s="4">
        <v>0.64500000000000002</v>
      </c>
      <c r="P2" s="4">
        <v>0.371</v>
      </c>
      <c r="Q2" s="3">
        <v>2.1</v>
      </c>
      <c r="R2" s="3">
        <v>1.5</v>
      </c>
      <c r="S2" s="4">
        <v>0.35599999999999998</v>
      </c>
      <c r="T2" s="4">
        <v>4.0000000000000001E-3</v>
      </c>
      <c r="U2" s="4">
        <v>-0.113</v>
      </c>
      <c r="V2" s="2">
        <v>1</v>
      </c>
      <c r="W2" s="4">
        <v>0.98299999999999998</v>
      </c>
      <c r="X2" s="4">
        <v>0.996</v>
      </c>
      <c r="Y2" s="3">
        <v>0.1</v>
      </c>
      <c r="Z2" s="3">
        <v>1.9</v>
      </c>
      <c r="AA2" s="4">
        <v>4.2999999999999997E-2</v>
      </c>
      <c r="AB2" s="3">
        <v>148.9</v>
      </c>
      <c r="AC2" s="3">
        <v>15.2</v>
      </c>
      <c r="AD2" s="3">
        <v>0.9</v>
      </c>
      <c r="AE2" s="3">
        <v>146.1</v>
      </c>
      <c r="AF2" s="3">
        <v>18.7</v>
      </c>
      <c r="AG2" s="3">
        <v>1.7</v>
      </c>
      <c r="AH2" s="3">
        <v>4.4000000000000004</v>
      </c>
      <c r="AI2" s="3">
        <v>57.4</v>
      </c>
      <c r="AJ2" s="3">
        <v>108.7</v>
      </c>
      <c r="AK2" s="3">
        <v>4.5999999999999996</v>
      </c>
      <c r="AL2" s="3">
        <v>4.9000000000000004</v>
      </c>
      <c r="AM2" s="3">
        <v>3.2</v>
      </c>
      <c r="AN2" s="3">
        <v>333.4</v>
      </c>
      <c r="AO2" s="2">
        <v>3</v>
      </c>
      <c r="AP2" s="3">
        <v>26.9</v>
      </c>
      <c r="AQ2" s="3">
        <v>6.4</v>
      </c>
      <c r="AR2" s="3">
        <v>15.8</v>
      </c>
      <c r="AS2" s="3">
        <v>21.3</v>
      </c>
      <c r="AT2" s="3">
        <v>22</v>
      </c>
      <c r="AU2" s="3">
        <v>34.9</v>
      </c>
      <c r="AV2" s="3">
        <v>16.8</v>
      </c>
      <c r="AW2" s="3">
        <v>26.7</v>
      </c>
      <c r="AX2" s="3">
        <v>7.3</v>
      </c>
      <c r="AY2" s="3">
        <v>11.6</v>
      </c>
      <c r="AZ2" s="3">
        <v>9.9</v>
      </c>
      <c r="BA2" s="3">
        <v>15.7</v>
      </c>
      <c r="BB2" s="3">
        <v>41.4</v>
      </c>
      <c r="BC2" s="2">
        <v>3</v>
      </c>
      <c r="BD2" s="3">
        <v>7.8</v>
      </c>
      <c r="BE2" s="3">
        <v>3.5</v>
      </c>
      <c r="BF2" s="3">
        <v>3.7</v>
      </c>
      <c r="BG2" s="3">
        <v>5.9</v>
      </c>
      <c r="BH2" s="2" t="s">
        <v>34</v>
      </c>
      <c r="BI2" s="3" t="s">
        <v>34</v>
      </c>
      <c r="BJ2" s="4" t="s">
        <v>34</v>
      </c>
    </row>
    <row r="3" spans="1:62" x14ac:dyDescent="0.2">
      <c r="A3" t="s">
        <v>84</v>
      </c>
      <c r="B3" s="3">
        <v>50</v>
      </c>
      <c r="C3" s="3">
        <v>43.3</v>
      </c>
      <c r="D3" s="2">
        <v>200</v>
      </c>
      <c r="E3" s="2">
        <v>450</v>
      </c>
      <c r="F3" s="2">
        <v>6</v>
      </c>
      <c r="G3" s="4">
        <v>-2.327</v>
      </c>
      <c r="H3" s="4">
        <v>0.248</v>
      </c>
      <c r="I3" s="3">
        <v>116.3</v>
      </c>
      <c r="J3" s="3">
        <v>12.4</v>
      </c>
      <c r="K3" s="4">
        <v>0.40100000000000002</v>
      </c>
      <c r="L3" s="4">
        <v>0.438</v>
      </c>
      <c r="M3" s="4">
        <v>0.439</v>
      </c>
      <c r="N3" s="4">
        <v>0.107</v>
      </c>
      <c r="O3" s="4">
        <v>0.68</v>
      </c>
      <c r="P3" s="4">
        <v>0.58799999999999997</v>
      </c>
      <c r="Q3" s="3">
        <v>2.6</v>
      </c>
      <c r="R3" s="3">
        <v>1.3</v>
      </c>
      <c r="S3" s="4">
        <v>-0.54600000000000004</v>
      </c>
      <c r="T3" s="4">
        <v>0</v>
      </c>
      <c r="U3" s="4">
        <v>-0.65600000000000003</v>
      </c>
      <c r="V3" s="2">
        <v>0</v>
      </c>
      <c r="W3" s="4">
        <v>0.95499999999999996</v>
      </c>
      <c r="X3" s="4">
        <v>0.98899999999999999</v>
      </c>
      <c r="Y3" s="3">
        <v>0.4</v>
      </c>
      <c r="Z3" s="3">
        <v>3.3</v>
      </c>
      <c r="AA3" s="4">
        <v>1.2999999999999999E-2</v>
      </c>
      <c r="AB3" s="3">
        <v>136.19999999999999</v>
      </c>
      <c r="AC3" s="3">
        <v>-15.1</v>
      </c>
      <c r="AD3" s="3">
        <v>1</v>
      </c>
      <c r="AE3" s="3">
        <v>140.19999999999999</v>
      </c>
      <c r="AF3" s="3">
        <v>-15.1</v>
      </c>
      <c r="AG3" s="3">
        <v>3.7</v>
      </c>
      <c r="AH3" s="3">
        <v>3.9</v>
      </c>
      <c r="AI3" s="3">
        <v>73.2</v>
      </c>
      <c r="AJ3" s="3">
        <v>74.900000000000006</v>
      </c>
      <c r="AK3" s="3">
        <v>4</v>
      </c>
      <c r="AL3" s="3">
        <v>5.0999999999999996</v>
      </c>
      <c r="AM3" s="3">
        <v>3.3</v>
      </c>
      <c r="AN3" s="3">
        <v>708.7</v>
      </c>
      <c r="AO3" s="2">
        <v>5</v>
      </c>
      <c r="AP3" s="3">
        <v>35.299999999999997</v>
      </c>
      <c r="AQ3" s="3">
        <v>6.5</v>
      </c>
      <c r="AR3" s="3">
        <v>6.4</v>
      </c>
      <c r="AS3" s="3">
        <v>16.3</v>
      </c>
      <c r="AT3" s="3">
        <v>18.2</v>
      </c>
      <c r="AU3" s="3">
        <v>18.2</v>
      </c>
      <c r="AV3" s="3">
        <v>35.200000000000003</v>
      </c>
      <c r="AW3" s="3">
        <v>35.200000000000003</v>
      </c>
      <c r="AX3" s="3">
        <v>3.6</v>
      </c>
      <c r="AY3" s="3">
        <v>3.6</v>
      </c>
      <c r="AZ3" s="3">
        <v>9.1999999999999993</v>
      </c>
      <c r="BA3" s="3">
        <v>9.1999999999999993</v>
      </c>
      <c r="BB3" s="3">
        <v>82.7</v>
      </c>
      <c r="BC3" s="2">
        <v>5</v>
      </c>
      <c r="BD3" s="3">
        <v>0.9</v>
      </c>
      <c r="BE3" s="3">
        <v>0.4</v>
      </c>
      <c r="BF3" s="3">
        <v>0.4</v>
      </c>
      <c r="BG3" s="3">
        <v>3.7</v>
      </c>
      <c r="BH3" s="2" t="s">
        <v>34</v>
      </c>
      <c r="BI3" s="3" t="s">
        <v>34</v>
      </c>
      <c r="BJ3" s="4" t="s">
        <v>34</v>
      </c>
    </row>
    <row r="4" spans="1:62" x14ac:dyDescent="0.2">
      <c r="A4" t="s">
        <v>23</v>
      </c>
      <c r="B4" s="3">
        <v>30</v>
      </c>
      <c r="C4" s="3">
        <v>36.200000000000003</v>
      </c>
      <c r="D4" s="2">
        <v>330</v>
      </c>
      <c r="E4" s="2">
        <v>580</v>
      </c>
      <c r="F4" s="2">
        <v>10</v>
      </c>
      <c r="G4" s="4">
        <v>-1.1870000000000001</v>
      </c>
      <c r="H4" s="4">
        <v>4.3999999999999997E-2</v>
      </c>
      <c r="I4" s="3">
        <v>35.6</v>
      </c>
      <c r="J4" s="3">
        <v>1.3</v>
      </c>
      <c r="K4" s="4">
        <v>0.90900000000000003</v>
      </c>
      <c r="L4" s="4">
        <v>0.87</v>
      </c>
      <c r="M4" s="4">
        <v>0.86599999999999999</v>
      </c>
      <c r="N4" s="4">
        <v>3.6999999999999998E-2</v>
      </c>
      <c r="O4" s="4">
        <v>0.86499999999999999</v>
      </c>
      <c r="P4" s="4">
        <v>0.17799999999999999</v>
      </c>
      <c r="Q4" s="3">
        <v>21.4</v>
      </c>
      <c r="R4" s="3">
        <v>7.6</v>
      </c>
      <c r="S4" s="4">
        <v>0.11799999999999999</v>
      </c>
      <c r="T4" s="4">
        <v>4.0000000000000001E-3</v>
      </c>
      <c r="U4" s="4">
        <v>0.11700000000000001</v>
      </c>
      <c r="V4" s="2">
        <v>1</v>
      </c>
      <c r="W4" s="4">
        <v>0.98899999999999999</v>
      </c>
      <c r="X4" s="4">
        <v>0.997</v>
      </c>
      <c r="Y4" s="3">
        <v>0.3</v>
      </c>
      <c r="Z4" s="3">
        <v>2.7</v>
      </c>
      <c r="AA4" s="4">
        <v>1.9E-2</v>
      </c>
      <c r="AB4" s="3">
        <v>123.2</v>
      </c>
      <c r="AC4" s="3">
        <v>77.099999999999994</v>
      </c>
      <c r="AD4" s="3">
        <v>0.4</v>
      </c>
      <c r="AE4" s="3">
        <v>124.1</v>
      </c>
      <c r="AF4" s="3">
        <v>77.400000000000006</v>
      </c>
      <c r="AG4" s="3">
        <v>0.6</v>
      </c>
      <c r="AH4" s="3">
        <v>0.4</v>
      </c>
      <c r="AI4" s="3">
        <v>34.700000000000003</v>
      </c>
      <c r="AJ4" s="3">
        <v>167.4</v>
      </c>
      <c r="AK4" s="3">
        <v>0.5</v>
      </c>
      <c r="AL4" s="3">
        <v>0.5</v>
      </c>
      <c r="AM4" s="3">
        <v>1</v>
      </c>
      <c r="AN4" s="3">
        <v>110.5</v>
      </c>
      <c r="AO4" s="2">
        <v>5</v>
      </c>
      <c r="AP4" s="3">
        <v>14.6</v>
      </c>
      <c r="AQ4" s="3">
        <v>9.8000000000000007</v>
      </c>
      <c r="AR4" s="3">
        <v>6.9</v>
      </c>
      <c r="AS4" s="3">
        <v>10.8</v>
      </c>
      <c r="AT4" s="3">
        <v>6.6</v>
      </c>
      <c r="AU4" s="3">
        <v>12.3</v>
      </c>
      <c r="AV4" s="3">
        <v>9.3000000000000007</v>
      </c>
      <c r="AW4" s="3">
        <v>17.5</v>
      </c>
      <c r="AX4" s="3">
        <v>1.3</v>
      </c>
      <c r="AY4" s="3">
        <v>2.5</v>
      </c>
      <c r="AZ4" s="3">
        <v>2</v>
      </c>
      <c r="BA4" s="3">
        <v>3.8</v>
      </c>
      <c r="BB4" s="3">
        <v>8.6999999999999993</v>
      </c>
      <c r="BC4" s="2">
        <v>0</v>
      </c>
      <c r="BD4" s="3" t="s">
        <v>34</v>
      </c>
      <c r="BE4" s="3" t="s">
        <v>34</v>
      </c>
      <c r="BF4" s="3" t="s">
        <v>34</v>
      </c>
      <c r="BG4" s="3" t="s">
        <v>34</v>
      </c>
      <c r="BH4" s="2" t="s">
        <v>34</v>
      </c>
      <c r="BI4" s="3" t="s">
        <v>34</v>
      </c>
      <c r="BJ4" s="4" t="s">
        <v>34</v>
      </c>
    </row>
    <row r="5" spans="1:62" x14ac:dyDescent="0.2">
      <c r="A5" t="s">
        <v>24</v>
      </c>
      <c r="B5" s="3">
        <v>25</v>
      </c>
      <c r="C5" s="3">
        <v>35.799999999999997</v>
      </c>
      <c r="D5" s="2">
        <v>100</v>
      </c>
      <c r="E5" s="2">
        <v>350</v>
      </c>
      <c r="F5" s="2">
        <v>9</v>
      </c>
      <c r="G5" s="4">
        <v>-1.038</v>
      </c>
      <c r="H5" s="4">
        <v>0.155</v>
      </c>
      <c r="I5" s="3">
        <v>26</v>
      </c>
      <c r="J5" s="3">
        <v>3.9</v>
      </c>
      <c r="K5" s="4">
        <v>0.34399999999999997</v>
      </c>
      <c r="L5" s="4">
        <v>0.28899999999999998</v>
      </c>
      <c r="M5" s="4">
        <v>0.39600000000000002</v>
      </c>
      <c r="N5" s="4">
        <v>0.15</v>
      </c>
      <c r="O5" s="4">
        <v>0.83599999999999997</v>
      </c>
      <c r="P5" s="4">
        <v>0.20300000000000001</v>
      </c>
      <c r="Q5" s="3">
        <v>1.9</v>
      </c>
      <c r="R5" s="3">
        <v>0.7</v>
      </c>
      <c r="S5" s="4">
        <v>0.28000000000000003</v>
      </c>
      <c r="T5" s="4">
        <v>2.3E-2</v>
      </c>
      <c r="U5" s="4">
        <v>-0.56599999999999995</v>
      </c>
      <c r="V5" s="2">
        <v>0</v>
      </c>
      <c r="W5" s="4">
        <v>0.84899999999999998</v>
      </c>
      <c r="X5" s="4">
        <v>0.96099999999999997</v>
      </c>
      <c r="Y5" s="3">
        <v>0.4</v>
      </c>
      <c r="Z5" s="3">
        <v>4.5</v>
      </c>
      <c r="AA5" s="4">
        <v>5.2999999999999999E-2</v>
      </c>
      <c r="AB5" s="3">
        <v>163.80000000000001</v>
      </c>
      <c r="AC5" s="3">
        <v>-46.5</v>
      </c>
      <c r="AD5" s="3">
        <v>3.5</v>
      </c>
      <c r="AE5" s="3">
        <v>152.6</v>
      </c>
      <c r="AF5" s="3">
        <v>-28.8</v>
      </c>
      <c r="AG5" s="3">
        <v>14.4</v>
      </c>
      <c r="AH5" s="3">
        <v>19.8</v>
      </c>
      <c r="AI5" s="3">
        <v>112.2</v>
      </c>
      <c r="AJ5" s="3">
        <v>118.8</v>
      </c>
      <c r="AK5" s="3">
        <v>20.2</v>
      </c>
      <c r="AL5" s="3">
        <v>26.9</v>
      </c>
      <c r="AM5" s="3">
        <v>7.9</v>
      </c>
      <c r="AN5" s="3">
        <v>414.4</v>
      </c>
      <c r="AO5" s="2">
        <v>4</v>
      </c>
      <c r="AP5" s="3">
        <v>244.2</v>
      </c>
      <c r="AQ5" s="3">
        <v>9.3000000000000007</v>
      </c>
      <c r="AR5" s="3">
        <v>18.8</v>
      </c>
      <c r="AS5" s="3">
        <v>27.2</v>
      </c>
      <c r="AT5" s="3">
        <v>35.799999999999997</v>
      </c>
      <c r="AU5" s="3">
        <v>41.3</v>
      </c>
      <c r="AV5" s="3">
        <v>47.7</v>
      </c>
      <c r="AW5" s="3">
        <v>54.9</v>
      </c>
      <c r="AX5" s="3">
        <v>9</v>
      </c>
      <c r="AY5" s="3">
        <v>10.3</v>
      </c>
      <c r="AZ5" s="3">
        <v>12.9</v>
      </c>
      <c r="BA5" s="3">
        <v>14.9</v>
      </c>
      <c r="BB5" s="3">
        <v>34.4</v>
      </c>
      <c r="BC5" s="2">
        <v>0</v>
      </c>
      <c r="BD5" s="3" t="s">
        <v>34</v>
      </c>
      <c r="BE5" s="3" t="s">
        <v>34</v>
      </c>
      <c r="BF5" s="3" t="s">
        <v>34</v>
      </c>
      <c r="BG5" s="3" t="s">
        <v>34</v>
      </c>
      <c r="BH5" s="2" t="s">
        <v>34</v>
      </c>
      <c r="BI5" s="3" t="s">
        <v>34</v>
      </c>
      <c r="BJ5" s="4" t="s">
        <v>34</v>
      </c>
    </row>
    <row r="6" spans="1:62" x14ac:dyDescent="0.2">
      <c r="A6" t="s">
        <v>25</v>
      </c>
      <c r="B6" s="3">
        <v>50.3</v>
      </c>
      <c r="C6" s="3">
        <v>49.6</v>
      </c>
      <c r="D6" s="2">
        <v>0</v>
      </c>
      <c r="E6" s="2">
        <v>580</v>
      </c>
      <c r="F6" s="2">
        <v>14</v>
      </c>
      <c r="G6" s="4">
        <v>-0.83399999999999996</v>
      </c>
      <c r="H6" s="4">
        <v>3.6999999999999998E-2</v>
      </c>
      <c r="I6" s="3">
        <v>41.9</v>
      </c>
      <c r="J6" s="3">
        <v>1.8</v>
      </c>
      <c r="K6" s="4">
        <v>0.96899999999999997</v>
      </c>
      <c r="L6" s="4">
        <v>0.89400000000000002</v>
      </c>
      <c r="M6" s="4">
        <v>0.96099999999999997</v>
      </c>
      <c r="N6" s="4">
        <v>4.3999999999999997E-2</v>
      </c>
      <c r="O6" s="4">
        <v>0.85799999999999998</v>
      </c>
      <c r="P6" s="4">
        <v>0.28100000000000003</v>
      </c>
      <c r="Q6" s="3">
        <v>18.899999999999999</v>
      </c>
      <c r="R6" s="3">
        <v>5.5</v>
      </c>
      <c r="S6" s="4">
        <v>0.10299999999999999</v>
      </c>
      <c r="T6" s="4">
        <v>1.0999999999999999E-2</v>
      </c>
      <c r="U6" s="4">
        <v>0.10299999999999999</v>
      </c>
      <c r="V6" s="2">
        <v>1</v>
      </c>
      <c r="W6" s="4">
        <v>0.97699999999999998</v>
      </c>
      <c r="X6" s="4">
        <v>0.99399999999999999</v>
      </c>
      <c r="Y6" s="3">
        <v>0.4</v>
      </c>
      <c r="Z6" s="3">
        <v>3.6</v>
      </c>
      <c r="AA6" s="4">
        <v>2.1000000000000001E-2</v>
      </c>
      <c r="AB6" s="3">
        <v>158.30000000000001</v>
      </c>
      <c r="AC6" s="3">
        <v>12.9</v>
      </c>
      <c r="AD6" s="3">
        <v>2.4</v>
      </c>
      <c r="AE6" s="3">
        <v>158.69999999999999</v>
      </c>
      <c r="AF6" s="3">
        <v>11.7</v>
      </c>
      <c r="AG6" s="3">
        <v>3.7</v>
      </c>
      <c r="AH6" s="3">
        <v>1.3</v>
      </c>
      <c r="AI6" s="3">
        <v>65.599999999999994</v>
      </c>
      <c r="AJ6" s="3">
        <v>155.80000000000001</v>
      </c>
      <c r="AK6" s="3">
        <v>1.9</v>
      </c>
      <c r="AL6" s="3">
        <v>1.3</v>
      </c>
      <c r="AM6" s="3">
        <v>4.8</v>
      </c>
      <c r="AN6" s="3">
        <v>78.5</v>
      </c>
      <c r="AO6" s="2">
        <v>6</v>
      </c>
      <c r="AP6" s="3">
        <v>8.3000000000000007</v>
      </c>
      <c r="AQ6" s="3">
        <v>4.2</v>
      </c>
      <c r="AR6" s="3">
        <v>3.4</v>
      </c>
      <c r="AS6" s="3">
        <v>4.4000000000000004</v>
      </c>
      <c r="AT6" s="3">
        <v>1</v>
      </c>
      <c r="AU6" s="3">
        <v>8</v>
      </c>
      <c r="AV6" s="3">
        <v>1.3</v>
      </c>
      <c r="AW6" s="3">
        <v>10.4</v>
      </c>
      <c r="AX6" s="3">
        <v>0.2</v>
      </c>
      <c r="AY6" s="3">
        <v>1.3</v>
      </c>
      <c r="AZ6" s="3">
        <v>0.2</v>
      </c>
      <c r="BA6" s="3">
        <v>1.7</v>
      </c>
      <c r="BB6" s="3">
        <v>2.1</v>
      </c>
      <c r="BC6" s="2">
        <v>4</v>
      </c>
      <c r="BD6" s="3">
        <v>1</v>
      </c>
      <c r="BE6" s="3">
        <v>1.6</v>
      </c>
      <c r="BF6" s="3">
        <v>1.5</v>
      </c>
      <c r="BG6" s="3">
        <v>0</v>
      </c>
      <c r="BH6" s="2" t="s">
        <v>34</v>
      </c>
      <c r="BI6" s="3" t="s">
        <v>34</v>
      </c>
      <c r="BJ6" s="4" t="s">
        <v>34</v>
      </c>
    </row>
    <row r="7" spans="1:62" x14ac:dyDescent="0.2">
      <c r="A7" t="s">
        <v>26</v>
      </c>
      <c r="B7" s="3">
        <v>30</v>
      </c>
      <c r="C7" s="3">
        <v>36.200000000000003</v>
      </c>
      <c r="D7" s="2">
        <v>425</v>
      </c>
      <c r="E7" s="2">
        <v>540</v>
      </c>
      <c r="F7" s="2">
        <v>6</v>
      </c>
      <c r="G7" s="4">
        <v>-1.204</v>
      </c>
      <c r="H7" s="4">
        <v>1.9E-2</v>
      </c>
      <c r="I7" s="3">
        <v>36.1</v>
      </c>
      <c r="J7" s="3">
        <v>0.6</v>
      </c>
      <c r="K7" s="4">
        <v>0.505</v>
      </c>
      <c r="L7" s="4">
        <v>0.47099999999999997</v>
      </c>
      <c r="M7" s="4">
        <v>0.47699999999999998</v>
      </c>
      <c r="N7" s="4">
        <v>1.6E-2</v>
      </c>
      <c r="O7" s="4">
        <v>0.71099999999999997</v>
      </c>
      <c r="P7" s="4">
        <v>0.374</v>
      </c>
      <c r="Q7" s="3">
        <v>22.5</v>
      </c>
      <c r="R7" s="3">
        <v>11.3</v>
      </c>
      <c r="S7" s="4">
        <v>-2E-3</v>
      </c>
      <c r="T7" s="4">
        <v>2E-3</v>
      </c>
      <c r="U7" s="4">
        <v>-2.7E-2</v>
      </c>
      <c r="V7" s="2">
        <v>1</v>
      </c>
      <c r="W7" s="4">
        <v>0.999</v>
      </c>
      <c r="X7" s="4">
        <v>1</v>
      </c>
      <c r="Y7" s="3">
        <v>0</v>
      </c>
      <c r="Z7" s="3">
        <v>0.6</v>
      </c>
      <c r="AA7" s="4">
        <v>7.0000000000000001E-3</v>
      </c>
      <c r="AB7" s="3">
        <v>31.8</v>
      </c>
      <c r="AC7" s="3">
        <v>39.6</v>
      </c>
      <c r="AD7" s="3">
        <v>0.3</v>
      </c>
      <c r="AE7" s="3">
        <v>31.1</v>
      </c>
      <c r="AF7" s="3">
        <v>40.200000000000003</v>
      </c>
      <c r="AG7" s="3">
        <v>0.8</v>
      </c>
      <c r="AH7" s="3">
        <v>0.8</v>
      </c>
      <c r="AI7" s="3">
        <v>42.4</v>
      </c>
      <c r="AJ7" s="3">
        <v>130.19999999999999</v>
      </c>
      <c r="AK7" s="3">
        <v>0.9</v>
      </c>
      <c r="AL7" s="3">
        <v>0.9</v>
      </c>
      <c r="AM7" s="3">
        <v>85.3</v>
      </c>
      <c r="AN7" s="3">
        <v>241.2</v>
      </c>
      <c r="AO7" s="2">
        <v>4</v>
      </c>
      <c r="AP7" s="3">
        <v>69.099999999999994</v>
      </c>
      <c r="AQ7" s="3">
        <v>2.5</v>
      </c>
      <c r="AR7" s="3">
        <v>3.2</v>
      </c>
      <c r="AS7" s="3">
        <v>5</v>
      </c>
      <c r="AT7" s="3">
        <v>0.4</v>
      </c>
      <c r="AU7" s="3">
        <v>6</v>
      </c>
      <c r="AV7" s="3">
        <v>0.5</v>
      </c>
      <c r="AW7" s="3">
        <v>6.5</v>
      </c>
      <c r="AX7" s="3">
        <v>0.1</v>
      </c>
      <c r="AY7" s="3">
        <v>1.5</v>
      </c>
      <c r="AZ7" s="3">
        <v>0.2</v>
      </c>
      <c r="BA7" s="3">
        <v>2.2999999999999998</v>
      </c>
      <c r="BB7" s="3">
        <v>0.5</v>
      </c>
      <c r="BC7" s="2">
        <v>0</v>
      </c>
      <c r="BD7" s="3" t="s">
        <v>34</v>
      </c>
      <c r="BE7" s="3" t="s">
        <v>34</v>
      </c>
      <c r="BF7" s="3" t="s">
        <v>34</v>
      </c>
      <c r="BG7" s="3" t="s">
        <v>34</v>
      </c>
      <c r="BH7" s="2" t="s">
        <v>34</v>
      </c>
      <c r="BI7" s="3" t="s">
        <v>34</v>
      </c>
      <c r="BJ7" s="4" t="s">
        <v>34</v>
      </c>
    </row>
    <row r="8" spans="1:62" x14ac:dyDescent="0.2">
      <c r="A8" t="s">
        <v>27</v>
      </c>
      <c r="B8" s="3">
        <v>50.3</v>
      </c>
      <c r="C8" s="3">
        <v>49.6</v>
      </c>
      <c r="D8" s="2">
        <v>0</v>
      </c>
      <c r="E8" s="2">
        <v>350</v>
      </c>
      <c r="F8" s="2">
        <v>7</v>
      </c>
      <c r="G8" s="4">
        <v>-0.98499999999999999</v>
      </c>
      <c r="H8" s="4">
        <v>3.6999999999999998E-2</v>
      </c>
      <c r="I8" s="3">
        <v>49.5</v>
      </c>
      <c r="J8" s="3">
        <v>1.8</v>
      </c>
      <c r="K8" s="4">
        <v>0.57599999999999996</v>
      </c>
      <c r="L8" s="4">
        <v>0.57199999999999995</v>
      </c>
      <c r="M8" s="4">
        <v>0.58299999999999996</v>
      </c>
      <c r="N8" s="4">
        <v>3.6999999999999998E-2</v>
      </c>
      <c r="O8" s="4">
        <v>0.70699999999999996</v>
      </c>
      <c r="P8" s="4">
        <v>0.46600000000000003</v>
      </c>
      <c r="Q8" s="3">
        <v>11</v>
      </c>
      <c r="R8" s="3">
        <v>4.9000000000000004</v>
      </c>
      <c r="S8" s="4">
        <v>0.13100000000000001</v>
      </c>
      <c r="T8" s="4">
        <v>2E-3</v>
      </c>
      <c r="U8" s="4">
        <v>-0.14599999999999999</v>
      </c>
      <c r="V8" s="2">
        <v>1</v>
      </c>
      <c r="W8" s="4">
        <v>0.99299999999999999</v>
      </c>
      <c r="X8" s="4">
        <v>0.998</v>
      </c>
      <c r="Y8" s="3">
        <v>0.1</v>
      </c>
      <c r="Z8" s="3">
        <v>1.3</v>
      </c>
      <c r="AA8" s="4">
        <v>0.01</v>
      </c>
      <c r="AB8" s="3">
        <v>75.900000000000006</v>
      </c>
      <c r="AC8" s="3">
        <v>60.6</v>
      </c>
      <c r="AD8" s="3">
        <v>0.9</v>
      </c>
      <c r="AE8" s="3">
        <v>75.900000000000006</v>
      </c>
      <c r="AF8" s="3">
        <v>60.5</v>
      </c>
      <c r="AG8" s="3">
        <v>3.3</v>
      </c>
      <c r="AH8" s="3">
        <v>0.1</v>
      </c>
      <c r="AI8" s="3">
        <v>17.7</v>
      </c>
      <c r="AJ8" s="3">
        <v>83.1</v>
      </c>
      <c r="AK8" s="3">
        <v>0.1</v>
      </c>
      <c r="AL8" s="3">
        <v>0.1</v>
      </c>
      <c r="AM8" s="3">
        <v>7.3</v>
      </c>
      <c r="AN8" s="3">
        <v>51.8</v>
      </c>
      <c r="AO8" s="2">
        <v>2</v>
      </c>
      <c r="AP8" s="3">
        <v>28</v>
      </c>
      <c r="AQ8" s="3">
        <v>8.1</v>
      </c>
      <c r="AR8" s="3">
        <v>10</v>
      </c>
      <c r="AS8" s="3">
        <v>14.1</v>
      </c>
      <c r="AT8" s="3">
        <v>10.5</v>
      </c>
      <c r="AU8" s="3">
        <v>10.5</v>
      </c>
      <c r="AV8" s="3">
        <v>14.7</v>
      </c>
      <c r="AW8" s="3">
        <v>14.7</v>
      </c>
      <c r="AX8" s="3">
        <v>5.2</v>
      </c>
      <c r="AY8" s="3">
        <v>5.2</v>
      </c>
      <c r="AZ8" s="3">
        <v>7.4</v>
      </c>
      <c r="BA8" s="3">
        <v>7.4</v>
      </c>
      <c r="BB8" s="3">
        <v>16.100000000000001</v>
      </c>
      <c r="BC8" s="2">
        <v>2</v>
      </c>
      <c r="BD8" s="3">
        <v>2.4</v>
      </c>
      <c r="BE8" s="3">
        <v>1.9</v>
      </c>
      <c r="BF8" s="3">
        <v>1.9</v>
      </c>
      <c r="BG8" s="3">
        <v>0</v>
      </c>
      <c r="BH8" s="2" t="s">
        <v>34</v>
      </c>
      <c r="BI8" s="3" t="s">
        <v>34</v>
      </c>
      <c r="BJ8" s="4" t="s">
        <v>34</v>
      </c>
    </row>
    <row r="9" spans="1:62" x14ac:dyDescent="0.2">
      <c r="A9" t="s">
        <v>90</v>
      </c>
      <c r="B9" s="3">
        <v>60</v>
      </c>
      <c r="C9" s="3">
        <v>52.1</v>
      </c>
      <c r="D9" s="2">
        <v>0</v>
      </c>
      <c r="E9" s="2">
        <v>550</v>
      </c>
      <c r="F9" s="2">
        <v>13</v>
      </c>
      <c r="G9" s="4">
        <v>-0.73499999999999999</v>
      </c>
      <c r="H9" s="4">
        <v>8.0000000000000002E-3</v>
      </c>
      <c r="I9" s="3">
        <v>44.1</v>
      </c>
      <c r="J9" s="3">
        <v>0.5</v>
      </c>
      <c r="K9" s="4">
        <v>0.98599999999999999</v>
      </c>
      <c r="L9" s="4">
        <v>0.98299999999999998</v>
      </c>
      <c r="M9" s="4">
        <v>0.98199999999999998</v>
      </c>
      <c r="N9" s="4">
        <v>1.0999999999999999E-2</v>
      </c>
      <c r="O9" s="4">
        <v>0.82399999999999995</v>
      </c>
      <c r="P9" s="4">
        <v>0.36499999999999999</v>
      </c>
      <c r="Q9" s="3">
        <v>75.2</v>
      </c>
      <c r="R9" s="3">
        <v>22.7</v>
      </c>
      <c r="S9" s="4">
        <v>8.9999999999999993E-3</v>
      </c>
      <c r="T9" s="4">
        <v>1E-3</v>
      </c>
      <c r="U9" s="4">
        <v>8.9999999999999993E-3</v>
      </c>
      <c r="V9" s="2">
        <v>1</v>
      </c>
      <c r="W9" s="4">
        <v>0.999</v>
      </c>
      <c r="X9" s="4">
        <v>1</v>
      </c>
      <c r="Y9" s="3">
        <v>0.1</v>
      </c>
      <c r="Z9" s="3">
        <v>0.8</v>
      </c>
      <c r="AA9" s="4">
        <v>1.0999999999999999E-2</v>
      </c>
      <c r="AB9" s="3">
        <v>128.30000000000001</v>
      </c>
      <c r="AC9" s="3">
        <v>59</v>
      </c>
      <c r="AD9" s="3">
        <v>0.5</v>
      </c>
      <c r="AE9" s="3">
        <v>128.19999999999999</v>
      </c>
      <c r="AF9" s="3">
        <v>58.6</v>
      </c>
      <c r="AG9" s="3">
        <v>0.6</v>
      </c>
      <c r="AH9" s="3">
        <v>0.4</v>
      </c>
      <c r="AI9" s="3">
        <v>26.9</v>
      </c>
      <c r="AJ9" s="3">
        <v>31.4</v>
      </c>
      <c r="AK9" s="3">
        <v>0.6</v>
      </c>
      <c r="AL9" s="3">
        <v>0.3</v>
      </c>
      <c r="AM9" s="3">
        <v>2</v>
      </c>
      <c r="AN9" s="3">
        <v>47.4</v>
      </c>
      <c r="AO9" s="2">
        <v>5</v>
      </c>
      <c r="AP9" s="3">
        <v>4.4000000000000004</v>
      </c>
      <c r="AQ9" s="3">
        <v>3.8</v>
      </c>
      <c r="AR9" s="3">
        <v>3.1</v>
      </c>
      <c r="AS9" s="3">
        <v>3.9</v>
      </c>
      <c r="AT9" s="3">
        <v>7.7</v>
      </c>
      <c r="AU9" s="3">
        <v>7.7</v>
      </c>
      <c r="AV9" s="3">
        <v>9.5</v>
      </c>
      <c r="AW9" s="3">
        <v>9.5</v>
      </c>
      <c r="AX9" s="3">
        <v>1.5</v>
      </c>
      <c r="AY9" s="3">
        <v>1.5</v>
      </c>
      <c r="AZ9" s="3">
        <v>1.9</v>
      </c>
      <c r="BA9" s="3">
        <v>1.9</v>
      </c>
      <c r="BB9" s="3">
        <v>9.1</v>
      </c>
      <c r="BC9" s="2">
        <v>0</v>
      </c>
      <c r="BD9" s="3" t="s">
        <v>34</v>
      </c>
      <c r="BE9" s="3" t="s">
        <v>34</v>
      </c>
      <c r="BF9" s="3" t="s">
        <v>34</v>
      </c>
      <c r="BG9" s="3" t="s">
        <v>34</v>
      </c>
      <c r="BH9" s="2" t="s">
        <v>34</v>
      </c>
      <c r="BI9" s="3" t="s">
        <v>34</v>
      </c>
      <c r="BJ9" s="4" t="s">
        <v>34</v>
      </c>
    </row>
    <row r="10" spans="1:62" x14ac:dyDescent="0.2">
      <c r="A10" t="s">
        <v>28</v>
      </c>
      <c r="B10" s="3">
        <v>30</v>
      </c>
      <c r="C10" s="3">
        <v>24</v>
      </c>
      <c r="D10" s="2">
        <v>260</v>
      </c>
      <c r="E10" s="2">
        <v>580</v>
      </c>
      <c r="F10" s="2">
        <v>9</v>
      </c>
      <c r="G10" s="4">
        <v>-0.78</v>
      </c>
      <c r="H10" s="4">
        <v>2.3E-2</v>
      </c>
      <c r="I10" s="3">
        <v>23.4</v>
      </c>
      <c r="J10" s="3">
        <v>0.7</v>
      </c>
      <c r="K10" s="4">
        <v>0.93500000000000005</v>
      </c>
      <c r="L10" s="4">
        <v>0.69499999999999995</v>
      </c>
      <c r="M10" s="4">
        <v>0.81799999999999995</v>
      </c>
      <c r="N10" s="4">
        <v>0.03</v>
      </c>
      <c r="O10" s="4">
        <v>0.71899999999999997</v>
      </c>
      <c r="P10" s="4">
        <v>0.39800000000000002</v>
      </c>
      <c r="Q10" s="3">
        <v>22.8</v>
      </c>
      <c r="R10" s="3">
        <v>8.6</v>
      </c>
      <c r="S10" s="4">
        <v>-8.9999999999999993E-3</v>
      </c>
      <c r="T10" s="4">
        <v>5.0000000000000001E-3</v>
      </c>
      <c r="U10" s="4">
        <v>-6.5000000000000002E-2</v>
      </c>
      <c r="V10" s="2">
        <v>1</v>
      </c>
      <c r="W10" s="4">
        <v>0.99399999999999999</v>
      </c>
      <c r="X10" s="4">
        <v>0.998</v>
      </c>
      <c r="Y10" s="3">
        <v>0.2</v>
      </c>
      <c r="Z10" s="3">
        <v>2.6</v>
      </c>
      <c r="AA10" s="4">
        <v>4.3999999999999997E-2</v>
      </c>
      <c r="AB10" s="3">
        <v>155.80000000000001</v>
      </c>
      <c r="AC10" s="3">
        <v>-40.1</v>
      </c>
      <c r="AD10" s="3">
        <v>2</v>
      </c>
      <c r="AE10" s="3">
        <v>156.5</v>
      </c>
      <c r="AF10" s="3">
        <v>-39.200000000000003</v>
      </c>
      <c r="AG10" s="3">
        <v>3.4</v>
      </c>
      <c r="AH10" s="3">
        <v>1</v>
      </c>
      <c r="AI10" s="3">
        <v>103.5</v>
      </c>
      <c r="AJ10" s="3">
        <v>50.8</v>
      </c>
      <c r="AK10" s="3">
        <v>1.4</v>
      </c>
      <c r="AL10" s="3">
        <v>1.4</v>
      </c>
      <c r="AM10" s="3">
        <v>0.9</v>
      </c>
      <c r="AN10" s="3">
        <v>115</v>
      </c>
      <c r="AO10" s="2">
        <v>6</v>
      </c>
      <c r="AP10" s="3">
        <v>51.4</v>
      </c>
      <c r="AQ10" s="3">
        <v>5</v>
      </c>
      <c r="AR10" s="3">
        <v>4.2</v>
      </c>
      <c r="AS10" s="3">
        <v>5.4</v>
      </c>
      <c r="AT10" s="3">
        <v>7.2</v>
      </c>
      <c r="AU10" s="3">
        <v>10.7</v>
      </c>
      <c r="AV10" s="3">
        <v>8.6</v>
      </c>
      <c r="AW10" s="3">
        <v>12.7</v>
      </c>
      <c r="AX10" s="3">
        <v>1.2</v>
      </c>
      <c r="AY10" s="3">
        <v>1.8</v>
      </c>
      <c r="AZ10" s="3">
        <v>1.5</v>
      </c>
      <c r="BA10" s="3">
        <v>2.2999999999999998</v>
      </c>
      <c r="BB10" s="3">
        <v>6.7</v>
      </c>
      <c r="BC10" s="2">
        <v>13</v>
      </c>
      <c r="BD10" s="3">
        <v>3.9</v>
      </c>
      <c r="BE10" s="3">
        <v>6</v>
      </c>
      <c r="BF10" s="3">
        <v>4.5</v>
      </c>
      <c r="BG10" s="3">
        <v>4.4000000000000004</v>
      </c>
      <c r="BH10" s="2" t="s">
        <v>34</v>
      </c>
      <c r="BI10" s="3" t="s">
        <v>34</v>
      </c>
      <c r="BJ10" s="4" t="s">
        <v>34</v>
      </c>
    </row>
    <row r="11" spans="1:62" x14ac:dyDescent="0.2">
      <c r="A11" t="s">
        <v>29</v>
      </c>
      <c r="B11" s="3">
        <v>25</v>
      </c>
      <c r="C11" s="3">
        <v>25</v>
      </c>
      <c r="D11" s="2">
        <v>0</v>
      </c>
      <c r="E11" s="2">
        <v>575</v>
      </c>
      <c r="F11" s="2">
        <v>9</v>
      </c>
      <c r="G11" s="4">
        <v>-1.4930000000000001</v>
      </c>
      <c r="H11" s="4">
        <v>6.7000000000000004E-2</v>
      </c>
      <c r="I11" s="3">
        <v>25.1</v>
      </c>
      <c r="J11" s="3">
        <v>1.7</v>
      </c>
      <c r="K11" s="4">
        <v>0.94799999999999995</v>
      </c>
      <c r="L11" s="4">
        <v>0.91200000000000003</v>
      </c>
      <c r="M11" s="4">
        <v>0.98099999999999998</v>
      </c>
      <c r="N11" s="4">
        <v>4.4999999999999998E-2</v>
      </c>
      <c r="O11" s="4">
        <v>0.57599999999999996</v>
      </c>
      <c r="P11" s="4">
        <v>0.56200000000000006</v>
      </c>
      <c r="Q11" s="3">
        <v>12.2</v>
      </c>
      <c r="R11" s="3">
        <v>4.5999999999999996</v>
      </c>
      <c r="S11" s="4">
        <v>-0.35</v>
      </c>
      <c r="T11" s="4">
        <v>1E-3</v>
      </c>
      <c r="U11" s="4">
        <v>-0.35</v>
      </c>
      <c r="V11" s="2">
        <v>1</v>
      </c>
      <c r="W11" s="4">
        <v>0.98599999999999999</v>
      </c>
      <c r="X11" s="4">
        <v>0.997</v>
      </c>
      <c r="Y11" s="3">
        <v>0.2</v>
      </c>
      <c r="Z11" s="3">
        <v>2.1</v>
      </c>
      <c r="AA11" s="4">
        <v>0.43099999999999999</v>
      </c>
      <c r="AB11" s="3">
        <v>333.3</v>
      </c>
      <c r="AC11" s="3">
        <v>-5.5</v>
      </c>
      <c r="AD11" s="3">
        <v>1.3</v>
      </c>
      <c r="AE11" s="3">
        <v>332.5</v>
      </c>
      <c r="AF11" s="3">
        <v>-5.0999999999999996</v>
      </c>
      <c r="AG11" s="3">
        <v>3.5</v>
      </c>
      <c r="AH11" s="3">
        <v>0.9</v>
      </c>
      <c r="AI11" s="3">
        <v>112.6</v>
      </c>
      <c r="AJ11" s="3">
        <v>95.1</v>
      </c>
      <c r="AK11" s="3">
        <v>1</v>
      </c>
      <c r="AL11" s="3">
        <v>1.4</v>
      </c>
      <c r="AM11" s="3">
        <v>15.5</v>
      </c>
      <c r="AN11" s="3">
        <v>199</v>
      </c>
      <c r="AO11" s="2">
        <v>3</v>
      </c>
      <c r="AP11" s="3">
        <v>23.1</v>
      </c>
      <c r="AQ11" s="3">
        <v>0.9</v>
      </c>
      <c r="AR11" s="3">
        <v>0.5</v>
      </c>
      <c r="AS11" s="3">
        <v>1</v>
      </c>
      <c r="AT11" s="3">
        <v>0.1</v>
      </c>
      <c r="AU11" s="3">
        <v>1.2</v>
      </c>
      <c r="AV11" s="3">
        <v>0.2</v>
      </c>
      <c r="AW11" s="3">
        <v>2.1</v>
      </c>
      <c r="AX11" s="3">
        <v>0</v>
      </c>
      <c r="AY11" s="3">
        <v>0.4</v>
      </c>
      <c r="AZ11" s="3">
        <v>0.1</v>
      </c>
      <c r="BA11" s="3">
        <v>0.7</v>
      </c>
      <c r="BB11" s="3">
        <v>0.7</v>
      </c>
      <c r="BC11" s="2">
        <v>0</v>
      </c>
      <c r="BD11" s="3" t="s">
        <v>34</v>
      </c>
      <c r="BE11" s="3" t="s">
        <v>34</v>
      </c>
      <c r="BF11" s="3" t="s">
        <v>34</v>
      </c>
      <c r="BG11" s="3" t="s">
        <v>34</v>
      </c>
      <c r="BH11" s="2" t="s">
        <v>34</v>
      </c>
      <c r="BI11" s="3" t="s">
        <v>34</v>
      </c>
      <c r="BJ11" s="4">
        <v>0.67300000000000004</v>
      </c>
    </row>
    <row r="12" spans="1:62" x14ac:dyDescent="0.2">
      <c r="A12" t="s">
        <v>89</v>
      </c>
      <c r="B12" s="3">
        <v>30</v>
      </c>
      <c r="C12" s="3">
        <v>55.6</v>
      </c>
      <c r="D12" s="2">
        <v>400</v>
      </c>
      <c r="E12" s="2">
        <v>580</v>
      </c>
      <c r="F12" s="2">
        <v>6</v>
      </c>
      <c r="G12" s="4">
        <v>-0.73799999999999999</v>
      </c>
      <c r="H12" s="4">
        <v>9.2999999999999999E-2</v>
      </c>
      <c r="I12" s="3">
        <v>22.1</v>
      </c>
      <c r="J12" s="3">
        <v>2.8</v>
      </c>
      <c r="K12" s="4">
        <v>0.66200000000000003</v>
      </c>
      <c r="L12" s="4">
        <v>0.38200000000000001</v>
      </c>
      <c r="M12" s="4">
        <v>0.41699999999999998</v>
      </c>
      <c r="N12" s="4">
        <v>0.126</v>
      </c>
      <c r="O12" s="4">
        <v>0.76</v>
      </c>
      <c r="P12" s="4">
        <v>0.309</v>
      </c>
      <c r="Q12" s="3">
        <v>4</v>
      </c>
      <c r="R12" s="3">
        <v>2</v>
      </c>
      <c r="S12" s="4">
        <v>0.78100000000000003</v>
      </c>
      <c r="T12" s="4">
        <v>7.0000000000000001E-3</v>
      </c>
      <c r="U12" s="4">
        <v>0.64300000000000002</v>
      </c>
      <c r="V12" s="2">
        <v>0</v>
      </c>
      <c r="W12" s="4">
        <v>0.93799999999999994</v>
      </c>
      <c r="X12" s="4">
        <v>0.98399999999999999</v>
      </c>
      <c r="Y12" s="3">
        <v>0.2</v>
      </c>
      <c r="Z12" s="3">
        <v>5.7</v>
      </c>
      <c r="AA12" s="4">
        <v>2.4E-2</v>
      </c>
      <c r="AB12" s="3">
        <v>148.6</v>
      </c>
      <c r="AC12" s="3">
        <v>68.599999999999994</v>
      </c>
      <c r="AD12" s="3">
        <v>4.2</v>
      </c>
      <c r="AE12" s="3">
        <v>143.6</v>
      </c>
      <c r="AF12" s="3">
        <v>71.2</v>
      </c>
      <c r="AG12" s="3">
        <v>7.8</v>
      </c>
      <c r="AH12" s="3">
        <v>3.1</v>
      </c>
      <c r="AI12" s="3">
        <v>37.5</v>
      </c>
      <c r="AJ12" s="3">
        <v>161.19999999999999</v>
      </c>
      <c r="AK12" s="3">
        <v>4.0999999999999996</v>
      </c>
      <c r="AL12" s="3">
        <v>2.9</v>
      </c>
      <c r="AM12" s="3">
        <v>1.7</v>
      </c>
      <c r="AN12" s="3">
        <v>143.19999999999999</v>
      </c>
      <c r="AO12" s="2">
        <v>7</v>
      </c>
      <c r="AP12" s="3">
        <v>67.7</v>
      </c>
      <c r="AQ12" s="3">
        <v>11.5</v>
      </c>
      <c r="AR12" s="3">
        <v>13.9</v>
      </c>
      <c r="AS12" s="3">
        <v>17.3</v>
      </c>
      <c r="AT12" s="3">
        <v>19.600000000000001</v>
      </c>
      <c r="AU12" s="3">
        <v>30.5</v>
      </c>
      <c r="AV12" s="3">
        <v>17.3</v>
      </c>
      <c r="AW12" s="3">
        <v>26.9</v>
      </c>
      <c r="AX12" s="3">
        <v>2.8</v>
      </c>
      <c r="AY12" s="3">
        <v>4.4000000000000004</v>
      </c>
      <c r="AZ12" s="3">
        <v>3.5</v>
      </c>
      <c r="BA12" s="3">
        <v>5.4</v>
      </c>
      <c r="BB12" s="3">
        <v>13.5</v>
      </c>
      <c r="BC12" s="2">
        <v>14</v>
      </c>
      <c r="BD12" s="3">
        <v>9.8000000000000007</v>
      </c>
      <c r="BE12" s="3">
        <v>11</v>
      </c>
      <c r="BF12" s="3">
        <v>6.3</v>
      </c>
      <c r="BG12" s="3">
        <v>11.6</v>
      </c>
      <c r="BH12" s="2">
        <v>2</v>
      </c>
      <c r="BI12" s="3">
        <v>40.6</v>
      </c>
      <c r="BJ12" s="4" t="s">
        <v>34</v>
      </c>
    </row>
    <row r="13" spans="1:62" x14ac:dyDescent="0.2">
      <c r="A13" t="s">
        <v>30</v>
      </c>
      <c r="B13" s="3">
        <v>100</v>
      </c>
      <c r="C13" s="3">
        <v>55.6</v>
      </c>
      <c r="D13" s="2">
        <v>351</v>
      </c>
      <c r="E13" s="2">
        <v>567</v>
      </c>
      <c r="F13" s="2">
        <v>9</v>
      </c>
      <c r="G13" s="4">
        <v>-0.71699999999999997</v>
      </c>
      <c r="H13" s="4">
        <v>5.0999999999999997E-2</v>
      </c>
      <c r="I13" s="3">
        <v>71.7</v>
      </c>
      <c r="J13" s="3">
        <v>5.0999999999999996</v>
      </c>
      <c r="K13" s="4">
        <v>0.752</v>
      </c>
      <c r="L13" s="4">
        <v>0.30199999999999999</v>
      </c>
      <c r="M13" s="4">
        <v>0.69</v>
      </c>
      <c r="N13" s="4">
        <v>7.1999999999999995E-2</v>
      </c>
      <c r="O13" s="4">
        <v>0.47199999999999998</v>
      </c>
      <c r="P13" s="4">
        <v>0.317</v>
      </c>
      <c r="Q13" s="3">
        <v>5</v>
      </c>
      <c r="R13" s="3">
        <v>1.9</v>
      </c>
      <c r="S13" s="4">
        <v>0.45600000000000002</v>
      </c>
      <c r="T13" s="4">
        <v>4.0000000000000001E-3</v>
      </c>
      <c r="U13" s="4">
        <v>0.52200000000000002</v>
      </c>
      <c r="V13" s="2">
        <v>0</v>
      </c>
      <c r="W13" s="4">
        <v>0.96499999999999997</v>
      </c>
      <c r="X13" s="4">
        <v>0.99099999999999999</v>
      </c>
      <c r="Y13" s="3">
        <v>0.2</v>
      </c>
      <c r="Z13" s="3">
        <v>3.8</v>
      </c>
      <c r="AA13" s="4">
        <v>2.3E-2</v>
      </c>
      <c r="AB13" s="3">
        <v>137.5</v>
      </c>
      <c r="AC13" s="3">
        <v>87.4</v>
      </c>
      <c r="AD13" s="3">
        <v>8.8000000000000007</v>
      </c>
      <c r="AE13" s="3">
        <v>208.3</v>
      </c>
      <c r="AF13" s="3">
        <v>77.400000000000006</v>
      </c>
      <c r="AG13" s="3">
        <v>22.2</v>
      </c>
      <c r="AH13" s="3">
        <v>12</v>
      </c>
      <c r="AI13" s="3">
        <v>43.3</v>
      </c>
      <c r="AJ13" s="3">
        <v>167.4</v>
      </c>
      <c r="AK13" s="3">
        <v>13.3</v>
      </c>
      <c r="AL13" s="3">
        <v>15.5</v>
      </c>
      <c r="AM13" s="3">
        <v>174.6</v>
      </c>
      <c r="AN13" s="3">
        <v>121.7</v>
      </c>
      <c r="AO13" s="2">
        <v>0</v>
      </c>
      <c r="AP13" s="3" t="s">
        <v>34</v>
      </c>
      <c r="AQ13" s="3" t="s">
        <v>34</v>
      </c>
      <c r="AR13" s="3" t="s">
        <v>34</v>
      </c>
      <c r="AS13" s="3" t="s">
        <v>34</v>
      </c>
      <c r="AT13" s="3" t="s">
        <v>34</v>
      </c>
      <c r="AU13" s="3" t="s">
        <v>34</v>
      </c>
      <c r="AV13" s="3" t="s">
        <v>34</v>
      </c>
      <c r="AW13" s="3" t="s">
        <v>34</v>
      </c>
      <c r="AX13" s="3" t="s">
        <v>34</v>
      </c>
      <c r="AY13" s="3" t="s">
        <v>34</v>
      </c>
      <c r="AZ13" s="3" t="s">
        <v>34</v>
      </c>
      <c r="BA13" s="3" t="s">
        <v>34</v>
      </c>
      <c r="BB13" s="3" t="s">
        <v>34</v>
      </c>
      <c r="BC13" s="2">
        <v>12</v>
      </c>
      <c r="BD13" s="3">
        <v>6.7</v>
      </c>
      <c r="BE13" s="3">
        <v>8.6</v>
      </c>
      <c r="BF13" s="3">
        <v>3.5</v>
      </c>
      <c r="BG13" s="3">
        <v>30</v>
      </c>
      <c r="BH13" s="2" t="s">
        <v>34</v>
      </c>
      <c r="BI13" s="3" t="s">
        <v>34</v>
      </c>
      <c r="BJ13" s="4" t="s">
        <v>34</v>
      </c>
    </row>
    <row r="14" spans="1:62" x14ac:dyDescent="0.2">
      <c r="A14" t="s">
        <v>40</v>
      </c>
      <c r="B14" s="3">
        <v>50.3</v>
      </c>
      <c r="C14" s="3">
        <v>45</v>
      </c>
      <c r="D14" s="2">
        <v>250</v>
      </c>
      <c r="E14" s="2">
        <v>350</v>
      </c>
      <c r="F14" s="2">
        <v>5</v>
      </c>
      <c r="G14" s="4">
        <v>-0.59799999999999998</v>
      </c>
      <c r="H14" s="4">
        <v>1.2999999999999999E-2</v>
      </c>
      <c r="I14" s="3">
        <v>30.1</v>
      </c>
      <c r="J14" s="3">
        <v>0.6</v>
      </c>
      <c r="K14" s="4">
        <v>0.41899999999999998</v>
      </c>
      <c r="L14" s="4">
        <v>0.254</v>
      </c>
      <c r="M14" s="4">
        <v>0.28299999999999997</v>
      </c>
      <c r="N14" s="4">
        <v>2.1000000000000001E-2</v>
      </c>
      <c r="O14" s="4">
        <v>0.70799999999999996</v>
      </c>
      <c r="P14" s="4">
        <v>0.42699999999999999</v>
      </c>
      <c r="Q14" s="3">
        <v>14</v>
      </c>
      <c r="R14" s="3">
        <v>8.1</v>
      </c>
      <c r="S14" s="4">
        <v>0.53200000000000003</v>
      </c>
      <c r="T14" s="4">
        <v>3.0000000000000001E-3</v>
      </c>
      <c r="U14" s="4">
        <v>3.2000000000000001E-2</v>
      </c>
      <c r="V14" s="2">
        <v>1</v>
      </c>
      <c r="W14" s="4">
        <v>0.999</v>
      </c>
      <c r="X14" s="4">
        <v>1</v>
      </c>
      <c r="Y14" s="3">
        <v>0</v>
      </c>
      <c r="Z14" s="3">
        <v>0.6</v>
      </c>
      <c r="AA14" s="4">
        <v>1.2999999999999999E-2</v>
      </c>
      <c r="AB14" s="3">
        <v>221.9</v>
      </c>
      <c r="AC14" s="3">
        <v>52.1</v>
      </c>
      <c r="AD14" s="3">
        <v>8.5</v>
      </c>
      <c r="AE14" s="3">
        <v>210.9</v>
      </c>
      <c r="AF14" s="3">
        <v>31.7</v>
      </c>
      <c r="AG14" s="3">
        <v>6.5</v>
      </c>
      <c r="AH14" s="3">
        <v>22</v>
      </c>
      <c r="AI14" s="3">
        <v>74.5</v>
      </c>
      <c r="AJ14" s="3">
        <v>58.3</v>
      </c>
      <c r="AK14" s="3">
        <v>24.9</v>
      </c>
      <c r="AL14" s="3">
        <v>17.7</v>
      </c>
      <c r="AM14" s="3">
        <v>8.3000000000000007</v>
      </c>
      <c r="AN14" s="3">
        <v>264.7</v>
      </c>
      <c r="AO14" s="2">
        <v>2</v>
      </c>
      <c r="AP14" s="3">
        <v>15.1</v>
      </c>
      <c r="AQ14" s="3">
        <v>0.7</v>
      </c>
      <c r="AR14" s="3">
        <v>1.4</v>
      </c>
      <c r="AS14" s="3">
        <v>1.6</v>
      </c>
      <c r="AT14" s="3">
        <v>0.6</v>
      </c>
      <c r="AU14" s="3">
        <v>2.2000000000000002</v>
      </c>
      <c r="AV14" s="3">
        <v>0.4</v>
      </c>
      <c r="AW14" s="3">
        <v>1.4</v>
      </c>
      <c r="AX14" s="3">
        <v>0.3</v>
      </c>
      <c r="AY14" s="3">
        <v>1.1000000000000001</v>
      </c>
      <c r="AZ14" s="3">
        <v>0.3</v>
      </c>
      <c r="BA14" s="3">
        <v>1.3</v>
      </c>
      <c r="BB14" s="3">
        <v>1.3</v>
      </c>
      <c r="BC14" s="2">
        <v>2</v>
      </c>
      <c r="BD14" s="3">
        <v>2.2000000000000002</v>
      </c>
      <c r="BE14" s="3">
        <v>1.8</v>
      </c>
      <c r="BF14" s="3">
        <v>1.1000000000000001</v>
      </c>
      <c r="BG14" s="3">
        <v>4.5999999999999996</v>
      </c>
      <c r="BH14" s="2" t="s">
        <v>34</v>
      </c>
      <c r="BI14" s="3" t="s">
        <v>34</v>
      </c>
      <c r="BJ14" s="4" t="s">
        <v>34</v>
      </c>
    </row>
    <row r="15" spans="1:62" x14ac:dyDescent="0.2">
      <c r="A15" t="s">
        <v>31</v>
      </c>
      <c r="B15" s="3">
        <v>40</v>
      </c>
      <c r="C15" s="3">
        <v>37</v>
      </c>
      <c r="D15" s="2">
        <v>0</v>
      </c>
      <c r="E15" s="2">
        <v>150</v>
      </c>
      <c r="F15" s="2">
        <v>5</v>
      </c>
      <c r="G15" s="4">
        <v>-2.1440000000000001</v>
      </c>
      <c r="H15" s="4">
        <v>0.19500000000000001</v>
      </c>
      <c r="I15" s="3">
        <v>85.7</v>
      </c>
      <c r="J15" s="3">
        <v>7.8</v>
      </c>
      <c r="K15" s="4">
        <v>0.39200000000000002</v>
      </c>
      <c r="L15" s="4">
        <v>0.32400000000000001</v>
      </c>
      <c r="M15" s="4">
        <v>0.41699999999999998</v>
      </c>
      <c r="N15" s="4">
        <v>9.0999999999999998E-2</v>
      </c>
      <c r="O15" s="4">
        <v>0.66700000000000004</v>
      </c>
      <c r="P15" s="4">
        <v>0.47699999999999998</v>
      </c>
      <c r="Q15" s="3">
        <v>2.9</v>
      </c>
      <c r="R15" s="3">
        <v>1.7</v>
      </c>
      <c r="S15" s="4">
        <v>0.33800000000000002</v>
      </c>
      <c r="T15" s="4">
        <v>0.01</v>
      </c>
      <c r="U15" s="4">
        <v>0.151</v>
      </c>
      <c r="V15" s="2">
        <v>1</v>
      </c>
      <c r="W15" s="4">
        <v>0.97499999999999998</v>
      </c>
      <c r="X15" s="4">
        <v>0.99399999999999999</v>
      </c>
      <c r="Y15" s="3">
        <v>0.2</v>
      </c>
      <c r="Z15" s="3">
        <v>2.2999999999999998</v>
      </c>
      <c r="AA15" s="4">
        <v>1.6E-2</v>
      </c>
      <c r="AB15" s="3">
        <v>285.5</v>
      </c>
      <c r="AC15" s="3">
        <v>48.9</v>
      </c>
      <c r="AD15" s="3">
        <v>6.5</v>
      </c>
      <c r="AE15" s="3">
        <v>235.3</v>
      </c>
      <c r="AF15" s="3">
        <v>60.5</v>
      </c>
      <c r="AG15" s="3">
        <v>8.1999999999999993</v>
      </c>
      <c r="AH15" s="3">
        <v>30.3</v>
      </c>
      <c r="AI15" s="3">
        <v>85.1</v>
      </c>
      <c r="AJ15" s="3">
        <v>29.5</v>
      </c>
      <c r="AK15" s="3">
        <v>31.5</v>
      </c>
      <c r="AL15" s="3">
        <v>39.799999999999997</v>
      </c>
      <c r="AM15" s="3">
        <v>14.9</v>
      </c>
      <c r="AN15" s="3">
        <v>775.3</v>
      </c>
      <c r="AO15" s="2">
        <v>1</v>
      </c>
      <c r="AP15" s="3">
        <v>22.4</v>
      </c>
      <c r="AQ15" s="3">
        <v>3.2</v>
      </c>
      <c r="AR15" s="3">
        <v>3.4</v>
      </c>
      <c r="AS15" s="3">
        <v>8.1</v>
      </c>
      <c r="AT15" s="3">
        <v>3.4</v>
      </c>
      <c r="AU15" s="3">
        <v>3.4</v>
      </c>
      <c r="AV15" s="3">
        <v>8.5</v>
      </c>
      <c r="AW15" s="3">
        <v>8.5</v>
      </c>
      <c r="AX15" s="3">
        <v>3.4</v>
      </c>
      <c r="AY15" s="3">
        <v>3.4</v>
      </c>
      <c r="AZ15" s="3">
        <v>8.1</v>
      </c>
      <c r="BA15" s="3">
        <v>8.1</v>
      </c>
      <c r="BB15" s="3">
        <v>13</v>
      </c>
      <c r="BC15" s="2">
        <v>0</v>
      </c>
      <c r="BD15" s="3" t="s">
        <v>34</v>
      </c>
      <c r="BE15" s="3" t="s">
        <v>34</v>
      </c>
      <c r="BF15" s="3" t="s">
        <v>34</v>
      </c>
      <c r="BG15" s="3" t="s">
        <v>34</v>
      </c>
      <c r="BH15" s="2" t="s">
        <v>34</v>
      </c>
      <c r="BI15" s="3" t="s">
        <v>34</v>
      </c>
      <c r="BJ15" s="4" t="s">
        <v>34</v>
      </c>
    </row>
    <row r="16" spans="1:62" x14ac:dyDescent="0.2">
      <c r="A16" t="s">
        <v>41</v>
      </c>
      <c r="B16" s="3">
        <v>40</v>
      </c>
      <c r="C16" s="3">
        <v>30</v>
      </c>
      <c r="D16" s="2">
        <v>325</v>
      </c>
      <c r="E16" s="2">
        <v>534</v>
      </c>
      <c r="F16" s="2">
        <v>24</v>
      </c>
      <c r="G16" s="4">
        <v>-0.73199999999999998</v>
      </c>
      <c r="H16" s="4">
        <v>1.4999999999999999E-2</v>
      </c>
      <c r="I16" s="3">
        <v>29.3</v>
      </c>
      <c r="J16" s="3">
        <v>0.6</v>
      </c>
      <c r="K16" s="4">
        <v>0.98699999999999999</v>
      </c>
      <c r="L16" s="4">
        <v>0.93100000000000005</v>
      </c>
      <c r="M16" s="4">
        <v>0.97599999999999998</v>
      </c>
      <c r="N16" s="4">
        <v>0.02</v>
      </c>
      <c r="O16" s="4">
        <v>0.80400000000000005</v>
      </c>
      <c r="P16" s="4">
        <v>0.26</v>
      </c>
      <c r="Q16" s="3">
        <v>39.700000000000003</v>
      </c>
      <c r="R16" s="3">
        <v>8.5</v>
      </c>
      <c r="S16" s="4">
        <v>0.20100000000000001</v>
      </c>
      <c r="T16" s="4">
        <v>4.0000000000000001E-3</v>
      </c>
      <c r="U16" s="4">
        <v>0.20799999999999999</v>
      </c>
      <c r="V16" s="2">
        <v>1</v>
      </c>
      <c r="W16" s="4">
        <v>0.99099999999999999</v>
      </c>
      <c r="X16" s="4">
        <v>0.998</v>
      </c>
      <c r="Y16" s="3">
        <v>0.3</v>
      </c>
      <c r="Z16" s="3">
        <v>1.7</v>
      </c>
      <c r="AA16" s="4">
        <v>0.05</v>
      </c>
      <c r="AB16" s="3">
        <v>33.299999999999997</v>
      </c>
      <c r="AC16" s="3">
        <v>-87.8</v>
      </c>
      <c r="AD16" s="3">
        <v>0.2</v>
      </c>
      <c r="AE16" s="3">
        <v>36.299999999999997</v>
      </c>
      <c r="AF16" s="3">
        <v>-87.9</v>
      </c>
      <c r="AG16" s="3">
        <v>0.7</v>
      </c>
      <c r="AH16" s="3">
        <v>0.1</v>
      </c>
      <c r="AI16" s="3">
        <v>133.80000000000001</v>
      </c>
      <c r="AJ16" s="3">
        <v>2.1</v>
      </c>
      <c r="AK16" s="3">
        <v>0.1</v>
      </c>
      <c r="AL16" s="3">
        <v>0.2</v>
      </c>
      <c r="AM16" s="3">
        <v>178.5</v>
      </c>
      <c r="AN16" s="3">
        <v>75.599999999999994</v>
      </c>
      <c r="AO16" s="2">
        <v>9</v>
      </c>
      <c r="AP16" s="3">
        <v>8.6</v>
      </c>
      <c r="AQ16" s="3">
        <v>3.6</v>
      </c>
      <c r="AR16" s="3">
        <v>2.9</v>
      </c>
      <c r="AS16" s="3">
        <v>3.6</v>
      </c>
      <c r="AT16" s="3">
        <v>2.5</v>
      </c>
      <c r="AU16" s="3">
        <v>6.8</v>
      </c>
      <c r="AV16" s="3">
        <v>3</v>
      </c>
      <c r="AW16" s="3">
        <v>8.1</v>
      </c>
      <c r="AX16" s="3">
        <v>0.3</v>
      </c>
      <c r="AY16" s="3">
        <v>0.8</v>
      </c>
      <c r="AZ16" s="3">
        <v>0.3</v>
      </c>
      <c r="BA16" s="3">
        <v>0.9</v>
      </c>
      <c r="BB16" s="3">
        <v>4.5999999999999996</v>
      </c>
      <c r="BC16" s="2">
        <v>0</v>
      </c>
      <c r="BD16" s="3" t="s">
        <v>34</v>
      </c>
      <c r="BE16" s="3" t="s">
        <v>34</v>
      </c>
      <c r="BF16" s="3" t="s">
        <v>34</v>
      </c>
      <c r="BG16" s="3" t="s">
        <v>34</v>
      </c>
      <c r="BH16" s="2" t="s">
        <v>34</v>
      </c>
      <c r="BI16" s="3" t="s">
        <v>34</v>
      </c>
      <c r="BJ16" s="4">
        <v>1.0009999999999999</v>
      </c>
    </row>
    <row r="17" spans="1:62" x14ac:dyDescent="0.2">
      <c r="A17" t="s">
        <v>42</v>
      </c>
      <c r="B17" s="3">
        <v>40</v>
      </c>
      <c r="C17" s="3">
        <v>60</v>
      </c>
      <c r="D17" s="2">
        <v>325</v>
      </c>
      <c r="E17" s="2">
        <v>513</v>
      </c>
      <c r="F17" s="2">
        <v>21</v>
      </c>
      <c r="G17" s="4">
        <v>-1.4990000000000001</v>
      </c>
      <c r="H17" s="4">
        <v>7.2999999999999995E-2</v>
      </c>
      <c r="I17" s="3">
        <v>63.2</v>
      </c>
      <c r="J17" s="3">
        <v>2.9</v>
      </c>
      <c r="K17" s="4">
        <v>0.53800000000000003</v>
      </c>
      <c r="L17" s="4">
        <v>0.34799999999999998</v>
      </c>
      <c r="M17" s="4">
        <v>0.61599999999999999</v>
      </c>
      <c r="N17" s="4">
        <v>4.8000000000000001E-2</v>
      </c>
      <c r="O17" s="4">
        <v>0.753</v>
      </c>
      <c r="P17" s="4">
        <v>0.21299999999999999</v>
      </c>
      <c r="Q17" s="3">
        <v>8.4</v>
      </c>
      <c r="R17" s="3">
        <v>1.9</v>
      </c>
      <c r="S17" s="4">
        <v>0.152</v>
      </c>
      <c r="T17" s="4">
        <v>8.0000000000000002E-3</v>
      </c>
      <c r="U17" s="4">
        <v>-9.6000000000000002E-2</v>
      </c>
      <c r="V17" s="2">
        <v>0</v>
      </c>
      <c r="W17" s="4">
        <v>0.95599999999999996</v>
      </c>
      <c r="X17" s="4">
        <v>0.98899999999999999</v>
      </c>
      <c r="Y17" s="3">
        <v>0.7</v>
      </c>
      <c r="Z17" s="3">
        <v>2.2999999999999998</v>
      </c>
      <c r="AA17" s="4">
        <v>8.9999999999999993E-3</v>
      </c>
      <c r="AB17" s="3">
        <v>33.799999999999997</v>
      </c>
      <c r="AC17" s="3">
        <v>22.8</v>
      </c>
      <c r="AD17" s="3">
        <v>1.8</v>
      </c>
      <c r="AE17" s="3">
        <v>31.4</v>
      </c>
      <c r="AF17" s="3">
        <v>25.6</v>
      </c>
      <c r="AG17" s="3">
        <v>11.8</v>
      </c>
      <c r="AH17" s="3">
        <v>3.5</v>
      </c>
      <c r="AI17" s="3">
        <v>50.4</v>
      </c>
      <c r="AJ17" s="3">
        <v>115.6</v>
      </c>
      <c r="AK17" s="3">
        <v>3.6</v>
      </c>
      <c r="AL17" s="3">
        <v>5.4</v>
      </c>
      <c r="AM17" s="3">
        <v>4.8</v>
      </c>
      <c r="AN17" s="3">
        <v>308.39999999999998</v>
      </c>
      <c r="AO17" s="2">
        <v>7</v>
      </c>
      <c r="AP17" s="3">
        <v>45.3</v>
      </c>
      <c r="AQ17" s="3">
        <v>5.7</v>
      </c>
      <c r="AR17" s="3">
        <v>5.9</v>
      </c>
      <c r="AS17" s="3">
        <v>10.6</v>
      </c>
      <c r="AT17" s="3">
        <v>6.2</v>
      </c>
      <c r="AU17" s="3">
        <v>17.2</v>
      </c>
      <c r="AV17" s="3">
        <v>10.1</v>
      </c>
      <c r="AW17" s="3">
        <v>28.2</v>
      </c>
      <c r="AX17" s="3">
        <v>0.9</v>
      </c>
      <c r="AY17" s="3">
        <v>2.5</v>
      </c>
      <c r="AZ17" s="3">
        <v>1.6</v>
      </c>
      <c r="BA17" s="3">
        <v>4.4000000000000004</v>
      </c>
      <c r="BB17" s="3">
        <v>1.9</v>
      </c>
      <c r="BC17" s="2">
        <v>0</v>
      </c>
      <c r="BD17" s="3" t="s">
        <v>34</v>
      </c>
      <c r="BE17" s="3" t="s">
        <v>34</v>
      </c>
      <c r="BF17" s="3" t="s">
        <v>34</v>
      </c>
      <c r="BG17" s="3" t="s">
        <v>34</v>
      </c>
      <c r="BH17" s="2" t="s">
        <v>34</v>
      </c>
      <c r="BI17" s="3" t="s">
        <v>34</v>
      </c>
      <c r="BJ17" s="4">
        <v>1.006</v>
      </c>
    </row>
    <row r="18" spans="1:62" x14ac:dyDescent="0.2">
      <c r="A18" t="s">
        <v>43</v>
      </c>
      <c r="B18" s="3">
        <v>40</v>
      </c>
      <c r="C18" s="3">
        <v>60</v>
      </c>
      <c r="D18" s="2">
        <v>0</v>
      </c>
      <c r="E18" s="2">
        <v>499</v>
      </c>
      <c r="F18" s="2">
        <v>18</v>
      </c>
      <c r="G18" s="4">
        <v>-1.234</v>
      </c>
      <c r="H18" s="4">
        <v>5.5E-2</v>
      </c>
      <c r="I18" s="3">
        <v>58.1</v>
      </c>
      <c r="J18" s="3">
        <v>2.2000000000000002</v>
      </c>
      <c r="K18" s="4">
        <v>0.76500000000000001</v>
      </c>
      <c r="L18" s="4">
        <v>0.67600000000000005</v>
      </c>
      <c r="M18" s="4">
        <v>0.84699999999999998</v>
      </c>
      <c r="N18" s="4">
        <v>4.4999999999999998E-2</v>
      </c>
      <c r="O18" s="4">
        <v>0.74199999999999999</v>
      </c>
      <c r="P18" s="4">
        <v>0.317</v>
      </c>
      <c r="Q18" s="3">
        <v>12.7</v>
      </c>
      <c r="R18" s="3">
        <v>3.2</v>
      </c>
      <c r="S18" s="4">
        <v>-0.35299999999999998</v>
      </c>
      <c r="T18" s="4">
        <v>7.0000000000000001E-3</v>
      </c>
      <c r="U18" s="4">
        <v>-0.44800000000000001</v>
      </c>
      <c r="V18" s="2">
        <v>0</v>
      </c>
      <c r="W18" s="4">
        <v>0.96799999999999997</v>
      </c>
      <c r="X18" s="4">
        <v>0.99199999999999999</v>
      </c>
      <c r="Y18" s="3">
        <v>0.3</v>
      </c>
      <c r="Z18" s="3">
        <v>1.6</v>
      </c>
      <c r="AA18" s="4">
        <v>-5.0000000000000001E-3</v>
      </c>
      <c r="AB18" s="3">
        <v>352.1</v>
      </c>
      <c r="AC18" s="3">
        <v>-52.7</v>
      </c>
      <c r="AD18" s="3">
        <v>1.8</v>
      </c>
      <c r="AE18" s="3">
        <v>347.6</v>
      </c>
      <c r="AF18" s="3">
        <v>-50.7</v>
      </c>
      <c r="AG18" s="3">
        <v>6.8</v>
      </c>
      <c r="AH18" s="3">
        <v>3.4</v>
      </c>
      <c r="AI18" s="3">
        <v>128.4</v>
      </c>
      <c r="AJ18" s="3">
        <v>39.299999999999997</v>
      </c>
      <c r="AK18" s="3">
        <v>3.6</v>
      </c>
      <c r="AL18" s="3">
        <v>4.9000000000000004</v>
      </c>
      <c r="AM18" s="3">
        <v>8.9</v>
      </c>
      <c r="AN18" s="3">
        <v>160.9</v>
      </c>
      <c r="AO18" s="2">
        <v>5</v>
      </c>
      <c r="AP18" s="3">
        <v>44.7</v>
      </c>
      <c r="AQ18" s="3">
        <v>5.5</v>
      </c>
      <c r="AR18" s="3">
        <v>4.5999999999999996</v>
      </c>
      <c r="AS18" s="3">
        <v>7.2</v>
      </c>
      <c r="AT18" s="3">
        <v>3.1</v>
      </c>
      <c r="AU18" s="3">
        <v>9.6</v>
      </c>
      <c r="AV18" s="3">
        <v>4.5999999999999996</v>
      </c>
      <c r="AW18" s="3">
        <v>14.5</v>
      </c>
      <c r="AX18" s="3">
        <v>0.6</v>
      </c>
      <c r="AY18" s="3">
        <v>1.9</v>
      </c>
      <c r="AZ18" s="3">
        <v>1</v>
      </c>
      <c r="BA18" s="3">
        <v>3.1</v>
      </c>
      <c r="BB18" s="3">
        <v>4.7</v>
      </c>
      <c r="BC18" s="2">
        <v>0</v>
      </c>
      <c r="BD18" s="3" t="s">
        <v>34</v>
      </c>
      <c r="BE18" s="3" t="s">
        <v>34</v>
      </c>
      <c r="BF18" s="3" t="s">
        <v>34</v>
      </c>
      <c r="BG18" s="3" t="s">
        <v>34</v>
      </c>
      <c r="BH18" s="2" t="s">
        <v>34</v>
      </c>
      <c r="BI18" s="3" t="s">
        <v>34</v>
      </c>
      <c r="BJ18" s="4">
        <v>1.075</v>
      </c>
    </row>
    <row r="19" spans="1:62" x14ac:dyDescent="0.2">
      <c r="A19" t="s">
        <v>32</v>
      </c>
      <c r="B19" s="3">
        <v>45</v>
      </c>
      <c r="C19" s="3">
        <v>45.7</v>
      </c>
      <c r="D19" s="2">
        <v>150</v>
      </c>
      <c r="E19" s="2">
        <v>350</v>
      </c>
      <c r="F19" s="2">
        <v>6</v>
      </c>
      <c r="G19" s="4">
        <v>-1.1140000000000001</v>
      </c>
      <c r="H19" s="4">
        <v>2.9000000000000001E-2</v>
      </c>
      <c r="I19" s="3">
        <v>50.1</v>
      </c>
      <c r="J19" s="3">
        <v>1.3</v>
      </c>
      <c r="K19" s="4">
        <v>0.39200000000000002</v>
      </c>
      <c r="L19" s="4">
        <v>0.41499999999999998</v>
      </c>
      <c r="M19" s="4">
        <v>0.41399999999999998</v>
      </c>
      <c r="N19" s="4">
        <v>2.5999999999999999E-2</v>
      </c>
      <c r="O19" s="4">
        <v>0.74299999999999999</v>
      </c>
      <c r="P19" s="4">
        <v>0.41799999999999998</v>
      </c>
      <c r="Q19" s="3">
        <v>11.1</v>
      </c>
      <c r="R19" s="3">
        <v>5.6</v>
      </c>
      <c r="S19" s="4">
        <v>-5.5E-2</v>
      </c>
      <c r="T19" s="4">
        <v>3.0000000000000001E-3</v>
      </c>
      <c r="U19" s="4">
        <v>0.161</v>
      </c>
      <c r="V19" s="2">
        <v>1</v>
      </c>
      <c r="W19" s="4">
        <v>0.997</v>
      </c>
      <c r="X19" s="4">
        <v>0.999</v>
      </c>
      <c r="Y19" s="3">
        <v>0</v>
      </c>
      <c r="Z19" s="3">
        <v>0.7</v>
      </c>
      <c r="AA19" s="4">
        <v>1.2999999999999999E-2</v>
      </c>
      <c r="AB19" s="3">
        <v>75.099999999999994</v>
      </c>
      <c r="AC19" s="3">
        <v>2.2000000000000002</v>
      </c>
      <c r="AD19" s="3">
        <v>0.6</v>
      </c>
      <c r="AE19" s="3">
        <v>76.2</v>
      </c>
      <c r="AF19" s="3">
        <v>0.6</v>
      </c>
      <c r="AG19" s="3">
        <v>2.1</v>
      </c>
      <c r="AH19" s="3">
        <v>2</v>
      </c>
      <c r="AI19" s="3">
        <v>44.8</v>
      </c>
      <c r="AJ19" s="3">
        <v>76.2</v>
      </c>
      <c r="AK19" s="3">
        <v>2.1</v>
      </c>
      <c r="AL19" s="3">
        <v>2</v>
      </c>
      <c r="AM19" s="3">
        <v>8.6999999999999993</v>
      </c>
      <c r="AN19" s="3">
        <v>187.7</v>
      </c>
      <c r="AO19" s="2">
        <v>3</v>
      </c>
      <c r="AP19" s="3">
        <v>10.5</v>
      </c>
      <c r="AQ19" s="3">
        <v>2.4</v>
      </c>
      <c r="AR19" s="3">
        <v>4.0999999999999996</v>
      </c>
      <c r="AS19" s="3">
        <v>6.1</v>
      </c>
      <c r="AT19" s="3">
        <v>3</v>
      </c>
      <c r="AU19" s="3">
        <v>5.0999999999999996</v>
      </c>
      <c r="AV19" s="3">
        <v>2.8</v>
      </c>
      <c r="AW19" s="3">
        <v>4.9000000000000004</v>
      </c>
      <c r="AX19" s="3">
        <v>1</v>
      </c>
      <c r="AY19" s="3">
        <v>1.7</v>
      </c>
      <c r="AZ19" s="3">
        <v>1.5</v>
      </c>
      <c r="BA19" s="3">
        <v>2.6</v>
      </c>
      <c r="BB19" s="3">
        <v>1.3</v>
      </c>
      <c r="BC19" s="2">
        <v>3</v>
      </c>
      <c r="BD19" s="3">
        <v>0.7</v>
      </c>
      <c r="BE19" s="3">
        <v>0.4</v>
      </c>
      <c r="BF19" s="3">
        <v>0.4</v>
      </c>
      <c r="BG19" s="3">
        <v>2.9</v>
      </c>
      <c r="BH19" s="2" t="s">
        <v>34</v>
      </c>
      <c r="BI19" s="3" t="s">
        <v>34</v>
      </c>
      <c r="BJ19" s="4" t="s">
        <v>34</v>
      </c>
    </row>
    <row r="20" spans="1:62" x14ac:dyDescent="0.2">
      <c r="A20" t="s">
        <v>92</v>
      </c>
      <c r="B20" s="3">
        <v>50.3</v>
      </c>
      <c r="C20" s="3">
        <v>44</v>
      </c>
      <c r="D20" s="2">
        <v>200</v>
      </c>
      <c r="E20" s="2">
        <v>450</v>
      </c>
      <c r="F20" s="2">
        <v>9</v>
      </c>
      <c r="G20" s="4">
        <v>-1.4710000000000001</v>
      </c>
      <c r="H20" s="4">
        <v>7.1999999999999995E-2</v>
      </c>
      <c r="I20" s="3">
        <v>74</v>
      </c>
      <c r="J20" s="3">
        <v>3.6</v>
      </c>
      <c r="K20" s="4">
        <v>0.59299999999999997</v>
      </c>
      <c r="L20" s="4">
        <v>0.32400000000000001</v>
      </c>
      <c r="M20" s="4">
        <v>0.32800000000000001</v>
      </c>
      <c r="N20" s="4">
        <v>4.9000000000000002E-2</v>
      </c>
      <c r="O20" s="4">
        <v>0.79900000000000004</v>
      </c>
      <c r="P20" s="4">
        <v>0.40200000000000002</v>
      </c>
      <c r="Q20" s="3">
        <v>9.6999999999999993</v>
      </c>
      <c r="R20" s="3">
        <v>3.7</v>
      </c>
      <c r="S20" s="4">
        <v>0.88300000000000001</v>
      </c>
      <c r="T20" s="4">
        <v>2E-3</v>
      </c>
      <c r="U20" s="4">
        <v>0.309</v>
      </c>
      <c r="V20" s="2">
        <v>1</v>
      </c>
      <c r="W20" s="4">
        <v>0.98299999999999998</v>
      </c>
      <c r="X20" s="4">
        <v>0.996</v>
      </c>
      <c r="Y20" s="3">
        <v>0.3</v>
      </c>
      <c r="Z20" s="3">
        <v>2.4</v>
      </c>
      <c r="AA20" s="4">
        <v>0.01</v>
      </c>
      <c r="AB20" s="3">
        <v>172.8</v>
      </c>
      <c r="AC20" s="3">
        <v>-58.2</v>
      </c>
      <c r="AD20" s="3">
        <v>3.5</v>
      </c>
      <c r="AE20" s="3">
        <v>173.9</v>
      </c>
      <c r="AF20" s="3">
        <v>-61.3</v>
      </c>
      <c r="AG20" s="3">
        <v>3.3</v>
      </c>
      <c r="AH20" s="3">
        <v>3.2</v>
      </c>
      <c r="AI20" s="3">
        <v>123.6</v>
      </c>
      <c r="AJ20" s="3">
        <v>151.30000000000001</v>
      </c>
      <c r="AK20" s="3">
        <v>5.5</v>
      </c>
      <c r="AL20" s="3">
        <v>2</v>
      </c>
      <c r="AM20" s="3">
        <v>3.8</v>
      </c>
      <c r="AN20" s="3">
        <v>515.29999999999995</v>
      </c>
      <c r="AO20" s="2">
        <v>3</v>
      </c>
      <c r="AP20" s="3">
        <v>112.7</v>
      </c>
      <c r="AQ20" s="3">
        <v>3.5</v>
      </c>
      <c r="AR20" s="3">
        <v>3.3</v>
      </c>
      <c r="AS20" s="3">
        <v>5.8</v>
      </c>
      <c r="AT20" s="3">
        <v>2</v>
      </c>
      <c r="AU20" s="3">
        <v>7.9</v>
      </c>
      <c r="AV20" s="3">
        <v>2.1</v>
      </c>
      <c r="AW20" s="3">
        <v>8.3000000000000007</v>
      </c>
      <c r="AX20" s="3">
        <v>0.7</v>
      </c>
      <c r="AY20" s="3">
        <v>2.6</v>
      </c>
      <c r="AZ20" s="3">
        <v>1.2</v>
      </c>
      <c r="BA20" s="3">
        <v>4.7</v>
      </c>
      <c r="BB20" s="3">
        <v>11.7</v>
      </c>
      <c r="BC20" s="2">
        <v>3</v>
      </c>
      <c r="BD20" s="3">
        <v>5.2</v>
      </c>
      <c r="BE20" s="3">
        <v>3.8</v>
      </c>
      <c r="BF20" s="3">
        <v>2.1</v>
      </c>
      <c r="BG20" s="3">
        <v>3.3</v>
      </c>
      <c r="BH20" s="2" t="s">
        <v>34</v>
      </c>
      <c r="BI20" s="3" t="s">
        <v>34</v>
      </c>
      <c r="BJ20" s="4" t="s">
        <v>34</v>
      </c>
    </row>
    <row r="21" spans="1:62" x14ac:dyDescent="0.2">
      <c r="A21" t="s">
        <v>39</v>
      </c>
      <c r="B21" s="3">
        <v>60</v>
      </c>
      <c r="C21" s="3">
        <v>60</v>
      </c>
      <c r="D21" s="2">
        <v>0</v>
      </c>
      <c r="E21" s="2">
        <v>600</v>
      </c>
      <c r="F21" s="2">
        <v>15</v>
      </c>
      <c r="G21" s="4">
        <v>-1.0109999999999999</v>
      </c>
      <c r="H21" s="4">
        <v>0.04</v>
      </c>
      <c r="I21" s="3">
        <v>60.7</v>
      </c>
      <c r="J21" s="3">
        <v>2.4</v>
      </c>
      <c r="K21" s="4">
        <v>1.0509999999999999</v>
      </c>
      <c r="L21" s="4">
        <v>0.97199999999999998</v>
      </c>
      <c r="M21" s="4">
        <v>0.999</v>
      </c>
      <c r="N21" s="4">
        <v>0.04</v>
      </c>
      <c r="O21" s="4">
        <v>0.8</v>
      </c>
      <c r="P21" s="4">
        <v>0.30599999999999999</v>
      </c>
      <c r="Q21" s="3">
        <v>21.2</v>
      </c>
      <c r="R21" s="3">
        <v>5.9</v>
      </c>
      <c r="S21" s="4">
        <v>0.34</v>
      </c>
      <c r="T21" s="4">
        <v>5.0000000000000001E-3</v>
      </c>
      <c r="U21" s="4">
        <v>0.34</v>
      </c>
      <c r="V21" s="2">
        <v>0</v>
      </c>
      <c r="W21" s="4">
        <v>0.98</v>
      </c>
      <c r="X21" s="4">
        <v>0.995</v>
      </c>
      <c r="Y21" s="3">
        <v>0.6</v>
      </c>
      <c r="Z21" s="3">
        <v>4</v>
      </c>
      <c r="AA21" s="4">
        <v>8.9999999999999993E-3</v>
      </c>
      <c r="AB21" s="3">
        <v>141.9</v>
      </c>
      <c r="AC21" s="3">
        <v>-87.7</v>
      </c>
      <c r="AD21" s="3">
        <v>0.3</v>
      </c>
      <c r="AE21" s="3">
        <v>142.5</v>
      </c>
      <c r="AF21" s="3">
        <v>-87.8</v>
      </c>
      <c r="AG21" s="3">
        <v>0.7</v>
      </c>
      <c r="AH21" s="3">
        <v>0.1</v>
      </c>
      <c r="AI21" s="3">
        <v>133.6</v>
      </c>
      <c r="AJ21" s="3">
        <v>2.2000000000000002</v>
      </c>
      <c r="AK21" s="3">
        <v>0.2</v>
      </c>
      <c r="AL21" s="3">
        <v>0.2</v>
      </c>
      <c r="AM21" s="3">
        <v>3</v>
      </c>
      <c r="AN21" s="3">
        <v>105.2</v>
      </c>
      <c r="AO21" s="2">
        <v>7</v>
      </c>
      <c r="AP21" s="3">
        <v>60.6</v>
      </c>
      <c r="AQ21" s="3">
        <v>2.4</v>
      </c>
      <c r="AR21" s="3">
        <v>1.6</v>
      </c>
      <c r="AS21" s="3">
        <v>2.2999999999999998</v>
      </c>
      <c r="AT21" s="3">
        <v>4.7</v>
      </c>
      <c r="AU21" s="3">
        <v>4.7</v>
      </c>
      <c r="AV21" s="3">
        <v>6.8</v>
      </c>
      <c r="AW21" s="3">
        <v>6.8</v>
      </c>
      <c r="AX21" s="3">
        <v>0.7</v>
      </c>
      <c r="AY21" s="3">
        <v>0.7</v>
      </c>
      <c r="AZ21" s="3">
        <v>1</v>
      </c>
      <c r="BA21" s="3">
        <v>1</v>
      </c>
      <c r="BB21" s="3">
        <v>5.5</v>
      </c>
      <c r="BC21" s="2">
        <v>4</v>
      </c>
      <c r="BD21" s="3">
        <v>1.7</v>
      </c>
      <c r="BE21" s="3">
        <v>2.5</v>
      </c>
      <c r="BF21" s="3">
        <v>2.2999999999999998</v>
      </c>
      <c r="BG21" s="3">
        <v>0</v>
      </c>
      <c r="BH21" s="2">
        <v>13</v>
      </c>
      <c r="BI21" s="3">
        <v>3.5</v>
      </c>
      <c r="BJ21" s="4" t="s">
        <v>34</v>
      </c>
    </row>
  </sheetData>
  <sortState ref="A2:BL21">
    <sortCondition ref="A2:A21"/>
  </sortState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30"/>
  <sheetViews>
    <sheetView topLeftCell="A7" workbookViewId="0">
      <selection activeCell="E2" sqref="E2"/>
    </sheetView>
  </sheetViews>
  <sheetFormatPr baseColWidth="10" defaultColWidth="8.83203125" defaultRowHeight="15" x14ac:dyDescent="0.2"/>
  <cols>
    <col min="1" max="1" width="13.5" bestFit="1" customWidth="1"/>
    <col min="2" max="2" width="8.5" bestFit="1" customWidth="1"/>
    <col min="3" max="4" width="5.5" bestFit="1" customWidth="1"/>
    <col min="5" max="5" width="13.5" bestFit="1" customWidth="1"/>
    <col min="6" max="6" width="11.5" bestFit="1" customWidth="1"/>
    <col min="7" max="7" width="15.1640625" bestFit="1" customWidth="1"/>
  </cols>
  <sheetData>
    <row r="1" spans="1:8" ht="17" x14ac:dyDescent="0.2">
      <c r="A1" s="5" t="s">
        <v>86</v>
      </c>
      <c r="B1" s="6" t="s">
        <v>59</v>
      </c>
      <c r="C1" s="6" t="s">
        <v>63</v>
      </c>
      <c r="D1" s="19" t="s">
        <v>87</v>
      </c>
      <c r="E1" s="9" t="s">
        <v>88</v>
      </c>
      <c r="F1" s="6" t="s">
        <v>78</v>
      </c>
      <c r="G1" s="6" t="s">
        <v>80</v>
      </c>
    </row>
    <row r="2" spans="1:8" x14ac:dyDescent="0.2">
      <c r="A2" t="s">
        <v>85</v>
      </c>
      <c r="B2" s="3">
        <v>44.1</v>
      </c>
      <c r="C2" s="3">
        <v>45.2</v>
      </c>
      <c r="D2" s="3">
        <v>4.2</v>
      </c>
      <c r="E2" s="4">
        <f t="shared" ref="E2:E21" si="0">1/(D2^2)</f>
        <v>5.6689342403628114E-2</v>
      </c>
      <c r="F2" s="4">
        <f t="shared" ref="F2:F21" si="1">E2*C2</f>
        <v>2.562358276643991</v>
      </c>
      <c r="G2" s="4">
        <f t="shared" ref="G2:G21" si="2">E2*(C2-$C$29)^2</f>
        <v>4.9121298022360893</v>
      </c>
      <c r="H2" s="3"/>
    </row>
    <row r="3" spans="1:8" x14ac:dyDescent="0.2">
      <c r="A3" t="s">
        <v>84</v>
      </c>
      <c r="B3" s="3">
        <v>43.3</v>
      </c>
      <c r="C3" s="3">
        <v>116.3</v>
      </c>
      <c r="D3" s="3">
        <v>12.4</v>
      </c>
      <c r="E3" s="4">
        <f t="shared" si="0"/>
        <v>6.5036420395421426E-3</v>
      </c>
      <c r="F3" s="4">
        <f t="shared" si="1"/>
        <v>0.75637356919875121</v>
      </c>
      <c r="G3" s="4">
        <f t="shared" si="2"/>
        <v>42.049573354413262</v>
      </c>
      <c r="H3" s="3"/>
    </row>
    <row r="4" spans="1:8" x14ac:dyDescent="0.2">
      <c r="A4" t="s">
        <v>23</v>
      </c>
      <c r="B4" s="3">
        <v>36.200000000000003</v>
      </c>
      <c r="C4" s="3">
        <v>35.6</v>
      </c>
      <c r="D4" s="3">
        <v>1.3</v>
      </c>
      <c r="E4" s="4">
        <f t="shared" si="0"/>
        <v>0.59171597633136086</v>
      </c>
      <c r="F4" s="4">
        <f t="shared" si="1"/>
        <v>21.065088757396449</v>
      </c>
      <c r="G4" s="4">
        <f t="shared" si="2"/>
        <v>5.0246136848407431E-2</v>
      </c>
      <c r="H4" s="3"/>
    </row>
    <row r="5" spans="1:8" x14ac:dyDescent="0.2">
      <c r="A5" t="s">
        <v>24</v>
      </c>
      <c r="B5" s="3">
        <v>35.799999999999997</v>
      </c>
      <c r="C5" s="3">
        <v>26</v>
      </c>
      <c r="D5" s="3">
        <v>3.9</v>
      </c>
      <c r="E5" s="4">
        <f t="shared" si="0"/>
        <v>6.5746219592373437E-2</v>
      </c>
      <c r="F5" s="4">
        <f t="shared" si="1"/>
        <v>1.7094017094017093</v>
      </c>
      <c r="G5" s="4">
        <f t="shared" si="2"/>
        <v>6.4326010671336649</v>
      </c>
      <c r="H5" s="3"/>
    </row>
    <row r="6" spans="1:8" x14ac:dyDescent="0.2">
      <c r="A6" t="s">
        <v>25</v>
      </c>
      <c r="B6" s="3">
        <v>49.6</v>
      </c>
      <c r="C6" s="3">
        <v>41.9</v>
      </c>
      <c r="D6" s="3">
        <v>1.8</v>
      </c>
      <c r="E6" s="4">
        <f t="shared" si="0"/>
        <v>0.30864197530864196</v>
      </c>
      <c r="F6" s="4">
        <f t="shared" si="1"/>
        <v>12.932098765432098</v>
      </c>
      <c r="G6" s="4">
        <f t="shared" si="2"/>
        <v>11.142972990203967</v>
      </c>
      <c r="H6" s="3"/>
    </row>
    <row r="7" spans="1:8" x14ac:dyDescent="0.2">
      <c r="A7" t="s">
        <v>26</v>
      </c>
      <c r="B7" s="3">
        <v>36.200000000000003</v>
      </c>
      <c r="C7" s="3">
        <v>36.1</v>
      </c>
      <c r="D7" s="3">
        <v>0.6</v>
      </c>
      <c r="E7" s="4">
        <f t="shared" si="0"/>
        <v>2.7777777777777777</v>
      </c>
      <c r="F7" s="4">
        <f t="shared" si="1"/>
        <v>100.27777777777777</v>
      </c>
      <c r="G7" s="4">
        <f t="shared" si="2"/>
        <v>0.12086811178065991</v>
      </c>
      <c r="H7" s="3"/>
    </row>
    <row r="8" spans="1:8" x14ac:dyDescent="0.2">
      <c r="A8" t="s">
        <v>27</v>
      </c>
      <c r="B8" s="3">
        <v>49.6</v>
      </c>
      <c r="C8" s="3">
        <v>49.5</v>
      </c>
      <c r="D8" s="3">
        <v>1.8</v>
      </c>
      <c r="E8" s="4">
        <f t="shared" si="0"/>
        <v>0.30864197530864196</v>
      </c>
      <c r="F8" s="4">
        <f t="shared" si="1"/>
        <v>15.277777777777777</v>
      </c>
      <c r="G8" s="4">
        <f t="shared" si="2"/>
        <v>57.158611121161336</v>
      </c>
      <c r="H8" s="3"/>
    </row>
    <row r="9" spans="1:8" x14ac:dyDescent="0.2">
      <c r="A9" t="s">
        <v>90</v>
      </c>
      <c r="B9" s="3">
        <v>52.1</v>
      </c>
      <c r="C9" s="3">
        <v>44.1</v>
      </c>
      <c r="D9" s="3">
        <v>0.5</v>
      </c>
      <c r="E9" s="4">
        <f t="shared" si="0"/>
        <v>4</v>
      </c>
      <c r="F9" s="4">
        <f t="shared" si="1"/>
        <v>176.4</v>
      </c>
      <c r="G9" s="4">
        <f t="shared" si="2"/>
        <v>269.52422921486681</v>
      </c>
      <c r="H9" s="3"/>
    </row>
    <row r="10" spans="1:8" x14ac:dyDescent="0.2">
      <c r="A10" t="s">
        <v>28</v>
      </c>
      <c r="B10" s="3">
        <v>24</v>
      </c>
      <c r="C10" s="3">
        <v>23.4</v>
      </c>
      <c r="D10" s="3">
        <v>0.7</v>
      </c>
      <c r="E10" s="4">
        <f t="shared" si="0"/>
        <v>2.0408163265306127</v>
      </c>
      <c r="F10" s="4">
        <f t="shared" si="1"/>
        <v>47.755102040816332</v>
      </c>
      <c r="G10" s="4">
        <f t="shared" si="2"/>
        <v>318.43910240096636</v>
      </c>
      <c r="H10" s="3"/>
    </row>
    <row r="11" spans="1:8" x14ac:dyDescent="0.2">
      <c r="A11" t="s">
        <v>29</v>
      </c>
      <c r="B11" s="3">
        <v>25</v>
      </c>
      <c r="C11" s="3">
        <v>25.1</v>
      </c>
      <c r="D11" s="3">
        <v>1.7</v>
      </c>
      <c r="E11" s="4">
        <f t="shared" si="0"/>
        <v>0.34602076124567477</v>
      </c>
      <c r="F11" s="4">
        <f t="shared" si="1"/>
        <v>8.685121107266438</v>
      </c>
      <c r="G11" s="4">
        <f t="shared" si="2"/>
        <v>40.295636139433221</v>
      </c>
      <c r="H11" s="3"/>
    </row>
    <row r="12" spans="1:8" x14ac:dyDescent="0.2">
      <c r="A12" t="s">
        <v>30</v>
      </c>
      <c r="B12" s="3">
        <v>55.6</v>
      </c>
      <c r="C12" s="3">
        <v>71.7</v>
      </c>
      <c r="D12" s="3">
        <v>5.0999999999999996</v>
      </c>
      <c r="E12" s="4">
        <f t="shared" si="0"/>
        <v>3.844675124951942E-2</v>
      </c>
      <c r="F12" s="4">
        <f t="shared" si="1"/>
        <v>2.7566320645905424</v>
      </c>
      <c r="G12" s="4">
        <f t="shared" si="2"/>
        <v>49.298561584264057</v>
      </c>
      <c r="H12" s="3"/>
    </row>
    <row r="13" spans="1:8" x14ac:dyDescent="0.2">
      <c r="A13" t="s">
        <v>89</v>
      </c>
      <c r="B13" s="3">
        <v>55.6</v>
      </c>
      <c r="C13" s="3">
        <v>22.1</v>
      </c>
      <c r="D13" s="3">
        <v>2.8</v>
      </c>
      <c r="E13" s="4">
        <f t="shared" si="0"/>
        <v>0.1275510204081633</v>
      </c>
      <c r="F13" s="4">
        <f t="shared" si="1"/>
        <v>2.8188775510204089</v>
      </c>
      <c r="G13" s="4">
        <f t="shared" si="2"/>
        <v>24.26056239147432</v>
      </c>
      <c r="H13" s="3"/>
    </row>
    <row r="14" spans="1:8" x14ac:dyDescent="0.2">
      <c r="A14" t="s">
        <v>40</v>
      </c>
      <c r="B14" s="3">
        <v>45</v>
      </c>
      <c r="C14" s="3">
        <v>30.1</v>
      </c>
      <c r="D14" s="3">
        <v>0.6</v>
      </c>
      <c r="E14" s="4">
        <f t="shared" si="0"/>
        <v>2.7777777777777777</v>
      </c>
      <c r="F14" s="4">
        <f t="shared" si="1"/>
        <v>83.611111111111114</v>
      </c>
      <c r="G14" s="4">
        <f t="shared" si="2"/>
        <v>93.167649812873023</v>
      </c>
      <c r="H14" s="3"/>
    </row>
    <row r="15" spans="1:8" x14ac:dyDescent="0.2">
      <c r="A15" t="s">
        <v>31</v>
      </c>
      <c r="B15" s="3">
        <v>37</v>
      </c>
      <c r="C15" s="3">
        <v>85.7</v>
      </c>
      <c r="D15" s="3">
        <v>7.8</v>
      </c>
      <c r="E15" s="4">
        <f t="shared" si="0"/>
        <v>1.6436554898093359E-2</v>
      </c>
      <c r="F15" s="4">
        <f t="shared" si="1"/>
        <v>1.408612754766601</v>
      </c>
      <c r="G15" s="4">
        <f t="shared" si="2"/>
        <v>40.777388069983402</v>
      </c>
      <c r="H15" s="3"/>
    </row>
    <row r="16" spans="1:8" x14ac:dyDescent="0.2">
      <c r="A16" t="s">
        <v>41</v>
      </c>
      <c r="B16" s="3">
        <v>30</v>
      </c>
      <c r="C16" s="3">
        <v>29.3</v>
      </c>
      <c r="D16" s="3">
        <v>0.6</v>
      </c>
      <c r="E16" s="4">
        <f t="shared" si="0"/>
        <v>2.7777777777777777</v>
      </c>
      <c r="F16" s="4">
        <f t="shared" si="1"/>
        <v>81.388888888888886</v>
      </c>
      <c r="G16" s="4">
        <f t="shared" si="2"/>
        <v>120.68499848412981</v>
      </c>
      <c r="H16" s="3"/>
    </row>
    <row r="17" spans="1:8" x14ac:dyDescent="0.2">
      <c r="A17" t="s">
        <v>42</v>
      </c>
      <c r="B17" s="3">
        <v>60</v>
      </c>
      <c r="C17" s="3">
        <v>63.2</v>
      </c>
      <c r="D17" s="3">
        <v>2.9</v>
      </c>
      <c r="E17" s="4">
        <f t="shared" si="0"/>
        <v>0.11890606420927467</v>
      </c>
      <c r="F17" s="4">
        <f t="shared" si="1"/>
        <v>7.5148632580261596</v>
      </c>
      <c r="G17" s="4">
        <f t="shared" si="2"/>
        <v>88.675320508236013</v>
      </c>
      <c r="H17" s="3"/>
    </row>
    <row r="18" spans="1:8" x14ac:dyDescent="0.2">
      <c r="A18" t="s">
        <v>43</v>
      </c>
      <c r="B18" s="3">
        <v>60</v>
      </c>
      <c r="C18" s="3">
        <v>58.1</v>
      </c>
      <c r="D18" s="3">
        <v>2.2000000000000002</v>
      </c>
      <c r="E18" s="4">
        <f t="shared" si="0"/>
        <v>0.20661157024793386</v>
      </c>
      <c r="F18" s="4">
        <f t="shared" si="1"/>
        <v>12.004132231404958</v>
      </c>
      <c r="G18" s="4">
        <f t="shared" si="2"/>
        <v>101.90532245347087</v>
      </c>
      <c r="H18" s="3"/>
    </row>
    <row r="19" spans="1:8" x14ac:dyDescent="0.2">
      <c r="A19" t="s">
        <v>32</v>
      </c>
      <c r="B19" s="3">
        <v>45.7</v>
      </c>
      <c r="C19" s="3">
        <v>50.1</v>
      </c>
      <c r="D19" s="3">
        <v>1.3</v>
      </c>
      <c r="E19" s="4">
        <f t="shared" si="0"/>
        <v>0.59171597633136086</v>
      </c>
      <c r="F19" s="4">
        <f t="shared" si="1"/>
        <v>29.644970414201179</v>
      </c>
      <c r="G19" s="4">
        <f t="shared" si="2"/>
        <v>119.45811591202569</v>
      </c>
      <c r="H19" s="3"/>
    </row>
    <row r="20" spans="1:8" x14ac:dyDescent="0.2">
      <c r="A20" t="s">
        <v>44</v>
      </c>
      <c r="B20" s="3">
        <v>44</v>
      </c>
      <c r="C20" s="3">
        <v>74</v>
      </c>
      <c r="D20" s="3">
        <v>3.6</v>
      </c>
      <c r="E20" s="4">
        <f t="shared" si="0"/>
        <v>7.716049382716049E-2</v>
      </c>
      <c r="F20" s="4">
        <f t="shared" si="1"/>
        <v>5.7098765432098766</v>
      </c>
      <c r="G20" s="4">
        <f t="shared" si="2"/>
        <v>112.05749467067568</v>
      </c>
      <c r="H20" s="3"/>
    </row>
    <row r="21" spans="1:8" x14ac:dyDescent="0.2">
      <c r="A21" t="s">
        <v>39</v>
      </c>
      <c r="B21" s="3">
        <v>60</v>
      </c>
      <c r="C21" s="3">
        <v>60.7</v>
      </c>
      <c r="D21" s="3">
        <v>2.4</v>
      </c>
      <c r="E21" s="4">
        <f t="shared" si="0"/>
        <v>0.1736111111111111</v>
      </c>
      <c r="F21" s="4">
        <f t="shared" si="1"/>
        <v>10.538194444444445</v>
      </c>
      <c r="G21" s="4">
        <f t="shared" si="2"/>
        <v>106.85181644608139</v>
      </c>
      <c r="H21" s="3"/>
    </row>
    <row r="22" spans="1:8" ht="16" thickBot="1" x14ac:dyDescent="0.25"/>
    <row r="23" spans="1:8" x14ac:dyDescent="0.2">
      <c r="B23" s="12" t="s">
        <v>38</v>
      </c>
      <c r="C23" s="13">
        <v>20</v>
      </c>
      <c r="E23" s="4">
        <f>SUM(E2:E21)</f>
        <v>17.408549094376426</v>
      </c>
      <c r="F23" s="4">
        <f>SUM(F2:F21)</f>
        <v>624.81725904337543</v>
      </c>
      <c r="G23" s="4">
        <f>SUM(G2:G21)</f>
        <v>1607.2632006722579</v>
      </c>
    </row>
    <row r="24" spans="1:8" x14ac:dyDescent="0.2">
      <c r="B24" s="14" t="s">
        <v>35</v>
      </c>
      <c r="C24" s="15">
        <f>AVERAGE(C2:C21)</f>
        <v>49.410000000000011</v>
      </c>
    </row>
    <row r="25" spans="1:8" x14ac:dyDescent="0.2">
      <c r="B25" s="14" t="s">
        <v>36</v>
      </c>
      <c r="C25" s="15">
        <f>STDEV(C2:C21)</f>
        <v>24.165240369283755</v>
      </c>
    </row>
    <row r="26" spans="1:8" x14ac:dyDescent="0.2">
      <c r="B26" s="14" t="s">
        <v>37</v>
      </c>
      <c r="C26" s="15">
        <f>C25/C24*100</f>
        <v>48.907590304156543</v>
      </c>
    </row>
    <row r="27" spans="1:8" ht="17" x14ac:dyDescent="0.25">
      <c r="B27" s="14" t="s">
        <v>79</v>
      </c>
      <c r="C27" s="15">
        <v>66.3</v>
      </c>
    </row>
    <row r="28" spans="1:8" x14ac:dyDescent="0.2">
      <c r="B28" s="16"/>
      <c r="C28" s="17"/>
    </row>
    <row r="29" spans="1:8" ht="17" x14ac:dyDescent="0.25">
      <c r="B29" s="14" t="s">
        <v>81</v>
      </c>
      <c r="C29" s="15">
        <f>F23/E23</f>
        <v>35.891403451032772</v>
      </c>
    </row>
    <row r="30" spans="1:8" ht="18" thickBot="1" x14ac:dyDescent="0.3">
      <c r="B30" s="18" t="s">
        <v>82</v>
      </c>
      <c r="C30" s="1">
        <f>SQRT((C23*G23)/( (C23-1)*E23))</f>
        <v>9.858263217987167</v>
      </c>
    </row>
  </sheetData>
  <sortState ref="A2:G21">
    <sortCondition ref="A2:A21"/>
  </sortState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Microsoft Office User</cp:lastModifiedBy>
  <dcterms:created xsi:type="dcterms:W3CDTF">2013-08-22T08:02:23Z</dcterms:created>
  <dcterms:modified xsi:type="dcterms:W3CDTF">2017-04-30T22:52:19Z</dcterms:modified>
</cp:coreProperties>
</file>