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drick\Desktop\PFMC\2020\2022\Discard mortality rate update\"/>
    </mc:Choice>
  </mc:AlternateContent>
  <xr:revisionPtr revIDLastSave="0" documentId="8_{1BE1454D-C40D-483E-82D2-3DF505F40E8B}" xr6:coauthVersionLast="47" xr6:coauthVersionMax="47" xr10:uidLastSave="{00000000-0000-0000-0000-000000000000}"/>
  <bookViews>
    <workbookView xWindow="-120" yWindow="-120" windowWidth="29040" windowHeight="15840" firstSheet="7" activeTab="10" xr2:uid="{E5644CBA-68B8-4736-86E5-CBF833C56755}"/>
  </bookViews>
  <sheets>
    <sheet name="Hannah Raw Data" sheetId="1" r:id="rId1"/>
    <sheet name="Hannah Pivot" sheetId="2" r:id="rId2"/>
    <sheet name="Hannah Intermediate" sheetId="3" r:id="rId3"/>
    <sheet name=" Hannah Compiled" sheetId="4" r:id="rId4"/>
    <sheet name="Jarvis Raw Data" sheetId="5" r:id="rId5"/>
    <sheet name="Pivot Jarvis" sheetId="8" r:id="rId6"/>
    <sheet name="Jarvis Disposition Codes" sheetId="6" r:id="rId7"/>
    <sheet name="Jarvis Compiled" sheetId="9" r:id="rId8"/>
    <sheet name="Summary All Studies" sheetId="10" r:id="rId9"/>
    <sheet name="Wegner Compiled" sheetId="12" r:id="rId10"/>
    <sheet name="All Studies Combined" sheetId="11" r:id="rId11"/>
  </sheets>
  <calcPr calcId="191029"/>
  <pivotCaches>
    <pivotCache cacheId="5" r:id="rId12"/>
    <pivotCache cacheId="6" r:id="rId1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2" l="1"/>
  <c r="I7" i="12"/>
  <c r="H7" i="12"/>
  <c r="K7" i="11"/>
  <c r="K6" i="11"/>
  <c r="K5" i="11"/>
  <c r="I30" i="11"/>
  <c r="B30" i="11"/>
  <c r="K8" i="11"/>
  <c r="J30" i="11"/>
  <c r="G30" i="11"/>
  <c r="F30" i="11"/>
  <c r="E30" i="11"/>
  <c r="D30" i="11"/>
  <c r="C30" i="11"/>
  <c r="H29" i="11"/>
  <c r="H10" i="11"/>
  <c r="H28" i="11"/>
  <c r="K9" i="11"/>
  <c r="H9" i="11"/>
  <c r="K26" i="11"/>
  <c r="K11" i="11"/>
  <c r="K13" i="11"/>
  <c r="K12" i="11"/>
  <c r="K27" i="11"/>
  <c r="K10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H6" i="12"/>
  <c r="H5" i="12"/>
  <c r="H4" i="12"/>
  <c r="H3" i="12"/>
  <c r="L47" i="10"/>
  <c r="H48" i="10"/>
  <c r="L48" i="10"/>
  <c r="H49" i="10"/>
  <c r="H50" i="10"/>
  <c r="H51" i="10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258" i="5"/>
  <c r="C257" i="5"/>
  <c r="C256" i="5"/>
  <c r="C255" i="5"/>
  <c r="C83" i="5"/>
  <c r="C82" i="5"/>
  <c r="C254" i="5"/>
  <c r="C253" i="5"/>
  <c r="C81" i="5"/>
  <c r="C252" i="5"/>
  <c r="C251" i="5"/>
  <c r="C250" i="5"/>
  <c r="C249" i="5"/>
  <c r="C80" i="5"/>
  <c r="C248" i="5"/>
  <c r="C79" i="5"/>
  <c r="C247" i="5"/>
  <c r="C246" i="5"/>
  <c r="C78" i="5"/>
  <c r="C245" i="5"/>
  <c r="C244" i="5"/>
  <c r="C243" i="5"/>
  <c r="C77" i="5"/>
  <c r="C76" i="5"/>
  <c r="C75" i="5"/>
  <c r="C242" i="5"/>
  <c r="C74" i="5"/>
  <c r="C241" i="5"/>
  <c r="C240" i="5"/>
  <c r="C73" i="5"/>
  <c r="C239" i="5"/>
  <c r="C238" i="5"/>
  <c r="C72" i="5"/>
  <c r="C237" i="5"/>
  <c r="C236" i="5"/>
  <c r="C235" i="5"/>
  <c r="C234" i="5"/>
  <c r="C233" i="5"/>
  <c r="C232" i="5"/>
  <c r="C231" i="5"/>
  <c r="C71" i="5"/>
  <c r="C230" i="5"/>
  <c r="C70" i="5"/>
  <c r="C69" i="5"/>
  <c r="C229" i="5"/>
  <c r="C228" i="5"/>
  <c r="C227" i="5"/>
  <c r="C68" i="5"/>
  <c r="C226" i="5"/>
  <c r="C67" i="5"/>
  <c r="C225" i="5"/>
  <c r="C224" i="5"/>
  <c r="C223" i="5"/>
  <c r="C222" i="5"/>
  <c r="C66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65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85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84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AF14" i="3"/>
  <c r="AE14" i="3"/>
  <c r="AF13" i="3"/>
  <c r="AG13" i="3" s="1"/>
  <c r="AE13" i="3"/>
  <c r="AF12" i="3"/>
  <c r="AE12" i="3"/>
  <c r="AF11" i="3"/>
  <c r="AG11" i="3" s="1"/>
  <c r="AE11" i="3"/>
  <c r="AF10" i="3"/>
  <c r="AE10" i="3"/>
  <c r="AF9" i="3"/>
  <c r="AG9" i="3" s="1"/>
  <c r="AE9" i="3"/>
  <c r="AF8" i="3"/>
  <c r="AE8" i="3"/>
  <c r="AG8" i="3" s="1"/>
  <c r="AF7" i="3"/>
  <c r="AG7" i="3" s="1"/>
  <c r="AE7" i="3"/>
  <c r="AF6" i="3"/>
  <c r="AE6" i="3"/>
  <c r="AF5" i="3"/>
  <c r="AG5" i="3" s="1"/>
  <c r="AE5" i="3"/>
  <c r="AE4" i="3"/>
  <c r="AF4" i="3"/>
  <c r="AG14" i="3"/>
  <c r="AG12" i="3"/>
  <c r="AG10" i="3"/>
  <c r="AG6" i="3"/>
  <c r="AG4" i="3"/>
  <c r="T14" i="3"/>
  <c r="S14" i="3"/>
  <c r="T13" i="3"/>
  <c r="S13" i="3"/>
  <c r="T12" i="3"/>
  <c r="U12" i="3" s="1"/>
  <c r="S12" i="3"/>
  <c r="T11" i="3"/>
  <c r="S11" i="3"/>
  <c r="U11" i="3" s="1"/>
  <c r="T10" i="3"/>
  <c r="S10" i="3"/>
  <c r="T9" i="3"/>
  <c r="S9" i="3"/>
  <c r="T8" i="3"/>
  <c r="U8" i="3" s="1"/>
  <c r="S8" i="3"/>
  <c r="T7" i="3"/>
  <c r="S7" i="3"/>
  <c r="U7" i="3" s="1"/>
  <c r="T6" i="3"/>
  <c r="S6" i="3"/>
  <c r="T5" i="3"/>
  <c r="S5" i="3"/>
  <c r="T4" i="3"/>
  <c r="S4" i="3"/>
  <c r="U14" i="3"/>
  <c r="U13" i="3"/>
  <c r="U10" i="3"/>
  <c r="U9" i="3"/>
  <c r="U6" i="3"/>
  <c r="U5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L10" i="3" s="1"/>
  <c r="J11" i="3"/>
  <c r="K11" i="3"/>
  <c r="J12" i="3"/>
  <c r="K12" i="3"/>
  <c r="J13" i="3"/>
  <c r="K13" i="3"/>
  <c r="J14" i="3"/>
  <c r="K14" i="3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K30" i="11" l="1"/>
  <c r="H30" i="11"/>
  <c r="U4" i="3"/>
  <c r="L8" i="3"/>
  <c r="L4" i="3"/>
  <c r="L11" i="3"/>
  <c r="L5" i="3"/>
  <c r="L12" i="3"/>
  <c r="L14" i="3"/>
  <c r="L13" i="3"/>
  <c r="L6" i="3"/>
  <c r="L9" i="3"/>
  <c r="L7" i="3"/>
</calcChain>
</file>

<file path=xl/sharedStrings.xml><?xml version="1.0" encoding="utf-8"?>
<sst xmlns="http://schemas.openxmlformats.org/spreadsheetml/2006/main" count="2998" uniqueCount="179">
  <si>
    <t>Deploy Date</t>
  </si>
  <si>
    <t>8.995-18.440</t>
  </si>
  <si>
    <t>18.443-27.584</t>
  </si>
  <si>
    <t>27.587-36.728</t>
  </si>
  <si>
    <t>36.731-45.872</t>
  </si>
  <si>
    <t>45.875-55.016</t>
  </si>
  <si>
    <t>55.019-64.160</t>
  </si>
  <si>
    <t>45.6-54.5</t>
  </si>
  <si>
    <t>54.6-64.5</t>
  </si>
  <si>
    <t>64.6-74.5</t>
  </si>
  <si>
    <t>74.6-84.5</t>
  </si>
  <si>
    <t>144.6-154.5</t>
  </si>
  <si>
    <t>134.6-144.5</t>
  </si>
  <si>
    <t>164.6-174.5</t>
  </si>
  <si>
    <t>154.6-164.5</t>
  </si>
  <si>
    <t>Nominal Depth Assignment (m)</t>
  </si>
  <si>
    <t>9-18</t>
  </si>
  <si>
    <t>19-27</t>
  </si>
  <si>
    <t>28-36</t>
  </si>
  <si>
    <t>37-45</t>
  </si>
  <si>
    <t>46-54</t>
  </si>
  <si>
    <t>55-64</t>
  </si>
  <si>
    <t>65-74</t>
  </si>
  <si>
    <t>75-84</t>
  </si>
  <si>
    <t>145-154</t>
  </si>
  <si>
    <t>135-144</t>
  </si>
  <si>
    <t>165-174</t>
  </si>
  <si>
    <t>155-164</t>
  </si>
  <si>
    <t>ND</t>
  </si>
  <si>
    <t>Species</t>
  </si>
  <si>
    <t>Sex</t>
  </si>
  <si>
    <t>black</t>
  </si>
  <si>
    <t>quillback</t>
  </si>
  <si>
    <t>canary</t>
  </si>
  <si>
    <t>yelloweye</t>
  </si>
  <si>
    <t>blue blot</t>
  </si>
  <si>
    <t>blue solid</t>
  </si>
  <si>
    <t>copper</t>
  </si>
  <si>
    <t>china</t>
  </si>
  <si>
    <t>Female</t>
  </si>
  <si>
    <t>Canary</t>
  </si>
  <si>
    <t>Male</t>
  </si>
  <si>
    <t>Female?</t>
  </si>
  <si>
    <t>tiger</t>
  </si>
  <si>
    <t>male</t>
  </si>
  <si>
    <t>Male?</t>
  </si>
  <si>
    <t xml:space="preserve">female </t>
  </si>
  <si>
    <t>female</t>
  </si>
  <si>
    <t>vermillion</t>
  </si>
  <si>
    <t>M/F</t>
  </si>
  <si>
    <t>Capture Depth (m)</t>
  </si>
  <si>
    <t>Length (cm)</t>
  </si>
  <si>
    <t>Elapsed hours in cage</t>
  </si>
  <si>
    <t>Condition</t>
  </si>
  <si>
    <t>alive</t>
  </si>
  <si>
    <t>dead</t>
  </si>
  <si>
    <t>Alive</t>
  </si>
  <si>
    <t>Depth Interval (m)</t>
  </si>
  <si>
    <t>Capture Depth (fm)</t>
  </si>
  <si>
    <t>Grand Total</t>
  </si>
  <si>
    <t>Count of Condition</t>
  </si>
  <si>
    <t>0-10</t>
  </si>
  <si>
    <t>0-10 Total</t>
  </si>
  <si>
    <t>10-20</t>
  </si>
  <si>
    <t>10-20 Total</t>
  </si>
  <si>
    <t>20-30</t>
  </si>
  <si>
    <t>20-30 Total</t>
  </si>
  <si>
    <t>30-40</t>
  </si>
  <si>
    <t>30-40 Total</t>
  </si>
  <si>
    <t>40-50</t>
  </si>
  <si>
    <t>40-50 Total</t>
  </si>
  <si>
    <t>70-80</t>
  </si>
  <si>
    <t>70-80 Total</t>
  </si>
  <si>
    <t>80-90</t>
  </si>
  <si>
    <t>80-90 Total</t>
  </si>
  <si>
    <t>90-100</t>
  </si>
  <si>
    <t>90-100 Total</t>
  </si>
  <si>
    <t>Live</t>
  </si>
  <si>
    <t xml:space="preserve">Dead </t>
  </si>
  <si>
    <t>Total</t>
  </si>
  <si>
    <t>Vermillion</t>
  </si>
  <si>
    <t>Yelloweye</t>
  </si>
  <si>
    <t>Tiger</t>
  </si>
  <si>
    <t>Quillback</t>
  </si>
  <si>
    <t>Copper</t>
  </si>
  <si>
    <t>China</t>
  </si>
  <si>
    <t>Blue/deacon</t>
  </si>
  <si>
    <t>Black</t>
  </si>
  <si>
    <t>Date</t>
  </si>
  <si>
    <t>Depth(m)</t>
  </si>
  <si>
    <t>Comments</t>
  </si>
  <si>
    <t>FateCode</t>
  </si>
  <si>
    <t>SurvivorshipCode</t>
  </si>
  <si>
    <t>squarespot rockfish</t>
  </si>
  <si>
    <t/>
  </si>
  <si>
    <t>honeycomb rockfish</t>
  </si>
  <si>
    <t>halfbanded rockfish</t>
  </si>
  <si>
    <t>chilipepper</t>
  </si>
  <si>
    <t>flag rockfish</t>
  </si>
  <si>
    <t>Not tagged.</t>
  </si>
  <si>
    <t>vermilion rockfish</t>
  </si>
  <si>
    <t>bocaccio</t>
  </si>
  <si>
    <t>copper rockfish</t>
  </si>
  <si>
    <t>speckled rockfish</t>
  </si>
  <si>
    <t>Hooked in the liver.</t>
  </si>
  <si>
    <t>starry rockfish</t>
  </si>
  <si>
    <t>greenspotted rockfish</t>
  </si>
  <si>
    <t>Bleeding from gill.</t>
  </si>
  <si>
    <t>Lots of subcutaneous gas.</t>
  </si>
  <si>
    <t>canary?</t>
  </si>
  <si>
    <t>freckled rockfish</t>
  </si>
  <si>
    <t>olive rockfish</t>
  </si>
  <si>
    <t>Not tagged.  Bubbles from nose.</t>
  </si>
  <si>
    <t>rosy rockfish</t>
  </si>
  <si>
    <t>Caught with halfbanded rockfish in mouth.</t>
  </si>
  <si>
    <t>blood taken at 9:52 and 10:31</t>
  </si>
  <si>
    <t>Bubbles present in blood.</t>
  </si>
  <si>
    <t>Looks dead going in [to cage].</t>
  </si>
  <si>
    <t>Hooked in gut.</t>
  </si>
  <si>
    <t>Sent down in milk crate.  Came back up.  Sent back down in cage 2.</t>
  </si>
  <si>
    <t>External hemmorhaging.</t>
  </si>
  <si>
    <t>canary rockfish</t>
  </si>
  <si>
    <t>Tag not in well.</t>
  </si>
  <si>
    <t>Tagged deep.</t>
  </si>
  <si>
    <t>Bleeding from tag.</t>
  </si>
  <si>
    <t>greenstriped rockfish</t>
  </si>
  <si>
    <t>Bit down on everted stomach and deflated it with teeth.</t>
  </si>
  <si>
    <t>yellowtail rockfish</t>
  </si>
  <si>
    <t>0=Dead; 1=Alive; 2=Fish Missing; 3=Lost at Surface; 4=Cage Missing; -99=No Data</t>
  </si>
  <si>
    <t>Depth (fm)</t>
  </si>
  <si>
    <t>Disp</t>
  </si>
  <si>
    <t>Count of Disp</t>
  </si>
  <si>
    <t>live</t>
  </si>
  <si>
    <t>Bocaccio</t>
  </si>
  <si>
    <t>Canary rockfish</t>
  </si>
  <si>
    <t>Chilipepper</t>
  </si>
  <si>
    <t>Copper rockfish</t>
  </si>
  <si>
    <t>Flag rockfish</t>
  </si>
  <si>
    <t>Freckled rockfish</t>
  </si>
  <si>
    <t>Greenspotted rockfish</t>
  </si>
  <si>
    <t>Greenstriped rockfish</t>
  </si>
  <si>
    <t>Halfbanded rockfish</t>
  </si>
  <si>
    <t>Honeycomb rockfish</t>
  </si>
  <si>
    <t>Olive rockfish</t>
  </si>
  <si>
    <t>Rosy rockfish</t>
  </si>
  <si>
    <t>Speckled rockfish</t>
  </si>
  <si>
    <t>Squarespot rockfish</t>
  </si>
  <si>
    <t>Starry rockfish</t>
  </si>
  <si>
    <t>Vermilion rockfish</t>
  </si>
  <si>
    <t>Yellowtail rockfish</t>
  </si>
  <si>
    <t>total</t>
  </si>
  <si>
    <t>Hannah</t>
  </si>
  <si>
    <t>Rockfish Species</t>
  </si>
  <si>
    <t>0-30 fm</t>
  </si>
  <si>
    <t>30-50 fm</t>
  </si>
  <si>
    <t>50-100 fm</t>
  </si>
  <si>
    <t>Dead</t>
  </si>
  <si>
    <t xml:space="preserve">Live </t>
  </si>
  <si>
    <t>Jarvis and Lowe</t>
  </si>
  <si>
    <t>Flag</t>
  </si>
  <si>
    <t xml:space="preserve">Freckled </t>
  </si>
  <si>
    <t xml:space="preserve">Greenspotted </t>
  </si>
  <si>
    <t>Greenstriped</t>
  </si>
  <si>
    <t>Halfbanded</t>
  </si>
  <si>
    <t>Honeycomb</t>
  </si>
  <si>
    <t>Olive</t>
  </si>
  <si>
    <t>Rosy</t>
  </si>
  <si>
    <t>Speckled</t>
  </si>
  <si>
    <t>Squarespot</t>
  </si>
  <si>
    <t>Starry</t>
  </si>
  <si>
    <t>Vermilion</t>
  </si>
  <si>
    <t>Yellowtail</t>
  </si>
  <si>
    <t>Wegner and Hyde</t>
  </si>
  <si>
    <t>Cowcod</t>
  </si>
  <si>
    <t>Sunset</t>
  </si>
  <si>
    <t>Bank</t>
  </si>
  <si>
    <t>50-100 fm (55-88 fm)</t>
  </si>
  <si>
    <t>Vermilion/Sunset</t>
  </si>
  <si>
    <t xml:space="preserve">50-100 fm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</si>
</sst>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"/>
    <numFmt numFmtId="166" formatCode="dd\-mmm\-yy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0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73">
    <xf numFmtId="0" fontId="0" fillId="0" borderId="0" xfId="0"/>
    <xf numFmtId="164" fontId="1" fillId="0" borderId="0" xfId="0" applyNumberFormat="1" applyFont="1"/>
    <xf numFmtId="0" fontId="1" fillId="0" borderId="0" xfId="0" applyFont="1"/>
    <xf numFmtId="2" fontId="0" fillId="0" borderId="0" xfId="0" applyNumberFormat="1"/>
    <xf numFmtId="164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" fontId="3" fillId="0" borderId="0" xfId="0" applyNumberFormat="1" applyFont="1"/>
    <xf numFmtId="0" fontId="3" fillId="0" borderId="0" xfId="0" applyFont="1"/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0" fontId="0" fillId="2" borderId="0" xfId="0" applyFill="1"/>
    <xf numFmtId="0" fontId="4" fillId="3" borderId="1" xfId="1" applyFont="1" applyFill="1" applyBorder="1" applyAlignment="1">
      <alignment horizontal="center"/>
    </xf>
    <xf numFmtId="166" fontId="4" fillId="0" borderId="2" xfId="1" applyNumberFormat="1" applyFont="1" applyFill="1" applyBorder="1" applyAlignment="1">
      <alignment horizontal="right" wrapText="1"/>
    </xf>
    <xf numFmtId="4" fontId="4" fillId="0" borderId="2" xfId="1" applyNumberFormat="1" applyFont="1" applyFill="1" applyBorder="1" applyAlignment="1">
      <alignment horizontal="right" wrapText="1"/>
    </xf>
    <xf numFmtId="0" fontId="4" fillId="0" borderId="2" xfId="1" applyFont="1" applyFill="1" applyBorder="1" applyAlignment="1">
      <alignment wrapText="1"/>
    </xf>
    <xf numFmtId="0" fontId="4" fillId="0" borderId="2" xfId="1" applyFont="1" applyFill="1" applyBorder="1" applyAlignment="1">
      <alignment horizontal="right" wrapText="1"/>
    </xf>
    <xf numFmtId="4" fontId="0" fillId="0" borderId="0" xfId="0" applyNumberFormat="1"/>
    <xf numFmtId="0" fontId="4" fillId="3" borderId="3" xfId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0" borderId="0" xfId="0" applyFont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5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Normal_Sheet5" xfId="1" xr:uid="{1BC3D003-99C7-490E-A67F-3051ADB77B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drick, John@Wildlife" refreshedDate="44498.642226041666" createdVersion="7" refreshedVersion="7" minRefreshableVersion="3" recordCount="427" xr:uid="{FFD41D5F-1B59-45FB-BAF0-1A73E0416418}">
  <cacheSource type="worksheet">
    <worksheetSource ref="A1:J428" sheet="Hannah Raw Data"/>
  </cacheSource>
  <cacheFields count="10">
    <cacheField name="Deploy Date" numFmtId="164">
      <sharedItems containsSemiMixedTypes="0" containsNonDate="0" containsDate="1" containsString="0" minDate="2009-05-08T00:00:00" maxDate="2013-10-18T00:00:00"/>
    </cacheField>
    <cacheField name="Species" numFmtId="0">
      <sharedItems count="10">
        <s v="black"/>
        <s v="quillback"/>
        <s v="canary"/>
        <s v="yelloweye"/>
        <s v="blue blot"/>
        <s v="blue solid"/>
        <s v="copper"/>
        <s v="china"/>
        <s v="tiger"/>
        <s v="vermillion"/>
      </sharedItems>
    </cacheField>
    <cacheField name="Capture Depth (m)" numFmtId="165">
      <sharedItems containsSemiMixedTypes="0" containsString="0" containsNumber="1" minValue="9.4488000000000003" maxValue="170.68800000000002"/>
    </cacheField>
    <cacheField name="Capture Depth (fm)" numFmtId="165">
      <sharedItems containsSemiMixedTypes="0" containsString="0" containsNumber="1" minValue="5.1666038399999996" maxValue="93.332198399999996" count="245">
        <n v="6.9999148799999995"/>
        <n v="7.2999112319999977"/>
        <n v="8.3998978559999991"/>
        <n v="8.6665612799999998"/>
        <n v="11.33319552"/>
        <n v="10.999866239999999"/>
        <n v="10.49987232"/>
        <n v="18.999768959999997"/>
        <n v="19.166433599999998"/>
        <n v="18.599773824"/>
        <n v="18.666439679999996"/>
        <n v="20.499750719999998"/>
        <n v="20.833079999999999"/>
        <n v="21.33307392"/>
        <n v="5.9999270399999993"/>
        <n v="7.16657952"/>
        <n v="7.4999087999999992"/>
        <n v="11.999854079999999"/>
        <n v="12.499847999999998"/>
        <n v="10.333207679999999"/>
        <n v="16.499799359999997"/>
        <n v="17.166457919999999"/>
        <n v="16.999793279999999"/>
        <n v="17.499787199999997"/>
        <n v="20.333086079999998"/>
        <n v="8.999890559999999"/>
        <n v="7.9999027199999988"/>
        <n v="12.99984192"/>
        <n v="17.999781119999998"/>
        <n v="15.999805439999998"/>
        <n v="20.166421439999997"/>
        <n v="5.3332684800000001"/>
        <n v="7.6665734399999987"/>
        <n v="10.833201599999999"/>
        <n v="11.666524799999998"/>
        <n v="18.166445759999998"/>
        <n v="19.499762879999999"/>
        <n v="23.999708159999997"/>
        <n v="6.8332502399999999"/>
        <n v="6.6665855999999994"/>
        <n v="17.833116479999997"/>
        <n v="18.333110399999999"/>
        <n v="19.9997568"/>
        <n v="21.16640928"/>
        <n v="10.66653696"/>
        <n v="5.1666038399999996"/>
        <n v="6.4999209599999999"/>
        <n v="11.833189439999998"/>
        <n v="24.999695999999997"/>
        <n v="24.833031359999996"/>
        <n v="25.166360639999997"/>
        <n v="9.1998881279999996"/>
        <n v="11.499860159999997"/>
        <n v="12.599846783999997"/>
        <n v="17.399788416"/>
        <n v="26.799674112000002"/>
        <n v="27.999659519999998"/>
        <n v="27.899660735999998"/>
        <n v="29.999635199999997"/>
        <n v="23.499714239999996"/>
        <n v="25.899685055999999"/>
        <n v="26.899672895999995"/>
        <n v="26.999671679999999"/>
        <n v="11.116531487999998"/>
        <n v="12.699845567999999"/>
        <n v="10.399873535999999"/>
        <n v="14.899818816"/>
        <n v="18.799771391999997"/>
        <n v="30.399630335999998"/>
        <n v="28.999647360000001"/>
        <n v="30.899624255999999"/>
        <n v="31.499616959999997"/>
        <n v="17.799783551999997"/>
        <n v="23.399715455999999"/>
        <n v="23.899709375999997"/>
        <n v="27.099670463999995"/>
        <n v="10.099877184"/>
        <n v="9.2998869119999998"/>
        <n v="18.499775039999999"/>
        <n v="19.199766527999998"/>
        <n v="19.699760447999999"/>
        <n v="19.599761663999995"/>
        <n v="30.699626687999999"/>
        <n v="29.899636415999996"/>
        <n v="27.599664383999997"/>
        <n v="28.899648575999997"/>
        <n v="24.799698432"/>
        <n v="25.499689919999998"/>
        <n v="24.699699647999992"/>
        <n v="11.899855296"/>
        <n v="13.899830976000001"/>
        <n v="9.7998808319999977"/>
        <n v="10.899867456000001"/>
        <n v="16.399800575999997"/>
        <n v="16.799795711999998"/>
        <n v="18.099779903999998"/>
        <n v="29.699638847999992"/>
        <n v="29.099646143999998"/>
        <n v="21.099743423999996"/>
        <n v="20.399751935999998"/>
        <n v="12.399849216"/>
        <n v="12.899843136000001"/>
        <n v="15.799807871999999"/>
        <n v="16.099804224"/>
        <n v="19.799759231999996"/>
        <n v="20.099755583999997"/>
        <n v="16.199803008"/>
        <n v="14.999817599999998"/>
        <n v="22.999720319999994"/>
        <n v="20.599749503999998"/>
        <n v="20.899745855999996"/>
        <n v="29.199644927999991"/>
        <n v="27.799661952000001"/>
        <n v="25.799686272000002"/>
        <n v="12.199851647999999"/>
        <n v="11.299862591999998"/>
        <n v="14.49982368"/>
        <n v="16.599798143999998"/>
        <n v="23.299716671999999"/>
        <n v="23.599713024"/>
        <n v="28.699651007999996"/>
        <n v="28.199657087999995"/>
        <n v="29.599640063999999"/>
        <n v="13.499835839999999"/>
        <n v="18.199778687999999"/>
        <n v="18.699772608"/>
        <n v="24.399703295999998"/>
        <n v="25.199693567999994"/>
        <n v="27.299668032000003"/>
        <n v="14.099828543999998"/>
        <n v="13.699833407999998"/>
        <n v="13.099840703999998"/>
        <n v="15.299813951999999"/>
        <n v="18.399776255999999"/>
        <n v="21.999732479999999"/>
        <n v="22.199730047999996"/>
        <n v="22.399727615999996"/>
        <n v="21.299740991999997"/>
        <n v="26.199681407999996"/>
        <n v="24.199705727999994"/>
        <n v="27.699663167999997"/>
        <n v="26.499677759999997"/>
        <n v="14.699821247999999"/>
        <n v="24.499702079999999"/>
        <n v="22.799722752000005"/>
        <n v="23.699711807999993"/>
        <n v="28.499653439999999"/>
        <n v="28.299655872000002"/>
        <n v="28.599652223999996"/>
        <n v="17.099792063999999"/>
        <n v="17.299789632"/>
        <n v="23.166384959999995"/>
        <n v="22.299728832000003"/>
        <n v="27.399666815999996"/>
        <n v="24.299704512000002"/>
        <n v="27.199669247999996"/>
        <n v="23.799710592"/>
        <n v="22.599725183999997"/>
        <n v="29.299643712000002"/>
        <n v="28.83298272"/>
        <n v="29.499641279999999"/>
        <n v="29.332976639999998"/>
        <n v="28.66631808"/>
        <n v="28.166324159999998"/>
        <n v="27.166336319999999"/>
        <n v="27.33300096"/>
        <n v="25.666354559999998"/>
        <n v="25.999683839999999"/>
        <n v="31.832946240000002"/>
        <n v="31.16628768"/>
        <n v="31.666281600000001"/>
        <n v="30.499629120000002"/>
        <n v="34.166251199999998"/>
        <n v="32.666269440000001"/>
        <n v="34.499580479999999"/>
        <n v="35.166239040000001"/>
        <n v="30.166299840000001"/>
        <n v="30.832958399999999"/>
        <n v="33.999586559999997"/>
        <n v="35.499568320000002"/>
        <n v="35.332903680000001"/>
        <n v="37.999537919999995"/>
        <n v="36.666220799999998"/>
        <n v="35.832897599999995"/>
        <n v="37.332879359999993"/>
        <n v="37.166214719999992"/>
        <n v="40.332842879999994"/>
        <n v="39.83284896"/>
        <n v="37.666208639999994"/>
        <n v="39.332855039999998"/>
        <n v="40.166178240000001"/>
        <n v="38.832861119999997"/>
        <n v="36.832885439999998"/>
        <n v="42.832812480000001"/>
        <n v="40.832836799999995"/>
        <n v="41.332830719999997"/>
        <n v="41.666159999999998"/>
        <n v="41.999489279999999"/>
        <n v="41.166166079999996"/>
        <n v="43.166141760000002"/>
        <n v="42.4994832"/>
        <n v="42.33281856"/>
        <n v="43.332806399999996"/>
        <n v="43.499471039999996"/>
        <n v="40.666172159999995"/>
        <n v="40.999501439999996"/>
        <n v="36.499556159999997"/>
        <n v="36.166226879999996"/>
        <n v="38.166202559999995"/>
        <n v="44.499458879999999"/>
        <n v="30.332964480000001"/>
        <n v="29.9996352"/>
        <n v="31.33295232"/>
        <n v="30.666293759999999"/>
        <n v="80.499021119999995"/>
        <n v="78.665710079999997"/>
        <n v="93.332198399999996"/>
        <n v="88.332259199999996"/>
        <n v="89.165582400000005"/>
        <n v="83.332319999999996"/>
        <n v="83.498984639999989"/>
        <n v="80.999015039999989"/>
        <n v="80.665685759999988"/>
        <n v="77.999051519999995"/>
        <n v="84.165643199999991"/>
        <n v="87.332271359999993"/>
        <n v="81.999002879999992"/>
        <n v="83.165655360000002"/>
        <n v="82.16566752"/>
        <n v="82.4989968"/>
        <n v="44.666123519999999"/>
        <n v="44.9994528"/>
        <n v="44.332794239999998"/>
        <n v="45.332782080000001"/>
        <n v="46.499434559999997"/>
        <n v="45.499446720000002"/>
        <n v="45.999440640000003"/>
        <n v="41.499495359999997"/>
        <n v="39.499519679999999"/>
        <n v="39.666184319999999"/>
        <n v="38.999525759999997"/>
        <n v="39.166190399999998"/>
        <n v="37.499543999999993"/>
        <n v="32.166275519999999"/>
        <n v="32.33294016"/>
      </sharedItems>
      <fieldGroup base="3">
        <rangePr autoStart="0" autoEnd="0" startNum="0" endNum="100" groupInterval="10"/>
        <groupItems count="12">
          <s v="&lt;0"/>
          <s v="0-10"/>
          <s v="10-20"/>
          <s v="20-30"/>
          <s v="30-40"/>
          <s v="40-50"/>
          <s v="50-60"/>
          <s v="60-70"/>
          <s v="70-80"/>
          <s v="80-90"/>
          <s v="90-100"/>
          <s v="&gt;100"/>
        </groupItems>
      </fieldGroup>
    </cacheField>
    <cacheField name="Depth Interval (m)" numFmtId="0">
      <sharedItems/>
    </cacheField>
    <cacheField name="Nominal Depth Assignment (m)" numFmtId="49">
      <sharedItems/>
    </cacheField>
    <cacheField name="Sex" numFmtId="0">
      <sharedItems/>
    </cacheField>
    <cacheField name="Length (cm)" numFmtId="0">
      <sharedItems containsSemiMixedTypes="0" containsString="0" containsNumber="1" containsInteger="1" minValue="22" maxValue="59"/>
    </cacheField>
    <cacheField name="Elapsed hours in cage" numFmtId="2">
      <sharedItems containsSemiMixedTypes="0" containsString="0" containsNumber="1" minValue="1.6729166666627862" maxValue="16.904861111106584"/>
    </cacheField>
    <cacheField name="Condition" numFmtId="0">
      <sharedItems count="2">
        <s v="alive"/>
        <s v="de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drick, John@Wildlife" refreshedDate="44498.670900462967" createdVersion="7" refreshedVersion="7" minRefreshableVersion="3" recordCount="257" xr:uid="{B67454A1-4708-4E96-94DA-A08A3664DA20}">
  <cacheSource type="worksheet">
    <worksheetSource ref="A1:H258" sheet="Jarvis Raw Data"/>
  </cacheSource>
  <cacheFields count="8">
    <cacheField name="Date" numFmtId="166">
      <sharedItems containsSemiMixedTypes="0" containsNonDate="0" containsDate="1" containsString="0" minDate="2005-06-02T00:00:00" maxDate="2006-08-09T00:00:00"/>
    </cacheField>
    <cacheField name="Depth(m)" numFmtId="4">
      <sharedItems containsSemiMixedTypes="0" containsString="0" containsNumber="1" minValue="55" maxValue="89"/>
    </cacheField>
    <cacheField name="Depth (fm)" numFmtId="4">
      <sharedItems containsSemiMixedTypes="0" containsString="0" containsNumber="1" minValue="30.073999999999998" maxValue="48.665199999999999" count="13">
        <n v="31.167599999999997"/>
        <n v="43.744"/>
        <n v="32.261199999999995"/>
        <n v="30.620799999999996"/>
        <n v="45.931199999999997"/>
        <n v="45.384399999999999"/>
        <n v="44.837599999999995"/>
        <n v="48.665199999999999"/>
        <n v="30.073999999999998"/>
        <n v="47.024799999999999"/>
        <n v="31.714399999999998"/>
        <n v="44.290799999999997"/>
        <n v="45.657799999999995"/>
      </sharedItems>
      <fieldGroup base="2">
        <rangePr autoStart="0" autoEnd="0" startNum="0" endNum="50" groupInterval="10"/>
        <groupItems count="7">
          <s v="&lt;0"/>
          <s v="0-10"/>
          <s v="10-20"/>
          <s v="20-30"/>
          <s v="30-40"/>
          <s v="40-50"/>
          <s v="&gt;50"/>
        </groupItems>
      </fieldGroup>
    </cacheField>
    <cacheField name="Species" numFmtId="0">
      <sharedItems count="17">
        <s v="vermilion rockfish"/>
        <s v="squarespot rockfish"/>
        <s v="speckled rockfish"/>
        <s v="chilipepper"/>
        <s v="halfbanded rockfish"/>
        <s v="flag rockfish"/>
        <s v="bocaccio"/>
        <s v="honeycomb rockfish"/>
        <s v="starry rockfish"/>
        <s v="greenspotted rockfish"/>
        <s v="canary rockfish"/>
        <s v="yellowtail rockfish"/>
        <s v="copper rockfish"/>
        <s v="freckled rockfish"/>
        <s v="olive rockfish"/>
        <s v="rosy rockfish"/>
        <s v="greenstriped rockfish"/>
      </sharedItems>
    </cacheField>
    <cacheField name="Comments" numFmtId="0">
      <sharedItems/>
    </cacheField>
    <cacheField name="FateCode" numFmtId="0">
      <sharedItems containsSemiMixedTypes="0" containsString="0" containsNumber="1" containsInteger="1" minValue="0" maxValue="4"/>
    </cacheField>
    <cacheField name="SurvivorshipCode" numFmtId="0">
      <sharedItems containsSemiMixedTypes="0" containsString="0" containsNumber="1" containsInteger="1" minValue="0" maxValue="1"/>
    </cacheField>
    <cacheField name="Disp" numFmtId="0">
      <sharedItems count="2">
        <s v="dead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">
  <r>
    <d v="2009-05-08T00:00:00"/>
    <x v="0"/>
    <n v="12.801600000000001"/>
    <x v="0"/>
    <s v="8.995-18.440"/>
    <s v="9-18"/>
    <s v="ND"/>
    <n v="36"/>
    <n v="1.9874999999956344"/>
    <x v="0"/>
  </r>
  <r>
    <d v="2009-05-08T00:00:00"/>
    <x v="0"/>
    <n v="13.350239999999998"/>
    <x v="1"/>
    <s v="8.995-18.440"/>
    <s v="9-18"/>
    <s v="ND"/>
    <n v="31"/>
    <n v="1.9868055555562023"/>
    <x v="0"/>
  </r>
  <r>
    <d v="2009-05-08T00:00:00"/>
    <x v="0"/>
    <n v="15.36192"/>
    <x v="2"/>
    <s v="8.995-18.440"/>
    <s v="9-18"/>
    <s v="ND"/>
    <n v="40"/>
    <n v="1.9659722222204437"/>
    <x v="0"/>
  </r>
  <r>
    <d v="2009-05-08T00:00:00"/>
    <x v="0"/>
    <n v="15.849600000000001"/>
    <x v="3"/>
    <s v="8.995-18.440"/>
    <s v="9-18"/>
    <s v="ND"/>
    <n v="33"/>
    <n v="1.9625000000014552"/>
    <x v="0"/>
  </r>
  <r>
    <d v="2009-05-08T00:00:00"/>
    <x v="0"/>
    <n v="20.726400000000002"/>
    <x v="4"/>
    <s v="18.443-27.584"/>
    <s v="19-27"/>
    <s v="ND"/>
    <n v="41"/>
    <n v="1.96875"/>
    <x v="0"/>
  </r>
  <r>
    <d v="2009-05-08T00:00:00"/>
    <x v="0"/>
    <n v="20.116800000000001"/>
    <x v="5"/>
    <s v="18.443-27.584"/>
    <s v="19-27"/>
    <s v="ND"/>
    <n v="36"/>
    <n v="1.9645833333343035"/>
    <x v="0"/>
  </r>
  <r>
    <d v="2009-05-08T00:00:00"/>
    <x v="0"/>
    <n v="20.116800000000001"/>
    <x v="5"/>
    <s v="18.443-27.584"/>
    <s v="19-27"/>
    <s v="ND"/>
    <n v="34"/>
    <n v="1.96875"/>
    <x v="0"/>
  </r>
  <r>
    <d v="2009-05-08T00:00:00"/>
    <x v="0"/>
    <n v="19.202400000000001"/>
    <x v="6"/>
    <s v="18.443-27.584"/>
    <s v="19-27"/>
    <s v="ND"/>
    <n v="37"/>
    <n v="1.9701388888861402"/>
    <x v="0"/>
  </r>
  <r>
    <d v="2009-05-08T00:00:00"/>
    <x v="0"/>
    <n v="34.747199999999999"/>
    <x v="7"/>
    <s v="27.587-36.728"/>
    <s v="28-36"/>
    <s v="ND"/>
    <n v="41"/>
    <n v="1.9638888888875954"/>
    <x v="0"/>
  </r>
  <r>
    <d v="2009-05-08T00:00:00"/>
    <x v="0"/>
    <n v="35.052"/>
    <x v="8"/>
    <s v="27.587-36.728"/>
    <s v="28-36"/>
    <s v="ND"/>
    <n v="45"/>
    <n v="1.9638888888875954"/>
    <x v="0"/>
  </r>
  <r>
    <d v="2009-05-08T00:00:00"/>
    <x v="0"/>
    <n v="34.015680000000003"/>
    <x v="9"/>
    <s v="27.587-36.728"/>
    <s v="28-36"/>
    <s v="ND"/>
    <n v="44"/>
    <n v="1.9638888888875954"/>
    <x v="0"/>
  </r>
  <r>
    <d v="2009-05-08T00:00:00"/>
    <x v="1"/>
    <n v="34.137599999999999"/>
    <x v="10"/>
    <s v="27.587-36.728"/>
    <s v="28-36"/>
    <s v="ND"/>
    <n v="35"/>
    <n v="1.9673611111138598"/>
    <x v="0"/>
  </r>
  <r>
    <d v="2009-05-08T00:00:00"/>
    <x v="0"/>
    <n v="37.490400000000001"/>
    <x v="11"/>
    <s v="36.731-45.872"/>
    <s v="37-45"/>
    <s v="ND"/>
    <n v="46"/>
    <n v="1.9666666666598758"/>
    <x v="0"/>
  </r>
  <r>
    <d v="2009-05-08T00:00:00"/>
    <x v="2"/>
    <n v="38.1"/>
    <x v="12"/>
    <s v="36.731-45.872"/>
    <s v="37-45"/>
    <s v="ND"/>
    <n v="29"/>
    <n v="1.9680555555532919"/>
    <x v="0"/>
  </r>
  <r>
    <d v="2009-05-08T00:00:00"/>
    <x v="0"/>
    <n v="39.014400000000002"/>
    <x v="13"/>
    <s v="36.731-45.872"/>
    <s v="37-45"/>
    <s v="ND"/>
    <n v="39"/>
    <n v="1.9590277777751908"/>
    <x v="0"/>
  </r>
  <r>
    <d v="2009-05-17T00:00:00"/>
    <x v="0"/>
    <n v="12.801600000000001"/>
    <x v="0"/>
    <s v="8.995-18.440"/>
    <s v="9-18"/>
    <s v="ND"/>
    <n v="37"/>
    <n v="1.859722222223354"/>
    <x v="0"/>
  </r>
  <r>
    <d v="2009-05-17T00:00:00"/>
    <x v="0"/>
    <n v="10.972799999999999"/>
    <x v="14"/>
    <s v="8.995-18.440"/>
    <s v="9-18"/>
    <s v="ND"/>
    <n v="24"/>
    <n v="1.9055555555532919"/>
    <x v="0"/>
  </r>
  <r>
    <d v="2009-05-17T00:00:00"/>
    <x v="0"/>
    <n v="13.106400000000001"/>
    <x v="15"/>
    <s v="8.995-18.440"/>
    <s v="9-18"/>
    <s v="ND"/>
    <n v="24"/>
    <n v="1.9180555555503815"/>
    <x v="0"/>
  </r>
  <r>
    <d v="2009-05-17T00:00:00"/>
    <x v="0"/>
    <n v="13.715999999999999"/>
    <x v="16"/>
    <s v="8.995-18.440"/>
    <s v="9-18"/>
    <s v="ND"/>
    <n v="38"/>
    <n v="1.9284722222218988"/>
    <x v="0"/>
  </r>
  <r>
    <d v="2009-05-17T00:00:00"/>
    <x v="0"/>
    <n v="21.945599999999999"/>
    <x v="17"/>
    <s v="18.443-27.584"/>
    <s v="19-27"/>
    <s v="ND"/>
    <n v="31"/>
    <n v="1.9319444444481633"/>
    <x v="0"/>
  </r>
  <r>
    <d v="2009-05-17T00:00:00"/>
    <x v="0"/>
    <n v="20.726400000000002"/>
    <x v="4"/>
    <s v="18.443-27.584"/>
    <s v="19-27"/>
    <s v="ND"/>
    <n v="33"/>
    <n v="16.904861111106584"/>
    <x v="0"/>
  </r>
  <r>
    <d v="2009-05-17T00:00:00"/>
    <x v="0"/>
    <n v="22.86"/>
    <x v="18"/>
    <s v="18.443-27.584"/>
    <s v="19-27"/>
    <s v="ND"/>
    <n v="33"/>
    <n v="1.9430555555591127"/>
    <x v="0"/>
  </r>
  <r>
    <d v="2009-05-17T00:00:00"/>
    <x v="0"/>
    <n v="18.897600000000001"/>
    <x v="19"/>
    <s v="18.443-27.584"/>
    <s v="19-27"/>
    <s v="ND"/>
    <n v="40"/>
    <n v="1.9777777777781012"/>
    <x v="0"/>
  </r>
  <r>
    <d v="2009-05-17T00:00:00"/>
    <x v="0"/>
    <n v="30.1752"/>
    <x v="20"/>
    <s v="27.587-36.728"/>
    <s v="28-36"/>
    <s v="ND"/>
    <n v="39"/>
    <n v="2.9111111111124046"/>
    <x v="0"/>
  </r>
  <r>
    <d v="2009-05-17T00:00:00"/>
    <x v="0"/>
    <n v="31.394400000000001"/>
    <x v="21"/>
    <s v="27.587-36.728"/>
    <s v="28-36"/>
    <s v="ND"/>
    <n v="38"/>
    <n v="1.9673611111138598"/>
    <x v="0"/>
  </r>
  <r>
    <d v="2009-05-17T00:00:00"/>
    <x v="0"/>
    <n v="31.089600000000001"/>
    <x v="22"/>
    <s v="27.587-36.728"/>
    <s v="28-36"/>
    <s v="ND"/>
    <n v="35"/>
    <n v="1.9659722222204437"/>
    <x v="0"/>
  </r>
  <r>
    <d v="2009-05-17T00:00:00"/>
    <x v="0"/>
    <n v="32.003999999999998"/>
    <x v="23"/>
    <s v="27.587-36.728"/>
    <s v="28-36"/>
    <s v="ND"/>
    <n v="35"/>
    <n v="1.9666666666671517"/>
    <x v="0"/>
  </r>
  <r>
    <d v="2009-05-17T00:00:00"/>
    <x v="2"/>
    <n v="38.1"/>
    <x v="12"/>
    <s v="36.731-45.872"/>
    <s v="37-45"/>
    <s v="ND"/>
    <n v="22"/>
    <n v="1.9881944444496185"/>
    <x v="0"/>
  </r>
  <r>
    <d v="2009-05-17T00:00:00"/>
    <x v="0"/>
    <n v="37.490400000000001"/>
    <x v="11"/>
    <s v="36.731-45.872"/>
    <s v="37-45"/>
    <s v="ND"/>
    <n v="34"/>
    <n v="1.9874999999956344"/>
    <x v="0"/>
  </r>
  <r>
    <d v="2009-05-17T00:00:00"/>
    <x v="0"/>
    <n v="37.185600000000001"/>
    <x v="24"/>
    <s v="36.731-45.872"/>
    <s v="37-45"/>
    <s v="ND"/>
    <n v="34"/>
    <n v="1.984722222223354"/>
    <x v="0"/>
  </r>
  <r>
    <d v="2009-06-01T00:00:00"/>
    <x v="0"/>
    <n v="16.459199999999999"/>
    <x v="25"/>
    <s v="8.995-18.440"/>
    <s v="9-18"/>
    <s v="ND"/>
    <n v="32"/>
    <n v="2.0777777777839219"/>
    <x v="0"/>
  </r>
  <r>
    <d v="2009-06-01T00:00:00"/>
    <x v="0"/>
    <n v="14.6304"/>
    <x v="26"/>
    <s v="8.995-18.440"/>
    <s v="9-18"/>
    <s v="ND"/>
    <n v="41"/>
    <n v="2.0680555555518367"/>
    <x v="0"/>
  </r>
  <r>
    <d v="2009-06-01T00:00:00"/>
    <x v="0"/>
    <n v="14.6304"/>
    <x v="26"/>
    <s v="8.995-18.440"/>
    <s v="9-18"/>
    <s v="ND"/>
    <n v="39"/>
    <n v="2.0687499999985448"/>
    <x v="0"/>
  </r>
  <r>
    <d v="2009-06-01T00:00:00"/>
    <x v="0"/>
    <n v="14.6304"/>
    <x v="26"/>
    <s v="8.995-18.440"/>
    <s v="9-18"/>
    <s v="ND"/>
    <n v="37"/>
    <n v="2.0673611111124046"/>
    <x v="0"/>
  </r>
  <r>
    <d v="2009-06-01T00:00:00"/>
    <x v="0"/>
    <n v="21.945599999999999"/>
    <x v="17"/>
    <s v="18.443-27.584"/>
    <s v="19-27"/>
    <s v="ND"/>
    <n v="28"/>
    <n v="2.0916666666598758"/>
    <x v="0"/>
  </r>
  <r>
    <d v="2009-06-01T00:00:00"/>
    <x v="0"/>
    <n v="23.7744"/>
    <x v="27"/>
    <s v="18.443-27.584"/>
    <s v="19-27"/>
    <s v="ND"/>
    <n v="37"/>
    <n v="2.0791666666700621"/>
    <x v="0"/>
  </r>
  <r>
    <d v="2009-06-01T00:00:00"/>
    <x v="0"/>
    <n v="22.86"/>
    <x v="18"/>
    <s v="18.443-27.584"/>
    <s v="19-27"/>
    <s v="ND"/>
    <n v="35"/>
    <n v="2.0708333333313931"/>
    <x v="0"/>
  </r>
  <r>
    <d v="2009-06-01T00:00:00"/>
    <x v="3"/>
    <n v="32.918399999999998"/>
    <x v="28"/>
    <s v="27.587-36.728"/>
    <s v="28-36"/>
    <s v="ND"/>
    <n v="46"/>
    <n v="2.0888888888875954"/>
    <x v="0"/>
  </r>
  <r>
    <d v="2009-06-01T00:00:00"/>
    <x v="0"/>
    <n v="29.2608"/>
    <x v="29"/>
    <s v="27.587-36.728"/>
    <s v="28-36"/>
    <s v="ND"/>
    <n v="38"/>
    <n v="2.0791666666627862"/>
    <x v="0"/>
  </r>
  <r>
    <d v="2009-06-01T00:00:00"/>
    <x v="0"/>
    <n v="29.2608"/>
    <x v="29"/>
    <s v="27.587-36.728"/>
    <s v="28-36"/>
    <s v="ND"/>
    <n v="36"/>
    <n v="2.0770833333299379"/>
    <x v="0"/>
  </r>
  <r>
    <d v="2009-06-01T00:00:00"/>
    <x v="0"/>
    <n v="29.2608"/>
    <x v="29"/>
    <s v="27.587-36.728"/>
    <s v="28-36"/>
    <s v="ND"/>
    <n v="39"/>
    <n v="2.0750000000043656"/>
    <x v="0"/>
  </r>
  <r>
    <d v="2009-06-01T00:00:00"/>
    <x v="0"/>
    <n v="36.880800000000001"/>
    <x v="30"/>
    <s v="36.731-45.872"/>
    <s v="37-45"/>
    <s v="ND"/>
    <n v="42"/>
    <n v="2.1034722222248092"/>
    <x v="0"/>
  </r>
  <r>
    <d v="2009-06-01T00:00:00"/>
    <x v="2"/>
    <n v="37.185600000000001"/>
    <x v="24"/>
    <s v="36.731-45.872"/>
    <s v="37-45"/>
    <s v="ND"/>
    <n v="33"/>
    <n v="2.101388888891961"/>
    <x v="0"/>
  </r>
  <r>
    <d v="2009-06-01T00:00:00"/>
    <x v="0"/>
    <n v="37.185600000000001"/>
    <x v="24"/>
    <s v="36.731-45.872"/>
    <s v="37-45"/>
    <s v="ND"/>
    <n v="35"/>
    <n v="2.0993055555591127"/>
    <x v="0"/>
  </r>
  <r>
    <d v="2009-06-01T00:00:00"/>
    <x v="4"/>
    <n v="21.945599999999999"/>
    <x v="17"/>
    <s v="18.443-27.584"/>
    <s v="19-27"/>
    <s v="ND"/>
    <n v="29"/>
    <n v="1.9291666666686069"/>
    <x v="0"/>
  </r>
  <r>
    <d v="2009-06-03T00:00:00"/>
    <x v="0"/>
    <n v="12.801600000000001"/>
    <x v="0"/>
    <s v="8.995-18.440"/>
    <s v="9-18"/>
    <s v="ND"/>
    <n v="40"/>
    <n v="2.0430555555576575"/>
    <x v="0"/>
  </r>
  <r>
    <d v="2009-06-03T00:00:00"/>
    <x v="0"/>
    <n v="9.7536000000000005"/>
    <x v="31"/>
    <s v="8.995-18.440"/>
    <s v="9-18"/>
    <s v="ND"/>
    <n v="41"/>
    <n v="2.0520833333357587"/>
    <x v="0"/>
  </r>
  <r>
    <d v="2009-06-03T00:00:00"/>
    <x v="0"/>
    <n v="10.972799999999999"/>
    <x v="14"/>
    <s v="8.995-18.440"/>
    <s v="9-18"/>
    <s v="ND"/>
    <n v="40"/>
    <n v="2.0736111111109494"/>
    <x v="0"/>
  </r>
  <r>
    <d v="2009-06-03T00:00:00"/>
    <x v="0"/>
    <n v="14.020799999999999"/>
    <x v="32"/>
    <s v="8.995-18.440"/>
    <s v="9-18"/>
    <s v="ND"/>
    <n v="36"/>
    <n v="2.0763888888905058"/>
    <x v="0"/>
  </r>
  <r>
    <d v="2009-06-03T00:00:00"/>
    <x v="0"/>
    <n v="19.812000000000001"/>
    <x v="33"/>
    <s v="18.443-27.584"/>
    <s v="19-27"/>
    <s v="ND"/>
    <n v="34"/>
    <n v="1.9722222222189885"/>
    <x v="0"/>
  </r>
  <r>
    <d v="2009-06-03T00:00:00"/>
    <x v="0"/>
    <n v="21.335999999999999"/>
    <x v="34"/>
    <s v="18.443-27.584"/>
    <s v="19-27"/>
    <s v="ND"/>
    <n v="38"/>
    <n v="1.9701388888861402"/>
    <x v="0"/>
  </r>
  <r>
    <d v="2009-06-03T00:00:00"/>
    <x v="0"/>
    <n v="12.801600000000001"/>
    <x v="0"/>
    <s v="8.995-18.440"/>
    <s v="9-18"/>
    <s v="ND"/>
    <n v="35"/>
    <n v="1.9673611111138598"/>
    <x v="0"/>
  </r>
  <r>
    <d v="2009-06-03T00:00:00"/>
    <x v="0"/>
    <n v="12.801600000000001"/>
    <x v="0"/>
    <s v="8.995-18.440"/>
    <s v="9-18"/>
    <s v="ND"/>
    <n v="36"/>
    <n v="1.961111111115315"/>
    <x v="0"/>
  </r>
  <r>
    <d v="2009-06-03T00:00:00"/>
    <x v="0"/>
    <n v="34.747199999999999"/>
    <x v="7"/>
    <s v="27.587-36.728"/>
    <s v="28-36"/>
    <s v="ND"/>
    <n v="40"/>
    <n v="1.8770833333328483"/>
    <x v="0"/>
  </r>
  <r>
    <d v="2009-06-03T00:00:00"/>
    <x v="0"/>
    <n v="33.223199999999999"/>
    <x v="35"/>
    <s v="27.587-36.728"/>
    <s v="28-36"/>
    <s v="ND"/>
    <n v="38"/>
    <n v="1.8715277777810115"/>
    <x v="0"/>
  </r>
  <r>
    <d v="2009-06-03T00:00:00"/>
    <x v="0"/>
    <n v="35.6616"/>
    <x v="36"/>
    <s v="27.587-36.728"/>
    <s v="28-36"/>
    <s v="ND"/>
    <n v="41"/>
    <n v="1.867361111108039"/>
    <x v="0"/>
  </r>
  <r>
    <d v="2009-06-03T00:00:00"/>
    <x v="0"/>
    <n v="34.747199999999999"/>
    <x v="7"/>
    <s v="27.587-36.728"/>
    <s v="28-36"/>
    <s v="ND"/>
    <n v="36"/>
    <n v="1.8486111111124046"/>
    <x v="0"/>
  </r>
  <r>
    <d v="2009-06-03T00:00:00"/>
    <x v="0"/>
    <n v="43.891199999999998"/>
    <x v="37"/>
    <s v="36.731-45.872"/>
    <s v="37-45"/>
    <s v="ND"/>
    <n v="38"/>
    <n v="1.7131944444408873"/>
    <x v="0"/>
  </r>
  <r>
    <d v="2009-06-03T00:00:00"/>
    <x v="0"/>
    <n v="37.490400000000001"/>
    <x v="11"/>
    <s v="36.731-45.872"/>
    <s v="37-45"/>
    <s v="ND"/>
    <n v="41"/>
    <n v="1.7104166666686069"/>
    <x v="0"/>
  </r>
  <r>
    <d v="2009-06-03T00:00:00"/>
    <x v="0"/>
    <n v="36.880800000000001"/>
    <x v="30"/>
    <s v="36.731-45.872"/>
    <s v="37-45"/>
    <s v="ND"/>
    <n v="41"/>
    <n v="1.7076388888890506"/>
    <x v="0"/>
  </r>
  <r>
    <d v="2009-06-05T00:00:00"/>
    <x v="0"/>
    <n v="12.801600000000001"/>
    <x v="0"/>
    <s v="8.995-18.440"/>
    <s v="9-18"/>
    <s v="ND"/>
    <n v="42"/>
    <n v="1.9458333333313931"/>
    <x v="0"/>
  </r>
  <r>
    <d v="2009-06-05T00:00:00"/>
    <x v="0"/>
    <n v="12.801600000000001"/>
    <x v="0"/>
    <s v="8.995-18.440"/>
    <s v="9-18"/>
    <s v="ND"/>
    <n v="39"/>
    <n v="1.9444444444452529"/>
    <x v="0"/>
  </r>
  <r>
    <d v="2009-06-05T00:00:00"/>
    <x v="0"/>
    <n v="12.4968"/>
    <x v="38"/>
    <s v="8.995-18.440"/>
    <s v="9-18"/>
    <s v="ND"/>
    <n v="37"/>
    <n v="1.9409722222262644"/>
    <x v="0"/>
  </r>
  <r>
    <d v="2009-06-05T00:00:00"/>
    <x v="0"/>
    <n v="12.192"/>
    <x v="39"/>
    <s v="8.995-18.440"/>
    <s v="9-18"/>
    <s v="ND"/>
    <n v="37"/>
    <n v="1.9409722222262644"/>
    <x v="0"/>
  </r>
  <r>
    <d v="2009-06-05T00:00:00"/>
    <x v="0"/>
    <n v="21.335999999999999"/>
    <x v="34"/>
    <s v="18.443-27.584"/>
    <s v="19-27"/>
    <s v="ND"/>
    <n v="43"/>
    <n v="1.9416666666656965"/>
    <x v="0"/>
  </r>
  <r>
    <d v="2009-06-05T00:00:00"/>
    <x v="0"/>
    <n v="23.7744"/>
    <x v="27"/>
    <s v="18.443-27.584"/>
    <s v="19-27"/>
    <s v="ND"/>
    <n v="36"/>
    <n v="1.9375"/>
    <x v="0"/>
  </r>
  <r>
    <d v="2009-06-05T00:00:00"/>
    <x v="5"/>
    <n v="22.86"/>
    <x v="18"/>
    <s v="18.443-27.584"/>
    <s v="19-27"/>
    <s v="ND"/>
    <n v="27"/>
    <n v="1.9354166666671517"/>
    <x v="0"/>
  </r>
  <r>
    <d v="2009-06-05T00:00:00"/>
    <x v="0"/>
    <n v="22.86"/>
    <x v="18"/>
    <s v="18.443-27.584"/>
    <s v="19-27"/>
    <s v="ND"/>
    <n v="37"/>
    <n v="1.9319444444481633"/>
    <x v="0"/>
  </r>
  <r>
    <d v="2009-06-05T00:00:00"/>
    <x v="0"/>
    <n v="32.918399999999998"/>
    <x v="28"/>
    <s v="27.587-36.728"/>
    <s v="28-36"/>
    <s v="ND"/>
    <n v="38"/>
    <n v="1.922222222223354"/>
    <x v="0"/>
  </r>
  <r>
    <d v="2009-06-05T00:00:00"/>
    <x v="0"/>
    <n v="32.613599999999998"/>
    <x v="40"/>
    <s v="27.587-36.728"/>
    <s v="28-36"/>
    <s v="ND"/>
    <n v="40"/>
    <n v="1.9194444444437977"/>
    <x v="0"/>
  </r>
  <r>
    <d v="2009-06-05T00:00:00"/>
    <x v="0"/>
    <n v="32.613599999999998"/>
    <x v="40"/>
    <s v="27.587-36.728"/>
    <s v="28-36"/>
    <s v="ND"/>
    <n v="42"/>
    <n v="1.9159722222248092"/>
    <x v="0"/>
  </r>
  <r>
    <d v="2009-06-05T00:00:00"/>
    <x v="0"/>
    <n v="33.527999999999999"/>
    <x v="41"/>
    <s v="27.587-36.728"/>
    <s v="28-36"/>
    <s v="ND"/>
    <n v="36"/>
    <n v="1.9118055555591127"/>
    <x v="0"/>
  </r>
  <r>
    <d v="2009-06-05T00:00:00"/>
    <x v="0"/>
    <n v="36.576000000000001"/>
    <x v="42"/>
    <s v="27.587-36.728"/>
    <s v="37-45"/>
    <s v="ND"/>
    <n v="37"/>
    <n v="1.9576388888890506"/>
    <x v="0"/>
  </r>
  <r>
    <d v="2009-06-05T00:00:00"/>
    <x v="0"/>
    <n v="38.709600000000002"/>
    <x v="43"/>
    <s v="36.731-45.872"/>
    <s v="37-45"/>
    <s v="ND"/>
    <n v="46"/>
    <n v="1.9465277777781012"/>
    <x v="0"/>
  </r>
  <r>
    <d v="2009-06-07T00:00:00"/>
    <x v="0"/>
    <n v="12.801600000000001"/>
    <x v="0"/>
    <s v="8.995-18.440"/>
    <s v="9-18"/>
    <s v="ND"/>
    <n v="35"/>
    <n v="2.0708333333313931"/>
    <x v="0"/>
  </r>
  <r>
    <d v="2009-06-07T00:00:00"/>
    <x v="0"/>
    <n v="14.6304"/>
    <x v="26"/>
    <s v="8.995-18.440"/>
    <s v="9-18"/>
    <s v="ND"/>
    <n v="33"/>
    <n v="2.0673611111124046"/>
    <x v="0"/>
  </r>
  <r>
    <d v="2009-06-07T00:00:00"/>
    <x v="0"/>
    <n v="15.849600000000001"/>
    <x v="3"/>
    <s v="8.995-18.440"/>
    <s v="9-18"/>
    <s v="ND"/>
    <n v="33"/>
    <n v="2.0673611111124046"/>
    <x v="0"/>
  </r>
  <r>
    <d v="2009-06-07T00:00:00"/>
    <x v="0"/>
    <n v="14.6304"/>
    <x v="26"/>
    <s v="8.995-18.440"/>
    <s v="9-18"/>
    <s v="ND"/>
    <n v="43"/>
    <n v="2.0638888888934162"/>
    <x v="0"/>
  </r>
  <r>
    <d v="2009-06-07T00:00:00"/>
    <x v="5"/>
    <n v="18.897600000000001"/>
    <x v="19"/>
    <s v="18.443-27.584"/>
    <s v="19-27"/>
    <s v="ND"/>
    <n v="28"/>
    <n v="2.0604166666671517"/>
    <x v="0"/>
  </r>
  <r>
    <d v="2009-06-07T00:00:00"/>
    <x v="5"/>
    <n v="18.897600000000001"/>
    <x v="19"/>
    <s v="18.443-27.584"/>
    <s v="19-27"/>
    <s v="ND"/>
    <n v="26"/>
    <n v="2.0576388888875954"/>
    <x v="0"/>
  </r>
  <r>
    <d v="2009-06-07T00:00:00"/>
    <x v="5"/>
    <n v="19.202400000000001"/>
    <x v="6"/>
    <s v="18.443-27.584"/>
    <s v="19-27"/>
    <s v="ND"/>
    <n v="33"/>
    <n v="2.0569444444408873"/>
    <x v="0"/>
  </r>
  <r>
    <d v="2009-06-07T00:00:00"/>
    <x v="0"/>
    <n v="19.507200000000001"/>
    <x v="44"/>
    <s v="18.443-27.584"/>
    <s v="19-27"/>
    <s v="ND"/>
    <n v="38"/>
    <n v="2.0513888888890506"/>
    <x v="0"/>
  </r>
  <r>
    <d v="2009-06-07T00:00:00"/>
    <x v="0"/>
    <n v="31.089600000000001"/>
    <x v="22"/>
    <s v="27.587-36.728"/>
    <s v="28-36"/>
    <s v="ND"/>
    <n v="40"/>
    <n v="1.9083333333328483"/>
    <x v="0"/>
  </r>
  <r>
    <d v="2009-06-07T00:00:00"/>
    <x v="0"/>
    <n v="32.918399999999998"/>
    <x v="28"/>
    <s v="27.587-36.728"/>
    <s v="28-36"/>
    <s v="ND"/>
    <n v="42"/>
    <n v="1.9048611111065838"/>
    <x v="1"/>
  </r>
  <r>
    <d v="2009-06-07T00:00:00"/>
    <x v="0"/>
    <n v="30.1752"/>
    <x v="20"/>
    <s v="27.587-36.728"/>
    <s v="28-36"/>
    <s v="ND"/>
    <n v="44"/>
    <n v="1.8402777777737356"/>
    <x v="0"/>
  </r>
  <r>
    <d v="2009-06-07T00:00:00"/>
    <x v="0"/>
    <n v="29.2608"/>
    <x v="29"/>
    <s v="27.587-36.728"/>
    <s v="28-36"/>
    <s v="ND"/>
    <n v="37"/>
    <n v="1.8819444444379769"/>
    <x v="0"/>
  </r>
  <r>
    <d v="2009-06-07T00:00:00"/>
    <x v="0"/>
    <n v="36.576000000000001"/>
    <x v="42"/>
    <s v="27.587-36.728"/>
    <s v="37-45"/>
    <s v="ND"/>
    <n v="41"/>
    <n v="1.9326388888875954"/>
    <x v="1"/>
  </r>
  <r>
    <d v="2009-06-07T00:00:00"/>
    <x v="0"/>
    <n v="36.880800000000001"/>
    <x v="30"/>
    <s v="36.731-45.872"/>
    <s v="37-45"/>
    <s v="ND"/>
    <n v="39"/>
    <n v="1.9277777777824667"/>
    <x v="0"/>
  </r>
  <r>
    <d v="2009-06-07T00:00:00"/>
    <x v="0"/>
    <n v="36.576000000000001"/>
    <x v="42"/>
    <s v="27.587-36.728"/>
    <s v="37-45"/>
    <s v="ND"/>
    <n v="37"/>
    <n v="1.929861111108039"/>
    <x v="1"/>
  </r>
  <r>
    <d v="2009-06-09T00:00:00"/>
    <x v="0"/>
    <n v="9.4488000000000003"/>
    <x v="45"/>
    <s v="8.995-18.440"/>
    <s v="9-18"/>
    <s v="ND"/>
    <n v="41"/>
    <n v="1.9513888888832298"/>
    <x v="0"/>
  </r>
  <r>
    <d v="2009-06-09T00:00:00"/>
    <x v="0"/>
    <n v="13.715999999999999"/>
    <x v="16"/>
    <s v="8.995-18.440"/>
    <s v="9-18"/>
    <s v="ND"/>
    <n v="37"/>
    <n v="1.9472222222175333"/>
    <x v="0"/>
  </r>
  <r>
    <d v="2009-06-09T00:00:00"/>
    <x v="0"/>
    <n v="10.972799999999999"/>
    <x v="14"/>
    <s v="8.995-18.440"/>
    <s v="9-18"/>
    <s v="ND"/>
    <n v="36"/>
    <n v="1.9479166666642413"/>
    <x v="0"/>
  </r>
  <r>
    <d v="2009-06-09T00:00:00"/>
    <x v="0"/>
    <n v="11.8872"/>
    <x v="46"/>
    <s v="8.995-18.440"/>
    <s v="9-18"/>
    <s v="ND"/>
    <n v="37"/>
    <n v="1.9465277777781012"/>
    <x v="0"/>
  </r>
  <r>
    <d v="2009-06-09T00:00:00"/>
    <x v="5"/>
    <n v="21.945599999999999"/>
    <x v="17"/>
    <s v="18.443-27.584"/>
    <s v="19-27"/>
    <s v="ND"/>
    <n v="29"/>
    <n v="2.0034722222189885"/>
    <x v="0"/>
  </r>
  <r>
    <d v="2009-06-09T00:00:00"/>
    <x v="0"/>
    <n v="21.640799999999999"/>
    <x v="47"/>
    <s v="18.443-27.584"/>
    <s v="19-27"/>
    <s v="ND"/>
    <n v="37"/>
    <n v="1.9694444444467081"/>
    <x v="0"/>
  </r>
  <r>
    <d v="2009-06-09T00:00:00"/>
    <x v="5"/>
    <n v="21.335999999999999"/>
    <x v="34"/>
    <s v="18.443-27.584"/>
    <s v="19-27"/>
    <s v="ND"/>
    <n v="24"/>
    <n v="1.96875"/>
    <x v="0"/>
  </r>
  <r>
    <d v="2009-06-09T00:00:00"/>
    <x v="5"/>
    <n v="20.116800000000001"/>
    <x v="5"/>
    <s v="18.443-27.584"/>
    <s v="19-27"/>
    <s v="ND"/>
    <n v="31"/>
    <n v="1.9659722222277196"/>
    <x v="0"/>
  </r>
  <r>
    <d v="2009-06-09T00:00:00"/>
    <x v="0"/>
    <n v="45.72"/>
    <x v="48"/>
    <s v="36.731-45.872"/>
    <s v="46-54"/>
    <s v="ND"/>
    <n v="46"/>
    <n v="1.9902777777824667"/>
    <x v="1"/>
  </r>
  <r>
    <d v="2009-06-09T00:00:00"/>
    <x v="0"/>
    <n v="45.415199999999999"/>
    <x v="49"/>
    <s v="36.731-45.872"/>
    <s v="37-45"/>
    <s v="ND"/>
    <n v="42"/>
    <n v="1.9826388888832298"/>
    <x v="1"/>
  </r>
  <r>
    <d v="2009-06-09T00:00:00"/>
    <x v="0"/>
    <n v="45.72"/>
    <x v="48"/>
    <s v="36.731-45.872"/>
    <s v="46-54"/>
    <s v="ND"/>
    <n v="43"/>
    <n v="1.9701388888934162"/>
    <x v="1"/>
  </r>
  <r>
    <d v="2009-06-09T00:00:00"/>
    <x v="0"/>
    <n v="45.72"/>
    <x v="48"/>
    <s v="36.731-45.872"/>
    <s v="46-54"/>
    <s v="ND"/>
    <n v="36"/>
    <n v="1.9680555555605679"/>
    <x v="1"/>
  </r>
  <r>
    <d v="2009-06-09T00:00:00"/>
    <x v="0"/>
    <n v="45.72"/>
    <x v="48"/>
    <s v="36.731-45.872"/>
    <s v="46-54"/>
    <s v="ND"/>
    <n v="41"/>
    <n v="1.9659722222204437"/>
    <x v="1"/>
  </r>
  <r>
    <d v="2009-06-09T00:00:00"/>
    <x v="0"/>
    <n v="46.024799999999999"/>
    <x v="50"/>
    <s v="45.875-55.016"/>
    <s v="46-54"/>
    <s v="ND"/>
    <n v="47"/>
    <n v="1.9659722222277196"/>
    <x v="1"/>
  </r>
  <r>
    <d v="2009-06-09T00:00:00"/>
    <x v="0"/>
    <n v="45.72"/>
    <x v="48"/>
    <s v="36.731-45.872"/>
    <s v="46-54"/>
    <s v="ND"/>
    <n v="46"/>
    <n v="1.9652777777810115"/>
    <x v="1"/>
  </r>
  <r>
    <d v="2009-06-09T00:00:00"/>
    <x v="0"/>
    <n v="46.024799999999999"/>
    <x v="50"/>
    <s v="45.875-55.016"/>
    <s v="46-54"/>
    <s v="ND"/>
    <n v="37"/>
    <n v="1.9659722222204437"/>
    <x v="1"/>
  </r>
  <r>
    <d v="2009-09-01T00:00:00"/>
    <x v="0"/>
    <n v="16.824960000000001"/>
    <x v="51"/>
    <s v="8.995-18.440"/>
    <s v="9-18"/>
    <s v="ND"/>
    <n v="39"/>
    <n v="1.9034722222277196"/>
    <x v="0"/>
  </r>
  <r>
    <d v="2009-09-01T00:00:00"/>
    <x v="0"/>
    <n v="21.031199999999998"/>
    <x v="52"/>
    <s v="18.443-27.584"/>
    <s v="19-27"/>
    <s v="ND"/>
    <n v="32"/>
    <n v="1.9194444444437977"/>
    <x v="0"/>
  </r>
  <r>
    <d v="2009-09-01T00:00:00"/>
    <x v="0"/>
    <n v="23.042879999999997"/>
    <x v="53"/>
    <s v="18.443-27.584"/>
    <s v="19-27"/>
    <s v="ND"/>
    <n v="39"/>
    <n v="1.9000000000014552"/>
    <x v="0"/>
  </r>
  <r>
    <d v="2009-09-01T00:00:00"/>
    <x v="0"/>
    <n v="16.824960000000001"/>
    <x v="51"/>
    <s v="8.995-18.440"/>
    <s v="9-18"/>
    <s v="ND"/>
    <n v="38"/>
    <n v="1.9145833333313931"/>
    <x v="0"/>
  </r>
  <r>
    <d v="2009-09-01T00:00:00"/>
    <x v="0"/>
    <n v="31.821120000000001"/>
    <x v="54"/>
    <s v="27.587-36.728"/>
    <s v="28-36"/>
    <s v="ND"/>
    <n v="41"/>
    <n v="1.9722222222189885"/>
    <x v="0"/>
  </r>
  <r>
    <d v="2009-09-01T00:00:00"/>
    <x v="0"/>
    <n v="34.747199999999999"/>
    <x v="7"/>
    <s v="27.587-36.728"/>
    <s v="28-36"/>
    <s v="ND"/>
    <n v="40"/>
    <n v="1.913888888891961"/>
    <x v="0"/>
  </r>
  <r>
    <d v="2009-09-01T00:00:00"/>
    <x v="6"/>
    <n v="32.918399999999998"/>
    <x v="28"/>
    <s v="27.587-36.728"/>
    <s v="28-36"/>
    <s v="ND"/>
    <n v="47"/>
    <n v="1.90625"/>
    <x v="0"/>
  </r>
  <r>
    <d v="2009-09-01T00:00:00"/>
    <x v="0"/>
    <n v="31.089600000000001"/>
    <x v="22"/>
    <s v="27.587-36.728"/>
    <s v="28-36"/>
    <s v="ND"/>
    <n v="45"/>
    <n v="1.9020833333270275"/>
    <x v="0"/>
  </r>
  <r>
    <d v="2009-09-01T00:00:00"/>
    <x v="1"/>
    <n v="49.011840000000007"/>
    <x v="55"/>
    <s v="45.875-55.016"/>
    <s v="46-54"/>
    <s v="ND"/>
    <n v="40"/>
    <n v="1.9930555555547471"/>
    <x v="0"/>
  </r>
  <r>
    <d v="2009-09-01T00:00:00"/>
    <x v="3"/>
    <n v="51.206400000000002"/>
    <x v="56"/>
    <s v="45.875-55.016"/>
    <s v="46-54"/>
    <s v="ND"/>
    <n v="37"/>
    <n v="1.9673611111065838"/>
    <x v="0"/>
  </r>
  <r>
    <d v="2009-09-01T00:00:00"/>
    <x v="1"/>
    <n v="51.023519999999998"/>
    <x v="57"/>
    <s v="45.875-55.016"/>
    <s v="46-54"/>
    <s v="ND"/>
    <n v="39"/>
    <n v="1.9708333333328483"/>
    <x v="0"/>
  </r>
  <r>
    <d v="2009-09-01T00:00:00"/>
    <x v="1"/>
    <n v="54.863999999999997"/>
    <x v="58"/>
    <s v="45.875-55.016"/>
    <s v="55-64"/>
    <s v="ND"/>
    <n v="41"/>
    <n v="1.9645833333343035"/>
    <x v="0"/>
  </r>
  <r>
    <d v="2009-09-01T00:00:00"/>
    <x v="6"/>
    <n v="42.976799999999997"/>
    <x v="59"/>
    <s v="36.731-45.872"/>
    <s v="37-45"/>
    <s v="ND"/>
    <n v="48"/>
    <n v="1.9541666666700621"/>
    <x v="0"/>
  </r>
  <r>
    <d v="2009-09-01T00:00:00"/>
    <x v="0"/>
    <n v="47.365920000000003"/>
    <x v="60"/>
    <s v="45.875-55.016"/>
    <s v="46-54"/>
    <s v="ND"/>
    <n v="41"/>
    <n v="1.9555555555562023"/>
    <x v="0"/>
  </r>
  <r>
    <d v="2009-09-01T00:00:00"/>
    <x v="0"/>
    <n v="49.194719999999997"/>
    <x v="61"/>
    <s v="45.875-55.016"/>
    <s v="46-54"/>
    <s v="ND"/>
    <n v="49"/>
    <n v="1.9423611111124046"/>
    <x v="0"/>
  </r>
  <r>
    <d v="2009-09-01T00:00:00"/>
    <x v="3"/>
    <n v="49.377600000000001"/>
    <x v="62"/>
    <s v="45.875-55.016"/>
    <s v="46-54"/>
    <s v="ND"/>
    <n v="33"/>
    <n v="1.9833333333299379"/>
    <x v="0"/>
  </r>
  <r>
    <d v="2009-09-15T00:00:00"/>
    <x v="0"/>
    <n v="20.330159999999999"/>
    <x v="63"/>
    <s v="18.443-27.584"/>
    <s v="19-27"/>
    <s v="ND"/>
    <n v="41"/>
    <n v="2.8625000000029104"/>
    <x v="0"/>
  </r>
  <r>
    <d v="2009-09-15T00:00:00"/>
    <x v="0"/>
    <n v="20.116800000000001"/>
    <x v="5"/>
    <s v="18.443-27.584"/>
    <s v="19-27"/>
    <s v="ND"/>
    <n v="38"/>
    <n v="2.8631944444423425"/>
    <x v="0"/>
  </r>
  <r>
    <d v="2009-09-15T00:00:00"/>
    <x v="0"/>
    <n v="23.225760000000001"/>
    <x v="64"/>
    <s v="18.443-27.584"/>
    <s v="19-27"/>
    <s v="ND"/>
    <n v="32"/>
    <n v="2.8652777777751908"/>
    <x v="0"/>
  </r>
  <r>
    <d v="2009-09-15T00:00:00"/>
    <x v="0"/>
    <n v="19.01952"/>
    <x v="65"/>
    <s v="18.443-27.584"/>
    <s v="19-27"/>
    <s v="ND"/>
    <n v="44"/>
    <n v="2.8659722222218988"/>
    <x v="0"/>
  </r>
  <r>
    <d v="2009-09-15T00:00:00"/>
    <x v="0"/>
    <n v="34.747199999999999"/>
    <x v="7"/>
    <s v="27.587-36.728"/>
    <s v="28-36"/>
    <s v="ND"/>
    <n v="44"/>
    <n v="2.8881944444437977"/>
    <x v="0"/>
  </r>
  <r>
    <d v="2009-09-15T00:00:00"/>
    <x v="0"/>
    <n v="27.249120000000001"/>
    <x v="66"/>
    <s v="18.443-27.584"/>
    <s v="19-27"/>
    <s v="ND"/>
    <n v="43"/>
    <n v="2.8888888888905058"/>
    <x v="1"/>
  </r>
  <r>
    <d v="2009-09-15T00:00:00"/>
    <x v="0"/>
    <n v="34.381439999999998"/>
    <x v="67"/>
    <s v="27.587-36.728"/>
    <s v="28-36"/>
    <s v="ND"/>
    <n v="42"/>
    <n v="2.8812499999985448"/>
    <x v="0"/>
  </r>
  <r>
    <d v="2009-09-15T00:00:00"/>
    <x v="1"/>
    <n v="32.918399999999998"/>
    <x v="28"/>
    <s v="27.587-36.728"/>
    <s v="28-36"/>
    <s v="ND"/>
    <n v="36"/>
    <n v="2.8972222222218988"/>
    <x v="0"/>
  </r>
  <r>
    <d v="2009-09-15T00:00:00"/>
    <x v="2"/>
    <n v="55.59552"/>
    <x v="68"/>
    <s v="55.019-64.160"/>
    <s v="55-64"/>
    <s v="ND"/>
    <n v="34"/>
    <n v="2.9541666666627862"/>
    <x v="0"/>
  </r>
  <r>
    <d v="2009-09-15T00:00:00"/>
    <x v="5"/>
    <n v="53.035200000000003"/>
    <x v="69"/>
    <s v="45.875-55.016"/>
    <s v="46-54"/>
    <s v="ND"/>
    <n v="36"/>
    <n v="2.9576388888890506"/>
    <x v="1"/>
  </r>
  <r>
    <d v="2009-09-15T00:00:00"/>
    <x v="0"/>
    <n v="56.509920000000001"/>
    <x v="70"/>
    <s v="55.019-64.160"/>
    <s v="55-64"/>
    <s v="ND"/>
    <n v="49"/>
    <n v="2.9506944444437977"/>
    <x v="0"/>
  </r>
  <r>
    <d v="2009-09-15T00:00:00"/>
    <x v="0"/>
    <n v="57.607199999999999"/>
    <x v="71"/>
    <s v="55.019-64.160"/>
    <s v="55-64"/>
    <s v="ND"/>
    <n v="48"/>
    <n v="2.9493055555503815"/>
    <x v="0"/>
  </r>
  <r>
    <d v="2009-09-15T00:00:00"/>
    <x v="5"/>
    <n v="32.552639999999997"/>
    <x v="72"/>
    <s v="27.587-36.728"/>
    <s v="28-36"/>
    <s v="ND"/>
    <n v="27"/>
    <n v="2.9173611111109494"/>
    <x v="0"/>
  </r>
  <r>
    <d v="2009-09-15T00:00:00"/>
    <x v="6"/>
    <n v="42.79392"/>
    <x v="73"/>
    <s v="36.731-45.872"/>
    <s v="37-45"/>
    <s v="ND"/>
    <n v="44"/>
    <n v="2.9069444444467081"/>
    <x v="0"/>
  </r>
  <r>
    <d v="2009-09-15T00:00:00"/>
    <x v="3"/>
    <n v="43.708320000000001"/>
    <x v="74"/>
    <s v="36.731-45.872"/>
    <s v="37-45"/>
    <s v="ND"/>
    <n v="31"/>
    <n v="2.9055555555605679"/>
    <x v="0"/>
  </r>
  <r>
    <d v="2009-09-15T00:00:00"/>
    <x v="1"/>
    <n v="49.560479999999998"/>
    <x v="75"/>
    <s v="45.875-55.016"/>
    <s v="46-54"/>
    <s v="ND"/>
    <n v="34"/>
    <n v="2.9048611111138598"/>
    <x v="0"/>
  </r>
  <r>
    <d v="2009-10-05T00:00:00"/>
    <x v="0"/>
    <n v="18.470880000000001"/>
    <x v="76"/>
    <s v="18.443-27.584"/>
    <s v="9-18"/>
    <s v="ND"/>
    <n v="34"/>
    <n v="1.7680555555562023"/>
    <x v="0"/>
  </r>
  <r>
    <d v="2009-10-05T00:00:00"/>
    <x v="0"/>
    <n v="19.01952"/>
    <x v="65"/>
    <s v="18.443-27.584"/>
    <s v="19-27"/>
    <s v="ND"/>
    <n v="37"/>
    <n v="1.7645833333372138"/>
    <x v="0"/>
  </r>
  <r>
    <d v="2009-10-05T00:00:00"/>
    <x v="0"/>
    <n v="17.007840000000002"/>
    <x v="77"/>
    <s v="8.995-18.440"/>
    <s v="9-18"/>
    <s v="ND"/>
    <n v="36"/>
    <n v="1.7631944444510737"/>
    <x v="0"/>
  </r>
  <r>
    <d v="2009-10-05T00:00:00"/>
    <x v="7"/>
    <n v="18.470880000000001"/>
    <x v="76"/>
    <s v="18.443-27.584"/>
    <s v="9-18"/>
    <s v="ND"/>
    <n v="34"/>
    <n v="1.742361111108039"/>
    <x v="0"/>
  </r>
  <r>
    <d v="2009-10-05T00:00:00"/>
    <x v="2"/>
    <n v="33.832799999999999"/>
    <x v="78"/>
    <s v="27.587-36.728"/>
    <s v="28-36"/>
    <s v="ND"/>
    <n v="33"/>
    <n v="1.9256944444423425"/>
    <x v="0"/>
  </r>
  <r>
    <d v="2009-10-05T00:00:00"/>
    <x v="3"/>
    <n v="35.112960000000001"/>
    <x v="79"/>
    <s v="27.587-36.728"/>
    <s v="28-36"/>
    <s v="ND"/>
    <n v="34"/>
    <n v="1.9208333333372138"/>
    <x v="0"/>
  </r>
  <r>
    <d v="2009-10-05T00:00:00"/>
    <x v="1"/>
    <n v="36.027360000000002"/>
    <x v="80"/>
    <s v="27.587-36.728"/>
    <s v="28-36"/>
    <s v="ND"/>
    <n v="43"/>
    <n v="1.897916666661331"/>
    <x v="0"/>
  </r>
  <r>
    <d v="2009-10-05T00:00:00"/>
    <x v="2"/>
    <n v="35.844479999999997"/>
    <x v="81"/>
    <s v="27.587-36.728"/>
    <s v="28-36"/>
    <s v="ND"/>
    <n v="34"/>
    <n v="1.8958333333284827"/>
    <x v="0"/>
  </r>
  <r>
    <d v="2009-10-05T00:00:00"/>
    <x v="0"/>
    <n v="56.144159999999999"/>
    <x v="82"/>
    <s v="55.019-64.160"/>
    <s v="55-64"/>
    <s v="ND"/>
    <n v="49"/>
    <n v="2.2125000000014552"/>
    <x v="0"/>
  </r>
  <r>
    <d v="2009-10-05T00:00:00"/>
    <x v="1"/>
    <n v="54.68112"/>
    <x v="83"/>
    <s v="45.875-55.016"/>
    <s v="55-64"/>
    <s v="ND"/>
    <n v="43"/>
    <n v="2.210416666661331"/>
    <x v="0"/>
  </r>
  <r>
    <d v="2009-10-05T00:00:00"/>
    <x v="3"/>
    <n v="50.474879999999999"/>
    <x v="84"/>
    <s v="45.875-55.016"/>
    <s v="46-54"/>
    <s v="ND"/>
    <n v="36"/>
    <n v="2.2083333333357587"/>
    <x v="0"/>
  </r>
  <r>
    <d v="2009-10-05T00:00:00"/>
    <x v="2"/>
    <n v="52.852319999999999"/>
    <x v="85"/>
    <s v="45.875-55.016"/>
    <s v="46-54"/>
    <s v="ND"/>
    <n v="34"/>
    <n v="2.2000000000043656"/>
    <x v="0"/>
  </r>
  <r>
    <d v="2009-10-05T00:00:00"/>
    <x v="2"/>
    <n v="45.354240000000004"/>
    <x v="86"/>
    <s v="36.731-45.872"/>
    <s v="37-45"/>
    <s v="ND"/>
    <n v="36"/>
    <n v="2.0645833333328483"/>
    <x v="0"/>
  </r>
  <r>
    <d v="2009-10-05T00:00:00"/>
    <x v="3"/>
    <n v="46.634399999999999"/>
    <x v="87"/>
    <s v="45.875-55.016"/>
    <s v="46-54"/>
    <s v="ND"/>
    <n v="36"/>
    <n v="2.0583333333343035"/>
    <x v="0"/>
  </r>
  <r>
    <d v="2009-10-05T00:00:00"/>
    <x v="3"/>
    <n v="49.194719999999997"/>
    <x v="61"/>
    <s v="45.875-55.016"/>
    <s v="46-54"/>
    <s v="ND"/>
    <n v="35"/>
    <n v="2.0555555555547471"/>
    <x v="0"/>
  </r>
  <r>
    <d v="2009-10-05T00:00:00"/>
    <x v="1"/>
    <n v="45.171359999999993"/>
    <x v="88"/>
    <s v="36.731-45.872"/>
    <s v="37-45"/>
    <s v="ND"/>
    <n v="39"/>
    <n v="2.0534722222218988"/>
    <x v="0"/>
  </r>
  <r>
    <d v="2009-10-07T00:00:00"/>
    <x v="5"/>
    <n v="21.762720000000002"/>
    <x v="89"/>
    <s v="18.443-27.584"/>
    <s v="19-27"/>
    <s v="ND"/>
    <n v="32"/>
    <n v="1.9708333333328483"/>
    <x v="0"/>
  </r>
  <r>
    <d v="2009-10-07T00:00:00"/>
    <x v="0"/>
    <n v="25.420320000000004"/>
    <x v="90"/>
    <s v="18.443-27.584"/>
    <s v="19-27"/>
    <s v="ND"/>
    <n v="42"/>
    <n v="1.96875"/>
    <x v="0"/>
  </r>
  <r>
    <d v="2009-10-07T00:00:00"/>
    <x v="5"/>
    <n v="17.922239999999999"/>
    <x v="91"/>
    <s v="8.995-18.440"/>
    <s v="9-18"/>
    <s v="ND"/>
    <n v="24"/>
    <n v="1.945833333338669"/>
    <x v="0"/>
  </r>
  <r>
    <d v="2009-10-07T00:00:00"/>
    <x v="5"/>
    <n v="19.933920000000004"/>
    <x v="92"/>
    <s v="18.443-27.584"/>
    <s v="19-27"/>
    <s v="ND"/>
    <n v="32"/>
    <n v="1.9375"/>
    <x v="0"/>
  </r>
  <r>
    <d v="2009-10-07T00:00:00"/>
    <x v="5"/>
    <n v="29.992319999999999"/>
    <x v="93"/>
    <s v="27.587-36.728"/>
    <s v="28-36"/>
    <s v="ND"/>
    <n v="32"/>
    <n v="1.9618055555547471"/>
    <x v="0"/>
  </r>
  <r>
    <d v="2009-10-07T00:00:00"/>
    <x v="5"/>
    <n v="30.723839999999999"/>
    <x v="94"/>
    <s v="27.587-36.728"/>
    <s v="28-36"/>
    <s v="ND"/>
    <n v="28"/>
    <n v="1.9618055555547471"/>
    <x v="0"/>
  </r>
  <r>
    <d v="2009-10-07T00:00:00"/>
    <x v="2"/>
    <n v="33.101280000000003"/>
    <x v="95"/>
    <s v="27.587-36.728"/>
    <s v="28-36"/>
    <s v="ND"/>
    <n v="31"/>
    <n v="1.9541666666627862"/>
    <x v="0"/>
  </r>
  <r>
    <d v="2009-10-07T00:00:00"/>
    <x v="5"/>
    <n v="30.1752"/>
    <x v="20"/>
    <s v="27.587-36.728"/>
    <s v="28-36"/>
    <s v="ND"/>
    <n v="36"/>
    <n v="1.9520833333299379"/>
    <x v="1"/>
  </r>
  <r>
    <d v="2009-10-07T00:00:00"/>
    <x v="2"/>
    <n v="54.68112"/>
    <x v="83"/>
    <s v="45.875-55.016"/>
    <s v="55-64"/>
    <s v="ND"/>
    <n v="30"/>
    <n v="1.8687500000014552"/>
    <x v="0"/>
  </r>
  <r>
    <d v="2009-10-07T00:00:00"/>
    <x v="1"/>
    <n v="49.011840000000007"/>
    <x v="55"/>
    <s v="45.875-55.016"/>
    <s v="46-54"/>
    <s v="ND"/>
    <n v="34"/>
    <n v="1.8652777777751908"/>
    <x v="0"/>
  </r>
  <r>
    <d v="2009-10-07T00:00:00"/>
    <x v="2"/>
    <n v="54.315359999999991"/>
    <x v="96"/>
    <s v="45.875-55.016"/>
    <s v="46-54"/>
    <s v="ND"/>
    <n v="35"/>
    <n v="1.8631944444496185"/>
    <x v="0"/>
  </r>
  <r>
    <d v="2009-10-07T00:00:00"/>
    <x v="2"/>
    <n v="53.21808"/>
    <x v="97"/>
    <s v="45.875-55.016"/>
    <s v="46-54"/>
    <s v="ND"/>
    <n v="36"/>
    <n v="1.8624999999956344"/>
    <x v="0"/>
  </r>
  <r>
    <d v="2009-10-07T00:00:00"/>
    <x v="5"/>
    <n v="38.587679999999999"/>
    <x v="98"/>
    <s v="36.731-45.872"/>
    <s v="37-45"/>
    <s v="ND"/>
    <n v="28"/>
    <n v="2.0291666666671517"/>
    <x v="0"/>
  </r>
  <r>
    <d v="2009-10-07T00:00:00"/>
    <x v="3"/>
    <n v="35.112960000000001"/>
    <x v="79"/>
    <s v="27.587-36.728"/>
    <s v="28-36"/>
    <s v="ND"/>
    <n v="39"/>
    <n v="2.0173611111094942"/>
    <x v="0"/>
  </r>
  <r>
    <d v="2009-10-07T00:00:00"/>
    <x v="7"/>
    <n v="38.587679999999999"/>
    <x v="98"/>
    <s v="36.731-45.872"/>
    <s v="37-45"/>
    <s v="ND"/>
    <n v="37"/>
    <n v="1.9958333333343035"/>
    <x v="0"/>
  </r>
  <r>
    <d v="2009-10-07T00:00:00"/>
    <x v="0"/>
    <n v="37.307519999999997"/>
    <x v="99"/>
    <s v="36.731-45.872"/>
    <s v="37-45"/>
    <s v="ND"/>
    <n v="49"/>
    <n v="1.9930555555547471"/>
    <x v="0"/>
  </r>
  <r>
    <d v="2009-10-09T00:00:00"/>
    <x v="2"/>
    <n v="22.677120000000002"/>
    <x v="100"/>
    <s v="18.443-27.584"/>
    <s v="19-27"/>
    <s v="ND"/>
    <n v="34"/>
    <n v="1.9930555555547471"/>
    <x v="0"/>
  </r>
  <r>
    <d v="2009-10-09T00:00:00"/>
    <x v="5"/>
    <n v="23.591520000000003"/>
    <x v="101"/>
    <s v="18.443-27.584"/>
    <s v="19-27"/>
    <s v="ND"/>
    <n v="39"/>
    <n v="1.9854166666700621"/>
    <x v="0"/>
  </r>
  <r>
    <d v="2009-10-09T00:00:00"/>
    <x v="5"/>
    <n v="23.225760000000001"/>
    <x v="64"/>
    <s v="18.443-27.584"/>
    <s v="19-27"/>
    <s v="ND"/>
    <n v="36"/>
    <n v="1.9583333333357587"/>
    <x v="0"/>
  </r>
  <r>
    <d v="2009-10-09T00:00:00"/>
    <x v="5"/>
    <n v="28.895040000000002"/>
    <x v="102"/>
    <s v="27.587-36.728"/>
    <s v="28-36"/>
    <s v="ND"/>
    <n v="35"/>
    <n v="1.9375"/>
    <x v="0"/>
  </r>
  <r>
    <d v="2009-10-09T00:00:00"/>
    <x v="2"/>
    <n v="29.443680000000001"/>
    <x v="103"/>
    <s v="27.587-36.728"/>
    <s v="28-36"/>
    <s v="ND"/>
    <n v="27"/>
    <n v="1.9270833333357587"/>
    <x v="0"/>
  </r>
  <r>
    <d v="2009-10-09T00:00:00"/>
    <x v="0"/>
    <n v="36.210239999999999"/>
    <x v="104"/>
    <s v="27.587-36.728"/>
    <s v="28-36"/>
    <s v="ND"/>
    <n v="40"/>
    <n v="1.921527777776646"/>
    <x v="0"/>
  </r>
  <r>
    <d v="2009-10-09T00:00:00"/>
    <x v="0"/>
    <n v="36.758879999999998"/>
    <x v="105"/>
    <s v="36.731-45.872"/>
    <s v="37-45"/>
    <s v="ND"/>
    <n v="43"/>
    <n v="1.9201388888905058"/>
    <x v="1"/>
  </r>
  <r>
    <d v="2009-10-09T00:00:00"/>
    <x v="5"/>
    <n v="29.626560000000001"/>
    <x v="106"/>
    <s v="27.587-36.728"/>
    <s v="28-36"/>
    <s v="ND"/>
    <n v="32"/>
    <n v="1.9180555555576575"/>
    <x v="1"/>
  </r>
  <r>
    <d v="2009-10-09T00:00:00"/>
    <x v="0"/>
    <n v="27.431999999999999"/>
    <x v="107"/>
    <s v="18.443-27.584"/>
    <s v="19-27"/>
    <s v="ND"/>
    <n v="38"/>
    <n v="1.890277777776646"/>
    <x v="0"/>
  </r>
  <r>
    <d v="2009-10-09T00:00:00"/>
    <x v="2"/>
    <n v="42.062399999999997"/>
    <x v="108"/>
    <s v="36.731-45.872"/>
    <s v="37-45"/>
    <s v="ND"/>
    <n v="30"/>
    <n v="1.8777777777795563"/>
    <x v="0"/>
  </r>
  <r>
    <d v="2009-10-09T00:00:00"/>
    <x v="0"/>
    <n v="37.673279999999998"/>
    <x v="109"/>
    <s v="36.731-45.872"/>
    <s v="37-45"/>
    <s v="ND"/>
    <n v="37"/>
    <n v="1.8791666666656965"/>
    <x v="0"/>
  </r>
  <r>
    <d v="2009-10-09T00:00:00"/>
    <x v="6"/>
    <n v="38.221919999999997"/>
    <x v="110"/>
    <s v="36.731-45.872"/>
    <s v="37-45"/>
    <s v="ND"/>
    <n v="41"/>
    <n v="1.8729166666671517"/>
    <x v="0"/>
  </r>
  <r>
    <d v="2009-10-09T00:00:00"/>
    <x v="2"/>
    <n v="53.400959999999991"/>
    <x v="111"/>
    <s v="45.875-55.016"/>
    <s v="46-54"/>
    <s v="ND"/>
    <n v="33"/>
    <n v="1.8493055555591127"/>
    <x v="0"/>
  </r>
  <r>
    <d v="2009-10-09T00:00:00"/>
    <x v="0"/>
    <n v="42.79392"/>
    <x v="73"/>
    <s v="36.731-45.872"/>
    <s v="37-45"/>
    <s v="ND"/>
    <n v="47"/>
    <n v="1.8458333333328483"/>
    <x v="0"/>
  </r>
  <r>
    <d v="2009-10-09T00:00:00"/>
    <x v="2"/>
    <n v="50.840640000000008"/>
    <x v="112"/>
    <s v="45.875-55.016"/>
    <s v="46-54"/>
    <s v="ND"/>
    <n v="30"/>
    <n v="1.8423611111138598"/>
    <x v="0"/>
  </r>
  <r>
    <d v="2009-10-09T00:00:00"/>
    <x v="3"/>
    <n v="47.183040000000005"/>
    <x v="113"/>
    <s v="45.875-55.016"/>
    <s v="46-54"/>
    <s v="ND"/>
    <n v="41"/>
    <n v="1.8263888888905058"/>
    <x v="0"/>
  </r>
  <r>
    <d v="2009-11-02T00:00:00"/>
    <x v="5"/>
    <n v="22.311360000000001"/>
    <x v="114"/>
    <s v="18.443-27.584"/>
    <s v="19-27"/>
    <s v="ND"/>
    <n v="37"/>
    <n v="1.9888888888890506"/>
    <x v="0"/>
  </r>
  <r>
    <d v="2009-11-02T00:00:00"/>
    <x v="0"/>
    <n v="20.66544"/>
    <x v="115"/>
    <s v="18.443-27.584"/>
    <s v="19-27"/>
    <s v="ND"/>
    <n v="44"/>
    <n v="1.984027777776646"/>
    <x v="0"/>
  </r>
  <r>
    <d v="2009-11-02T00:00:00"/>
    <x v="5"/>
    <n v="21.031199999999998"/>
    <x v="52"/>
    <s v="18.443-27.584"/>
    <s v="19-27"/>
    <s v="ND"/>
    <n v="26"/>
    <n v="1.977083333338669"/>
    <x v="0"/>
  </r>
  <r>
    <d v="2009-11-02T00:00:00"/>
    <x v="5"/>
    <n v="26.517600000000002"/>
    <x v="116"/>
    <s v="18.443-27.584"/>
    <s v="19-27"/>
    <s v="ND"/>
    <n v="31"/>
    <n v="1.9541666666700621"/>
    <x v="0"/>
  </r>
  <r>
    <d v="2009-11-02T00:00:00"/>
    <x v="2"/>
    <n v="30.1752"/>
    <x v="20"/>
    <s v="27.587-36.728"/>
    <s v="28-36"/>
    <s v="ND"/>
    <n v="36"/>
    <n v="1.9368055555532919"/>
    <x v="0"/>
  </r>
  <r>
    <d v="2009-11-02T00:00:00"/>
    <x v="5"/>
    <n v="29.626560000000001"/>
    <x v="106"/>
    <s v="27.587-36.728"/>
    <s v="28-36"/>
    <s v="ND"/>
    <n v="23"/>
    <n v="1.8972222222218988"/>
    <x v="0"/>
  </r>
  <r>
    <d v="2009-11-02T00:00:00"/>
    <x v="0"/>
    <n v="31.089600000000001"/>
    <x v="22"/>
    <s v="27.587-36.728"/>
    <s v="28-36"/>
    <s v="ND"/>
    <n v="34"/>
    <n v="1.890972222223354"/>
    <x v="0"/>
  </r>
  <r>
    <d v="2009-11-02T00:00:00"/>
    <x v="1"/>
    <n v="30.358080000000001"/>
    <x v="117"/>
    <s v="27.587-36.728"/>
    <s v="28-36"/>
    <s v="ND"/>
    <n v="32"/>
    <n v="1.8881944444437977"/>
    <x v="0"/>
  </r>
  <r>
    <d v="2009-11-02T00:00:00"/>
    <x v="0"/>
    <n v="42.976799999999997"/>
    <x v="59"/>
    <s v="36.731-45.872"/>
    <s v="37-45"/>
    <s v="ND"/>
    <n v="39"/>
    <n v="1.8722222222277196"/>
    <x v="0"/>
  </r>
  <r>
    <d v="2009-11-02T00:00:00"/>
    <x v="2"/>
    <n v="42.611040000000003"/>
    <x v="118"/>
    <s v="36.731-45.872"/>
    <s v="37-45"/>
    <s v="ND"/>
    <n v="39"/>
    <n v="1.8659722222218988"/>
    <x v="0"/>
  </r>
  <r>
    <d v="2009-11-02T00:00:00"/>
    <x v="0"/>
    <n v="42.976799999999997"/>
    <x v="59"/>
    <s v="36.731-45.872"/>
    <s v="37-45"/>
    <s v="ND"/>
    <n v="43"/>
    <n v="1.8645833333357587"/>
    <x v="0"/>
  </r>
  <r>
    <d v="2009-11-02T00:00:00"/>
    <x v="5"/>
    <n v="43.159680000000002"/>
    <x v="119"/>
    <s v="36.731-45.872"/>
    <s v="37-45"/>
    <s v="ND"/>
    <n v="38"/>
    <n v="1.8409722222204437"/>
    <x v="0"/>
  </r>
  <r>
    <d v="2009-11-02T00:00:00"/>
    <x v="6"/>
    <n v="52.486559999999997"/>
    <x v="120"/>
    <s v="45.875-55.016"/>
    <s v="46-54"/>
    <s v="ND"/>
    <n v="44"/>
    <n v="1.8638888888890506"/>
    <x v="0"/>
  </r>
  <r>
    <d v="2009-11-02T00:00:00"/>
    <x v="3"/>
    <n v="51.572159999999997"/>
    <x v="121"/>
    <s v="45.875-55.016"/>
    <s v="46-54"/>
    <s v="ND"/>
    <n v="43"/>
    <n v="1.8395833333343035"/>
    <x v="0"/>
  </r>
  <r>
    <d v="2009-11-02T00:00:00"/>
    <x v="3"/>
    <n v="52.486559999999997"/>
    <x v="120"/>
    <s v="45.875-55.016"/>
    <s v="46-54"/>
    <s v="ND"/>
    <n v="34"/>
    <n v="1.8347222222218988"/>
    <x v="0"/>
  </r>
  <r>
    <d v="2009-11-02T00:00:00"/>
    <x v="2"/>
    <n v="54.132480000000001"/>
    <x v="122"/>
    <s v="45.875-55.016"/>
    <s v="46-54"/>
    <s v="ND"/>
    <n v="23"/>
    <n v="1.8333333333357587"/>
    <x v="0"/>
  </r>
  <r>
    <d v="2010-06-22T00:00:00"/>
    <x v="0"/>
    <n v="24.688800000000001"/>
    <x v="123"/>
    <s v="18.443-27.584"/>
    <s v="19-27"/>
    <s v="ND"/>
    <n v="43"/>
    <n v="1.8249999999970896"/>
    <x v="0"/>
  </r>
  <r>
    <d v="2010-06-22T00:00:00"/>
    <x v="0"/>
    <n v="23.591520000000003"/>
    <x v="101"/>
    <s v="18.443-27.584"/>
    <s v="19-27"/>
    <s v="ND"/>
    <n v="35"/>
    <n v="1.8222222222248092"/>
    <x v="0"/>
  </r>
  <r>
    <d v="2010-06-22T00:00:00"/>
    <x v="0"/>
    <n v="23.042879999999997"/>
    <x v="53"/>
    <s v="18.443-27.584"/>
    <s v="19-27"/>
    <s v="ND"/>
    <n v="40"/>
    <n v="1.8187499999985448"/>
    <x v="0"/>
  </r>
  <r>
    <d v="2010-06-22T00:00:00"/>
    <x v="0"/>
    <n v="22.311360000000001"/>
    <x v="114"/>
    <s v="18.443-27.584"/>
    <s v="19-27"/>
    <s v="ND"/>
    <n v="33"/>
    <n v="1.8076388888875954"/>
    <x v="0"/>
  </r>
  <r>
    <d v="2010-06-22T00:00:00"/>
    <x v="0"/>
    <n v="31.821120000000001"/>
    <x v="54"/>
    <s v="27.587-36.728"/>
    <s v="28-36"/>
    <s v="ND"/>
    <n v="43"/>
    <n v="1.8166666666656965"/>
    <x v="0"/>
  </r>
  <r>
    <d v="2010-06-22T00:00:00"/>
    <x v="5"/>
    <n v="34.747199999999999"/>
    <x v="7"/>
    <s v="27.587-36.728"/>
    <s v="28-36"/>
    <s v="ND"/>
    <n v="36"/>
    <n v="1.8076388888875954"/>
    <x v="0"/>
  </r>
  <r>
    <d v="2010-06-22T00:00:00"/>
    <x v="0"/>
    <n v="33.28416"/>
    <x v="124"/>
    <s v="27.587-36.728"/>
    <s v="28-36"/>
    <s v="ND"/>
    <n v="39"/>
    <n v="1.8069444444408873"/>
    <x v="1"/>
  </r>
  <r>
    <d v="2010-06-22T00:00:00"/>
    <x v="0"/>
    <n v="34.198560000000001"/>
    <x v="125"/>
    <s v="27.587-36.728"/>
    <s v="28-36"/>
    <s v="ND"/>
    <n v="40"/>
    <n v="1.804861111108039"/>
    <x v="0"/>
  </r>
  <r>
    <d v="2010-06-22T00:00:00"/>
    <x v="1"/>
    <n v="44.622720000000001"/>
    <x v="126"/>
    <s v="36.731-45.872"/>
    <s v="37-45"/>
    <s v="ND"/>
    <n v="40"/>
    <n v="1.9229166666700621"/>
    <x v="0"/>
  </r>
  <r>
    <d v="2010-06-22T00:00:00"/>
    <x v="1"/>
    <n v="45.354240000000004"/>
    <x v="86"/>
    <s v="36.731-45.872"/>
    <s v="37-45"/>
    <s v="ND"/>
    <n v="41"/>
    <n v="1.9083333333328483"/>
    <x v="0"/>
  </r>
  <r>
    <d v="2010-06-22T00:00:00"/>
    <x v="3"/>
    <n v="45.354240000000004"/>
    <x v="86"/>
    <s v="36.731-45.872"/>
    <s v="37-45"/>
    <s v="ND"/>
    <n v="39"/>
    <n v="1.9013888888875954"/>
    <x v="0"/>
  </r>
  <r>
    <d v="2010-06-22T00:00:00"/>
    <x v="1"/>
    <n v="45.171359999999993"/>
    <x v="88"/>
    <s v="36.731-45.872"/>
    <s v="37-45"/>
    <s v="ND"/>
    <n v="38"/>
    <n v="1.8972222222218988"/>
    <x v="0"/>
  </r>
  <r>
    <d v="2010-06-22T00:00:00"/>
    <x v="5"/>
    <n v="53.400959999999991"/>
    <x v="111"/>
    <s v="45.875-55.016"/>
    <s v="46-54"/>
    <s v="ND"/>
    <n v="30"/>
    <n v="1.8930555555562023"/>
    <x v="1"/>
  </r>
  <r>
    <d v="2010-06-22T00:00:00"/>
    <x v="0"/>
    <n v="49.560479999999998"/>
    <x v="75"/>
    <s v="45.875-55.016"/>
    <s v="46-54"/>
    <s v="ND"/>
    <n v="47"/>
    <n v="1.8680555555547471"/>
    <x v="0"/>
  </r>
  <r>
    <d v="2010-06-22T00:00:00"/>
    <x v="5"/>
    <n v="46.085759999999993"/>
    <x v="127"/>
    <s v="45.875-55.016"/>
    <s v="46-54"/>
    <s v="ND"/>
    <n v="29"/>
    <n v="1.8687500000014552"/>
    <x v="0"/>
  </r>
  <r>
    <d v="2010-06-22T00:00:00"/>
    <x v="5"/>
    <n v="49.926240000000007"/>
    <x v="128"/>
    <s v="45.875-55.016"/>
    <s v="46-54"/>
    <s v="ND"/>
    <n v="38"/>
    <n v="1.851388888891961"/>
    <x v="1"/>
  </r>
  <r>
    <d v="2010-06-29T00:00:00"/>
    <x v="0"/>
    <n v="25.786079999999998"/>
    <x v="129"/>
    <s v="18.443-27.584"/>
    <s v="19-27"/>
    <s v="ND"/>
    <n v="37"/>
    <n v="1.9305555555547471"/>
    <x v="0"/>
  </r>
  <r>
    <d v="2010-06-29T00:00:00"/>
    <x v="0"/>
    <n v="25.054559999999999"/>
    <x v="130"/>
    <s v="18.443-27.584"/>
    <s v="19-27"/>
    <s v="ND"/>
    <n v="39"/>
    <n v="1.9368055555532919"/>
    <x v="0"/>
  </r>
  <r>
    <d v="2010-06-29T00:00:00"/>
    <x v="0"/>
    <n v="25.420320000000004"/>
    <x v="90"/>
    <s v="18.443-27.584"/>
    <s v="19-27"/>
    <s v="ND"/>
    <n v="35"/>
    <n v="1.9194444444437977"/>
    <x v="0"/>
  </r>
  <r>
    <d v="2010-06-29T00:00:00"/>
    <x v="0"/>
    <n v="23.957279999999997"/>
    <x v="131"/>
    <s v="18.443-27.584"/>
    <s v="19-27"/>
    <s v="ND"/>
    <n v="36"/>
    <n v="1.9180555555576575"/>
    <x v="0"/>
  </r>
  <r>
    <d v="2010-06-29T00:00:00"/>
    <x v="0"/>
    <n v="27.431999999999999"/>
    <x v="107"/>
    <s v="18.443-27.584"/>
    <s v="19-27"/>
    <s v="ND"/>
    <n v="37"/>
    <n v="1.9395833333328483"/>
    <x v="0"/>
  </r>
  <r>
    <d v="2010-06-29T00:00:00"/>
    <x v="0"/>
    <n v="27.980640000000001"/>
    <x v="132"/>
    <s v="27.587-36.728"/>
    <s v="28-36"/>
    <s v="ND"/>
    <n v="36"/>
    <n v="1.9465277777781012"/>
    <x v="0"/>
  </r>
  <r>
    <d v="2010-06-29T00:00:00"/>
    <x v="0"/>
    <n v="30.1752"/>
    <x v="20"/>
    <s v="27.587-36.728"/>
    <s v="28-36"/>
    <s v="ND"/>
    <n v="41"/>
    <n v="1.9520833333299379"/>
    <x v="0"/>
  </r>
  <r>
    <d v="2010-06-29T00:00:00"/>
    <x v="5"/>
    <n v="33.649920000000002"/>
    <x v="133"/>
    <s v="27.587-36.728"/>
    <s v="28-36"/>
    <s v="ND"/>
    <n v="36"/>
    <n v="1.9506944444437977"/>
    <x v="0"/>
  </r>
  <r>
    <d v="2010-06-29T00:00:00"/>
    <x v="6"/>
    <n v="40.233600000000003"/>
    <x v="134"/>
    <s v="36.731-45.872"/>
    <s v="37-45"/>
    <s v="ND"/>
    <n v="40"/>
    <n v="2.0111111111109494"/>
    <x v="0"/>
  </r>
  <r>
    <d v="2010-06-29T00:00:00"/>
    <x v="5"/>
    <n v="40.599359999999997"/>
    <x v="135"/>
    <s v="36.731-45.872"/>
    <s v="37-45"/>
    <s v="ND"/>
    <n v="36"/>
    <n v="2.0097222222175333"/>
    <x v="0"/>
  </r>
  <r>
    <d v="2010-06-29T00:00:00"/>
    <x v="3"/>
    <n v="40.965119999999999"/>
    <x v="136"/>
    <s v="36.731-45.872"/>
    <s v="37-45"/>
    <s v="ND"/>
    <n v="52"/>
    <n v="2.0041666666656965"/>
    <x v="0"/>
  </r>
  <r>
    <d v="2010-06-29T00:00:00"/>
    <x v="5"/>
    <n v="38.953440000000001"/>
    <x v="137"/>
    <s v="36.731-45.872"/>
    <s v="37-45"/>
    <s v="ND"/>
    <n v="37"/>
    <n v="2.0027777777722804"/>
    <x v="1"/>
  </r>
  <r>
    <d v="2010-06-29T00:00:00"/>
    <x v="2"/>
    <n v="47.914559999999994"/>
    <x v="138"/>
    <s v="45.875-55.016"/>
    <s v="46-54"/>
    <s v="ND"/>
    <n v="37"/>
    <n v="2.0402777777781012"/>
    <x v="0"/>
  </r>
  <r>
    <d v="2010-06-29T00:00:00"/>
    <x v="2"/>
    <n v="46.085759999999993"/>
    <x v="127"/>
    <s v="45.875-55.016"/>
    <s v="46-54"/>
    <s v="ND"/>
    <n v="30"/>
    <n v="2.0381944444379769"/>
    <x v="0"/>
  </r>
  <r>
    <d v="2010-06-29T00:00:00"/>
    <x v="2"/>
    <n v="49.926240000000007"/>
    <x v="128"/>
    <s v="45.875-55.016"/>
    <s v="46-54"/>
    <s v="ND"/>
    <n v="38"/>
    <n v="2.0333333333328483"/>
    <x v="0"/>
  </r>
  <r>
    <d v="2010-06-29T00:00:00"/>
    <x v="0"/>
    <n v="52.852319999999999"/>
    <x v="85"/>
    <s v="45.875-55.016"/>
    <s v="46-54"/>
    <s v="ND"/>
    <n v="45"/>
    <n v="2.0298611111138598"/>
    <x v="0"/>
  </r>
  <r>
    <d v="2010-07-27T00:00:00"/>
    <x v="1"/>
    <n v="29.2608"/>
    <x v="29"/>
    <s v="27.587-36.728"/>
    <s v="28-36"/>
    <s v="ND"/>
    <n v="39"/>
    <n v="1.9513888888905058"/>
    <x v="0"/>
  </r>
  <r>
    <d v="2010-07-27T00:00:00"/>
    <x v="2"/>
    <n v="31.089600000000001"/>
    <x v="22"/>
    <s v="27.587-36.728"/>
    <s v="28-36"/>
    <s v="ND"/>
    <n v="32"/>
    <n v="1.9395833333328483"/>
    <x v="0"/>
  </r>
  <r>
    <d v="2010-07-27T00:00:00"/>
    <x v="2"/>
    <n v="32.552639999999997"/>
    <x v="72"/>
    <s v="27.587-36.728"/>
    <s v="28-36"/>
    <s v="ND"/>
    <n v="30"/>
    <n v="1.9340277777810115"/>
    <x v="0"/>
  </r>
  <r>
    <d v="2010-07-27T00:00:00"/>
    <x v="3"/>
    <n v="23.225760000000001"/>
    <x v="64"/>
    <s v="18.443-27.584"/>
    <s v="19-27"/>
    <s v="ND"/>
    <n v="40"/>
    <n v="1.929861111108039"/>
    <x v="0"/>
  </r>
  <r>
    <d v="2010-07-27T00:00:00"/>
    <x v="1"/>
    <n v="33.28416"/>
    <x v="124"/>
    <s v="27.587-36.728"/>
    <s v="28-36"/>
    <s v="ND"/>
    <n v="40"/>
    <n v="1.9013888888875954"/>
    <x v="0"/>
  </r>
  <r>
    <d v="2010-07-27T00:00:00"/>
    <x v="5"/>
    <n v="45.171359999999993"/>
    <x v="88"/>
    <s v="36.731-45.872"/>
    <s v="37-45"/>
    <s v="ND"/>
    <n v="37"/>
    <n v="1.890277777776646"/>
    <x v="0"/>
  </r>
  <r>
    <d v="2010-07-27T00:00:00"/>
    <x v="3"/>
    <n v="44.256959999999992"/>
    <x v="139"/>
    <s v="36.731-45.872"/>
    <s v="37-45"/>
    <s v="ND"/>
    <n v="35"/>
    <n v="1.8847222222248092"/>
    <x v="0"/>
  </r>
  <r>
    <d v="2010-07-27T00:00:00"/>
    <x v="3"/>
    <n v="44.256959999999992"/>
    <x v="139"/>
    <s v="36.731-45.872"/>
    <s v="37-45"/>
    <s v="ND"/>
    <n v="42"/>
    <n v="1.867361111115315"/>
    <x v="0"/>
  </r>
  <r>
    <d v="2010-07-27T00:00:00"/>
    <x v="6"/>
    <n v="44.256959999999992"/>
    <x v="139"/>
    <s v="36.731-45.872"/>
    <s v="37-45"/>
    <s v="ND"/>
    <n v="43"/>
    <n v="1.8534722222248092"/>
    <x v="0"/>
  </r>
  <r>
    <d v="2010-07-27T00:00:00"/>
    <x v="1"/>
    <n v="45.354240000000004"/>
    <x v="86"/>
    <s v="36.731-45.872"/>
    <s v="37-45"/>
    <s v="ND"/>
    <n v="40"/>
    <n v="1.8381944444408873"/>
    <x v="0"/>
  </r>
  <r>
    <d v="2010-07-27T00:00:00"/>
    <x v="1"/>
    <n v="50.657759999999996"/>
    <x v="140"/>
    <s v="45.875-55.016"/>
    <s v="46-54"/>
    <s v="ND"/>
    <n v="41"/>
    <n v="1.8326388888890506"/>
    <x v="0"/>
  </r>
  <r>
    <d v="2010-07-27T00:00:00"/>
    <x v="3"/>
    <n v="49.560479999999998"/>
    <x v="75"/>
    <s v="45.875-55.016"/>
    <s v="46-54"/>
    <s v="ND"/>
    <n v="40"/>
    <n v="1.8256944444437977"/>
    <x v="0"/>
  </r>
  <r>
    <d v="2010-07-27T00:00:00"/>
    <x v="1"/>
    <n v="49.377600000000001"/>
    <x v="62"/>
    <s v="45.875-55.016"/>
    <s v="46-54"/>
    <s v="ND"/>
    <n v="42"/>
    <n v="1.7937500000043656"/>
    <x v="0"/>
  </r>
  <r>
    <d v="2010-07-27T00:00:00"/>
    <x v="2"/>
    <n v="48.463200000000001"/>
    <x v="141"/>
    <s v="45.875-55.016"/>
    <s v="46-54"/>
    <s v="ND"/>
    <n v="34"/>
    <n v="1.7819444444467081"/>
    <x v="0"/>
  </r>
  <r>
    <d v="2010-08-11T00:00:00"/>
    <x v="2"/>
    <n v="35.844479999999997"/>
    <x v="81"/>
    <s v="27.587-36.728"/>
    <s v="28-36"/>
    <s v="ND"/>
    <n v="34"/>
    <n v="1.8715277777737356"/>
    <x v="0"/>
  </r>
  <r>
    <d v="2010-08-11T00:00:00"/>
    <x v="2"/>
    <n v="35.844479999999997"/>
    <x v="81"/>
    <s v="27.587-36.728"/>
    <s v="28-36"/>
    <s v="ND"/>
    <n v="36"/>
    <n v="1.8694444444481633"/>
    <x v="0"/>
  </r>
  <r>
    <d v="2010-08-11T00:00:00"/>
    <x v="6"/>
    <n v="34.381439999999998"/>
    <x v="67"/>
    <s v="27.587-36.728"/>
    <s v="28-36"/>
    <s v="ND"/>
    <n v="40"/>
    <n v="1.8611111111094942"/>
    <x v="0"/>
  </r>
  <r>
    <d v="2010-08-11T00:00:00"/>
    <x v="7"/>
    <n v="34.015680000000003"/>
    <x v="9"/>
    <s v="27.587-36.728"/>
    <s v="28-36"/>
    <s v="ND"/>
    <n v="37"/>
    <n v="1.8548611111109494"/>
    <x v="0"/>
  </r>
  <r>
    <d v="2010-08-11T00:00:00"/>
    <x v="3"/>
    <n v="26.88336"/>
    <x v="142"/>
    <s v="18.443-27.584"/>
    <s v="19-27"/>
    <s v="ND"/>
    <n v="41"/>
    <n v="1.827777777776646"/>
    <x v="0"/>
  </r>
  <r>
    <d v="2010-08-11T00:00:00"/>
    <x v="5"/>
    <n v="44.805599999999998"/>
    <x v="143"/>
    <s v="36.731-45.872"/>
    <s v="37-45"/>
    <s v="ND"/>
    <n v="30"/>
    <n v="1.921527777776646"/>
    <x v="1"/>
  </r>
  <r>
    <d v="2010-08-11T00:00:00"/>
    <x v="3"/>
    <n v="41.696640000000009"/>
    <x v="144"/>
    <s v="36.731-45.872"/>
    <s v="37-45"/>
    <s v="ND"/>
    <n v="40"/>
    <n v="1.9236111111094942"/>
    <x v="0"/>
  </r>
  <r>
    <d v="2010-08-11T00:00:00"/>
    <x v="1"/>
    <n v="43.342559999999992"/>
    <x v="145"/>
    <s v="36.731-45.872"/>
    <s v="37-45"/>
    <s v="ND"/>
    <n v="37"/>
    <n v="1.9194444444437977"/>
    <x v="0"/>
  </r>
  <r>
    <d v="2010-08-11T00:00:00"/>
    <x v="6"/>
    <n v="43.891199999999998"/>
    <x v="37"/>
    <s v="36.731-45.872"/>
    <s v="37-45"/>
    <s v="ND"/>
    <n v="33"/>
    <n v="1.9083333333328483"/>
    <x v="0"/>
  </r>
  <r>
    <d v="2010-08-11T00:00:00"/>
    <x v="1"/>
    <n v="43.342559999999992"/>
    <x v="145"/>
    <s v="36.731-45.872"/>
    <s v="37-45"/>
    <s v="ND"/>
    <n v="39"/>
    <n v="1.9041666666671517"/>
    <x v="0"/>
  </r>
  <r>
    <d v="2010-08-11T00:00:00"/>
    <x v="2"/>
    <n v="51.206400000000002"/>
    <x v="56"/>
    <s v="45.875-55.016"/>
    <s v="46-54"/>
    <s v="ND"/>
    <n v="39"/>
    <n v="1.9625000000014552"/>
    <x v="0"/>
  </r>
  <r>
    <d v="2010-08-11T00:00:00"/>
    <x v="1"/>
    <n v="52.120800000000003"/>
    <x v="146"/>
    <s v="45.875-55.016"/>
    <s v="46-54"/>
    <s v="ND"/>
    <n v="37"/>
    <n v="1.9499999999970896"/>
    <x v="0"/>
  </r>
  <r>
    <d v="2010-08-11T00:00:00"/>
    <x v="0"/>
    <n v="50.657759999999996"/>
    <x v="140"/>
    <s v="45.875-55.016"/>
    <s v="46-54"/>
    <s v="ND"/>
    <n v="40"/>
    <n v="1.9402777777795563"/>
    <x v="0"/>
  </r>
  <r>
    <d v="2010-08-11T00:00:00"/>
    <x v="0"/>
    <n v="51.755040000000008"/>
    <x v="147"/>
    <s v="45.875-55.016"/>
    <s v="46-54"/>
    <s v="ND"/>
    <n v="44"/>
    <n v="1.9493055555576575"/>
    <x v="0"/>
  </r>
  <r>
    <d v="2010-08-11T00:00:00"/>
    <x v="2"/>
    <n v="52.30368"/>
    <x v="148"/>
    <s v="45.875-55.016"/>
    <s v="46-54"/>
    <s v="ND"/>
    <n v="38"/>
    <n v="1.9319444444408873"/>
    <x v="0"/>
  </r>
  <r>
    <d v="2010-09-13T00:00:00"/>
    <x v="2"/>
    <n v="34.747199999999999"/>
    <x v="7"/>
    <s v="27.587-36.728"/>
    <s v="28-36"/>
    <s v="ND"/>
    <n v="30"/>
    <n v="1.8555555555576575"/>
    <x v="0"/>
  </r>
  <r>
    <d v="2010-09-13T00:00:00"/>
    <x v="2"/>
    <n v="34.198560000000001"/>
    <x v="125"/>
    <s v="27.587-36.728"/>
    <s v="28-36"/>
    <s v="ND"/>
    <n v="31"/>
    <n v="1.8402777777810115"/>
    <x v="0"/>
  </r>
  <r>
    <d v="2010-09-13T00:00:00"/>
    <x v="2"/>
    <n v="36.027360000000002"/>
    <x v="80"/>
    <s v="27.587-36.728"/>
    <s v="28-36"/>
    <s v="ND"/>
    <n v="31"/>
    <n v="1.8263888888832298"/>
    <x v="0"/>
  </r>
  <r>
    <d v="2010-09-13T00:00:00"/>
    <x v="2"/>
    <n v="31.272480000000002"/>
    <x v="149"/>
    <s v="27.587-36.728"/>
    <s v="28-36"/>
    <s v="ND"/>
    <n v="38"/>
    <n v="1.8111111111065838"/>
    <x v="0"/>
  </r>
  <r>
    <d v="2010-09-13T00:00:00"/>
    <x v="2"/>
    <n v="31.63824"/>
    <x v="150"/>
    <s v="27.587-36.728"/>
    <s v="28-36"/>
    <s v="ND"/>
    <n v="30"/>
    <n v="1.7986111111094942"/>
    <x v="0"/>
  </r>
  <r>
    <d v="2010-09-13T00:00:00"/>
    <x v="1"/>
    <n v="38.587679999999999"/>
    <x v="98"/>
    <s v="36.731-45.872"/>
    <s v="37-45"/>
    <s v="ND"/>
    <n v="37"/>
    <n v="1.8895833333299379"/>
    <x v="0"/>
  </r>
  <r>
    <d v="2010-09-13T00:00:00"/>
    <x v="2"/>
    <n v="42.367199999999997"/>
    <x v="151"/>
    <s v="36.731-45.872"/>
    <s v="37-45"/>
    <s v="ND"/>
    <n v="27"/>
    <n v="1.859027777776646"/>
    <x v="0"/>
  </r>
  <r>
    <d v="2010-09-13T00:00:00"/>
    <x v="6"/>
    <n v="43.708320000000001"/>
    <x v="74"/>
    <s v="36.731-45.872"/>
    <s v="37-45"/>
    <s v="ND"/>
    <n v="43"/>
    <n v="1.8736111111138598"/>
    <x v="0"/>
  </r>
  <r>
    <d v="2010-09-13T00:00:00"/>
    <x v="2"/>
    <n v="40.782240000000009"/>
    <x v="152"/>
    <s v="36.731-45.872"/>
    <s v="37-45"/>
    <s v="ND"/>
    <n v="26"/>
    <n v="1.8493055555518367"/>
    <x v="0"/>
  </r>
  <r>
    <d v="2010-09-13T00:00:00"/>
    <x v="2"/>
    <n v="42.976799999999997"/>
    <x v="59"/>
    <s v="36.731-45.872"/>
    <s v="37-45"/>
    <s v="ND"/>
    <n v="39"/>
    <n v="1.8402777777810115"/>
    <x v="0"/>
  </r>
  <r>
    <d v="2010-09-13T00:00:00"/>
    <x v="1"/>
    <n v="50.109119999999997"/>
    <x v="153"/>
    <s v="45.875-55.016"/>
    <s v="46-54"/>
    <s v="ND"/>
    <n v="41"/>
    <n v="1.9513888888905058"/>
    <x v="0"/>
  </r>
  <r>
    <d v="2010-09-13T00:00:00"/>
    <x v="3"/>
    <n v="44.439840000000004"/>
    <x v="154"/>
    <s v="36.731-45.872"/>
    <s v="37-45"/>
    <s v="ND"/>
    <n v="38"/>
    <n v="1.9486111111109494"/>
    <x v="0"/>
  </r>
  <r>
    <d v="2010-09-13T00:00:00"/>
    <x v="3"/>
    <n v="49.743359999999996"/>
    <x v="155"/>
    <s v="45.875-55.016"/>
    <s v="46-54"/>
    <s v="ND"/>
    <n v="33"/>
    <n v="1.9354166666671517"/>
    <x v="0"/>
  </r>
  <r>
    <d v="2010-09-13T00:00:00"/>
    <x v="1"/>
    <n v="50.109119999999997"/>
    <x v="153"/>
    <s v="45.875-55.016"/>
    <s v="46-54"/>
    <s v="ND"/>
    <n v="37"/>
    <n v="1.9361111111138598"/>
    <x v="0"/>
  </r>
  <r>
    <d v="2010-09-13T00:00:00"/>
    <x v="3"/>
    <n v="49.926240000000007"/>
    <x v="128"/>
    <s v="45.875-55.016"/>
    <s v="46-54"/>
    <s v="ND"/>
    <n v="45"/>
    <n v="1.9048611111065838"/>
    <x v="0"/>
  </r>
  <r>
    <d v="2010-10-17T00:00:00"/>
    <x v="0"/>
    <n v="45.72"/>
    <x v="48"/>
    <s v="36.731-45.872"/>
    <s v="46-54"/>
    <s v="ND"/>
    <n v="42"/>
    <n v="1.8166666666729725"/>
    <x v="0"/>
  </r>
  <r>
    <d v="2010-10-17T00:00:00"/>
    <x v="1"/>
    <n v="43.525440000000003"/>
    <x v="156"/>
    <s v="36.731-45.872"/>
    <s v="37-45"/>
    <s v="ND"/>
    <n v="39"/>
    <n v="1.8173611111124046"/>
    <x v="0"/>
  </r>
  <r>
    <d v="2010-10-17T00:00:00"/>
    <x v="3"/>
    <n v="41.330880000000001"/>
    <x v="157"/>
    <s v="36.731-45.872"/>
    <s v="37-45"/>
    <s v="ND"/>
    <n v="43"/>
    <n v="1.851388888884685"/>
    <x v="0"/>
  </r>
  <r>
    <d v="2010-10-17T00:00:00"/>
    <x v="5"/>
    <n v="42.79392"/>
    <x v="73"/>
    <s v="36.731-45.872"/>
    <s v="37-45"/>
    <s v="ND"/>
    <n v="29"/>
    <n v="1.8756944444467081"/>
    <x v="0"/>
  </r>
  <r>
    <d v="2010-10-17T00:00:00"/>
    <x v="2"/>
    <n v="44.805599999999998"/>
    <x v="143"/>
    <s v="36.731-45.872"/>
    <s v="37-45"/>
    <s v="ND"/>
    <n v="39"/>
    <n v="1.8763888888861402"/>
    <x v="0"/>
  </r>
  <r>
    <d v="2010-10-17T00:00:00"/>
    <x v="2"/>
    <n v="53.583840000000009"/>
    <x v="158"/>
    <s v="45.875-55.016"/>
    <s v="46-54"/>
    <s v="ND"/>
    <n v="38"/>
    <n v="2"/>
    <x v="0"/>
  </r>
  <r>
    <d v="2010-10-17T00:00:00"/>
    <x v="3"/>
    <n v="53.035200000000003"/>
    <x v="69"/>
    <s v="45.875-55.016"/>
    <s v="46-54"/>
    <s v="ND"/>
    <n v="51"/>
    <n v="1.9965277777810115"/>
    <x v="0"/>
  </r>
  <r>
    <d v="2010-10-17T00:00:00"/>
    <x v="2"/>
    <n v="53.21808"/>
    <x v="97"/>
    <s v="45.875-55.016"/>
    <s v="46-54"/>
    <s v="ND"/>
    <n v="37"/>
    <n v="1.9090277777722804"/>
    <x v="0"/>
  </r>
  <r>
    <d v="2010-10-17T00:00:00"/>
    <x v="1"/>
    <n v="49.377600000000001"/>
    <x v="62"/>
    <s v="45.875-55.016"/>
    <s v="46-54"/>
    <s v="ND"/>
    <n v="41"/>
    <n v="1.9076388888934162"/>
    <x v="0"/>
  </r>
  <r>
    <d v="2010-10-17T00:00:00"/>
    <x v="1"/>
    <n v="45.72"/>
    <x v="48"/>
    <s v="36.731-45.872"/>
    <s v="46-54"/>
    <s v="ND"/>
    <n v="36"/>
    <n v="1.890972222223354"/>
    <x v="0"/>
  </r>
  <r>
    <d v="2012-09-06T00:00:00"/>
    <x v="3"/>
    <n v="52.730400000000003"/>
    <x v="159"/>
    <s v="45.6-54.5"/>
    <s v="46-54"/>
    <s v="ND"/>
    <n v="37"/>
    <n v="3.8277777777839219"/>
    <x v="0"/>
  </r>
  <r>
    <d v="2012-09-06T00:00:00"/>
    <x v="3"/>
    <n v="53.949600000000004"/>
    <x v="160"/>
    <s v="45.6-54.5"/>
    <s v="46-54"/>
    <s v="Female"/>
    <n v="37"/>
    <n v="3.827777777776646"/>
    <x v="0"/>
  </r>
  <r>
    <d v="2012-09-06T00:00:00"/>
    <x v="2"/>
    <n v="53.949600000000004"/>
    <x v="160"/>
    <s v="45.6-54.5"/>
    <s v="46-54"/>
    <s v="Female"/>
    <n v="39"/>
    <n v="3.8159722222262644"/>
    <x v="0"/>
  </r>
  <r>
    <d v="2012-09-06T00:00:00"/>
    <x v="2"/>
    <n v="53.949600000000004"/>
    <x v="160"/>
    <s v="45.6-54.5"/>
    <s v="46-54"/>
    <s v="ND"/>
    <n v="34"/>
    <n v="3.8180555555591127"/>
    <x v="0"/>
  </r>
  <r>
    <d v="2012-09-06T00:00:00"/>
    <x v="2"/>
    <n v="53.949600000000004"/>
    <x v="160"/>
    <s v="45.6-54.5"/>
    <s v="46-54"/>
    <s v="ND"/>
    <n v="30"/>
    <n v="3.8159722222189885"/>
    <x v="0"/>
  </r>
  <r>
    <d v="2012-09-06T00:00:00"/>
    <x v="2"/>
    <n v="53.949600000000004"/>
    <x v="160"/>
    <s v="45.6-54.5"/>
    <s v="46-54"/>
    <s v="Female"/>
    <n v="39"/>
    <n v="3.8180555555518367"/>
    <x v="0"/>
  </r>
  <r>
    <d v="2012-09-06T00:00:00"/>
    <x v="2"/>
    <n v="53.644800000000004"/>
    <x v="161"/>
    <s v="45.6-54.5"/>
    <s v="46-54"/>
    <s v="ND"/>
    <n v="33"/>
    <n v="3.8173611111124046"/>
    <x v="0"/>
  </r>
  <r>
    <d v="2012-09-06T00:00:00"/>
    <x v="3"/>
    <n v="51.206400000000002"/>
    <x v="56"/>
    <s v="45.6-54.5"/>
    <s v="46-54"/>
    <s v="ND"/>
    <n v="33"/>
    <n v="3.8166666666656965"/>
    <x v="0"/>
  </r>
  <r>
    <d v="2012-09-06T00:00:00"/>
    <x v="3"/>
    <n v="52.425600000000003"/>
    <x v="162"/>
    <s v="45.6-54.5"/>
    <s v="46-54"/>
    <s v="Male"/>
    <n v="44"/>
    <n v="3.8152777777795563"/>
    <x v="0"/>
  </r>
  <r>
    <d v="2012-09-06T00:00:00"/>
    <x v="3"/>
    <n v="53.035200000000003"/>
    <x v="69"/>
    <s v="45.6-54.5"/>
    <s v="46-54"/>
    <s v="Male"/>
    <n v="51"/>
    <n v="3.8263888888905058"/>
    <x v="0"/>
  </r>
  <r>
    <d v="2012-09-06T00:00:00"/>
    <x v="3"/>
    <n v="51.511200000000002"/>
    <x v="163"/>
    <s v="45.6-54.5"/>
    <s v="46-54"/>
    <s v="Male"/>
    <n v="34"/>
    <n v="3.8083333333343035"/>
    <x v="0"/>
  </r>
  <r>
    <d v="2012-09-06T00:00:00"/>
    <x v="3"/>
    <n v="51.511200000000002"/>
    <x v="163"/>
    <s v="45.6-54.5"/>
    <s v="46-54"/>
    <s v="ND"/>
    <n v="30"/>
    <n v="3.8194444444379769"/>
    <x v="0"/>
  </r>
  <r>
    <d v="2012-09-06T00:00:00"/>
    <x v="3"/>
    <n v="49.682400000000001"/>
    <x v="164"/>
    <s v="45.6-54.5"/>
    <s v="46-54"/>
    <s v="Female?"/>
    <n v="47"/>
    <n v="3.8187499999985448"/>
    <x v="0"/>
  </r>
  <r>
    <d v="2012-09-06T00:00:00"/>
    <x v="3"/>
    <n v="49.987200000000001"/>
    <x v="165"/>
    <s v="45.6-54.5"/>
    <s v="46-54"/>
    <s v="ND"/>
    <n v="45"/>
    <n v="3.8222222222248092"/>
    <x v="0"/>
  </r>
  <r>
    <d v="2012-09-06T00:00:00"/>
    <x v="3"/>
    <n v="46.9392"/>
    <x v="166"/>
    <s v="45.6-54.5"/>
    <s v="46-54"/>
    <s v="Female?"/>
    <n v="34"/>
    <n v="3.8215277777781012"/>
    <x v="0"/>
  </r>
  <r>
    <d v="2012-09-06T00:00:00"/>
    <x v="3"/>
    <n v="47.5488"/>
    <x v="167"/>
    <s v="45.6-54.5"/>
    <s v="46-54"/>
    <s v="ND"/>
    <n v="32"/>
    <n v="3.8229166666642413"/>
    <x v="0"/>
  </r>
  <r>
    <d v="2012-09-13T00:00:00"/>
    <x v="3"/>
    <n v="58.216800000000006"/>
    <x v="168"/>
    <s v="54.6-64.5"/>
    <s v="55-64"/>
    <s v="Male"/>
    <n v="45"/>
    <n v="3.9562499999956344"/>
    <x v="0"/>
  </r>
  <r>
    <d v="2012-09-13T00:00:00"/>
    <x v="3"/>
    <n v="56.997600000000006"/>
    <x v="169"/>
    <s v="54.6-64.5"/>
    <s v="55-64"/>
    <s v="ND"/>
    <n v="39"/>
    <n v="3.9569444444496185"/>
    <x v="0"/>
  </r>
  <r>
    <d v="2012-09-13T00:00:00"/>
    <x v="3"/>
    <n v="57.912000000000006"/>
    <x v="170"/>
    <s v="54.6-64.5"/>
    <s v="55-64"/>
    <s v="ND"/>
    <n v="31"/>
    <n v="3.9506944444437977"/>
    <x v="0"/>
  </r>
  <r>
    <d v="2012-09-13T00:00:00"/>
    <x v="2"/>
    <n v="55.778400000000005"/>
    <x v="171"/>
    <s v="54.6-64.5"/>
    <s v="55-64"/>
    <s v="Male"/>
    <n v="33"/>
    <n v="3.9500000000043656"/>
    <x v="0"/>
  </r>
  <r>
    <d v="2012-09-13T00:00:00"/>
    <x v="3"/>
    <n v="62.484000000000002"/>
    <x v="172"/>
    <s v="54.6-64.5"/>
    <s v="55-64"/>
    <s v="Female"/>
    <n v="34"/>
    <n v="3.9354166666671517"/>
    <x v="0"/>
  </r>
  <r>
    <d v="2012-09-13T00:00:00"/>
    <x v="3"/>
    <n v="59.7408"/>
    <x v="173"/>
    <s v="54.6-64.5"/>
    <s v="55-64"/>
    <s v="Male"/>
    <n v="55"/>
    <n v="3.929861111115315"/>
    <x v="0"/>
  </r>
  <r>
    <d v="2012-09-13T00:00:00"/>
    <x v="3"/>
    <n v="56.997600000000006"/>
    <x v="169"/>
    <s v="54.6-64.5"/>
    <s v="55-64"/>
    <s v="Female"/>
    <n v="46"/>
    <n v="3.9201388888832298"/>
    <x v="0"/>
  </r>
  <r>
    <d v="2012-09-13T00:00:00"/>
    <x v="2"/>
    <n v="63.093600000000002"/>
    <x v="174"/>
    <s v="54.6-64.5"/>
    <s v="55-64"/>
    <s v="ND"/>
    <n v="35"/>
    <n v="3.9048611111138598"/>
    <x v="0"/>
  </r>
  <r>
    <d v="2012-09-13T00:00:00"/>
    <x v="3"/>
    <n v="63.093600000000002"/>
    <x v="174"/>
    <s v="54.6-64.5"/>
    <s v="55-64"/>
    <s v="ND"/>
    <n v="41"/>
    <n v="3.9166666666715173"/>
    <x v="0"/>
  </r>
  <r>
    <d v="2012-09-13T00:00:00"/>
    <x v="2"/>
    <n v="59.7408"/>
    <x v="173"/>
    <s v="54.6-64.5"/>
    <s v="55-64"/>
    <s v="ND"/>
    <n v="37"/>
    <n v="3.9159722222248092"/>
    <x v="0"/>
  </r>
  <r>
    <d v="2012-09-13T00:00:00"/>
    <x v="3"/>
    <n v="64.31280000000001"/>
    <x v="175"/>
    <s v="54.6-64.5"/>
    <s v="55-64"/>
    <s v="ND"/>
    <n v="35"/>
    <n v="3.9124999999985448"/>
    <x v="0"/>
  </r>
  <r>
    <d v="2012-09-13T00:00:00"/>
    <x v="3"/>
    <n v="55.168800000000005"/>
    <x v="176"/>
    <s v="54.6-64.5"/>
    <s v="55-64"/>
    <s v="ND"/>
    <n v="39"/>
    <n v="3.8923611111094942"/>
    <x v="0"/>
  </r>
  <r>
    <d v="2012-09-13T00:00:00"/>
    <x v="3"/>
    <n v="55.778400000000005"/>
    <x v="171"/>
    <s v="54.6-64.5"/>
    <s v="55-64"/>
    <s v="Female"/>
    <n v="35"/>
    <n v="3.8993055555547471"/>
    <x v="0"/>
  </r>
  <r>
    <d v="2012-09-13T00:00:00"/>
    <x v="3"/>
    <n v="56.388000000000005"/>
    <x v="177"/>
    <s v="54.6-64.5"/>
    <s v="55-64"/>
    <s v="Male"/>
    <n v="38"/>
    <n v="3.8979166666686069"/>
    <x v="0"/>
  </r>
  <r>
    <d v="2012-09-13T00:00:00"/>
    <x v="3"/>
    <n v="62.179200000000002"/>
    <x v="178"/>
    <s v="54.6-64.5"/>
    <s v="55-64"/>
    <s v="Male"/>
    <n v="31"/>
    <n v="3.8951388888890506"/>
    <x v="0"/>
  </r>
  <r>
    <d v="2012-09-20T00:00:00"/>
    <x v="3"/>
    <n v="64.92240000000001"/>
    <x v="179"/>
    <s v="64.6-74.5"/>
    <s v="65-74"/>
    <s v="ND"/>
    <n v="42"/>
    <n v="3.9812499999970896"/>
    <x v="0"/>
  </r>
  <r>
    <d v="2012-09-20T00:00:00"/>
    <x v="3"/>
    <n v="64.61760000000001"/>
    <x v="180"/>
    <s v="64.6-74.5"/>
    <s v="65-74"/>
    <s v="Female"/>
    <n v="44"/>
    <n v="3.9798611111109494"/>
    <x v="0"/>
  </r>
  <r>
    <d v="2012-09-20T00:00:00"/>
    <x v="3"/>
    <n v="69.494399999999999"/>
    <x v="181"/>
    <s v="64.6-74.5"/>
    <s v="65-74"/>
    <s v="Male"/>
    <n v="57"/>
    <n v="3.9729166666656965"/>
    <x v="0"/>
  </r>
  <r>
    <d v="2012-09-20T00:00:00"/>
    <x v="3"/>
    <n v="67.055999999999997"/>
    <x v="182"/>
    <s v="64.6-74.5"/>
    <s v="65-74"/>
    <s v="Female"/>
    <n v="41"/>
    <n v="3.9625000000014552"/>
    <x v="0"/>
  </r>
  <r>
    <d v="2012-09-20T00:00:00"/>
    <x v="3"/>
    <n v="65.531999999999996"/>
    <x v="183"/>
    <s v="64.6-74.5"/>
    <s v="65-74"/>
    <s v="Female"/>
    <n v="46"/>
    <n v="3.945833333338669"/>
    <x v="0"/>
  </r>
  <r>
    <d v="2012-09-20T00:00:00"/>
    <x v="8"/>
    <n v="68.275199999999998"/>
    <x v="184"/>
    <s v="64.6-74.5"/>
    <s v="65-74"/>
    <s v="ND"/>
    <n v="37"/>
    <n v="3.9458333333313931"/>
    <x v="0"/>
  </r>
  <r>
    <d v="2012-09-20T00:00:00"/>
    <x v="3"/>
    <n v="67.970399999999998"/>
    <x v="185"/>
    <s v="64.6-74.5"/>
    <s v="65-74"/>
    <s v="ND"/>
    <n v="52"/>
    <n v="3.9416666666656965"/>
    <x v="0"/>
  </r>
  <r>
    <d v="2012-09-20T00:00:00"/>
    <x v="3"/>
    <n v="65.531999999999996"/>
    <x v="183"/>
    <s v="64.6-74.5"/>
    <s v="65-74"/>
    <s v="Male"/>
    <n v="36"/>
    <n v="3.9423611111124046"/>
    <x v="0"/>
  </r>
  <r>
    <d v="2012-09-20T00:00:00"/>
    <x v="3"/>
    <n v="73.761600000000001"/>
    <x v="186"/>
    <s v="64.6-74.5"/>
    <s v="65-74"/>
    <s v="ND"/>
    <n v="53"/>
    <n v="3.9312499999941792"/>
    <x v="0"/>
  </r>
  <r>
    <d v="2012-09-20T00:00:00"/>
    <x v="2"/>
    <n v="72.847200000000001"/>
    <x v="187"/>
    <s v="64.6-74.5"/>
    <s v="65-74"/>
    <s v="ND"/>
    <n v="34"/>
    <n v="3.8895833333299379"/>
    <x v="1"/>
  </r>
  <r>
    <d v="2012-09-20T00:00:00"/>
    <x v="3"/>
    <n v="68.884799999999998"/>
    <x v="188"/>
    <s v="64.6-74.5"/>
    <s v="65-74"/>
    <s v="Female"/>
    <n v="40"/>
    <n v="3.8916666666700621"/>
    <x v="0"/>
  </r>
  <r>
    <d v="2012-09-20T00:00:00"/>
    <x v="3"/>
    <n v="71.9328"/>
    <x v="189"/>
    <s v="64.6-74.5"/>
    <s v="65-74"/>
    <s v="Female"/>
    <n v="37"/>
    <n v="3.8874999999970896"/>
    <x v="0"/>
  </r>
  <r>
    <d v="2012-09-20T00:00:00"/>
    <x v="3"/>
    <n v="71.9328"/>
    <x v="189"/>
    <s v="64.6-74.5"/>
    <s v="65-74"/>
    <s v="Female"/>
    <n v="39"/>
    <n v="3.8881944444437977"/>
    <x v="0"/>
  </r>
  <r>
    <d v="2012-09-20T00:00:00"/>
    <x v="3"/>
    <n v="73.456800000000001"/>
    <x v="190"/>
    <s v="64.6-74.5"/>
    <s v="65-74"/>
    <s v="Female"/>
    <n v="40"/>
    <n v="3.8888888888905058"/>
    <x v="0"/>
  </r>
  <r>
    <d v="2012-09-20T00:00:00"/>
    <x v="3"/>
    <n v="71.0184"/>
    <x v="191"/>
    <s v="64.6-74.5"/>
    <s v="65-74"/>
    <s v="Male?"/>
    <n v="32"/>
    <n v="3.8861111111109494"/>
    <x v="0"/>
  </r>
  <r>
    <d v="2012-09-20T00:00:00"/>
    <x v="3"/>
    <n v="67.360799999999998"/>
    <x v="192"/>
    <s v="64.6-74.5"/>
    <s v="65-74"/>
    <s v="ND"/>
    <n v="57"/>
    <n v="3.8868055555576575"/>
    <x v="1"/>
  </r>
  <r>
    <d v="2012-09-27T00:00:00"/>
    <x v="3"/>
    <n v="78.333600000000004"/>
    <x v="193"/>
    <s v="74.6-84.5"/>
    <s v="75-84"/>
    <s v="ND"/>
    <n v="53"/>
    <n v="3.9770833333313931"/>
    <x v="0"/>
  </r>
  <r>
    <d v="2012-09-27T00:00:00"/>
    <x v="2"/>
    <n v="74.676000000000002"/>
    <x v="194"/>
    <s v="74.6-84.5"/>
    <s v="75-84"/>
    <s v="ND"/>
    <n v="32"/>
    <n v="3.9875000000029104"/>
    <x v="0"/>
  </r>
  <r>
    <d v="2012-09-27T00:00:00"/>
    <x v="3"/>
    <n v="75.590400000000002"/>
    <x v="195"/>
    <s v="74.6-84.5"/>
    <s v="75-84"/>
    <s v="ND"/>
    <n v="48"/>
    <n v="3.9833333333372138"/>
    <x v="0"/>
  </r>
  <r>
    <d v="2012-09-27T00:00:00"/>
    <x v="2"/>
    <n v="75.590400000000002"/>
    <x v="195"/>
    <s v="74.6-84.5"/>
    <s v="75-84"/>
    <s v="ND"/>
    <n v="33"/>
    <n v="3.984722222223354"/>
    <x v="0"/>
  </r>
  <r>
    <d v="2012-09-27T00:00:00"/>
    <x v="3"/>
    <n v="76.2"/>
    <x v="196"/>
    <s v="74.6-84.5"/>
    <s v="75-84"/>
    <s v="ND"/>
    <n v="37"/>
    <n v="3.9083333333328483"/>
    <x v="0"/>
  </r>
  <r>
    <d v="2012-09-27T00:00:00"/>
    <x v="3"/>
    <n v="76.809600000000003"/>
    <x v="197"/>
    <s v="74.6-84.5"/>
    <s v="75-84"/>
    <s v="Female"/>
    <n v="38"/>
    <n v="3.8937499999956344"/>
    <x v="0"/>
  </r>
  <r>
    <d v="2012-09-27T00:00:00"/>
    <x v="3"/>
    <n v="76.809600000000003"/>
    <x v="197"/>
    <s v="74.6-84.5"/>
    <s v="75-84"/>
    <s v="Male"/>
    <n v="57"/>
    <n v="3.9041666666671517"/>
    <x v="0"/>
  </r>
  <r>
    <d v="2012-09-27T00:00:00"/>
    <x v="3"/>
    <n v="75.285600000000002"/>
    <x v="198"/>
    <s v="74.6-84.5"/>
    <s v="75-84"/>
    <s v="Female"/>
    <n v="43"/>
    <n v="3.8951388888890506"/>
    <x v="0"/>
  </r>
  <r>
    <d v="2012-09-27T00:00:00"/>
    <x v="2"/>
    <n v="78.943200000000004"/>
    <x v="199"/>
    <s v="74.6-84.5"/>
    <s v="75-84"/>
    <s v="ND"/>
    <n v="35"/>
    <n v="3.8479166666656965"/>
    <x v="0"/>
  </r>
  <r>
    <d v="2012-09-27T00:00:00"/>
    <x v="3"/>
    <n v="77.724000000000004"/>
    <x v="200"/>
    <s v="74.6-84.5"/>
    <s v="75-84"/>
    <s v="Female"/>
    <n v="42"/>
    <n v="3.8486111111124046"/>
    <x v="0"/>
  </r>
  <r>
    <d v="2012-09-27T00:00:00"/>
    <x v="3"/>
    <n v="77.419200000000004"/>
    <x v="201"/>
    <s v="74.6-84.5"/>
    <s v="75-84"/>
    <s v="ND"/>
    <n v="51"/>
    <n v="3.8305555555562023"/>
    <x v="0"/>
  </r>
  <r>
    <d v="2012-09-27T00:00:00"/>
    <x v="8"/>
    <n v="79.248000000000005"/>
    <x v="202"/>
    <s v="74.6-84.5"/>
    <s v="75-84"/>
    <s v="ND"/>
    <n v="43"/>
    <n v="3.8305555555562023"/>
    <x v="0"/>
  </r>
  <r>
    <d v="2012-09-27T00:00:00"/>
    <x v="3"/>
    <n v="76.809600000000003"/>
    <x v="197"/>
    <s v="74.6-84.5"/>
    <s v="75-84"/>
    <s v="Male"/>
    <n v="31"/>
    <n v="3.8083333333343035"/>
    <x v="0"/>
  </r>
  <r>
    <d v="2012-09-27T00:00:00"/>
    <x v="3"/>
    <n v="79.552800000000005"/>
    <x v="203"/>
    <s v="74.6-84.5"/>
    <s v="75-84"/>
    <s v="Male"/>
    <n v="36"/>
    <n v="3.7944444444510737"/>
    <x v="0"/>
  </r>
  <r>
    <d v="2012-09-27T00:00:00"/>
    <x v="3"/>
    <n v="74.371200000000002"/>
    <x v="204"/>
    <s v="74.6-84.5"/>
    <s v="75-84"/>
    <s v="Female"/>
    <n v="47"/>
    <n v="3.804166666661331"/>
    <x v="0"/>
  </r>
  <r>
    <d v="2012-09-27T00:00:00"/>
    <x v="2"/>
    <n v="74.980800000000002"/>
    <x v="205"/>
    <s v="74.6-84.5"/>
    <s v="75-84"/>
    <s v="ND"/>
    <n v="37"/>
    <n v="3.7951388888905058"/>
    <x v="1"/>
  </r>
  <r>
    <d v="2012-10-08T00:00:00"/>
    <x v="3"/>
    <n v="67.055999999999997"/>
    <x v="182"/>
    <s v="64.6-74.5"/>
    <s v="65-74"/>
    <s v="Female"/>
    <n v="39"/>
    <n v="3.2798611111138598"/>
    <x v="0"/>
  </r>
  <r>
    <d v="2012-10-08T00:00:00"/>
    <x v="3"/>
    <n v="67.055999999999997"/>
    <x v="182"/>
    <s v="64.6-74.5"/>
    <s v="65-74"/>
    <s v="Male"/>
    <n v="52"/>
    <n v="3.2916666666642413"/>
    <x v="0"/>
  </r>
  <r>
    <d v="2012-10-08T00:00:00"/>
    <x v="2"/>
    <n v="66.751199999999997"/>
    <x v="206"/>
    <s v="64.6-74.5"/>
    <s v="65-74"/>
    <s v="ND"/>
    <n v="37"/>
    <n v="3.2611111111109494"/>
    <x v="0"/>
  </r>
  <r>
    <d v="2012-10-08T00:00:00"/>
    <x v="3"/>
    <n v="67.970399999999998"/>
    <x v="185"/>
    <s v="64.6-74.5"/>
    <s v="65-74"/>
    <s v="Female"/>
    <n v="48"/>
    <n v="3.2437500000014552"/>
    <x v="0"/>
  </r>
  <r>
    <d v="2012-10-08T00:00:00"/>
    <x v="3"/>
    <n v="66.141599999999997"/>
    <x v="207"/>
    <s v="64.6-74.5"/>
    <s v="65-74"/>
    <s v="Female"/>
    <n v="47"/>
    <n v="3.2055555555562023"/>
    <x v="0"/>
  </r>
  <r>
    <d v="2012-10-08T00:00:00"/>
    <x v="3"/>
    <n v="71.0184"/>
    <x v="191"/>
    <s v="64.6-74.5"/>
    <s v="65-74"/>
    <s v="Female?"/>
    <n v="32"/>
    <n v="3.1944444444452529"/>
    <x v="0"/>
  </r>
  <r>
    <d v="2012-10-08T00:00:00"/>
    <x v="3"/>
    <n v="69.799199999999999"/>
    <x v="208"/>
    <s v="64.6-74.5"/>
    <s v="65-74"/>
    <s v="Female"/>
    <n v="41"/>
    <n v="3.195138888884685"/>
    <x v="0"/>
  </r>
  <r>
    <d v="2012-10-08T00:00:00"/>
    <x v="3"/>
    <n v="74.676000000000002"/>
    <x v="194"/>
    <s v="74.6-84.5"/>
    <s v="75-84"/>
    <s v="Female"/>
    <n v="50"/>
    <n v="3.1791666666686069"/>
    <x v="1"/>
  </r>
  <r>
    <d v="2012-10-08T00:00:00"/>
    <x v="3"/>
    <n v="79.248000000000005"/>
    <x v="202"/>
    <s v="74.6-84.5"/>
    <s v="75-84"/>
    <s v="Male"/>
    <n v="53"/>
    <n v="3.15625"/>
    <x v="0"/>
  </r>
  <r>
    <d v="2012-10-08T00:00:00"/>
    <x v="2"/>
    <n v="81.381600000000006"/>
    <x v="209"/>
    <s v="74.6-84.5"/>
    <s v="75-84"/>
    <s v="ND"/>
    <n v="34"/>
    <n v="3.1430555555562023"/>
    <x v="0"/>
  </r>
  <r>
    <d v="2012-10-08T00:00:00"/>
    <x v="3"/>
    <n v="76.809600000000003"/>
    <x v="197"/>
    <s v="74.6-84.5"/>
    <s v="75-84"/>
    <s v="ND"/>
    <n v="34"/>
    <n v="3.1159722222218988"/>
    <x v="0"/>
  </r>
  <r>
    <d v="2012-10-08T00:00:00"/>
    <x v="3"/>
    <n v="76.809600000000003"/>
    <x v="197"/>
    <s v="74.6-84.5"/>
    <s v="75-84"/>
    <s v="ND"/>
    <n v="38"/>
    <n v="2.3000000000029104"/>
    <x v="0"/>
  </r>
  <r>
    <d v="2013-04-26T00:00:00"/>
    <x v="2"/>
    <n v="55.473600000000005"/>
    <x v="210"/>
    <s v="54.6-64.5"/>
    <s v="55-64"/>
    <s v="ND"/>
    <n v="33"/>
    <n v="2.9486111111109494"/>
    <x v="0"/>
  </r>
  <r>
    <d v="2013-04-26T00:00:00"/>
    <x v="3"/>
    <n v="55.168800000000005"/>
    <x v="176"/>
    <s v="54.6-64.5"/>
    <s v="55-64"/>
    <s v="Female"/>
    <n v="35"/>
    <n v="2.9499999999970896"/>
    <x v="1"/>
  </r>
  <r>
    <d v="2013-04-26T00:00:00"/>
    <x v="2"/>
    <n v="54.864000000000004"/>
    <x v="211"/>
    <s v="54.6-64.5"/>
    <s v="55-64"/>
    <s v="ND"/>
    <n v="26"/>
    <n v="2.9465277777781012"/>
    <x v="0"/>
  </r>
  <r>
    <d v="2013-04-26T00:00:00"/>
    <x v="2"/>
    <n v="57.302400000000006"/>
    <x v="212"/>
    <s v="54.6-64.5"/>
    <s v="55-64"/>
    <s v="ND"/>
    <n v="28"/>
    <n v="2.9812499999970896"/>
    <x v="0"/>
  </r>
  <r>
    <d v="2013-04-26T00:00:00"/>
    <x v="2"/>
    <n v="57.302400000000006"/>
    <x v="212"/>
    <s v="54.6-64.5"/>
    <s v="55-64"/>
    <s v="ND"/>
    <n v="34"/>
    <n v="2.9444444444452529"/>
    <x v="0"/>
  </r>
  <r>
    <d v="2013-04-26T00:00:00"/>
    <x v="3"/>
    <n v="57.912000000000006"/>
    <x v="170"/>
    <s v="54.6-64.5"/>
    <s v="55-64"/>
    <s v="Female"/>
    <n v="40"/>
    <n v="2.914583333338669"/>
    <x v="0"/>
  </r>
  <r>
    <d v="2013-04-26T00:00:00"/>
    <x v="3"/>
    <n v="56.388000000000005"/>
    <x v="177"/>
    <s v="54.6-64.5"/>
    <s v="55-64"/>
    <s v="Female"/>
    <n v="39"/>
    <n v="2.9118055555518367"/>
    <x v="0"/>
  </r>
  <r>
    <d v="2013-04-26T00:00:00"/>
    <x v="2"/>
    <n v="56.083200000000005"/>
    <x v="213"/>
    <s v="54.6-64.5"/>
    <s v="55-64"/>
    <s v="ND"/>
    <n v="33"/>
    <n v="2.9034722222204437"/>
    <x v="0"/>
  </r>
  <r>
    <d v="2013-04-26T00:00:00"/>
    <x v="2"/>
    <n v="54.864000000000004"/>
    <x v="211"/>
    <s v="54.6-64.5"/>
    <s v="55-64"/>
    <s v="ND"/>
    <n v="33"/>
    <n v="2.9041666666671517"/>
    <x v="0"/>
  </r>
  <r>
    <d v="2013-04-26T00:00:00"/>
    <x v="2"/>
    <n v="55.778400000000005"/>
    <x v="171"/>
    <s v="54.6-64.5"/>
    <s v="55-64"/>
    <s v="ND"/>
    <n v="28"/>
    <n v="2.9013888888875954"/>
    <x v="0"/>
  </r>
  <r>
    <d v="2013-04-26T00:00:00"/>
    <x v="2"/>
    <n v="56.083200000000005"/>
    <x v="213"/>
    <s v="54.6-64.5"/>
    <s v="55-64"/>
    <s v="ND"/>
    <n v="34"/>
    <n v="2.8979166666686069"/>
    <x v="0"/>
  </r>
  <r>
    <d v="2013-04-26T00:00:00"/>
    <x v="3"/>
    <n v="54.864000000000004"/>
    <x v="211"/>
    <s v="54.6-64.5"/>
    <s v="55-64"/>
    <s v="Female"/>
    <n v="38"/>
    <n v="2.8923611111094942"/>
    <x v="0"/>
  </r>
  <r>
    <d v="2013-04-26T00:00:00"/>
    <x v="2"/>
    <n v="57.912000000000006"/>
    <x v="170"/>
    <s v="54.6-64.5"/>
    <s v="55-64"/>
    <s v="ND"/>
    <n v="33"/>
    <n v="2.8902777777839219"/>
    <x v="0"/>
  </r>
  <r>
    <d v="2013-09-11T00:00:00"/>
    <x v="2"/>
    <n v="147.2184"/>
    <x v="214"/>
    <s v="144.6-154.5"/>
    <s v="145-154"/>
    <s v="Male"/>
    <n v="42"/>
    <n v="1.8784722222189885"/>
    <x v="0"/>
  </r>
  <r>
    <d v="2013-09-11T00:00:00"/>
    <x v="2"/>
    <n v="143.8656"/>
    <x v="215"/>
    <s v="134.6-144.5"/>
    <s v="135-144"/>
    <s v="ND"/>
    <n v="49"/>
    <n v="1.8743055555532919"/>
    <x v="1"/>
  </r>
  <r>
    <d v="2013-09-11T00:00:00"/>
    <x v="3"/>
    <n v="143.8656"/>
    <x v="215"/>
    <s v="134.6-144.5"/>
    <s v="135-144"/>
    <s v="Male"/>
    <n v="59"/>
    <n v="1.8659722222218988"/>
    <x v="0"/>
  </r>
  <r>
    <d v="2013-09-11T00:00:00"/>
    <x v="3"/>
    <n v="170.68800000000002"/>
    <x v="216"/>
    <s v="164.6-174.5"/>
    <s v="165-174"/>
    <s v="Male"/>
    <n v="57"/>
    <n v="1.8604166666627862"/>
    <x v="0"/>
  </r>
  <r>
    <d v="2013-09-11T00:00:00"/>
    <x v="3"/>
    <n v="161.54400000000001"/>
    <x v="217"/>
    <s v="154.6-164.5"/>
    <s v="155-164"/>
    <s v="Male"/>
    <n v="58"/>
    <n v="1.8451388888934162"/>
    <x v="0"/>
  </r>
  <r>
    <d v="2013-09-11T00:00:00"/>
    <x v="3"/>
    <n v="163.06800000000001"/>
    <x v="218"/>
    <s v="154.6-164.5"/>
    <s v="155-164"/>
    <s v="Male"/>
    <n v="59"/>
    <n v="1.8381944444408873"/>
    <x v="0"/>
  </r>
  <r>
    <d v="2013-09-11T00:00:00"/>
    <x v="3"/>
    <n v="152.4"/>
    <x v="219"/>
    <s v="144.6-154.5"/>
    <s v="145-154"/>
    <s v="female "/>
    <n v="52"/>
    <n v="1.820138888884685"/>
    <x v="0"/>
  </r>
  <r>
    <d v="2013-09-11T00:00:00"/>
    <x v="3"/>
    <n v="152.4"/>
    <x v="219"/>
    <s v="144.6-154.5"/>
    <s v="145-154"/>
    <s v="Female"/>
    <n v="57"/>
    <n v="1.8888888888905058"/>
    <x v="0"/>
  </r>
  <r>
    <d v="2013-09-11T00:00:00"/>
    <x v="3"/>
    <n v="152.70480000000001"/>
    <x v="220"/>
    <s v="144.6-154.5"/>
    <s v="145-154"/>
    <s v="ND"/>
    <n v="54"/>
    <n v="1.8881944444437977"/>
    <x v="0"/>
  </r>
  <r>
    <d v="2013-09-11T00:00:00"/>
    <x v="3"/>
    <n v="161.54400000000001"/>
    <x v="217"/>
    <s v="154.6-164.5"/>
    <s v="155-164"/>
    <s v="Male"/>
    <n v="59"/>
    <n v="1.8798611111124046"/>
    <x v="1"/>
  </r>
  <r>
    <d v="2013-09-13T00:00:00"/>
    <x v="3"/>
    <n v="148.1328"/>
    <x v="221"/>
    <s v="144.6-154.5"/>
    <s v="145-154"/>
    <s v="Female"/>
    <n v="51"/>
    <n v="2.9638888888948713"/>
    <x v="0"/>
  </r>
  <r>
    <d v="2013-09-13T00:00:00"/>
    <x v="2"/>
    <n v="147.5232"/>
    <x v="222"/>
    <s v="144.6-154.5"/>
    <s v="145-154"/>
    <s v="Female"/>
    <n v="52"/>
    <n v="2.9583333333357587"/>
    <x v="1"/>
  </r>
  <r>
    <d v="2013-09-13T00:00:00"/>
    <x v="2"/>
    <n v="142.6464"/>
    <x v="223"/>
    <s v="134.6-144.5"/>
    <s v="135-144"/>
    <s v="Female"/>
    <n v="50"/>
    <n v="2.9534722222160781"/>
    <x v="1"/>
  </r>
  <r>
    <d v="2013-09-13T00:00:00"/>
    <x v="2"/>
    <n v="153.92400000000001"/>
    <x v="224"/>
    <s v="144.6-154.5"/>
    <s v="145-154"/>
    <s v="Male"/>
    <n v="45"/>
    <n v="2.929861111108039"/>
    <x v="1"/>
  </r>
  <r>
    <d v="2013-09-13T00:00:00"/>
    <x v="3"/>
    <n v="159.71520000000001"/>
    <x v="225"/>
    <s v="154.6-164.5"/>
    <s v="155-164"/>
    <s v="Female"/>
    <n v="48"/>
    <n v="2.8993055555620231"/>
    <x v="0"/>
  </r>
  <r>
    <d v="2013-09-13T00:00:00"/>
    <x v="2"/>
    <n v="149.9616"/>
    <x v="226"/>
    <s v="144.6-154.5"/>
    <s v="145-154"/>
    <s v="ND"/>
    <n v="51"/>
    <n v="2.9006944444408873"/>
    <x v="1"/>
  </r>
  <r>
    <d v="2013-09-13T00:00:00"/>
    <x v="2"/>
    <n v="163.06800000000001"/>
    <x v="218"/>
    <s v="154.6-164.5"/>
    <s v="155-164"/>
    <s v="ND"/>
    <n v="47"/>
    <n v="2.8694444444408873"/>
    <x v="0"/>
  </r>
  <r>
    <d v="2013-09-13T00:00:00"/>
    <x v="2"/>
    <n v="152.09520000000001"/>
    <x v="227"/>
    <s v="144.6-154.5"/>
    <s v="145-154"/>
    <s v="Female"/>
    <n v="49"/>
    <n v="2.8270833333372138"/>
    <x v="1"/>
  </r>
  <r>
    <d v="2013-09-13T00:00:00"/>
    <x v="2"/>
    <n v="150.2664"/>
    <x v="228"/>
    <s v="144.6-154.5"/>
    <s v="145-154"/>
    <s v="Male"/>
    <n v="52"/>
    <n v="2.8243055555576575"/>
    <x v="1"/>
  </r>
  <r>
    <d v="2013-09-13T00:00:00"/>
    <x v="2"/>
    <n v="150.876"/>
    <x v="229"/>
    <s v="144.6-154.5"/>
    <s v="145-154"/>
    <s v="Female"/>
    <n v="46"/>
    <n v="2.8020833333357587"/>
    <x v="1"/>
  </r>
  <r>
    <d v="2013-09-16T00:00:00"/>
    <x v="3"/>
    <n v="81.686400000000006"/>
    <x v="230"/>
    <s v="74.6-84.5"/>
    <s v="75-84"/>
    <s v="Male"/>
    <n v="55"/>
    <n v="1.828472222223354"/>
    <x v="0"/>
  </r>
  <r>
    <d v="2013-09-16T00:00:00"/>
    <x v="2"/>
    <n v="81.686400000000006"/>
    <x v="230"/>
    <s v="74.6-84.5"/>
    <s v="75-84"/>
    <s v="Female"/>
    <n v="44"/>
    <n v="1.8145833333328483"/>
    <x v="1"/>
  </r>
  <r>
    <d v="2013-09-16T00:00:00"/>
    <x v="2"/>
    <n v="82.296000000000006"/>
    <x v="231"/>
    <s v="74.6-84.5"/>
    <s v="75-84"/>
    <s v="Male"/>
    <n v="40"/>
    <n v="1.8006944444496185"/>
    <x v="0"/>
  </r>
  <r>
    <d v="2013-09-16T00:00:00"/>
    <x v="2"/>
    <n v="81.686400000000006"/>
    <x v="230"/>
    <s v="74.6-84.5"/>
    <s v="75-84"/>
    <s v="Male"/>
    <n v="38"/>
    <n v="1.7986111111167702"/>
    <x v="0"/>
  </r>
  <r>
    <d v="2013-09-16T00:00:00"/>
    <x v="2"/>
    <n v="81.076800000000006"/>
    <x v="232"/>
    <s v="74.6-84.5"/>
    <s v="75-84"/>
    <s v="Male"/>
    <n v="40"/>
    <n v="1.8159722222262644"/>
    <x v="0"/>
  </r>
  <r>
    <d v="2013-09-16T00:00:00"/>
    <x v="3"/>
    <n v="82.905600000000007"/>
    <x v="233"/>
    <s v="74.6-84.5"/>
    <s v="75-84"/>
    <s v="Male"/>
    <n v="45"/>
    <n v="1.797222222223354"/>
    <x v="0"/>
  </r>
  <r>
    <d v="2013-09-16T00:00:00"/>
    <x v="3"/>
    <n v="81.686400000000006"/>
    <x v="230"/>
    <s v="74.6-84.5"/>
    <s v="75-84"/>
    <s v="Male"/>
    <n v="49"/>
    <n v="1.7722222222218988"/>
    <x v="0"/>
  </r>
  <r>
    <d v="2013-09-16T00:00:00"/>
    <x v="3"/>
    <n v="85.039200000000008"/>
    <x v="234"/>
    <s v="74.6-84.5"/>
    <s v="75-84"/>
    <s v="Female"/>
    <n v="38"/>
    <n v="1.7527777777722804"/>
    <x v="0"/>
  </r>
  <r>
    <d v="2013-09-16T00:00:00"/>
    <x v="2"/>
    <n v="83.210400000000007"/>
    <x v="235"/>
    <s v="74.6-84.5"/>
    <s v="75-84"/>
    <s v="Female"/>
    <n v="37"/>
    <n v="1.7388888888890506"/>
    <x v="0"/>
  </r>
  <r>
    <d v="2013-09-16T00:00:00"/>
    <x v="3"/>
    <n v="84.124800000000008"/>
    <x v="236"/>
    <s v="74.6-84.5"/>
    <s v="75-84"/>
    <s v="Male"/>
    <n v="51"/>
    <n v="1.7319444444437977"/>
    <x v="0"/>
  </r>
  <r>
    <d v="2013-10-15T00:00:00"/>
    <x v="2"/>
    <n v="77.724000000000004"/>
    <x v="200"/>
    <s v="74.6-84.5"/>
    <s v="75-84"/>
    <s v="ND"/>
    <n v="34"/>
    <n v="1.9375"/>
    <x v="0"/>
  </r>
  <r>
    <d v="2013-10-15T00:00:00"/>
    <x v="2"/>
    <n v="77.419200000000004"/>
    <x v="201"/>
    <s v="74.6-84.5"/>
    <s v="75-84"/>
    <s v="ND"/>
    <n v="36"/>
    <n v="1.9354166666671517"/>
    <x v="1"/>
  </r>
  <r>
    <d v="2013-10-15T00:00:00"/>
    <x v="9"/>
    <n v="75.895200000000003"/>
    <x v="237"/>
    <s v="74.6-84.5"/>
    <s v="75-84"/>
    <s v="Female"/>
    <n v="48"/>
    <n v="1.921527777776646"/>
    <x v="0"/>
  </r>
  <r>
    <d v="2013-10-15T00:00:00"/>
    <x v="2"/>
    <n v="77.724000000000004"/>
    <x v="200"/>
    <s v="74.6-84.5"/>
    <s v="75-84"/>
    <s v="ND"/>
    <n v="37"/>
    <n v="1.90625"/>
    <x v="0"/>
  </r>
  <r>
    <d v="2013-10-15T00:00:00"/>
    <x v="2"/>
    <n v="75.895200000000003"/>
    <x v="237"/>
    <s v="74.6-84.5"/>
    <s v="75-84"/>
    <s v="Female"/>
    <n v="30"/>
    <n v="1.8562499999970896"/>
    <x v="0"/>
  </r>
  <r>
    <d v="2013-10-15T00:00:00"/>
    <x v="2"/>
    <n v="76.2"/>
    <x v="196"/>
    <s v="74.6-84.5"/>
    <s v="75-84"/>
    <s v="Female"/>
    <n v="36"/>
    <n v="1.8562499999970896"/>
    <x v="0"/>
  </r>
  <r>
    <d v="2013-10-15T00:00:00"/>
    <x v="2"/>
    <n v="72.2376"/>
    <x v="238"/>
    <s v="64.6-74.5"/>
    <s v="65-74"/>
    <s v="ND"/>
    <n v="36"/>
    <n v="2.0562500000014552"/>
    <x v="0"/>
  </r>
  <r>
    <d v="2013-10-15T00:00:00"/>
    <x v="2"/>
    <n v="72.542400000000001"/>
    <x v="239"/>
    <s v="64.6-74.5"/>
    <s v="65-74"/>
    <s v="Male"/>
    <n v="34"/>
    <n v="2.0409722222175333"/>
    <x v="0"/>
  </r>
  <r>
    <d v="2013-10-15T00:00:00"/>
    <x v="2"/>
    <n v="72.847200000000001"/>
    <x v="187"/>
    <s v="64.6-74.5"/>
    <s v="65-74"/>
    <s v="Male"/>
    <n v="38"/>
    <n v="2.0340277777722804"/>
    <x v="0"/>
  </r>
  <r>
    <d v="2013-10-15T00:00:00"/>
    <x v="2"/>
    <n v="71.3232"/>
    <x v="240"/>
    <s v="64.6-74.5"/>
    <s v="65-74"/>
    <s v="Male"/>
    <n v="37"/>
    <n v="2.0180555555562023"/>
    <x v="0"/>
  </r>
  <r>
    <d v="2013-10-15T00:00:00"/>
    <x v="8"/>
    <n v="72.2376"/>
    <x v="238"/>
    <s v="64.6-74.5"/>
    <s v="65-74"/>
    <s v="Male"/>
    <n v="37"/>
    <n v="2.0131944444437977"/>
    <x v="0"/>
  </r>
  <r>
    <d v="2013-10-15T00:00:00"/>
    <x v="8"/>
    <n v="71.628"/>
    <x v="241"/>
    <s v="64.6-74.5"/>
    <s v="65-74"/>
    <s v="Male"/>
    <n v="39"/>
    <n v="2.0090277777781012"/>
    <x v="0"/>
  </r>
  <r>
    <d v="2013-10-15T00:00:00"/>
    <x v="2"/>
    <n v="72.542400000000001"/>
    <x v="239"/>
    <s v="64.6-74.5"/>
    <s v="65-74"/>
    <s v="Male"/>
    <n v="33"/>
    <n v="2.0034722222262644"/>
    <x v="0"/>
  </r>
  <r>
    <d v="2013-10-15T00:00:00"/>
    <x v="2"/>
    <n v="68.58"/>
    <x v="242"/>
    <s v="64.6-74.5"/>
    <s v="65-74"/>
    <s v="Female"/>
    <n v="33"/>
    <n v="1.9777777777781012"/>
    <x v="0"/>
  </r>
  <r>
    <d v="2013-10-15T00:00:00"/>
    <x v="2"/>
    <n v="71.9328"/>
    <x v="189"/>
    <s v="64.6-74.5"/>
    <s v="65-74"/>
    <s v="Female"/>
    <n v="38"/>
    <n v="1.9416666666656965"/>
    <x v="0"/>
  </r>
  <r>
    <d v="2013-10-17T00:00:00"/>
    <x v="2"/>
    <n v="71.628"/>
    <x v="241"/>
    <s v="64.6-74.5"/>
    <s v="65-74"/>
    <s v="Female"/>
    <n v="39"/>
    <n v="1.9312500000014552"/>
    <x v="0"/>
  </r>
  <r>
    <d v="2013-10-17T00:00:00"/>
    <x v="3"/>
    <n v="58.216800000000006"/>
    <x v="168"/>
    <s v="54.6-64.5"/>
    <s v="55-64"/>
    <s v="Male"/>
    <n v="53"/>
    <n v="1.8118055555605679"/>
    <x v="0"/>
  </r>
  <r>
    <d v="2013-10-17T00:00:00"/>
    <x v="3"/>
    <n v="58.8264"/>
    <x v="243"/>
    <s v="54.6-64.5"/>
    <s v="55-64"/>
    <s v="Female"/>
    <n v="37"/>
    <n v="1.8013888888890506"/>
    <x v="0"/>
  </r>
  <r>
    <d v="2013-10-17T00:00:00"/>
    <x v="3"/>
    <n v="59.1312"/>
    <x v="244"/>
    <s v="54.6-64.5"/>
    <s v="55-64"/>
    <s v="M/F"/>
    <n v="43"/>
    <n v="1.7951388888905058"/>
    <x v="0"/>
  </r>
  <r>
    <d v="2013-10-17T00:00:00"/>
    <x v="3"/>
    <n v="58.216800000000006"/>
    <x v="168"/>
    <s v="54.6-64.5"/>
    <s v="55-64"/>
    <s v="Male"/>
    <n v="43"/>
    <n v="1.7909722222175333"/>
    <x v="0"/>
  </r>
  <r>
    <d v="2013-10-17T00:00:00"/>
    <x v="2"/>
    <n v="58.8264"/>
    <x v="243"/>
    <s v="54.6-64.5"/>
    <s v="55-64"/>
    <s v="ND"/>
    <n v="34"/>
    <n v="1.7916666666715173"/>
    <x v="0"/>
  </r>
  <r>
    <d v="2013-10-17T00:00:00"/>
    <x v="2"/>
    <n v="68.58"/>
    <x v="242"/>
    <s v="64.6-74.5"/>
    <s v="65-74"/>
    <s v="Male"/>
    <n v="33"/>
    <n v="1.672916666662786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d v="2005-06-16T00:00:00"/>
    <n v="57"/>
    <x v="0"/>
    <x v="0"/>
    <s v=""/>
    <n v="0"/>
    <n v="0"/>
    <x v="0"/>
  </r>
  <r>
    <d v="2006-05-30T00:00:00"/>
    <n v="80"/>
    <x v="1"/>
    <x v="1"/>
    <s v=""/>
    <n v="0"/>
    <n v="0"/>
    <x v="0"/>
  </r>
  <r>
    <d v="2006-05-30T00:00:00"/>
    <n v="80"/>
    <x v="1"/>
    <x v="2"/>
    <s v=""/>
    <n v="0"/>
    <n v="0"/>
    <x v="0"/>
  </r>
  <r>
    <d v="2006-05-30T00:00:00"/>
    <n v="80"/>
    <x v="1"/>
    <x v="3"/>
    <s v="Hooked in the liver."/>
    <n v="0"/>
    <n v="0"/>
    <x v="0"/>
  </r>
  <r>
    <d v="2005-06-16T00:00:00"/>
    <n v="59"/>
    <x v="2"/>
    <x v="0"/>
    <s v=""/>
    <n v="0"/>
    <n v="0"/>
    <x v="0"/>
  </r>
  <r>
    <d v="2006-05-30T00:00:00"/>
    <n v="80"/>
    <x v="1"/>
    <x v="2"/>
    <s v=""/>
    <n v="0"/>
    <n v="0"/>
    <x v="0"/>
  </r>
  <r>
    <d v="2006-05-30T00:00:00"/>
    <n v="80"/>
    <x v="1"/>
    <x v="1"/>
    <s v="Not tagged."/>
    <n v="0"/>
    <n v="0"/>
    <x v="0"/>
  </r>
  <r>
    <d v="2006-05-30T00:00:00"/>
    <n v="80"/>
    <x v="1"/>
    <x v="2"/>
    <s v=""/>
    <n v="0"/>
    <n v="0"/>
    <x v="0"/>
  </r>
  <r>
    <d v="2005-06-16T00:00:00"/>
    <n v="59"/>
    <x v="2"/>
    <x v="4"/>
    <s v=""/>
    <n v="0"/>
    <n v="0"/>
    <x v="0"/>
  </r>
  <r>
    <d v="2005-06-16T00:00:00"/>
    <n v="57"/>
    <x v="0"/>
    <x v="0"/>
    <s v=""/>
    <n v="0"/>
    <n v="0"/>
    <x v="0"/>
  </r>
  <r>
    <d v="2005-06-16T00:00:00"/>
    <n v="56"/>
    <x v="3"/>
    <x v="1"/>
    <s v=""/>
    <n v="0"/>
    <n v="0"/>
    <x v="0"/>
  </r>
  <r>
    <d v="2005-06-16T00:00:00"/>
    <n v="57"/>
    <x v="0"/>
    <x v="0"/>
    <s v=""/>
    <n v="0"/>
    <n v="0"/>
    <x v="0"/>
  </r>
  <r>
    <d v="2005-06-16T00:00:00"/>
    <n v="57"/>
    <x v="0"/>
    <x v="0"/>
    <s v=""/>
    <n v="0"/>
    <n v="0"/>
    <x v="0"/>
  </r>
  <r>
    <d v="2006-05-30T00:00:00"/>
    <n v="80"/>
    <x v="1"/>
    <x v="5"/>
    <s v=""/>
    <n v="0"/>
    <n v="0"/>
    <x v="0"/>
  </r>
  <r>
    <d v="2005-06-16T00:00:00"/>
    <n v="59"/>
    <x v="2"/>
    <x v="0"/>
    <s v=""/>
    <n v="0"/>
    <n v="0"/>
    <x v="0"/>
  </r>
  <r>
    <d v="2005-06-16T00:00:00"/>
    <n v="57"/>
    <x v="0"/>
    <x v="5"/>
    <s v=""/>
    <n v="0"/>
    <n v="0"/>
    <x v="0"/>
  </r>
  <r>
    <d v="2006-05-30T00:00:00"/>
    <n v="80"/>
    <x v="1"/>
    <x v="0"/>
    <s v=""/>
    <n v="0"/>
    <n v="0"/>
    <x v="0"/>
  </r>
  <r>
    <d v="2006-05-30T00:00:00"/>
    <n v="80"/>
    <x v="1"/>
    <x v="1"/>
    <s v=""/>
    <n v="0"/>
    <n v="0"/>
    <x v="0"/>
  </r>
  <r>
    <d v="2006-05-30T00:00:00"/>
    <n v="80"/>
    <x v="1"/>
    <x v="3"/>
    <s v=""/>
    <n v="0"/>
    <n v="0"/>
    <x v="0"/>
  </r>
  <r>
    <d v="2005-07-26T00:00:00"/>
    <n v="57"/>
    <x v="0"/>
    <x v="1"/>
    <s v=""/>
    <n v="0"/>
    <n v="0"/>
    <x v="0"/>
  </r>
  <r>
    <d v="2005-07-26T00:00:00"/>
    <n v="84"/>
    <x v="4"/>
    <x v="6"/>
    <s v=""/>
    <n v="0"/>
    <n v="0"/>
    <x v="0"/>
  </r>
  <r>
    <d v="2005-07-26T00:00:00"/>
    <n v="56"/>
    <x v="3"/>
    <x v="1"/>
    <s v=""/>
    <n v="0"/>
    <n v="0"/>
    <x v="0"/>
  </r>
  <r>
    <d v="2005-07-26T00:00:00"/>
    <n v="56"/>
    <x v="3"/>
    <x v="1"/>
    <s v=""/>
    <n v="0"/>
    <n v="0"/>
    <x v="0"/>
  </r>
  <r>
    <d v="2005-07-26T00:00:00"/>
    <n v="57"/>
    <x v="0"/>
    <x v="1"/>
    <s v=""/>
    <n v="0"/>
    <n v="0"/>
    <x v="0"/>
  </r>
  <r>
    <d v="2005-07-26T00:00:00"/>
    <n v="57"/>
    <x v="0"/>
    <x v="1"/>
    <s v=""/>
    <n v="0"/>
    <n v="0"/>
    <x v="0"/>
  </r>
  <r>
    <d v="2005-07-26T00:00:00"/>
    <n v="57"/>
    <x v="0"/>
    <x v="0"/>
    <s v=""/>
    <n v="0"/>
    <n v="0"/>
    <x v="0"/>
  </r>
  <r>
    <d v="2005-07-26T00:00:00"/>
    <n v="56"/>
    <x v="3"/>
    <x v="0"/>
    <s v=""/>
    <n v="0"/>
    <n v="0"/>
    <x v="0"/>
  </r>
  <r>
    <d v="2006-05-23T00:00:00"/>
    <n v="57"/>
    <x v="0"/>
    <x v="0"/>
    <s v=""/>
    <n v="0"/>
    <n v="0"/>
    <x v="0"/>
  </r>
  <r>
    <d v="2006-05-30T00:00:00"/>
    <n v="80"/>
    <x v="1"/>
    <x v="1"/>
    <s v=""/>
    <n v="0"/>
    <n v="0"/>
    <x v="0"/>
  </r>
  <r>
    <d v="2006-05-23T00:00:00"/>
    <n v="83"/>
    <x v="5"/>
    <x v="2"/>
    <s v=""/>
    <n v="0"/>
    <n v="0"/>
    <x v="0"/>
  </r>
  <r>
    <d v="2006-05-30T00:00:00"/>
    <n v="80"/>
    <x v="1"/>
    <x v="1"/>
    <s v=""/>
    <n v="0"/>
    <n v="0"/>
    <x v="0"/>
  </r>
  <r>
    <d v="2005-07-26T00:00:00"/>
    <n v="56"/>
    <x v="3"/>
    <x v="0"/>
    <s v=""/>
    <n v="0"/>
    <n v="0"/>
    <x v="0"/>
  </r>
  <r>
    <d v="2005-06-16T00:00:00"/>
    <n v="56"/>
    <x v="3"/>
    <x v="7"/>
    <s v=""/>
    <n v="0"/>
    <n v="0"/>
    <x v="0"/>
  </r>
  <r>
    <d v="2006-06-13T00:00:00"/>
    <n v="84"/>
    <x v="4"/>
    <x v="2"/>
    <s v=""/>
    <n v="0"/>
    <n v="0"/>
    <x v="0"/>
  </r>
  <r>
    <d v="2006-05-30T00:00:00"/>
    <n v="80"/>
    <x v="1"/>
    <x v="1"/>
    <s v=""/>
    <n v="0"/>
    <n v="0"/>
    <x v="0"/>
  </r>
  <r>
    <d v="2006-06-13T00:00:00"/>
    <n v="83"/>
    <x v="5"/>
    <x v="6"/>
    <s v=""/>
    <n v="0"/>
    <n v="0"/>
    <x v="0"/>
  </r>
  <r>
    <d v="2006-06-13T00:00:00"/>
    <n v="83"/>
    <x v="5"/>
    <x v="0"/>
    <s v=""/>
    <n v="0"/>
    <n v="0"/>
    <x v="0"/>
  </r>
  <r>
    <d v="2006-06-13T00:00:00"/>
    <n v="84"/>
    <x v="4"/>
    <x v="6"/>
    <s v="Bleeding from gill."/>
    <n v="0"/>
    <n v="0"/>
    <x v="0"/>
  </r>
  <r>
    <d v="2005-06-02T00:00:00"/>
    <n v="82"/>
    <x v="6"/>
    <x v="8"/>
    <s v=""/>
    <n v="0"/>
    <n v="0"/>
    <x v="0"/>
  </r>
  <r>
    <d v="2006-06-13T00:00:00"/>
    <n v="83"/>
    <x v="5"/>
    <x v="0"/>
    <s v=""/>
    <n v="0"/>
    <n v="0"/>
    <x v="0"/>
  </r>
  <r>
    <d v="2005-06-02T00:00:00"/>
    <n v="59"/>
    <x v="2"/>
    <x v="7"/>
    <s v=""/>
    <n v="0"/>
    <n v="0"/>
    <x v="0"/>
  </r>
  <r>
    <d v="2005-06-02T00:00:00"/>
    <n v="84"/>
    <x v="4"/>
    <x v="7"/>
    <s v="Not tagged."/>
    <n v="0"/>
    <n v="0"/>
    <x v="0"/>
  </r>
  <r>
    <d v="2005-06-02T00:00:00"/>
    <n v="84"/>
    <x v="4"/>
    <x v="3"/>
    <s v=""/>
    <n v="0"/>
    <n v="0"/>
    <x v="0"/>
  </r>
  <r>
    <d v="2006-08-08T00:00:00"/>
    <n v="89"/>
    <x v="7"/>
    <x v="6"/>
    <s v=""/>
    <n v="0"/>
    <n v="0"/>
    <x v="0"/>
  </r>
  <r>
    <d v="2006-08-08T00:00:00"/>
    <n v="89"/>
    <x v="7"/>
    <x v="5"/>
    <s v=""/>
    <n v="0"/>
    <n v="0"/>
    <x v="0"/>
  </r>
  <r>
    <d v="2006-06-13T00:00:00"/>
    <n v="83"/>
    <x v="5"/>
    <x v="5"/>
    <s v=""/>
    <n v="0"/>
    <n v="0"/>
    <x v="0"/>
  </r>
  <r>
    <d v="2006-08-08T00:00:00"/>
    <n v="89"/>
    <x v="7"/>
    <x v="6"/>
    <s v=""/>
    <n v="0"/>
    <n v="0"/>
    <x v="0"/>
  </r>
  <r>
    <d v="2006-08-08T00:00:00"/>
    <n v="83"/>
    <x v="5"/>
    <x v="4"/>
    <s v="Not tagged."/>
    <n v="0"/>
    <n v="0"/>
    <x v="0"/>
  </r>
  <r>
    <d v="2006-08-08T00:00:00"/>
    <n v="83"/>
    <x v="5"/>
    <x v="4"/>
    <s v="Not tagged."/>
    <n v="0"/>
    <n v="0"/>
    <x v="0"/>
  </r>
  <r>
    <d v="2006-08-08T00:00:00"/>
    <n v="83"/>
    <x v="5"/>
    <x v="6"/>
    <s v=""/>
    <n v="0"/>
    <n v="0"/>
    <x v="0"/>
  </r>
  <r>
    <d v="2005-06-02T00:00:00"/>
    <n v="82"/>
    <x v="6"/>
    <x v="7"/>
    <s v=""/>
    <n v="0"/>
    <n v="0"/>
    <x v="0"/>
  </r>
  <r>
    <d v="2006-06-13T00:00:00"/>
    <n v="83"/>
    <x v="5"/>
    <x v="0"/>
    <s v=""/>
    <n v="0"/>
    <n v="0"/>
    <x v="0"/>
  </r>
  <r>
    <d v="2006-06-13T00:00:00"/>
    <n v="83"/>
    <x v="5"/>
    <x v="8"/>
    <s v=""/>
    <n v="0"/>
    <n v="0"/>
    <x v="0"/>
  </r>
  <r>
    <d v="2006-08-08T00:00:00"/>
    <n v="89"/>
    <x v="7"/>
    <x v="6"/>
    <s v=""/>
    <n v="0"/>
    <n v="0"/>
    <x v="0"/>
  </r>
  <r>
    <d v="2006-06-13T00:00:00"/>
    <n v="82"/>
    <x v="6"/>
    <x v="6"/>
    <s v=""/>
    <n v="0"/>
    <n v="0"/>
    <x v="0"/>
  </r>
  <r>
    <d v="2006-06-13T00:00:00"/>
    <n v="83"/>
    <x v="5"/>
    <x v="9"/>
    <s v="Lots of subcutaneous gas."/>
    <n v="0"/>
    <n v="0"/>
    <x v="0"/>
  </r>
  <r>
    <d v="2005-06-16T00:00:00"/>
    <n v="57"/>
    <x v="0"/>
    <x v="0"/>
    <s v=""/>
    <n v="0"/>
    <n v="0"/>
    <x v="0"/>
  </r>
  <r>
    <d v="2006-05-30T00:00:00"/>
    <n v="80"/>
    <x v="1"/>
    <x v="1"/>
    <s v=""/>
    <n v="0"/>
    <n v="0"/>
    <x v="0"/>
  </r>
  <r>
    <d v="2006-06-13T00:00:00"/>
    <n v="82"/>
    <x v="6"/>
    <x v="5"/>
    <s v="Not tagged."/>
    <n v="0"/>
    <n v="0"/>
    <x v="0"/>
  </r>
  <r>
    <d v="2006-05-30T00:00:00"/>
    <n v="80"/>
    <x v="1"/>
    <x v="3"/>
    <s v=""/>
    <n v="0"/>
    <n v="0"/>
    <x v="0"/>
  </r>
  <r>
    <d v="2005-06-16T00:00:00"/>
    <n v="55"/>
    <x v="8"/>
    <x v="0"/>
    <s v=""/>
    <n v="0"/>
    <n v="0"/>
    <x v="0"/>
  </r>
  <r>
    <d v="2005-06-16T00:00:00"/>
    <n v="55"/>
    <x v="8"/>
    <x v="0"/>
    <s v=""/>
    <n v="0"/>
    <n v="0"/>
    <x v="0"/>
  </r>
  <r>
    <d v="2006-06-13T00:00:00"/>
    <n v="83"/>
    <x v="5"/>
    <x v="7"/>
    <s v="Not tagged."/>
    <n v="0"/>
    <n v="0"/>
    <x v="0"/>
  </r>
  <r>
    <d v="2006-05-30T00:00:00"/>
    <n v="80"/>
    <x v="1"/>
    <x v="1"/>
    <s v=""/>
    <n v="1"/>
    <n v="0"/>
    <x v="0"/>
  </r>
  <r>
    <d v="2006-08-08T00:00:00"/>
    <n v="89"/>
    <x v="7"/>
    <x v="10"/>
    <s v=""/>
    <n v="4"/>
    <n v="0"/>
    <x v="0"/>
  </r>
  <r>
    <d v="2006-08-08T00:00:00"/>
    <n v="86"/>
    <x v="9"/>
    <x v="6"/>
    <s v=""/>
    <n v="4"/>
    <n v="0"/>
    <x v="0"/>
  </r>
  <r>
    <d v="2006-08-08T00:00:00"/>
    <n v="83"/>
    <x v="5"/>
    <x v="6"/>
    <s v=""/>
    <n v="4"/>
    <n v="0"/>
    <x v="0"/>
  </r>
  <r>
    <d v="2006-08-08T00:00:00"/>
    <n v="83"/>
    <x v="5"/>
    <x v="0"/>
    <s v=""/>
    <n v="4"/>
    <n v="0"/>
    <x v="0"/>
  </r>
  <r>
    <d v="2006-08-08T00:00:00"/>
    <n v="83"/>
    <x v="5"/>
    <x v="6"/>
    <s v=""/>
    <n v="4"/>
    <n v="0"/>
    <x v="0"/>
  </r>
  <r>
    <d v="2005-06-02T00:00:00"/>
    <n v="58"/>
    <x v="10"/>
    <x v="0"/>
    <s v=""/>
    <n v="4"/>
    <n v="0"/>
    <x v="0"/>
  </r>
  <r>
    <d v="2006-05-23T00:00:00"/>
    <n v="83"/>
    <x v="5"/>
    <x v="7"/>
    <s v=""/>
    <n v="4"/>
    <n v="0"/>
    <x v="0"/>
  </r>
  <r>
    <d v="2006-05-30T00:00:00"/>
    <n v="80"/>
    <x v="1"/>
    <x v="1"/>
    <s v=""/>
    <n v="4"/>
    <n v="0"/>
    <x v="0"/>
  </r>
  <r>
    <d v="2005-07-26T00:00:00"/>
    <n v="57"/>
    <x v="0"/>
    <x v="0"/>
    <s v="Bleeding from tag."/>
    <n v="4"/>
    <n v="0"/>
    <x v="0"/>
  </r>
  <r>
    <d v="2005-07-26T00:00:00"/>
    <n v="56"/>
    <x v="3"/>
    <x v="0"/>
    <s v=""/>
    <n v="4"/>
    <n v="0"/>
    <x v="0"/>
  </r>
  <r>
    <d v="2005-07-26T00:00:00"/>
    <n v="56"/>
    <x v="3"/>
    <x v="0"/>
    <s v=""/>
    <n v="4"/>
    <n v="0"/>
    <x v="0"/>
  </r>
  <r>
    <d v="2005-07-26T00:00:00"/>
    <n v="56"/>
    <x v="3"/>
    <x v="1"/>
    <s v=""/>
    <n v="4"/>
    <n v="0"/>
    <x v="0"/>
  </r>
  <r>
    <d v="2006-06-13T00:00:00"/>
    <n v="84"/>
    <x v="4"/>
    <x v="11"/>
    <s v=""/>
    <n v="4"/>
    <n v="0"/>
    <x v="0"/>
  </r>
  <r>
    <d v="2006-06-13T00:00:00"/>
    <n v="82"/>
    <x v="6"/>
    <x v="5"/>
    <s v=""/>
    <n v="4"/>
    <n v="0"/>
    <x v="0"/>
  </r>
  <r>
    <d v="2006-06-13T00:00:00"/>
    <n v="84"/>
    <x v="4"/>
    <x v="0"/>
    <s v=""/>
    <n v="4"/>
    <n v="0"/>
    <x v="0"/>
  </r>
  <r>
    <d v="2006-05-30T00:00:00"/>
    <n v="80"/>
    <x v="1"/>
    <x v="3"/>
    <s v=""/>
    <n v="4"/>
    <n v="0"/>
    <x v="0"/>
  </r>
  <r>
    <d v="2006-05-30T00:00:00"/>
    <n v="80"/>
    <x v="1"/>
    <x v="1"/>
    <s v=""/>
    <n v="4"/>
    <n v="0"/>
    <x v="0"/>
  </r>
  <r>
    <d v="2006-05-30T00:00:00"/>
    <n v="80"/>
    <x v="1"/>
    <x v="1"/>
    <s v=""/>
    <n v="4"/>
    <n v="0"/>
    <x v="0"/>
  </r>
  <r>
    <d v="2005-07-26T00:00:00"/>
    <n v="84"/>
    <x v="4"/>
    <x v="4"/>
    <s v="Not tagged."/>
    <n v="0"/>
    <n v="1"/>
    <x v="1"/>
  </r>
  <r>
    <d v="2006-06-13T00:00:00"/>
    <n v="84"/>
    <x v="4"/>
    <x v="8"/>
    <s v="Not tagged."/>
    <n v="0"/>
    <n v="1"/>
    <x v="1"/>
  </r>
  <r>
    <d v="2005-06-02T00:00:00"/>
    <n v="59"/>
    <x v="2"/>
    <x v="0"/>
    <s v=""/>
    <n v="1"/>
    <n v="1"/>
    <x v="1"/>
  </r>
  <r>
    <d v="2005-07-26T00:00:00"/>
    <n v="56"/>
    <x v="3"/>
    <x v="0"/>
    <s v=""/>
    <n v="1"/>
    <n v="1"/>
    <x v="1"/>
  </r>
  <r>
    <d v="2005-07-26T00:00:00"/>
    <n v="57"/>
    <x v="0"/>
    <x v="0"/>
    <s v=""/>
    <n v="1"/>
    <n v="1"/>
    <x v="1"/>
  </r>
  <r>
    <d v="2005-06-02T00:00:00"/>
    <n v="84"/>
    <x v="4"/>
    <x v="7"/>
    <s v="Not tagged."/>
    <n v="1"/>
    <n v="1"/>
    <x v="1"/>
  </r>
  <r>
    <d v="2005-06-02T00:00:00"/>
    <n v="84"/>
    <x v="4"/>
    <x v="7"/>
    <s v="Not tagged."/>
    <n v="1"/>
    <n v="1"/>
    <x v="1"/>
  </r>
  <r>
    <d v="2005-06-02T00:00:00"/>
    <n v="58"/>
    <x v="10"/>
    <x v="5"/>
    <s v=""/>
    <n v="1"/>
    <n v="1"/>
    <x v="1"/>
  </r>
  <r>
    <d v="2005-06-02T00:00:00"/>
    <n v="58"/>
    <x v="10"/>
    <x v="0"/>
    <s v=""/>
    <n v="1"/>
    <n v="1"/>
    <x v="1"/>
  </r>
  <r>
    <d v="2005-06-02T00:00:00"/>
    <n v="58"/>
    <x v="10"/>
    <x v="8"/>
    <s v=""/>
    <n v="1"/>
    <n v="1"/>
    <x v="1"/>
  </r>
  <r>
    <d v="2005-06-02T00:00:00"/>
    <n v="58"/>
    <x v="10"/>
    <x v="7"/>
    <s v=""/>
    <n v="1"/>
    <n v="1"/>
    <x v="1"/>
  </r>
  <r>
    <d v="2005-07-26T00:00:00"/>
    <n v="84"/>
    <x v="4"/>
    <x v="6"/>
    <s v=""/>
    <n v="1"/>
    <n v="1"/>
    <x v="1"/>
  </r>
  <r>
    <d v="2005-06-02T00:00:00"/>
    <n v="59"/>
    <x v="2"/>
    <x v="0"/>
    <s v=""/>
    <n v="1"/>
    <n v="1"/>
    <x v="1"/>
  </r>
  <r>
    <d v="2005-06-02T00:00:00"/>
    <n v="59"/>
    <x v="2"/>
    <x v="0"/>
    <s v=""/>
    <n v="1"/>
    <n v="1"/>
    <x v="1"/>
  </r>
  <r>
    <d v="2005-06-02T00:00:00"/>
    <n v="59"/>
    <x v="2"/>
    <x v="7"/>
    <s v=""/>
    <n v="1"/>
    <n v="1"/>
    <x v="1"/>
  </r>
  <r>
    <d v="2005-06-02T00:00:00"/>
    <n v="59"/>
    <x v="2"/>
    <x v="0"/>
    <s v=""/>
    <n v="1"/>
    <n v="1"/>
    <x v="1"/>
  </r>
  <r>
    <d v="2005-06-02T00:00:00"/>
    <n v="59"/>
    <x v="2"/>
    <x v="0"/>
    <s v=""/>
    <n v="1"/>
    <n v="1"/>
    <x v="1"/>
  </r>
  <r>
    <d v="2005-06-02T00:00:00"/>
    <n v="59"/>
    <x v="2"/>
    <x v="0"/>
    <s v=""/>
    <n v="1"/>
    <n v="1"/>
    <x v="1"/>
  </r>
  <r>
    <d v="2005-06-02T00:00:00"/>
    <n v="58"/>
    <x v="10"/>
    <x v="0"/>
    <s v=""/>
    <n v="1"/>
    <n v="1"/>
    <x v="1"/>
  </r>
  <r>
    <d v="2005-06-16T00:00:00"/>
    <n v="59"/>
    <x v="2"/>
    <x v="0"/>
    <s v=""/>
    <n v="1"/>
    <n v="1"/>
    <x v="1"/>
  </r>
  <r>
    <d v="2005-06-16T00:00:00"/>
    <n v="57"/>
    <x v="0"/>
    <x v="5"/>
    <s v=""/>
    <n v="1"/>
    <n v="1"/>
    <x v="1"/>
  </r>
  <r>
    <d v="2005-06-16T00:00:00"/>
    <n v="57"/>
    <x v="0"/>
    <x v="0"/>
    <s v=""/>
    <n v="1"/>
    <n v="1"/>
    <x v="1"/>
  </r>
  <r>
    <d v="2005-06-16T00:00:00"/>
    <n v="57"/>
    <x v="0"/>
    <x v="5"/>
    <s v=""/>
    <n v="1"/>
    <n v="1"/>
    <x v="1"/>
  </r>
  <r>
    <d v="2005-06-16T00:00:00"/>
    <n v="57"/>
    <x v="0"/>
    <x v="0"/>
    <s v="canary?"/>
    <n v="1"/>
    <n v="1"/>
    <x v="1"/>
  </r>
  <r>
    <d v="2005-06-16T00:00:00"/>
    <n v="55"/>
    <x v="8"/>
    <x v="0"/>
    <s v=""/>
    <n v="1"/>
    <n v="1"/>
    <x v="1"/>
  </r>
  <r>
    <d v="2005-06-16T00:00:00"/>
    <n v="57"/>
    <x v="0"/>
    <x v="1"/>
    <s v=""/>
    <n v="1"/>
    <n v="1"/>
    <x v="1"/>
  </r>
  <r>
    <d v="2005-06-16T00:00:00"/>
    <n v="55"/>
    <x v="8"/>
    <x v="5"/>
    <s v=""/>
    <n v="1"/>
    <n v="1"/>
    <x v="1"/>
  </r>
  <r>
    <d v="2005-06-16T00:00:00"/>
    <n v="57"/>
    <x v="0"/>
    <x v="3"/>
    <s v=""/>
    <n v="1"/>
    <n v="1"/>
    <x v="1"/>
  </r>
  <r>
    <d v="2005-06-16T00:00:00"/>
    <n v="57"/>
    <x v="0"/>
    <x v="0"/>
    <s v=""/>
    <n v="1"/>
    <n v="1"/>
    <x v="1"/>
  </r>
  <r>
    <d v="2005-06-16T00:00:00"/>
    <n v="57"/>
    <x v="0"/>
    <x v="0"/>
    <s v=""/>
    <n v="1"/>
    <n v="1"/>
    <x v="1"/>
  </r>
  <r>
    <d v="2005-06-16T00:00:00"/>
    <n v="56"/>
    <x v="3"/>
    <x v="12"/>
    <s v=""/>
    <n v="1"/>
    <n v="1"/>
    <x v="1"/>
  </r>
  <r>
    <d v="2005-06-16T00:00:00"/>
    <n v="57"/>
    <x v="0"/>
    <x v="0"/>
    <s v=""/>
    <n v="1"/>
    <n v="1"/>
    <x v="1"/>
  </r>
  <r>
    <d v="2005-06-16T00:00:00"/>
    <n v="57"/>
    <x v="0"/>
    <x v="5"/>
    <s v=""/>
    <n v="1"/>
    <n v="1"/>
    <x v="1"/>
  </r>
  <r>
    <d v="2005-06-16T00:00:00"/>
    <n v="57"/>
    <x v="0"/>
    <x v="5"/>
    <s v=""/>
    <n v="1"/>
    <n v="1"/>
    <x v="1"/>
  </r>
  <r>
    <d v="2005-06-16T00:00:00"/>
    <n v="56"/>
    <x v="3"/>
    <x v="5"/>
    <s v=""/>
    <n v="1"/>
    <n v="1"/>
    <x v="1"/>
  </r>
  <r>
    <d v="2005-06-02T00:00:00"/>
    <n v="82"/>
    <x v="6"/>
    <x v="7"/>
    <s v=""/>
    <n v="1"/>
    <n v="1"/>
    <x v="1"/>
  </r>
  <r>
    <d v="2005-06-16T00:00:00"/>
    <n v="59"/>
    <x v="2"/>
    <x v="0"/>
    <s v=""/>
    <n v="1"/>
    <n v="1"/>
    <x v="1"/>
  </r>
  <r>
    <d v="2005-06-02T00:00:00"/>
    <n v="82"/>
    <x v="6"/>
    <x v="7"/>
    <s v=""/>
    <n v="1"/>
    <n v="1"/>
    <x v="1"/>
  </r>
  <r>
    <d v="2005-06-02T00:00:00"/>
    <n v="82"/>
    <x v="6"/>
    <x v="13"/>
    <s v=""/>
    <n v="1"/>
    <n v="1"/>
    <x v="1"/>
  </r>
  <r>
    <d v="2005-06-16T00:00:00"/>
    <n v="57"/>
    <x v="0"/>
    <x v="0"/>
    <s v=""/>
    <n v="1"/>
    <n v="1"/>
    <x v="1"/>
  </r>
  <r>
    <d v="2005-06-16T00:00:00"/>
    <n v="56"/>
    <x v="3"/>
    <x v="5"/>
    <s v=""/>
    <n v="1"/>
    <n v="1"/>
    <x v="1"/>
  </r>
  <r>
    <d v="2005-06-16T00:00:00"/>
    <n v="56"/>
    <x v="3"/>
    <x v="5"/>
    <s v=""/>
    <n v="1"/>
    <n v="1"/>
    <x v="1"/>
  </r>
  <r>
    <d v="2005-06-16T00:00:00"/>
    <n v="56"/>
    <x v="3"/>
    <x v="14"/>
    <s v=""/>
    <n v="1"/>
    <n v="1"/>
    <x v="1"/>
  </r>
  <r>
    <d v="2005-06-16T00:00:00"/>
    <n v="59"/>
    <x v="2"/>
    <x v="0"/>
    <s v=""/>
    <n v="1"/>
    <n v="1"/>
    <x v="1"/>
  </r>
  <r>
    <d v="2005-06-16T00:00:00"/>
    <n v="57"/>
    <x v="0"/>
    <x v="0"/>
    <s v=""/>
    <n v="1"/>
    <n v="1"/>
    <x v="1"/>
  </r>
  <r>
    <d v="2006-08-08T00:00:00"/>
    <n v="86"/>
    <x v="9"/>
    <x v="6"/>
    <s v=""/>
    <n v="1"/>
    <n v="1"/>
    <x v="1"/>
  </r>
  <r>
    <d v="2006-08-08T00:00:00"/>
    <n v="86"/>
    <x v="9"/>
    <x v="0"/>
    <s v=""/>
    <n v="1"/>
    <n v="1"/>
    <x v="1"/>
  </r>
  <r>
    <d v="2006-05-30T00:00:00"/>
    <n v="80"/>
    <x v="1"/>
    <x v="6"/>
    <s v=""/>
    <n v="1"/>
    <n v="1"/>
    <x v="1"/>
  </r>
  <r>
    <d v="2006-05-30T00:00:00"/>
    <n v="80"/>
    <x v="1"/>
    <x v="6"/>
    <s v=""/>
    <n v="1"/>
    <n v="1"/>
    <x v="1"/>
  </r>
  <r>
    <d v="2006-05-30T00:00:00"/>
    <n v="80"/>
    <x v="1"/>
    <x v="1"/>
    <s v=""/>
    <n v="1"/>
    <n v="1"/>
    <x v="1"/>
  </r>
  <r>
    <d v="2006-06-13T00:00:00"/>
    <n v="83"/>
    <x v="5"/>
    <x v="5"/>
    <s v="Not tagged.  Bubbles from nose."/>
    <n v="1"/>
    <n v="1"/>
    <x v="1"/>
  </r>
  <r>
    <d v="2006-06-13T00:00:00"/>
    <n v="83"/>
    <x v="5"/>
    <x v="5"/>
    <s v=""/>
    <n v="1"/>
    <n v="1"/>
    <x v="1"/>
  </r>
  <r>
    <d v="2006-05-30T00:00:00"/>
    <n v="80"/>
    <x v="1"/>
    <x v="6"/>
    <s v=""/>
    <n v="1"/>
    <n v="1"/>
    <x v="1"/>
  </r>
  <r>
    <d v="2006-08-08T00:00:00"/>
    <n v="86"/>
    <x v="9"/>
    <x v="0"/>
    <s v=""/>
    <n v="1"/>
    <n v="1"/>
    <x v="1"/>
  </r>
  <r>
    <d v="2006-06-13T00:00:00"/>
    <n v="83"/>
    <x v="5"/>
    <x v="6"/>
    <s v=""/>
    <n v="1"/>
    <n v="1"/>
    <x v="1"/>
  </r>
  <r>
    <d v="2006-06-13T00:00:00"/>
    <n v="82"/>
    <x v="6"/>
    <x v="6"/>
    <s v=""/>
    <n v="1"/>
    <n v="1"/>
    <x v="1"/>
  </r>
  <r>
    <d v="2006-05-30T00:00:00"/>
    <n v="80"/>
    <x v="1"/>
    <x v="7"/>
    <s v=""/>
    <n v="1"/>
    <n v="1"/>
    <x v="1"/>
  </r>
  <r>
    <d v="2006-05-30T00:00:00"/>
    <n v="80"/>
    <x v="1"/>
    <x v="6"/>
    <s v=""/>
    <n v="1"/>
    <n v="1"/>
    <x v="1"/>
  </r>
  <r>
    <d v="2006-05-23T00:00:00"/>
    <n v="83"/>
    <x v="5"/>
    <x v="9"/>
    <s v=""/>
    <n v="1"/>
    <n v="1"/>
    <x v="1"/>
  </r>
  <r>
    <d v="2006-08-08T00:00:00"/>
    <n v="86"/>
    <x v="9"/>
    <x v="6"/>
    <s v=""/>
    <n v="1"/>
    <n v="1"/>
    <x v="1"/>
  </r>
  <r>
    <d v="2006-05-23T00:00:00"/>
    <n v="83"/>
    <x v="5"/>
    <x v="8"/>
    <s v=""/>
    <n v="1"/>
    <n v="1"/>
    <x v="1"/>
  </r>
  <r>
    <d v="2006-05-23T00:00:00"/>
    <n v="81"/>
    <x v="11"/>
    <x v="1"/>
    <s v=""/>
    <n v="1"/>
    <n v="1"/>
    <x v="1"/>
  </r>
  <r>
    <d v="2006-05-23T00:00:00"/>
    <n v="81"/>
    <x v="11"/>
    <x v="1"/>
    <s v=""/>
    <n v="1"/>
    <n v="1"/>
    <x v="1"/>
  </r>
  <r>
    <d v="2006-08-08T00:00:00"/>
    <n v="83.5"/>
    <x v="12"/>
    <x v="6"/>
    <s v=""/>
    <n v="1"/>
    <n v="1"/>
    <x v="1"/>
  </r>
  <r>
    <d v="2006-05-30T00:00:00"/>
    <n v="80"/>
    <x v="1"/>
    <x v="6"/>
    <s v=""/>
    <n v="1"/>
    <n v="1"/>
    <x v="1"/>
  </r>
  <r>
    <d v="2006-06-13T00:00:00"/>
    <n v="82"/>
    <x v="6"/>
    <x v="15"/>
    <s v="Not tagged."/>
    <n v="1"/>
    <n v="1"/>
    <x v="1"/>
  </r>
  <r>
    <d v="2006-06-13T00:00:00"/>
    <n v="84"/>
    <x v="4"/>
    <x v="0"/>
    <s v=""/>
    <n v="1"/>
    <n v="1"/>
    <x v="1"/>
  </r>
  <r>
    <d v="2006-06-13T00:00:00"/>
    <n v="83"/>
    <x v="5"/>
    <x v="6"/>
    <s v=""/>
    <n v="1"/>
    <n v="1"/>
    <x v="1"/>
  </r>
  <r>
    <d v="2006-08-08T00:00:00"/>
    <n v="83.5"/>
    <x v="12"/>
    <x v="12"/>
    <s v=""/>
    <n v="1"/>
    <n v="1"/>
    <x v="1"/>
  </r>
  <r>
    <d v="2006-05-30T00:00:00"/>
    <n v="80"/>
    <x v="1"/>
    <x v="6"/>
    <s v=""/>
    <n v="1"/>
    <n v="1"/>
    <x v="1"/>
  </r>
  <r>
    <d v="2006-08-08T00:00:00"/>
    <n v="83.5"/>
    <x v="12"/>
    <x v="6"/>
    <s v=""/>
    <n v="1"/>
    <n v="1"/>
    <x v="1"/>
  </r>
  <r>
    <d v="2006-08-08T00:00:00"/>
    <n v="83.5"/>
    <x v="12"/>
    <x v="6"/>
    <s v=""/>
    <n v="1"/>
    <n v="1"/>
    <x v="1"/>
  </r>
  <r>
    <d v="2006-08-08T00:00:00"/>
    <n v="83.5"/>
    <x v="12"/>
    <x v="6"/>
    <s v=""/>
    <n v="1"/>
    <n v="1"/>
    <x v="1"/>
  </r>
  <r>
    <d v="2005-07-26T00:00:00"/>
    <n v="84"/>
    <x v="4"/>
    <x v="6"/>
    <s v=""/>
    <n v="1"/>
    <n v="1"/>
    <x v="1"/>
  </r>
  <r>
    <d v="2006-06-13T00:00:00"/>
    <n v="82"/>
    <x v="6"/>
    <x v="6"/>
    <s v=""/>
    <n v="1"/>
    <n v="1"/>
    <x v="1"/>
  </r>
  <r>
    <d v="2006-08-08T00:00:00"/>
    <n v="83"/>
    <x v="5"/>
    <x v="2"/>
    <s v=""/>
    <n v="1"/>
    <n v="1"/>
    <x v="1"/>
  </r>
  <r>
    <d v="2006-08-08T00:00:00"/>
    <n v="86"/>
    <x v="9"/>
    <x v="6"/>
    <s v=""/>
    <n v="1"/>
    <n v="1"/>
    <x v="1"/>
  </r>
  <r>
    <d v="2006-05-30T00:00:00"/>
    <n v="80"/>
    <x v="1"/>
    <x v="6"/>
    <s v="Caught with halfbanded rockfish in mouth."/>
    <n v="1"/>
    <n v="1"/>
    <x v="1"/>
  </r>
  <r>
    <d v="2006-08-08T00:00:00"/>
    <n v="83"/>
    <x v="5"/>
    <x v="6"/>
    <s v=""/>
    <n v="1"/>
    <n v="1"/>
    <x v="1"/>
  </r>
  <r>
    <d v="2006-05-30T00:00:00"/>
    <n v="80"/>
    <x v="1"/>
    <x v="6"/>
    <s v=""/>
    <n v="1"/>
    <n v="1"/>
    <x v="1"/>
  </r>
  <r>
    <d v="2006-06-13T00:00:00"/>
    <n v="82"/>
    <x v="6"/>
    <x v="5"/>
    <s v=""/>
    <n v="1"/>
    <n v="1"/>
    <x v="1"/>
  </r>
  <r>
    <d v="2006-06-13T00:00:00"/>
    <n v="82"/>
    <x v="6"/>
    <x v="6"/>
    <s v=""/>
    <n v="1"/>
    <n v="1"/>
    <x v="1"/>
  </r>
  <r>
    <d v="2006-05-30T00:00:00"/>
    <n v="80"/>
    <x v="1"/>
    <x v="8"/>
    <s v=""/>
    <n v="1"/>
    <n v="1"/>
    <x v="1"/>
  </r>
  <r>
    <d v="2006-05-30T00:00:00"/>
    <n v="80"/>
    <x v="1"/>
    <x v="6"/>
    <s v=""/>
    <n v="1"/>
    <n v="1"/>
    <x v="1"/>
  </r>
  <r>
    <d v="2006-05-30T00:00:00"/>
    <n v="80"/>
    <x v="1"/>
    <x v="6"/>
    <s v=""/>
    <n v="1"/>
    <n v="1"/>
    <x v="1"/>
  </r>
  <r>
    <d v="2006-08-08T00:00:00"/>
    <n v="83.5"/>
    <x v="12"/>
    <x v="6"/>
    <s v=""/>
    <n v="1"/>
    <n v="1"/>
    <x v="1"/>
  </r>
  <r>
    <d v="2005-07-26T00:00:00"/>
    <n v="84"/>
    <x v="4"/>
    <x v="6"/>
    <s v=""/>
    <n v="1"/>
    <n v="1"/>
    <x v="1"/>
  </r>
  <r>
    <d v="2005-07-26T00:00:00"/>
    <n v="84"/>
    <x v="4"/>
    <x v="0"/>
    <s v=""/>
    <n v="1"/>
    <n v="1"/>
    <x v="1"/>
  </r>
  <r>
    <d v="2006-08-08T00:00:00"/>
    <n v="89"/>
    <x v="7"/>
    <x v="6"/>
    <s v=""/>
    <n v="1"/>
    <n v="1"/>
    <x v="1"/>
  </r>
  <r>
    <d v="2005-07-26T00:00:00"/>
    <n v="84"/>
    <x v="4"/>
    <x v="0"/>
    <s v=""/>
    <n v="1"/>
    <n v="1"/>
    <x v="1"/>
  </r>
  <r>
    <d v="2005-07-26T00:00:00"/>
    <n v="84"/>
    <x v="4"/>
    <x v="6"/>
    <s v=""/>
    <n v="1"/>
    <n v="1"/>
    <x v="1"/>
  </r>
  <r>
    <d v="2006-05-23T00:00:00"/>
    <n v="57"/>
    <x v="0"/>
    <x v="4"/>
    <s v="blood taken at 9:52 and 10:31"/>
    <n v="1"/>
    <n v="1"/>
    <x v="1"/>
  </r>
  <r>
    <d v="2005-07-26T00:00:00"/>
    <n v="84"/>
    <x v="4"/>
    <x v="5"/>
    <s v=""/>
    <n v="1"/>
    <n v="1"/>
    <x v="1"/>
  </r>
  <r>
    <d v="2005-06-02T00:00:00"/>
    <n v="59"/>
    <x v="2"/>
    <x v="0"/>
    <s v=""/>
    <n v="1"/>
    <n v="1"/>
    <x v="1"/>
  </r>
  <r>
    <d v="2005-07-26T00:00:00"/>
    <n v="84"/>
    <x v="4"/>
    <x v="6"/>
    <s v=""/>
    <n v="1"/>
    <n v="1"/>
    <x v="1"/>
  </r>
  <r>
    <d v="2006-05-23T00:00:00"/>
    <n v="81"/>
    <x v="11"/>
    <x v="0"/>
    <s v="Bubbles present in blood."/>
    <n v="1"/>
    <n v="1"/>
    <x v="1"/>
  </r>
  <r>
    <d v="2006-08-08T00:00:00"/>
    <n v="89"/>
    <x v="7"/>
    <x v="6"/>
    <s v=""/>
    <n v="1"/>
    <n v="1"/>
    <x v="1"/>
  </r>
  <r>
    <d v="2006-05-23T00:00:00"/>
    <n v="57"/>
    <x v="0"/>
    <x v="0"/>
    <s v=""/>
    <n v="1"/>
    <n v="1"/>
    <x v="1"/>
  </r>
  <r>
    <d v="2006-08-08T00:00:00"/>
    <n v="89"/>
    <x v="7"/>
    <x v="8"/>
    <s v=""/>
    <n v="1"/>
    <n v="1"/>
    <x v="1"/>
  </r>
  <r>
    <d v="2006-06-13T00:00:00"/>
    <n v="83"/>
    <x v="5"/>
    <x v="2"/>
    <s v=""/>
    <n v="1"/>
    <n v="1"/>
    <x v="1"/>
  </r>
  <r>
    <d v="2005-07-26T00:00:00"/>
    <n v="84"/>
    <x v="4"/>
    <x v="0"/>
    <s v=""/>
    <n v="1"/>
    <n v="1"/>
    <x v="1"/>
  </r>
  <r>
    <d v="2006-08-08T00:00:00"/>
    <n v="89"/>
    <x v="7"/>
    <x v="6"/>
    <s v=""/>
    <n v="1"/>
    <n v="1"/>
    <x v="1"/>
  </r>
  <r>
    <d v="2005-07-26T00:00:00"/>
    <n v="84"/>
    <x v="4"/>
    <x v="6"/>
    <s v=""/>
    <n v="1"/>
    <n v="1"/>
    <x v="1"/>
  </r>
  <r>
    <d v="2005-07-26T00:00:00"/>
    <n v="84"/>
    <x v="4"/>
    <x v="6"/>
    <s v=""/>
    <n v="1"/>
    <n v="1"/>
    <x v="1"/>
  </r>
  <r>
    <d v="2006-06-13T00:00:00"/>
    <n v="83"/>
    <x v="5"/>
    <x v="6"/>
    <s v=""/>
    <n v="1"/>
    <n v="1"/>
    <x v="1"/>
  </r>
  <r>
    <d v="2006-08-08T00:00:00"/>
    <n v="89"/>
    <x v="7"/>
    <x v="6"/>
    <s v=""/>
    <n v="1"/>
    <n v="1"/>
    <x v="1"/>
  </r>
  <r>
    <d v="2005-07-26T00:00:00"/>
    <n v="84"/>
    <x v="4"/>
    <x v="6"/>
    <s v="Caught with halfbanded rockfish in mouth."/>
    <n v="1"/>
    <n v="1"/>
    <x v="1"/>
  </r>
  <r>
    <d v="2006-05-23T00:00:00"/>
    <n v="57"/>
    <x v="0"/>
    <x v="0"/>
    <s v=""/>
    <n v="1"/>
    <n v="1"/>
    <x v="1"/>
  </r>
  <r>
    <d v="2006-05-23T00:00:00"/>
    <n v="83"/>
    <x v="5"/>
    <x v="6"/>
    <s v=""/>
    <n v="1"/>
    <n v="1"/>
    <x v="1"/>
  </r>
  <r>
    <d v="2006-05-23T00:00:00"/>
    <n v="83"/>
    <x v="5"/>
    <x v="6"/>
    <s v=""/>
    <n v="1"/>
    <n v="1"/>
    <x v="1"/>
  </r>
  <r>
    <d v="2006-06-13T00:00:00"/>
    <n v="83"/>
    <x v="5"/>
    <x v="2"/>
    <s v=""/>
    <n v="1"/>
    <n v="1"/>
    <x v="1"/>
  </r>
  <r>
    <d v="2006-05-23T00:00:00"/>
    <n v="83"/>
    <x v="5"/>
    <x v="1"/>
    <s v=""/>
    <n v="1"/>
    <n v="1"/>
    <x v="1"/>
  </r>
  <r>
    <d v="2006-05-23T00:00:00"/>
    <n v="83"/>
    <x v="5"/>
    <x v="6"/>
    <s v=""/>
    <n v="1"/>
    <n v="1"/>
    <x v="1"/>
  </r>
  <r>
    <d v="2005-07-26T00:00:00"/>
    <n v="84"/>
    <x v="4"/>
    <x v="5"/>
    <s v=""/>
    <n v="1"/>
    <n v="1"/>
    <x v="1"/>
  </r>
  <r>
    <d v="2006-05-23T00:00:00"/>
    <n v="57"/>
    <x v="0"/>
    <x v="0"/>
    <s v="Looks dead going in [to cage]."/>
    <n v="1"/>
    <n v="1"/>
    <x v="1"/>
  </r>
  <r>
    <d v="2006-05-23T00:00:00"/>
    <n v="57"/>
    <x v="0"/>
    <x v="0"/>
    <s v=""/>
    <n v="1"/>
    <n v="1"/>
    <x v="1"/>
  </r>
  <r>
    <d v="2006-05-23T00:00:00"/>
    <n v="57"/>
    <x v="0"/>
    <x v="6"/>
    <s v="Not tagged."/>
    <n v="1"/>
    <n v="1"/>
    <x v="1"/>
  </r>
  <r>
    <d v="2006-05-23T00:00:00"/>
    <n v="57"/>
    <x v="0"/>
    <x v="0"/>
    <s v=""/>
    <n v="1"/>
    <n v="1"/>
    <x v="1"/>
  </r>
  <r>
    <d v="2006-08-08T00:00:00"/>
    <n v="86"/>
    <x v="9"/>
    <x v="0"/>
    <s v=""/>
    <n v="1"/>
    <n v="1"/>
    <x v="1"/>
  </r>
  <r>
    <d v="2006-05-23T00:00:00"/>
    <n v="57"/>
    <x v="0"/>
    <x v="0"/>
    <s v=""/>
    <n v="1"/>
    <n v="1"/>
    <x v="1"/>
  </r>
  <r>
    <d v="2006-06-13T00:00:00"/>
    <n v="83"/>
    <x v="5"/>
    <x v="2"/>
    <s v="Hooked in gut."/>
    <n v="1"/>
    <n v="1"/>
    <x v="1"/>
  </r>
  <r>
    <d v="2006-05-23T00:00:00"/>
    <n v="57"/>
    <x v="0"/>
    <x v="0"/>
    <s v=""/>
    <n v="1"/>
    <n v="1"/>
    <x v="1"/>
  </r>
  <r>
    <d v="2006-05-23T00:00:00"/>
    <n v="57"/>
    <x v="0"/>
    <x v="0"/>
    <s v=""/>
    <n v="1"/>
    <n v="1"/>
    <x v="1"/>
  </r>
  <r>
    <d v="2006-05-30T00:00:00"/>
    <n v="80"/>
    <x v="1"/>
    <x v="0"/>
    <s v=""/>
    <n v="1"/>
    <n v="1"/>
    <x v="1"/>
  </r>
  <r>
    <d v="2006-05-23T00:00:00"/>
    <n v="57"/>
    <x v="0"/>
    <x v="0"/>
    <s v=""/>
    <n v="1"/>
    <n v="1"/>
    <x v="1"/>
  </r>
  <r>
    <d v="2006-06-13T00:00:00"/>
    <n v="56"/>
    <x v="3"/>
    <x v="5"/>
    <s v="Sent down in milk crate.  Came back up.  Sent back down in cage 2."/>
    <n v="2"/>
    <n v="1"/>
    <x v="1"/>
  </r>
  <r>
    <d v="2006-06-13T00:00:00"/>
    <n v="82"/>
    <x v="6"/>
    <x v="2"/>
    <s v=""/>
    <n v="2"/>
    <n v="1"/>
    <x v="1"/>
  </r>
  <r>
    <d v="2005-06-16T00:00:00"/>
    <n v="57"/>
    <x v="0"/>
    <x v="5"/>
    <s v=""/>
    <n v="2"/>
    <n v="1"/>
    <x v="1"/>
  </r>
  <r>
    <d v="2005-07-26T00:00:00"/>
    <n v="57"/>
    <x v="0"/>
    <x v="5"/>
    <s v=""/>
    <n v="2"/>
    <n v="1"/>
    <x v="1"/>
  </r>
  <r>
    <d v="2006-05-23T00:00:00"/>
    <n v="83"/>
    <x v="5"/>
    <x v="7"/>
    <s v=""/>
    <n v="2"/>
    <n v="1"/>
    <x v="1"/>
  </r>
  <r>
    <d v="2006-08-08T00:00:00"/>
    <n v="86"/>
    <x v="9"/>
    <x v="6"/>
    <s v=""/>
    <n v="2"/>
    <n v="1"/>
    <x v="1"/>
  </r>
  <r>
    <d v="2006-08-08T00:00:00"/>
    <n v="86"/>
    <x v="9"/>
    <x v="0"/>
    <s v=""/>
    <n v="2"/>
    <n v="1"/>
    <x v="1"/>
  </r>
  <r>
    <d v="2006-06-13T00:00:00"/>
    <n v="83"/>
    <x v="5"/>
    <x v="14"/>
    <s v="External hemmorhaging."/>
    <n v="2"/>
    <n v="1"/>
    <x v="1"/>
  </r>
  <r>
    <d v="2005-06-16T00:00:00"/>
    <n v="57"/>
    <x v="0"/>
    <x v="1"/>
    <s v=""/>
    <n v="2"/>
    <n v="1"/>
    <x v="1"/>
  </r>
  <r>
    <d v="2006-05-30T00:00:00"/>
    <n v="80"/>
    <x v="1"/>
    <x v="5"/>
    <s v=""/>
    <n v="2"/>
    <n v="1"/>
    <x v="1"/>
  </r>
  <r>
    <d v="2006-05-30T00:00:00"/>
    <n v="80"/>
    <x v="1"/>
    <x v="5"/>
    <s v=""/>
    <n v="2"/>
    <n v="1"/>
    <x v="1"/>
  </r>
  <r>
    <d v="2006-05-30T00:00:00"/>
    <n v="80"/>
    <x v="1"/>
    <x v="6"/>
    <s v=""/>
    <n v="2"/>
    <n v="1"/>
    <x v="1"/>
  </r>
  <r>
    <d v="2005-06-02T00:00:00"/>
    <n v="58"/>
    <x v="10"/>
    <x v="0"/>
    <s v=""/>
    <n v="4"/>
    <n v="1"/>
    <x v="1"/>
  </r>
  <r>
    <d v="2006-08-08T00:00:00"/>
    <n v="89"/>
    <x v="7"/>
    <x v="6"/>
    <s v=""/>
    <n v="4"/>
    <n v="1"/>
    <x v="1"/>
  </r>
  <r>
    <d v="2006-08-08T00:00:00"/>
    <n v="89"/>
    <x v="7"/>
    <x v="6"/>
    <s v=""/>
    <n v="4"/>
    <n v="1"/>
    <x v="1"/>
  </r>
  <r>
    <d v="2006-06-13T00:00:00"/>
    <n v="83"/>
    <x v="5"/>
    <x v="2"/>
    <s v=""/>
    <n v="4"/>
    <n v="1"/>
    <x v="1"/>
  </r>
  <r>
    <d v="2005-06-02T00:00:00"/>
    <n v="58"/>
    <x v="10"/>
    <x v="5"/>
    <s v=""/>
    <n v="4"/>
    <n v="1"/>
    <x v="1"/>
  </r>
  <r>
    <d v="2005-06-02T00:00:00"/>
    <n v="58"/>
    <x v="10"/>
    <x v="8"/>
    <s v=""/>
    <n v="4"/>
    <n v="1"/>
    <x v="1"/>
  </r>
  <r>
    <d v="2006-08-08T00:00:00"/>
    <n v="83"/>
    <x v="5"/>
    <x v="6"/>
    <s v=""/>
    <n v="4"/>
    <n v="1"/>
    <x v="1"/>
  </r>
  <r>
    <d v="2006-08-08T00:00:00"/>
    <n v="83.5"/>
    <x v="12"/>
    <x v="6"/>
    <s v=""/>
    <n v="4"/>
    <n v="1"/>
    <x v="1"/>
  </r>
  <r>
    <d v="2006-08-08T00:00:00"/>
    <n v="86"/>
    <x v="9"/>
    <x v="0"/>
    <s v=""/>
    <n v="4"/>
    <n v="1"/>
    <x v="1"/>
  </r>
  <r>
    <d v="2005-06-02T00:00:00"/>
    <n v="82"/>
    <x v="6"/>
    <x v="7"/>
    <s v=""/>
    <n v="4"/>
    <n v="1"/>
    <x v="1"/>
  </r>
  <r>
    <d v="2006-05-23T00:00:00"/>
    <n v="57"/>
    <x v="0"/>
    <x v="1"/>
    <s v=""/>
    <n v="4"/>
    <n v="1"/>
    <x v="1"/>
  </r>
  <r>
    <d v="2006-05-30T00:00:00"/>
    <n v="80"/>
    <x v="1"/>
    <x v="6"/>
    <s v="Tag not in well."/>
    <n v="4"/>
    <n v="1"/>
    <x v="1"/>
  </r>
  <r>
    <d v="2006-05-30T00:00:00"/>
    <n v="80"/>
    <x v="1"/>
    <x v="5"/>
    <s v=""/>
    <n v="4"/>
    <n v="1"/>
    <x v="1"/>
  </r>
  <r>
    <d v="2006-05-30T00:00:00"/>
    <n v="80"/>
    <x v="1"/>
    <x v="9"/>
    <s v=""/>
    <n v="4"/>
    <n v="1"/>
    <x v="1"/>
  </r>
  <r>
    <d v="2006-05-30T00:00:00"/>
    <n v="80"/>
    <x v="1"/>
    <x v="5"/>
    <s v="Tagged deep."/>
    <n v="4"/>
    <n v="1"/>
    <x v="1"/>
  </r>
  <r>
    <d v="2006-05-23T00:00:00"/>
    <n v="83"/>
    <x v="5"/>
    <x v="7"/>
    <s v=""/>
    <n v="4"/>
    <n v="1"/>
    <x v="1"/>
  </r>
  <r>
    <d v="2006-05-23T00:00:00"/>
    <n v="83"/>
    <x v="5"/>
    <x v="0"/>
    <s v=""/>
    <n v="4"/>
    <n v="1"/>
    <x v="1"/>
  </r>
  <r>
    <d v="2006-05-30T00:00:00"/>
    <n v="80"/>
    <x v="1"/>
    <x v="1"/>
    <s v=""/>
    <n v="4"/>
    <n v="1"/>
    <x v="1"/>
  </r>
  <r>
    <d v="2006-05-23T00:00:00"/>
    <n v="83"/>
    <x v="5"/>
    <x v="3"/>
    <s v=""/>
    <n v="4"/>
    <n v="1"/>
    <x v="1"/>
  </r>
  <r>
    <d v="2006-05-23T00:00:00"/>
    <n v="57"/>
    <x v="0"/>
    <x v="0"/>
    <s v=""/>
    <n v="4"/>
    <n v="1"/>
    <x v="1"/>
  </r>
  <r>
    <d v="2006-05-23T00:00:00"/>
    <n v="57"/>
    <x v="0"/>
    <x v="0"/>
    <s v=""/>
    <n v="4"/>
    <n v="1"/>
    <x v="1"/>
  </r>
  <r>
    <d v="2005-07-26T00:00:00"/>
    <n v="84"/>
    <x v="4"/>
    <x v="16"/>
    <s v=""/>
    <n v="4"/>
    <n v="1"/>
    <x v="1"/>
  </r>
  <r>
    <d v="2005-07-26T00:00:00"/>
    <n v="57"/>
    <x v="0"/>
    <x v="0"/>
    <s v="Not tagged."/>
    <n v="4"/>
    <n v="1"/>
    <x v="1"/>
  </r>
  <r>
    <d v="2005-06-16T00:00:00"/>
    <n v="57"/>
    <x v="0"/>
    <x v="0"/>
    <s v=""/>
    <n v="4"/>
    <n v="1"/>
    <x v="1"/>
  </r>
  <r>
    <d v="2006-06-13T00:00:00"/>
    <n v="83"/>
    <x v="5"/>
    <x v="6"/>
    <s v="Bit down on everted stomach and deflated it with teeth."/>
    <n v="4"/>
    <n v="1"/>
    <x v="1"/>
  </r>
  <r>
    <d v="2006-06-13T00:00:00"/>
    <n v="83"/>
    <x v="5"/>
    <x v="6"/>
    <s v="Bit down on everted stomach and deflated it with teeth."/>
    <n v="4"/>
    <n v="1"/>
    <x v="1"/>
  </r>
  <r>
    <d v="2006-06-13T00:00:00"/>
    <n v="82"/>
    <x v="6"/>
    <x v="6"/>
    <s v=""/>
    <n v="4"/>
    <n v="1"/>
    <x v="1"/>
  </r>
  <r>
    <d v="2005-06-16T00:00:00"/>
    <n v="55"/>
    <x v="8"/>
    <x v="1"/>
    <s v=""/>
    <n v="4"/>
    <n v="1"/>
    <x v="1"/>
  </r>
  <r>
    <d v="2006-06-13T00:00:00"/>
    <n v="84"/>
    <x v="4"/>
    <x v="6"/>
    <s v="Bleeding from tag."/>
    <n v="4"/>
    <n v="1"/>
    <x v="1"/>
  </r>
  <r>
    <d v="2006-05-30T00:00:00"/>
    <n v="80"/>
    <x v="1"/>
    <x v="8"/>
    <s v="Not tagged."/>
    <n v="4"/>
    <n v="1"/>
    <x v="1"/>
  </r>
  <r>
    <d v="2005-06-16T00:00:00"/>
    <n v="57"/>
    <x v="0"/>
    <x v="0"/>
    <s v=""/>
    <n v="4"/>
    <n v="1"/>
    <x v="1"/>
  </r>
  <r>
    <d v="2006-06-13T00:00:00"/>
    <n v="83"/>
    <x v="5"/>
    <x v="6"/>
    <s v=""/>
    <n v="4"/>
    <n v="1"/>
    <x v="1"/>
  </r>
  <r>
    <d v="2006-05-30T00:00:00"/>
    <n v="80"/>
    <x v="1"/>
    <x v="8"/>
    <s v=""/>
    <n v="4"/>
    <n v="1"/>
    <x v="1"/>
  </r>
  <r>
    <d v="2006-05-30T00:00:00"/>
    <n v="80"/>
    <x v="1"/>
    <x v="7"/>
    <s v="Bleeding from tag."/>
    <n v="4"/>
    <n v="1"/>
    <x v="1"/>
  </r>
  <r>
    <d v="2005-07-26T00:00:00"/>
    <n v="57"/>
    <x v="0"/>
    <x v="0"/>
    <s v=""/>
    <n v="4"/>
    <n v="1"/>
    <x v="1"/>
  </r>
  <r>
    <d v="2005-06-16T00:00:00"/>
    <n v="59"/>
    <x v="2"/>
    <x v="1"/>
    <s v=""/>
    <n v="4"/>
    <n v="1"/>
    <x v="1"/>
  </r>
  <r>
    <d v="2006-05-30T00:00:00"/>
    <n v="80"/>
    <x v="1"/>
    <x v="5"/>
    <s v=""/>
    <n v="4"/>
    <n v="1"/>
    <x v="1"/>
  </r>
  <r>
    <d v="2006-06-13T00:00:00"/>
    <n v="83"/>
    <x v="5"/>
    <x v="8"/>
    <s v=""/>
    <n v="4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0808B-E06E-401B-A5D9-B2DC82F26573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X16" firstHeaderRow="1" firstDataRow="3" firstDataCol="1"/>
  <pivotFields count="10">
    <pivotField compact="0" numFmtId="164" outline="0" showAll="0"/>
    <pivotField axis="axisRow" compact="0" outline="0" showAll="0">
      <items count="11">
        <item x="0"/>
        <item x="4"/>
        <item x="5"/>
        <item x="2"/>
        <item x="7"/>
        <item x="6"/>
        <item x="1"/>
        <item x="8"/>
        <item x="9"/>
        <item x="3"/>
        <item t="default"/>
      </items>
    </pivotField>
    <pivotField compact="0" numFmtId="165" outline="0" showAll="0"/>
    <pivotField axis="axisCol" compact="0" numFmtId="165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3"/>
    <field x="9"/>
  </colFields>
  <colItems count="23">
    <i>
      <x v="1"/>
      <x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t="default">
      <x v="10"/>
    </i>
    <i t="grand">
      <x/>
    </i>
  </colItems>
  <dataFields count="1">
    <dataField name="Count of Conditio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AC101-F09D-415F-B6EB-47C712286013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H23" firstHeaderRow="1" firstDataRow="3" firstDataCol="1"/>
  <pivotFields count="8">
    <pivotField compact="0" numFmtId="166" outline="0" showAll="0"/>
    <pivotField compact="0" numFmtId="4" outline="0" showAll="0"/>
    <pivotField axis="axisCol" compact="0" numFmtId="4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>
      <items count="18">
        <item x="6"/>
        <item x="10"/>
        <item x="3"/>
        <item x="12"/>
        <item x="5"/>
        <item x="13"/>
        <item x="9"/>
        <item x="16"/>
        <item x="4"/>
        <item x="7"/>
        <item x="14"/>
        <item x="15"/>
        <item x="2"/>
        <item x="1"/>
        <item x="8"/>
        <item x="0"/>
        <item x="11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2"/>
    <field x="7"/>
  </colFields>
  <colItems count="7">
    <i>
      <x v="4"/>
      <x/>
    </i>
    <i r="1">
      <x v="1"/>
    </i>
    <i t="default">
      <x v="4"/>
    </i>
    <i>
      <x v="5"/>
      <x/>
    </i>
    <i r="1">
      <x v="1"/>
    </i>
    <i t="default">
      <x v="5"/>
    </i>
    <i t="grand">
      <x/>
    </i>
  </colItems>
  <dataFields count="1">
    <dataField name="Count of Disp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A4FF-680B-476B-B377-DD1A6FF8E927}">
  <dimension ref="A1:J433"/>
  <sheetViews>
    <sheetView workbookViewId="0">
      <selection activeCell="J1" sqref="A1:J428"/>
    </sheetView>
  </sheetViews>
  <sheetFormatPr defaultRowHeight="15.75" x14ac:dyDescent="0.25"/>
  <cols>
    <col min="1" max="1" width="13.85546875" style="1" bestFit="1" customWidth="1"/>
    <col min="2" max="2" width="14.140625" style="2" bestFit="1" customWidth="1"/>
    <col min="3" max="4" width="9.28515625" style="2" customWidth="1"/>
    <col min="5" max="5" width="16.140625" style="2" bestFit="1" customWidth="1"/>
    <col min="6" max="6" width="12.7109375" style="2" customWidth="1"/>
    <col min="7" max="7" width="10.42578125" style="2" customWidth="1"/>
    <col min="8" max="8" width="8" style="2" customWidth="1"/>
    <col min="9" max="9" width="9.140625" style="3"/>
  </cols>
  <sheetData>
    <row r="1" spans="1:10" ht="63" x14ac:dyDescent="0.25">
      <c r="A1" s="4" t="s">
        <v>0</v>
      </c>
      <c r="B1" s="7" t="s">
        <v>29</v>
      </c>
      <c r="C1" s="6" t="s">
        <v>50</v>
      </c>
      <c r="D1" s="6" t="s">
        <v>58</v>
      </c>
      <c r="E1" s="5" t="s">
        <v>57</v>
      </c>
      <c r="F1" s="5" t="s">
        <v>15</v>
      </c>
      <c r="G1" s="7" t="s">
        <v>30</v>
      </c>
      <c r="H1" s="7" t="s">
        <v>51</v>
      </c>
      <c r="I1" s="8" t="s">
        <v>52</v>
      </c>
      <c r="J1" s="9" t="s">
        <v>53</v>
      </c>
    </row>
    <row r="2" spans="1:10" x14ac:dyDescent="0.25">
      <c r="A2" s="10">
        <v>39941</v>
      </c>
      <c r="B2" s="13" t="s">
        <v>31</v>
      </c>
      <c r="C2" s="12">
        <v>12.801600000000001</v>
      </c>
      <c r="D2" s="12">
        <f>C2*0.5468</f>
        <v>6.9999148799999995</v>
      </c>
      <c r="E2" s="11" t="s">
        <v>1</v>
      </c>
      <c r="F2" s="11" t="s">
        <v>16</v>
      </c>
      <c r="G2" s="13" t="s">
        <v>28</v>
      </c>
      <c r="H2" s="13">
        <v>36</v>
      </c>
      <c r="I2" s="8">
        <v>1.9874999999956344</v>
      </c>
      <c r="J2" s="9" t="s">
        <v>54</v>
      </c>
    </row>
    <row r="3" spans="1:10" x14ac:dyDescent="0.25">
      <c r="A3" s="10">
        <v>39941</v>
      </c>
      <c r="B3" s="13" t="s">
        <v>31</v>
      </c>
      <c r="C3" s="12">
        <v>13.350239999999998</v>
      </c>
      <c r="D3" s="12">
        <f t="shared" ref="D3:D66" si="0">C3*0.5468</f>
        <v>7.2999112319999977</v>
      </c>
      <c r="E3" s="11" t="s">
        <v>1</v>
      </c>
      <c r="F3" s="11" t="s">
        <v>16</v>
      </c>
      <c r="G3" s="13" t="s">
        <v>28</v>
      </c>
      <c r="H3" s="13">
        <v>31</v>
      </c>
      <c r="I3" s="8">
        <v>1.9868055555562023</v>
      </c>
      <c r="J3" s="9" t="s">
        <v>54</v>
      </c>
    </row>
    <row r="4" spans="1:10" x14ac:dyDescent="0.25">
      <c r="A4" s="10">
        <v>39941</v>
      </c>
      <c r="B4" s="7" t="s">
        <v>31</v>
      </c>
      <c r="C4" s="12">
        <v>15.36192</v>
      </c>
      <c r="D4" s="12">
        <f t="shared" si="0"/>
        <v>8.3998978559999991</v>
      </c>
      <c r="E4" s="11" t="s">
        <v>1</v>
      </c>
      <c r="F4" s="11" t="s">
        <v>16</v>
      </c>
      <c r="G4" s="13" t="s">
        <v>28</v>
      </c>
      <c r="H4" s="7">
        <v>40</v>
      </c>
      <c r="I4" s="8">
        <v>1.9659722222204437</v>
      </c>
      <c r="J4" s="9" t="s">
        <v>54</v>
      </c>
    </row>
    <row r="5" spans="1:10" x14ac:dyDescent="0.25">
      <c r="A5" s="10">
        <v>39941</v>
      </c>
      <c r="B5" s="13" t="s">
        <v>31</v>
      </c>
      <c r="C5" s="12">
        <v>15.849600000000001</v>
      </c>
      <c r="D5" s="12">
        <f t="shared" si="0"/>
        <v>8.6665612799999998</v>
      </c>
      <c r="E5" s="11" t="s">
        <v>1</v>
      </c>
      <c r="F5" s="11" t="s">
        <v>16</v>
      </c>
      <c r="G5" s="13" t="s">
        <v>28</v>
      </c>
      <c r="H5" s="7">
        <v>33</v>
      </c>
      <c r="I5" s="8">
        <v>1.9625000000014552</v>
      </c>
      <c r="J5" s="9" t="s">
        <v>54</v>
      </c>
    </row>
    <row r="6" spans="1:10" x14ac:dyDescent="0.25">
      <c r="A6" s="10">
        <v>39941</v>
      </c>
      <c r="B6" s="7" t="s">
        <v>31</v>
      </c>
      <c r="C6" s="12">
        <v>20.726400000000002</v>
      </c>
      <c r="D6" s="12">
        <f t="shared" si="0"/>
        <v>11.33319552</v>
      </c>
      <c r="E6" s="11" t="s">
        <v>2</v>
      </c>
      <c r="F6" s="11" t="s">
        <v>17</v>
      </c>
      <c r="G6" s="13" t="s">
        <v>28</v>
      </c>
      <c r="H6" s="7">
        <v>41</v>
      </c>
      <c r="I6" s="8">
        <v>1.96875</v>
      </c>
      <c r="J6" s="9" t="s">
        <v>54</v>
      </c>
    </row>
    <row r="7" spans="1:10" x14ac:dyDescent="0.25">
      <c r="A7" s="10">
        <v>39941</v>
      </c>
      <c r="B7" s="7" t="s">
        <v>31</v>
      </c>
      <c r="C7" s="12">
        <v>20.116800000000001</v>
      </c>
      <c r="D7" s="12">
        <f t="shared" si="0"/>
        <v>10.999866239999999</v>
      </c>
      <c r="E7" s="11" t="s">
        <v>2</v>
      </c>
      <c r="F7" s="11" t="s">
        <v>17</v>
      </c>
      <c r="G7" s="13" t="s">
        <v>28</v>
      </c>
      <c r="H7" s="7">
        <v>36</v>
      </c>
      <c r="I7" s="8">
        <v>1.9645833333343035</v>
      </c>
      <c r="J7" s="9" t="s">
        <v>54</v>
      </c>
    </row>
    <row r="8" spans="1:10" x14ac:dyDescent="0.25">
      <c r="A8" s="10">
        <v>39941</v>
      </c>
      <c r="B8" s="7" t="s">
        <v>31</v>
      </c>
      <c r="C8" s="12">
        <v>20.116800000000001</v>
      </c>
      <c r="D8" s="12">
        <f t="shared" si="0"/>
        <v>10.999866239999999</v>
      </c>
      <c r="E8" s="11" t="s">
        <v>2</v>
      </c>
      <c r="F8" s="11" t="s">
        <v>17</v>
      </c>
      <c r="G8" s="13" t="s">
        <v>28</v>
      </c>
      <c r="H8" s="7">
        <v>34</v>
      </c>
      <c r="I8" s="8">
        <v>1.96875</v>
      </c>
      <c r="J8" s="9" t="s">
        <v>54</v>
      </c>
    </row>
    <row r="9" spans="1:10" x14ac:dyDescent="0.25">
      <c r="A9" s="10">
        <v>39941</v>
      </c>
      <c r="B9" s="7" t="s">
        <v>31</v>
      </c>
      <c r="C9" s="12">
        <v>19.202400000000001</v>
      </c>
      <c r="D9" s="12">
        <f t="shared" si="0"/>
        <v>10.49987232</v>
      </c>
      <c r="E9" s="11" t="s">
        <v>2</v>
      </c>
      <c r="F9" s="11" t="s">
        <v>17</v>
      </c>
      <c r="G9" s="13" t="s">
        <v>28</v>
      </c>
      <c r="H9" s="7">
        <v>37</v>
      </c>
      <c r="I9" s="8">
        <v>1.9701388888861402</v>
      </c>
      <c r="J9" s="9" t="s">
        <v>54</v>
      </c>
    </row>
    <row r="10" spans="1:10" x14ac:dyDescent="0.25">
      <c r="A10" s="10">
        <v>39941</v>
      </c>
      <c r="B10" s="7" t="s">
        <v>31</v>
      </c>
      <c r="C10" s="12">
        <v>34.747199999999999</v>
      </c>
      <c r="D10" s="12">
        <f t="shared" si="0"/>
        <v>18.999768959999997</v>
      </c>
      <c r="E10" s="11" t="s">
        <v>3</v>
      </c>
      <c r="F10" s="11" t="s">
        <v>18</v>
      </c>
      <c r="G10" s="13" t="s">
        <v>28</v>
      </c>
      <c r="H10" s="7">
        <v>41</v>
      </c>
      <c r="I10" s="8">
        <v>1.9638888888875954</v>
      </c>
      <c r="J10" s="9" t="s">
        <v>54</v>
      </c>
    </row>
    <row r="11" spans="1:10" x14ac:dyDescent="0.25">
      <c r="A11" s="10">
        <v>39941</v>
      </c>
      <c r="B11" s="7" t="s">
        <v>31</v>
      </c>
      <c r="C11" s="12">
        <v>35.052</v>
      </c>
      <c r="D11" s="12">
        <f t="shared" si="0"/>
        <v>19.166433599999998</v>
      </c>
      <c r="E11" s="11" t="s">
        <v>3</v>
      </c>
      <c r="F11" s="11" t="s">
        <v>18</v>
      </c>
      <c r="G11" s="13" t="s">
        <v>28</v>
      </c>
      <c r="H11" s="7">
        <v>45</v>
      </c>
      <c r="I11" s="8">
        <v>1.9638888888875954</v>
      </c>
      <c r="J11" s="9" t="s">
        <v>54</v>
      </c>
    </row>
    <row r="12" spans="1:10" x14ac:dyDescent="0.25">
      <c r="A12" s="10">
        <v>39941</v>
      </c>
      <c r="B12" s="7" t="s">
        <v>31</v>
      </c>
      <c r="C12" s="12">
        <v>34.015680000000003</v>
      </c>
      <c r="D12" s="12">
        <f t="shared" si="0"/>
        <v>18.599773824</v>
      </c>
      <c r="E12" s="11" t="s">
        <v>3</v>
      </c>
      <c r="F12" s="11" t="s">
        <v>18</v>
      </c>
      <c r="G12" s="13" t="s">
        <v>28</v>
      </c>
      <c r="H12" s="7">
        <v>44</v>
      </c>
      <c r="I12" s="8">
        <v>1.9638888888875954</v>
      </c>
      <c r="J12" s="9" t="s">
        <v>54</v>
      </c>
    </row>
    <row r="13" spans="1:10" x14ac:dyDescent="0.25">
      <c r="A13" s="10">
        <v>39941</v>
      </c>
      <c r="B13" s="7" t="s">
        <v>32</v>
      </c>
      <c r="C13" s="12">
        <v>34.137599999999999</v>
      </c>
      <c r="D13" s="12">
        <f t="shared" si="0"/>
        <v>18.666439679999996</v>
      </c>
      <c r="E13" s="11" t="s">
        <v>3</v>
      </c>
      <c r="F13" s="11" t="s">
        <v>18</v>
      </c>
      <c r="G13" s="13" t="s">
        <v>28</v>
      </c>
      <c r="H13" s="7">
        <v>35</v>
      </c>
      <c r="I13" s="8">
        <v>1.9673611111138598</v>
      </c>
      <c r="J13" s="9" t="s">
        <v>54</v>
      </c>
    </row>
    <row r="14" spans="1:10" x14ac:dyDescent="0.25">
      <c r="A14" s="10">
        <v>39941</v>
      </c>
      <c r="B14" s="7" t="s">
        <v>31</v>
      </c>
      <c r="C14" s="12">
        <v>37.490400000000001</v>
      </c>
      <c r="D14" s="12">
        <f t="shared" si="0"/>
        <v>20.499750719999998</v>
      </c>
      <c r="E14" s="11" t="s">
        <v>4</v>
      </c>
      <c r="F14" s="11" t="s">
        <v>19</v>
      </c>
      <c r="G14" s="13" t="s">
        <v>28</v>
      </c>
      <c r="H14" s="7">
        <v>46</v>
      </c>
      <c r="I14" s="8">
        <v>1.9666666666598758</v>
      </c>
      <c r="J14" s="9" t="s">
        <v>54</v>
      </c>
    </row>
    <row r="15" spans="1:10" x14ac:dyDescent="0.25">
      <c r="A15" s="10">
        <v>39941</v>
      </c>
      <c r="B15" s="7" t="s">
        <v>33</v>
      </c>
      <c r="C15" s="12">
        <v>38.1</v>
      </c>
      <c r="D15" s="12">
        <f t="shared" si="0"/>
        <v>20.833079999999999</v>
      </c>
      <c r="E15" s="11" t="s">
        <v>4</v>
      </c>
      <c r="F15" s="11" t="s">
        <v>19</v>
      </c>
      <c r="G15" s="13" t="s">
        <v>28</v>
      </c>
      <c r="H15" s="7">
        <v>29</v>
      </c>
      <c r="I15" s="8">
        <v>1.9680555555532919</v>
      </c>
      <c r="J15" s="9" t="s">
        <v>54</v>
      </c>
    </row>
    <row r="16" spans="1:10" x14ac:dyDescent="0.25">
      <c r="A16" s="10">
        <v>39941</v>
      </c>
      <c r="B16" s="7" t="s">
        <v>31</v>
      </c>
      <c r="C16" s="12">
        <v>39.014400000000002</v>
      </c>
      <c r="D16" s="12">
        <f t="shared" si="0"/>
        <v>21.33307392</v>
      </c>
      <c r="E16" s="11" t="s">
        <v>4</v>
      </c>
      <c r="F16" s="11" t="s">
        <v>19</v>
      </c>
      <c r="G16" s="13" t="s">
        <v>28</v>
      </c>
      <c r="H16" s="7">
        <v>39</v>
      </c>
      <c r="I16" s="8">
        <v>1.9590277777751908</v>
      </c>
      <c r="J16" s="9" t="s">
        <v>54</v>
      </c>
    </row>
    <row r="17" spans="1:10" x14ac:dyDescent="0.25">
      <c r="A17" s="10">
        <v>39950</v>
      </c>
      <c r="B17" s="7" t="s">
        <v>31</v>
      </c>
      <c r="C17" s="12">
        <v>12.801600000000001</v>
      </c>
      <c r="D17" s="12">
        <f t="shared" si="0"/>
        <v>6.9999148799999995</v>
      </c>
      <c r="E17" s="11" t="s">
        <v>1</v>
      </c>
      <c r="F17" s="11" t="s">
        <v>16</v>
      </c>
      <c r="G17" s="13" t="s">
        <v>28</v>
      </c>
      <c r="H17" s="7">
        <v>37</v>
      </c>
      <c r="I17" s="8">
        <v>1.859722222223354</v>
      </c>
      <c r="J17" s="9" t="s">
        <v>54</v>
      </c>
    </row>
    <row r="18" spans="1:10" x14ac:dyDescent="0.25">
      <c r="A18" s="10">
        <v>39950</v>
      </c>
      <c r="B18" s="7" t="s">
        <v>31</v>
      </c>
      <c r="C18" s="12">
        <v>10.972799999999999</v>
      </c>
      <c r="D18" s="12">
        <f t="shared" si="0"/>
        <v>5.9999270399999993</v>
      </c>
      <c r="E18" s="11" t="s">
        <v>1</v>
      </c>
      <c r="F18" s="11" t="s">
        <v>16</v>
      </c>
      <c r="G18" s="13" t="s">
        <v>28</v>
      </c>
      <c r="H18" s="7">
        <v>24</v>
      </c>
      <c r="I18" s="8">
        <v>1.9055555555532919</v>
      </c>
      <c r="J18" s="9" t="s">
        <v>54</v>
      </c>
    </row>
    <row r="19" spans="1:10" x14ac:dyDescent="0.25">
      <c r="A19" s="10">
        <v>39950</v>
      </c>
      <c r="B19" s="7" t="s">
        <v>31</v>
      </c>
      <c r="C19" s="12">
        <v>13.106400000000001</v>
      </c>
      <c r="D19" s="12">
        <f t="shared" si="0"/>
        <v>7.16657952</v>
      </c>
      <c r="E19" s="11" t="s">
        <v>1</v>
      </c>
      <c r="F19" s="11" t="s">
        <v>16</v>
      </c>
      <c r="G19" s="13" t="s">
        <v>28</v>
      </c>
      <c r="H19" s="7">
        <v>24</v>
      </c>
      <c r="I19" s="8">
        <v>1.9180555555503815</v>
      </c>
      <c r="J19" s="9" t="s">
        <v>54</v>
      </c>
    </row>
    <row r="20" spans="1:10" x14ac:dyDescent="0.25">
      <c r="A20" s="10">
        <v>39950</v>
      </c>
      <c r="B20" s="7" t="s">
        <v>31</v>
      </c>
      <c r="C20" s="12">
        <v>13.715999999999999</v>
      </c>
      <c r="D20" s="12">
        <f t="shared" si="0"/>
        <v>7.4999087999999992</v>
      </c>
      <c r="E20" s="11" t="s">
        <v>1</v>
      </c>
      <c r="F20" s="11" t="s">
        <v>16</v>
      </c>
      <c r="G20" s="13" t="s">
        <v>28</v>
      </c>
      <c r="H20" s="7">
        <v>38</v>
      </c>
      <c r="I20" s="8">
        <v>1.9284722222218988</v>
      </c>
      <c r="J20" s="9" t="s">
        <v>54</v>
      </c>
    </row>
    <row r="21" spans="1:10" x14ac:dyDescent="0.25">
      <c r="A21" s="10">
        <v>39950</v>
      </c>
      <c r="B21" s="7" t="s">
        <v>31</v>
      </c>
      <c r="C21" s="12">
        <v>21.945599999999999</v>
      </c>
      <c r="D21" s="12">
        <f t="shared" si="0"/>
        <v>11.999854079999999</v>
      </c>
      <c r="E21" s="11" t="s">
        <v>2</v>
      </c>
      <c r="F21" s="11" t="s">
        <v>17</v>
      </c>
      <c r="G21" s="13" t="s">
        <v>28</v>
      </c>
      <c r="H21" s="7">
        <v>31</v>
      </c>
      <c r="I21" s="8">
        <v>1.9319444444481633</v>
      </c>
      <c r="J21" s="9" t="s">
        <v>54</v>
      </c>
    </row>
    <row r="22" spans="1:10" x14ac:dyDescent="0.25">
      <c r="A22" s="10">
        <v>39950</v>
      </c>
      <c r="B22" s="7" t="s">
        <v>31</v>
      </c>
      <c r="C22" s="12">
        <v>20.726400000000002</v>
      </c>
      <c r="D22" s="12">
        <f t="shared" si="0"/>
        <v>11.33319552</v>
      </c>
      <c r="E22" s="11" t="s">
        <v>2</v>
      </c>
      <c r="F22" s="11" t="s">
        <v>17</v>
      </c>
      <c r="G22" s="13" t="s">
        <v>28</v>
      </c>
      <c r="H22" s="7">
        <v>33</v>
      </c>
      <c r="I22" s="8">
        <v>16.904861111106584</v>
      </c>
      <c r="J22" s="9" t="s">
        <v>54</v>
      </c>
    </row>
    <row r="23" spans="1:10" x14ac:dyDescent="0.25">
      <c r="A23" s="10">
        <v>39950</v>
      </c>
      <c r="B23" s="7" t="s">
        <v>31</v>
      </c>
      <c r="C23" s="12">
        <v>22.86</v>
      </c>
      <c r="D23" s="12">
        <f t="shared" si="0"/>
        <v>12.499847999999998</v>
      </c>
      <c r="E23" s="11" t="s">
        <v>2</v>
      </c>
      <c r="F23" s="11" t="s">
        <v>17</v>
      </c>
      <c r="G23" s="13" t="s">
        <v>28</v>
      </c>
      <c r="H23" s="7">
        <v>33</v>
      </c>
      <c r="I23" s="8">
        <v>1.9430555555591127</v>
      </c>
      <c r="J23" s="9" t="s">
        <v>54</v>
      </c>
    </row>
    <row r="24" spans="1:10" x14ac:dyDescent="0.25">
      <c r="A24" s="10">
        <v>39950</v>
      </c>
      <c r="B24" s="7" t="s">
        <v>31</v>
      </c>
      <c r="C24" s="12">
        <v>18.897600000000001</v>
      </c>
      <c r="D24" s="12">
        <f t="shared" si="0"/>
        <v>10.333207679999999</v>
      </c>
      <c r="E24" s="11" t="s">
        <v>2</v>
      </c>
      <c r="F24" s="11" t="s">
        <v>17</v>
      </c>
      <c r="G24" s="13" t="s">
        <v>28</v>
      </c>
      <c r="H24" s="7">
        <v>40</v>
      </c>
      <c r="I24" s="8">
        <v>1.9777777777781012</v>
      </c>
      <c r="J24" s="9" t="s">
        <v>54</v>
      </c>
    </row>
    <row r="25" spans="1:10" x14ac:dyDescent="0.25">
      <c r="A25" s="10">
        <v>39950</v>
      </c>
      <c r="B25" s="7" t="s">
        <v>31</v>
      </c>
      <c r="C25" s="12">
        <v>30.1752</v>
      </c>
      <c r="D25" s="12">
        <f t="shared" si="0"/>
        <v>16.499799359999997</v>
      </c>
      <c r="E25" s="11" t="s">
        <v>3</v>
      </c>
      <c r="F25" s="11" t="s">
        <v>18</v>
      </c>
      <c r="G25" s="13" t="s">
        <v>28</v>
      </c>
      <c r="H25" s="7">
        <v>39</v>
      </c>
      <c r="I25" s="8">
        <v>2.9111111111124046</v>
      </c>
      <c r="J25" s="9" t="s">
        <v>54</v>
      </c>
    </row>
    <row r="26" spans="1:10" x14ac:dyDescent="0.25">
      <c r="A26" s="10">
        <v>39950</v>
      </c>
      <c r="B26" s="7" t="s">
        <v>31</v>
      </c>
      <c r="C26" s="12">
        <v>31.394400000000001</v>
      </c>
      <c r="D26" s="12">
        <f t="shared" si="0"/>
        <v>17.166457919999999</v>
      </c>
      <c r="E26" s="11" t="s">
        <v>3</v>
      </c>
      <c r="F26" s="11" t="s">
        <v>18</v>
      </c>
      <c r="G26" s="13" t="s">
        <v>28</v>
      </c>
      <c r="H26" s="7">
        <v>38</v>
      </c>
      <c r="I26" s="8">
        <v>1.9673611111138598</v>
      </c>
      <c r="J26" s="9" t="s">
        <v>54</v>
      </c>
    </row>
    <row r="27" spans="1:10" x14ac:dyDescent="0.25">
      <c r="A27" s="10">
        <v>39950</v>
      </c>
      <c r="B27" s="7" t="s">
        <v>31</v>
      </c>
      <c r="C27" s="12">
        <v>31.089600000000001</v>
      </c>
      <c r="D27" s="12">
        <f t="shared" si="0"/>
        <v>16.999793279999999</v>
      </c>
      <c r="E27" s="11" t="s">
        <v>3</v>
      </c>
      <c r="F27" s="11" t="s">
        <v>18</v>
      </c>
      <c r="G27" s="13" t="s">
        <v>28</v>
      </c>
      <c r="H27" s="7">
        <v>35</v>
      </c>
      <c r="I27" s="8">
        <v>1.9659722222204437</v>
      </c>
      <c r="J27" s="9" t="s">
        <v>54</v>
      </c>
    </row>
    <row r="28" spans="1:10" x14ac:dyDescent="0.25">
      <c r="A28" s="10">
        <v>39950</v>
      </c>
      <c r="B28" s="7" t="s">
        <v>31</v>
      </c>
      <c r="C28" s="12">
        <v>32.003999999999998</v>
      </c>
      <c r="D28" s="12">
        <f t="shared" si="0"/>
        <v>17.499787199999997</v>
      </c>
      <c r="E28" s="11" t="s">
        <v>3</v>
      </c>
      <c r="F28" s="11" t="s">
        <v>18</v>
      </c>
      <c r="G28" s="13" t="s">
        <v>28</v>
      </c>
      <c r="H28" s="7">
        <v>35</v>
      </c>
      <c r="I28" s="8">
        <v>1.9666666666671517</v>
      </c>
      <c r="J28" s="9" t="s">
        <v>54</v>
      </c>
    </row>
    <row r="29" spans="1:10" x14ac:dyDescent="0.25">
      <c r="A29" s="10">
        <v>39950</v>
      </c>
      <c r="B29" s="7" t="s">
        <v>33</v>
      </c>
      <c r="C29" s="12">
        <v>38.1</v>
      </c>
      <c r="D29" s="12">
        <f t="shared" si="0"/>
        <v>20.833079999999999</v>
      </c>
      <c r="E29" s="11" t="s">
        <v>4</v>
      </c>
      <c r="F29" s="11" t="s">
        <v>19</v>
      </c>
      <c r="G29" s="13" t="s">
        <v>28</v>
      </c>
      <c r="H29" s="7">
        <v>22</v>
      </c>
      <c r="I29" s="8">
        <v>1.9881944444496185</v>
      </c>
      <c r="J29" s="9" t="s">
        <v>54</v>
      </c>
    </row>
    <row r="30" spans="1:10" x14ac:dyDescent="0.25">
      <c r="A30" s="10">
        <v>39950</v>
      </c>
      <c r="B30" s="7" t="s">
        <v>31</v>
      </c>
      <c r="C30" s="12">
        <v>37.490400000000001</v>
      </c>
      <c r="D30" s="12">
        <f t="shared" si="0"/>
        <v>20.499750719999998</v>
      </c>
      <c r="E30" s="11" t="s">
        <v>4</v>
      </c>
      <c r="F30" s="11" t="s">
        <v>19</v>
      </c>
      <c r="G30" s="13" t="s">
        <v>28</v>
      </c>
      <c r="H30" s="7">
        <v>34</v>
      </c>
      <c r="I30" s="8">
        <v>1.9874999999956344</v>
      </c>
      <c r="J30" s="9" t="s">
        <v>54</v>
      </c>
    </row>
    <row r="31" spans="1:10" x14ac:dyDescent="0.25">
      <c r="A31" s="10">
        <v>39950</v>
      </c>
      <c r="B31" s="7" t="s">
        <v>31</v>
      </c>
      <c r="C31" s="12">
        <v>37.185600000000001</v>
      </c>
      <c r="D31" s="12">
        <f t="shared" si="0"/>
        <v>20.333086079999998</v>
      </c>
      <c r="E31" s="11" t="s">
        <v>4</v>
      </c>
      <c r="F31" s="11" t="s">
        <v>19</v>
      </c>
      <c r="G31" s="13" t="s">
        <v>28</v>
      </c>
      <c r="H31" s="7">
        <v>34</v>
      </c>
      <c r="I31" s="8">
        <v>1.984722222223354</v>
      </c>
      <c r="J31" s="9" t="s">
        <v>54</v>
      </c>
    </row>
    <row r="32" spans="1:10" x14ac:dyDescent="0.25">
      <c r="A32" s="4">
        <v>39965</v>
      </c>
      <c r="B32" s="7" t="s">
        <v>31</v>
      </c>
      <c r="C32" s="12">
        <v>16.459199999999999</v>
      </c>
      <c r="D32" s="12">
        <f t="shared" si="0"/>
        <v>8.999890559999999</v>
      </c>
      <c r="E32" s="11" t="s">
        <v>1</v>
      </c>
      <c r="F32" s="11" t="s">
        <v>16</v>
      </c>
      <c r="G32" s="13" t="s">
        <v>28</v>
      </c>
      <c r="H32" s="7">
        <v>32</v>
      </c>
      <c r="I32" s="8">
        <v>2.0777777777839219</v>
      </c>
      <c r="J32" s="9" t="s">
        <v>54</v>
      </c>
    </row>
    <row r="33" spans="1:10" x14ac:dyDescent="0.25">
      <c r="A33" s="4">
        <v>39965</v>
      </c>
      <c r="B33" s="7" t="s">
        <v>31</v>
      </c>
      <c r="C33" s="12">
        <v>14.6304</v>
      </c>
      <c r="D33" s="12">
        <f t="shared" si="0"/>
        <v>7.9999027199999988</v>
      </c>
      <c r="E33" s="11" t="s">
        <v>1</v>
      </c>
      <c r="F33" s="11" t="s">
        <v>16</v>
      </c>
      <c r="G33" s="13" t="s">
        <v>28</v>
      </c>
      <c r="H33" s="7">
        <v>41</v>
      </c>
      <c r="I33" s="8">
        <v>2.0680555555518367</v>
      </c>
      <c r="J33" s="9" t="s">
        <v>54</v>
      </c>
    </row>
    <row r="34" spans="1:10" x14ac:dyDescent="0.25">
      <c r="A34" s="4">
        <v>39965</v>
      </c>
      <c r="B34" s="7" t="s">
        <v>31</v>
      </c>
      <c r="C34" s="12">
        <v>14.6304</v>
      </c>
      <c r="D34" s="12">
        <f t="shared" si="0"/>
        <v>7.9999027199999988</v>
      </c>
      <c r="E34" s="11" t="s">
        <v>1</v>
      </c>
      <c r="F34" s="11" t="s">
        <v>16</v>
      </c>
      <c r="G34" s="13" t="s">
        <v>28</v>
      </c>
      <c r="H34" s="7">
        <v>39</v>
      </c>
      <c r="I34" s="8">
        <v>2.0687499999985448</v>
      </c>
      <c r="J34" s="9" t="s">
        <v>54</v>
      </c>
    </row>
    <row r="35" spans="1:10" x14ac:dyDescent="0.25">
      <c r="A35" s="4">
        <v>39965</v>
      </c>
      <c r="B35" s="7" t="s">
        <v>31</v>
      </c>
      <c r="C35" s="12">
        <v>14.6304</v>
      </c>
      <c r="D35" s="12">
        <f t="shared" si="0"/>
        <v>7.9999027199999988</v>
      </c>
      <c r="E35" s="11" t="s">
        <v>1</v>
      </c>
      <c r="F35" s="11" t="s">
        <v>16</v>
      </c>
      <c r="G35" s="13" t="s">
        <v>28</v>
      </c>
      <c r="H35" s="7">
        <v>37</v>
      </c>
      <c r="I35" s="8">
        <v>2.0673611111124046</v>
      </c>
      <c r="J35" s="9" t="s">
        <v>54</v>
      </c>
    </row>
    <row r="36" spans="1:10" x14ac:dyDescent="0.25">
      <c r="A36" s="4">
        <v>39965</v>
      </c>
      <c r="B36" s="7" t="s">
        <v>31</v>
      </c>
      <c r="C36" s="12">
        <v>21.945599999999999</v>
      </c>
      <c r="D36" s="12">
        <f t="shared" si="0"/>
        <v>11.999854079999999</v>
      </c>
      <c r="E36" s="11" t="s">
        <v>2</v>
      </c>
      <c r="F36" s="11" t="s">
        <v>17</v>
      </c>
      <c r="G36" s="13" t="s">
        <v>28</v>
      </c>
      <c r="H36" s="7">
        <v>28</v>
      </c>
      <c r="I36" s="8">
        <v>2.0916666666598758</v>
      </c>
      <c r="J36" s="9" t="s">
        <v>54</v>
      </c>
    </row>
    <row r="37" spans="1:10" x14ac:dyDescent="0.25">
      <c r="A37" s="4">
        <v>39965</v>
      </c>
      <c r="B37" s="7" t="s">
        <v>31</v>
      </c>
      <c r="C37" s="12">
        <v>23.7744</v>
      </c>
      <c r="D37" s="12">
        <f t="shared" si="0"/>
        <v>12.99984192</v>
      </c>
      <c r="E37" s="11" t="s">
        <v>2</v>
      </c>
      <c r="F37" s="11" t="s">
        <v>17</v>
      </c>
      <c r="G37" s="13" t="s">
        <v>28</v>
      </c>
      <c r="H37" s="7">
        <v>37</v>
      </c>
      <c r="I37" s="8">
        <v>2.0791666666700621</v>
      </c>
      <c r="J37" s="9" t="s">
        <v>54</v>
      </c>
    </row>
    <row r="38" spans="1:10" x14ac:dyDescent="0.25">
      <c r="A38" s="4">
        <v>39965</v>
      </c>
      <c r="B38" s="7" t="s">
        <v>31</v>
      </c>
      <c r="C38" s="12">
        <v>22.86</v>
      </c>
      <c r="D38" s="12">
        <f t="shared" si="0"/>
        <v>12.499847999999998</v>
      </c>
      <c r="E38" s="11" t="s">
        <v>2</v>
      </c>
      <c r="F38" s="11" t="s">
        <v>17</v>
      </c>
      <c r="G38" s="13" t="s">
        <v>28</v>
      </c>
      <c r="H38" s="7">
        <v>35</v>
      </c>
      <c r="I38" s="8">
        <v>2.0708333333313931</v>
      </c>
      <c r="J38" s="9" t="s">
        <v>54</v>
      </c>
    </row>
    <row r="39" spans="1:10" x14ac:dyDescent="0.25">
      <c r="A39" s="4">
        <v>39965</v>
      </c>
      <c r="B39" s="7" t="s">
        <v>34</v>
      </c>
      <c r="C39" s="12">
        <v>32.918399999999998</v>
      </c>
      <c r="D39" s="12">
        <f t="shared" si="0"/>
        <v>17.999781119999998</v>
      </c>
      <c r="E39" s="11" t="s">
        <v>3</v>
      </c>
      <c r="F39" s="11" t="s">
        <v>18</v>
      </c>
      <c r="G39" s="13" t="s">
        <v>28</v>
      </c>
      <c r="H39" s="7">
        <v>46</v>
      </c>
      <c r="I39" s="8">
        <v>2.0888888888875954</v>
      </c>
      <c r="J39" s="9" t="s">
        <v>54</v>
      </c>
    </row>
    <row r="40" spans="1:10" x14ac:dyDescent="0.25">
      <c r="A40" s="4">
        <v>39965</v>
      </c>
      <c r="B40" s="7" t="s">
        <v>31</v>
      </c>
      <c r="C40" s="12">
        <v>29.2608</v>
      </c>
      <c r="D40" s="12">
        <f t="shared" si="0"/>
        <v>15.999805439999998</v>
      </c>
      <c r="E40" s="11" t="s">
        <v>3</v>
      </c>
      <c r="F40" s="11" t="s">
        <v>18</v>
      </c>
      <c r="G40" s="13" t="s">
        <v>28</v>
      </c>
      <c r="H40" s="7">
        <v>38</v>
      </c>
      <c r="I40" s="8">
        <v>2.0791666666627862</v>
      </c>
      <c r="J40" s="9" t="s">
        <v>54</v>
      </c>
    </row>
    <row r="41" spans="1:10" x14ac:dyDescent="0.25">
      <c r="A41" s="4">
        <v>39965</v>
      </c>
      <c r="B41" s="7" t="s">
        <v>31</v>
      </c>
      <c r="C41" s="12">
        <v>29.2608</v>
      </c>
      <c r="D41" s="12">
        <f t="shared" si="0"/>
        <v>15.999805439999998</v>
      </c>
      <c r="E41" s="11" t="s">
        <v>3</v>
      </c>
      <c r="F41" s="11" t="s">
        <v>18</v>
      </c>
      <c r="G41" s="13" t="s">
        <v>28</v>
      </c>
      <c r="H41" s="7">
        <v>36</v>
      </c>
      <c r="I41" s="8">
        <v>2.0770833333299379</v>
      </c>
      <c r="J41" s="9" t="s">
        <v>54</v>
      </c>
    </row>
    <row r="42" spans="1:10" x14ac:dyDescent="0.25">
      <c r="A42" s="4">
        <v>39965</v>
      </c>
      <c r="B42" s="7" t="s">
        <v>31</v>
      </c>
      <c r="C42" s="12">
        <v>29.2608</v>
      </c>
      <c r="D42" s="12">
        <f t="shared" si="0"/>
        <v>15.999805439999998</v>
      </c>
      <c r="E42" s="11" t="s">
        <v>3</v>
      </c>
      <c r="F42" s="11" t="s">
        <v>18</v>
      </c>
      <c r="G42" s="13" t="s">
        <v>28</v>
      </c>
      <c r="H42" s="7">
        <v>39</v>
      </c>
      <c r="I42" s="8">
        <v>2.0750000000043656</v>
      </c>
      <c r="J42" s="9" t="s">
        <v>54</v>
      </c>
    </row>
    <row r="43" spans="1:10" x14ac:dyDescent="0.25">
      <c r="A43" s="4">
        <v>39965</v>
      </c>
      <c r="B43" s="7" t="s">
        <v>31</v>
      </c>
      <c r="C43" s="12">
        <v>36.880800000000001</v>
      </c>
      <c r="D43" s="12">
        <f t="shared" si="0"/>
        <v>20.166421439999997</v>
      </c>
      <c r="E43" s="11" t="s">
        <v>4</v>
      </c>
      <c r="F43" s="11" t="s">
        <v>19</v>
      </c>
      <c r="G43" s="13" t="s">
        <v>28</v>
      </c>
      <c r="H43" s="7">
        <v>42</v>
      </c>
      <c r="I43" s="8">
        <v>2.1034722222248092</v>
      </c>
      <c r="J43" s="9" t="s">
        <v>54</v>
      </c>
    </row>
    <row r="44" spans="1:10" x14ac:dyDescent="0.25">
      <c r="A44" s="4">
        <v>39965</v>
      </c>
      <c r="B44" s="7" t="s">
        <v>33</v>
      </c>
      <c r="C44" s="12">
        <v>37.185600000000001</v>
      </c>
      <c r="D44" s="12">
        <f t="shared" si="0"/>
        <v>20.333086079999998</v>
      </c>
      <c r="E44" s="11" t="s">
        <v>4</v>
      </c>
      <c r="F44" s="11" t="s">
        <v>19</v>
      </c>
      <c r="G44" s="13" t="s">
        <v>28</v>
      </c>
      <c r="H44" s="7">
        <v>33</v>
      </c>
      <c r="I44" s="8">
        <v>2.101388888891961</v>
      </c>
      <c r="J44" s="9" t="s">
        <v>54</v>
      </c>
    </row>
    <row r="45" spans="1:10" x14ac:dyDescent="0.25">
      <c r="A45" s="4">
        <v>39965</v>
      </c>
      <c r="B45" s="7" t="s">
        <v>31</v>
      </c>
      <c r="C45" s="12">
        <v>37.185600000000001</v>
      </c>
      <c r="D45" s="12">
        <f t="shared" si="0"/>
        <v>20.333086079999998</v>
      </c>
      <c r="E45" s="11" t="s">
        <v>4</v>
      </c>
      <c r="F45" s="11" t="s">
        <v>19</v>
      </c>
      <c r="G45" s="13" t="s">
        <v>28</v>
      </c>
      <c r="H45" s="7">
        <v>35</v>
      </c>
      <c r="I45" s="8">
        <v>2.0993055555591127</v>
      </c>
      <c r="J45" s="9" t="s">
        <v>54</v>
      </c>
    </row>
    <row r="46" spans="1:10" x14ac:dyDescent="0.25">
      <c r="A46" s="4">
        <v>39965</v>
      </c>
      <c r="B46" s="7" t="s">
        <v>35</v>
      </c>
      <c r="C46" s="12">
        <v>21.945599999999999</v>
      </c>
      <c r="D46" s="12">
        <f t="shared" si="0"/>
        <v>11.999854079999999</v>
      </c>
      <c r="E46" s="11" t="s">
        <v>2</v>
      </c>
      <c r="F46" s="11" t="s">
        <v>17</v>
      </c>
      <c r="G46" s="13" t="s">
        <v>28</v>
      </c>
      <c r="H46" s="7">
        <v>29</v>
      </c>
      <c r="I46" s="8">
        <v>1.9291666666686069</v>
      </c>
      <c r="J46" s="9" t="s">
        <v>54</v>
      </c>
    </row>
    <row r="47" spans="1:10" x14ac:dyDescent="0.25">
      <c r="A47" s="4">
        <v>39967</v>
      </c>
      <c r="B47" s="7" t="s">
        <v>31</v>
      </c>
      <c r="C47" s="12">
        <v>12.801600000000001</v>
      </c>
      <c r="D47" s="12">
        <f t="shared" si="0"/>
        <v>6.9999148799999995</v>
      </c>
      <c r="E47" s="11" t="s">
        <v>1</v>
      </c>
      <c r="F47" s="11" t="s">
        <v>16</v>
      </c>
      <c r="G47" s="13" t="s">
        <v>28</v>
      </c>
      <c r="H47" s="7">
        <v>40</v>
      </c>
      <c r="I47" s="8">
        <v>2.0430555555576575</v>
      </c>
      <c r="J47" s="9" t="s">
        <v>54</v>
      </c>
    </row>
    <row r="48" spans="1:10" x14ac:dyDescent="0.25">
      <c r="A48" s="4">
        <v>39967</v>
      </c>
      <c r="B48" s="7" t="s">
        <v>31</v>
      </c>
      <c r="C48" s="12">
        <v>9.7536000000000005</v>
      </c>
      <c r="D48" s="12">
        <f t="shared" si="0"/>
        <v>5.3332684800000001</v>
      </c>
      <c r="E48" s="11" t="s">
        <v>1</v>
      </c>
      <c r="F48" s="11" t="s">
        <v>16</v>
      </c>
      <c r="G48" s="13" t="s">
        <v>28</v>
      </c>
      <c r="H48" s="7">
        <v>41</v>
      </c>
      <c r="I48" s="8">
        <v>2.0520833333357587</v>
      </c>
      <c r="J48" s="9" t="s">
        <v>54</v>
      </c>
    </row>
    <row r="49" spans="1:10" x14ac:dyDescent="0.25">
      <c r="A49" s="4">
        <v>39967</v>
      </c>
      <c r="B49" s="7" t="s">
        <v>31</v>
      </c>
      <c r="C49" s="12">
        <v>10.972799999999999</v>
      </c>
      <c r="D49" s="12">
        <f t="shared" si="0"/>
        <v>5.9999270399999993</v>
      </c>
      <c r="E49" s="11" t="s">
        <v>1</v>
      </c>
      <c r="F49" s="11" t="s">
        <v>16</v>
      </c>
      <c r="G49" s="13" t="s">
        <v>28</v>
      </c>
      <c r="H49" s="7">
        <v>40</v>
      </c>
      <c r="I49" s="8">
        <v>2.0736111111109494</v>
      </c>
      <c r="J49" s="9" t="s">
        <v>54</v>
      </c>
    </row>
    <row r="50" spans="1:10" x14ac:dyDescent="0.25">
      <c r="A50" s="4">
        <v>39967</v>
      </c>
      <c r="B50" s="7" t="s">
        <v>31</v>
      </c>
      <c r="C50" s="12">
        <v>14.020799999999999</v>
      </c>
      <c r="D50" s="12">
        <f t="shared" si="0"/>
        <v>7.6665734399999987</v>
      </c>
      <c r="E50" s="11" t="s">
        <v>1</v>
      </c>
      <c r="F50" s="11" t="s">
        <v>16</v>
      </c>
      <c r="G50" s="13" t="s">
        <v>28</v>
      </c>
      <c r="H50" s="7">
        <v>36</v>
      </c>
      <c r="I50" s="8">
        <v>2.0763888888905058</v>
      </c>
      <c r="J50" s="9" t="s">
        <v>54</v>
      </c>
    </row>
    <row r="51" spans="1:10" x14ac:dyDescent="0.25">
      <c r="A51" s="4">
        <v>39967</v>
      </c>
      <c r="B51" s="7" t="s">
        <v>31</v>
      </c>
      <c r="C51" s="12">
        <v>19.812000000000001</v>
      </c>
      <c r="D51" s="12">
        <f t="shared" si="0"/>
        <v>10.833201599999999</v>
      </c>
      <c r="E51" s="11" t="s">
        <v>2</v>
      </c>
      <c r="F51" s="11" t="s">
        <v>17</v>
      </c>
      <c r="G51" s="13" t="s">
        <v>28</v>
      </c>
      <c r="H51" s="7">
        <v>34</v>
      </c>
      <c r="I51" s="8">
        <v>1.9722222222189885</v>
      </c>
      <c r="J51" s="9" t="s">
        <v>54</v>
      </c>
    </row>
    <row r="52" spans="1:10" x14ac:dyDescent="0.25">
      <c r="A52" s="4">
        <v>39967</v>
      </c>
      <c r="B52" s="7" t="s">
        <v>31</v>
      </c>
      <c r="C52" s="12">
        <v>21.335999999999999</v>
      </c>
      <c r="D52" s="12">
        <f t="shared" si="0"/>
        <v>11.666524799999998</v>
      </c>
      <c r="E52" s="11" t="s">
        <v>2</v>
      </c>
      <c r="F52" s="11" t="s">
        <v>17</v>
      </c>
      <c r="G52" s="13" t="s">
        <v>28</v>
      </c>
      <c r="H52" s="7">
        <v>38</v>
      </c>
      <c r="I52" s="8">
        <v>1.9701388888861402</v>
      </c>
      <c r="J52" s="9" t="s">
        <v>54</v>
      </c>
    </row>
    <row r="53" spans="1:10" x14ac:dyDescent="0.25">
      <c r="A53" s="4">
        <v>39967</v>
      </c>
      <c r="B53" s="7" t="s">
        <v>31</v>
      </c>
      <c r="C53" s="12">
        <v>12.801600000000001</v>
      </c>
      <c r="D53" s="12">
        <f t="shared" si="0"/>
        <v>6.9999148799999995</v>
      </c>
      <c r="E53" s="11" t="s">
        <v>1</v>
      </c>
      <c r="F53" s="11" t="s">
        <v>16</v>
      </c>
      <c r="G53" s="13" t="s">
        <v>28</v>
      </c>
      <c r="H53" s="7">
        <v>35</v>
      </c>
      <c r="I53" s="8">
        <v>1.9673611111138598</v>
      </c>
      <c r="J53" s="9" t="s">
        <v>54</v>
      </c>
    </row>
    <row r="54" spans="1:10" x14ac:dyDescent="0.25">
      <c r="A54" s="4">
        <v>39967</v>
      </c>
      <c r="B54" s="7" t="s">
        <v>31</v>
      </c>
      <c r="C54" s="12">
        <v>12.801600000000001</v>
      </c>
      <c r="D54" s="12">
        <f t="shared" si="0"/>
        <v>6.9999148799999995</v>
      </c>
      <c r="E54" s="11" t="s">
        <v>1</v>
      </c>
      <c r="F54" s="11" t="s">
        <v>16</v>
      </c>
      <c r="G54" s="13" t="s">
        <v>28</v>
      </c>
      <c r="H54" s="7">
        <v>36</v>
      </c>
      <c r="I54" s="8">
        <v>1.961111111115315</v>
      </c>
      <c r="J54" s="9" t="s">
        <v>54</v>
      </c>
    </row>
    <row r="55" spans="1:10" x14ac:dyDescent="0.25">
      <c r="A55" s="4">
        <v>39967</v>
      </c>
      <c r="B55" s="7" t="s">
        <v>31</v>
      </c>
      <c r="C55" s="12">
        <v>34.747199999999999</v>
      </c>
      <c r="D55" s="12">
        <f t="shared" si="0"/>
        <v>18.999768959999997</v>
      </c>
      <c r="E55" s="11" t="s">
        <v>3</v>
      </c>
      <c r="F55" s="11" t="s">
        <v>18</v>
      </c>
      <c r="G55" s="13" t="s">
        <v>28</v>
      </c>
      <c r="H55" s="7">
        <v>40</v>
      </c>
      <c r="I55" s="8">
        <v>1.8770833333328483</v>
      </c>
      <c r="J55" s="9" t="s">
        <v>54</v>
      </c>
    </row>
    <row r="56" spans="1:10" x14ac:dyDescent="0.25">
      <c r="A56" s="4">
        <v>39967</v>
      </c>
      <c r="B56" s="7" t="s">
        <v>31</v>
      </c>
      <c r="C56" s="12">
        <v>33.223199999999999</v>
      </c>
      <c r="D56" s="12">
        <f t="shared" si="0"/>
        <v>18.166445759999998</v>
      </c>
      <c r="E56" s="11" t="s">
        <v>3</v>
      </c>
      <c r="F56" s="11" t="s">
        <v>18</v>
      </c>
      <c r="G56" s="13" t="s">
        <v>28</v>
      </c>
      <c r="H56" s="7">
        <v>38</v>
      </c>
      <c r="I56" s="8">
        <v>1.8715277777810115</v>
      </c>
      <c r="J56" s="9" t="s">
        <v>54</v>
      </c>
    </row>
    <row r="57" spans="1:10" x14ac:dyDescent="0.25">
      <c r="A57" s="4">
        <v>39967</v>
      </c>
      <c r="B57" s="7" t="s">
        <v>31</v>
      </c>
      <c r="C57" s="12">
        <v>35.6616</v>
      </c>
      <c r="D57" s="12">
        <f t="shared" si="0"/>
        <v>19.499762879999999</v>
      </c>
      <c r="E57" s="11" t="s">
        <v>3</v>
      </c>
      <c r="F57" s="11" t="s">
        <v>18</v>
      </c>
      <c r="G57" s="13" t="s">
        <v>28</v>
      </c>
      <c r="H57" s="7">
        <v>41</v>
      </c>
      <c r="I57" s="8">
        <v>1.867361111108039</v>
      </c>
      <c r="J57" s="9" t="s">
        <v>54</v>
      </c>
    </row>
    <row r="58" spans="1:10" x14ac:dyDescent="0.25">
      <c r="A58" s="4">
        <v>39967</v>
      </c>
      <c r="B58" s="7" t="s">
        <v>31</v>
      </c>
      <c r="C58" s="12">
        <v>34.747199999999999</v>
      </c>
      <c r="D58" s="12">
        <f t="shared" si="0"/>
        <v>18.999768959999997</v>
      </c>
      <c r="E58" s="11" t="s">
        <v>3</v>
      </c>
      <c r="F58" s="11" t="s">
        <v>18</v>
      </c>
      <c r="G58" s="13" t="s">
        <v>28</v>
      </c>
      <c r="H58" s="7">
        <v>36</v>
      </c>
      <c r="I58" s="8">
        <v>1.8486111111124046</v>
      </c>
      <c r="J58" s="9" t="s">
        <v>54</v>
      </c>
    </row>
    <row r="59" spans="1:10" x14ac:dyDescent="0.25">
      <c r="A59" s="4">
        <v>39967</v>
      </c>
      <c r="B59" s="7" t="s">
        <v>31</v>
      </c>
      <c r="C59" s="12">
        <v>43.891199999999998</v>
      </c>
      <c r="D59" s="12">
        <f t="shared" si="0"/>
        <v>23.999708159999997</v>
      </c>
      <c r="E59" s="11" t="s">
        <v>4</v>
      </c>
      <c r="F59" s="11" t="s">
        <v>19</v>
      </c>
      <c r="G59" s="13" t="s">
        <v>28</v>
      </c>
      <c r="H59" s="7">
        <v>38</v>
      </c>
      <c r="I59" s="8">
        <v>1.7131944444408873</v>
      </c>
      <c r="J59" s="9" t="s">
        <v>54</v>
      </c>
    </row>
    <row r="60" spans="1:10" x14ac:dyDescent="0.25">
      <c r="A60" s="4">
        <v>39967</v>
      </c>
      <c r="B60" s="7" t="s">
        <v>31</v>
      </c>
      <c r="C60" s="12">
        <v>37.490400000000001</v>
      </c>
      <c r="D60" s="12">
        <f t="shared" si="0"/>
        <v>20.499750719999998</v>
      </c>
      <c r="E60" s="11" t="s">
        <v>4</v>
      </c>
      <c r="F60" s="11" t="s">
        <v>19</v>
      </c>
      <c r="G60" s="13" t="s">
        <v>28</v>
      </c>
      <c r="H60" s="7">
        <v>41</v>
      </c>
      <c r="I60" s="8">
        <v>1.7104166666686069</v>
      </c>
      <c r="J60" s="9" t="s">
        <v>54</v>
      </c>
    </row>
    <row r="61" spans="1:10" x14ac:dyDescent="0.25">
      <c r="A61" s="4">
        <v>39967</v>
      </c>
      <c r="B61" s="7" t="s">
        <v>31</v>
      </c>
      <c r="C61" s="12">
        <v>36.880800000000001</v>
      </c>
      <c r="D61" s="12">
        <f t="shared" si="0"/>
        <v>20.166421439999997</v>
      </c>
      <c r="E61" s="11" t="s">
        <v>4</v>
      </c>
      <c r="F61" s="11" t="s">
        <v>19</v>
      </c>
      <c r="G61" s="13" t="s">
        <v>28</v>
      </c>
      <c r="H61" s="7">
        <v>41</v>
      </c>
      <c r="I61" s="8">
        <v>1.7076388888890506</v>
      </c>
      <c r="J61" s="9" t="s">
        <v>54</v>
      </c>
    </row>
    <row r="62" spans="1:10" x14ac:dyDescent="0.25">
      <c r="A62" s="4">
        <v>39969</v>
      </c>
      <c r="B62" s="7" t="s">
        <v>31</v>
      </c>
      <c r="C62" s="12">
        <v>12.801600000000001</v>
      </c>
      <c r="D62" s="12">
        <f t="shared" si="0"/>
        <v>6.9999148799999995</v>
      </c>
      <c r="E62" s="11" t="s">
        <v>1</v>
      </c>
      <c r="F62" s="11" t="s">
        <v>16</v>
      </c>
      <c r="G62" s="13" t="s">
        <v>28</v>
      </c>
      <c r="H62" s="7">
        <v>42</v>
      </c>
      <c r="I62" s="8">
        <v>1.9458333333313931</v>
      </c>
      <c r="J62" s="9" t="s">
        <v>54</v>
      </c>
    </row>
    <row r="63" spans="1:10" x14ac:dyDescent="0.25">
      <c r="A63" s="4">
        <v>39969</v>
      </c>
      <c r="B63" s="7" t="s">
        <v>31</v>
      </c>
      <c r="C63" s="12">
        <v>12.801600000000001</v>
      </c>
      <c r="D63" s="12">
        <f t="shared" si="0"/>
        <v>6.9999148799999995</v>
      </c>
      <c r="E63" s="11" t="s">
        <v>1</v>
      </c>
      <c r="F63" s="11" t="s">
        <v>16</v>
      </c>
      <c r="G63" s="13" t="s">
        <v>28</v>
      </c>
      <c r="H63" s="7">
        <v>39</v>
      </c>
      <c r="I63" s="8">
        <v>1.9444444444452529</v>
      </c>
      <c r="J63" s="9" t="s">
        <v>54</v>
      </c>
    </row>
    <row r="64" spans="1:10" x14ac:dyDescent="0.25">
      <c r="A64" s="4">
        <v>39969</v>
      </c>
      <c r="B64" s="7" t="s">
        <v>31</v>
      </c>
      <c r="C64" s="12">
        <v>12.4968</v>
      </c>
      <c r="D64" s="12">
        <f t="shared" si="0"/>
        <v>6.8332502399999999</v>
      </c>
      <c r="E64" s="11" t="s">
        <v>1</v>
      </c>
      <c r="F64" s="11" t="s">
        <v>16</v>
      </c>
      <c r="G64" s="13" t="s">
        <v>28</v>
      </c>
      <c r="H64" s="7">
        <v>37</v>
      </c>
      <c r="I64" s="8">
        <v>1.9409722222262644</v>
      </c>
      <c r="J64" s="9" t="s">
        <v>54</v>
      </c>
    </row>
    <row r="65" spans="1:10" x14ac:dyDescent="0.25">
      <c r="A65" s="4">
        <v>39969</v>
      </c>
      <c r="B65" s="7" t="s">
        <v>31</v>
      </c>
      <c r="C65" s="12">
        <v>12.192</v>
      </c>
      <c r="D65" s="12">
        <f t="shared" si="0"/>
        <v>6.6665855999999994</v>
      </c>
      <c r="E65" s="11" t="s">
        <v>1</v>
      </c>
      <c r="F65" s="11" t="s">
        <v>16</v>
      </c>
      <c r="G65" s="13" t="s">
        <v>28</v>
      </c>
      <c r="H65" s="7">
        <v>37</v>
      </c>
      <c r="I65" s="8">
        <v>1.9409722222262644</v>
      </c>
      <c r="J65" s="9" t="s">
        <v>54</v>
      </c>
    </row>
    <row r="66" spans="1:10" x14ac:dyDescent="0.25">
      <c r="A66" s="4">
        <v>39969</v>
      </c>
      <c r="B66" s="7" t="s">
        <v>31</v>
      </c>
      <c r="C66" s="12">
        <v>21.335999999999999</v>
      </c>
      <c r="D66" s="12">
        <f t="shared" si="0"/>
        <v>11.666524799999998</v>
      </c>
      <c r="E66" s="11" t="s">
        <v>2</v>
      </c>
      <c r="F66" s="11" t="s">
        <v>17</v>
      </c>
      <c r="G66" s="13" t="s">
        <v>28</v>
      </c>
      <c r="H66" s="7">
        <v>43</v>
      </c>
      <c r="I66" s="8">
        <v>1.9416666666656965</v>
      </c>
      <c r="J66" s="9" t="s">
        <v>54</v>
      </c>
    </row>
    <row r="67" spans="1:10" x14ac:dyDescent="0.25">
      <c r="A67" s="4">
        <v>39969</v>
      </c>
      <c r="B67" s="7" t="s">
        <v>31</v>
      </c>
      <c r="C67" s="12">
        <v>23.7744</v>
      </c>
      <c r="D67" s="12">
        <f t="shared" ref="D67:D130" si="1">C67*0.5468</f>
        <v>12.99984192</v>
      </c>
      <c r="E67" s="11" t="s">
        <v>2</v>
      </c>
      <c r="F67" s="11" t="s">
        <v>17</v>
      </c>
      <c r="G67" s="13" t="s">
        <v>28</v>
      </c>
      <c r="H67" s="7">
        <v>36</v>
      </c>
      <c r="I67" s="8">
        <v>1.9375</v>
      </c>
      <c r="J67" s="9" t="s">
        <v>54</v>
      </c>
    </row>
    <row r="68" spans="1:10" x14ac:dyDescent="0.25">
      <c r="A68" s="4">
        <v>39969</v>
      </c>
      <c r="B68" s="7" t="s">
        <v>36</v>
      </c>
      <c r="C68" s="12">
        <v>22.86</v>
      </c>
      <c r="D68" s="12">
        <f t="shared" si="1"/>
        <v>12.499847999999998</v>
      </c>
      <c r="E68" s="11" t="s">
        <v>2</v>
      </c>
      <c r="F68" s="11" t="s">
        <v>17</v>
      </c>
      <c r="G68" s="13" t="s">
        <v>28</v>
      </c>
      <c r="H68" s="7">
        <v>27</v>
      </c>
      <c r="I68" s="8">
        <v>1.9354166666671517</v>
      </c>
      <c r="J68" s="9" t="s">
        <v>54</v>
      </c>
    </row>
    <row r="69" spans="1:10" x14ac:dyDescent="0.25">
      <c r="A69" s="4">
        <v>39969</v>
      </c>
      <c r="B69" s="7" t="s">
        <v>31</v>
      </c>
      <c r="C69" s="12">
        <v>22.86</v>
      </c>
      <c r="D69" s="12">
        <f t="shared" si="1"/>
        <v>12.499847999999998</v>
      </c>
      <c r="E69" s="11" t="s">
        <v>2</v>
      </c>
      <c r="F69" s="11" t="s">
        <v>17</v>
      </c>
      <c r="G69" s="13" t="s">
        <v>28</v>
      </c>
      <c r="H69" s="7">
        <v>37</v>
      </c>
      <c r="I69" s="8">
        <v>1.9319444444481633</v>
      </c>
      <c r="J69" s="9" t="s">
        <v>54</v>
      </c>
    </row>
    <row r="70" spans="1:10" x14ac:dyDescent="0.25">
      <c r="A70" s="4">
        <v>39969</v>
      </c>
      <c r="B70" s="7" t="s">
        <v>31</v>
      </c>
      <c r="C70" s="12">
        <v>32.918399999999998</v>
      </c>
      <c r="D70" s="12">
        <f t="shared" si="1"/>
        <v>17.999781119999998</v>
      </c>
      <c r="E70" s="11" t="s">
        <v>3</v>
      </c>
      <c r="F70" s="11" t="s">
        <v>18</v>
      </c>
      <c r="G70" s="13" t="s">
        <v>28</v>
      </c>
      <c r="H70" s="7">
        <v>38</v>
      </c>
      <c r="I70" s="8">
        <v>1.922222222223354</v>
      </c>
      <c r="J70" s="9" t="s">
        <v>54</v>
      </c>
    </row>
    <row r="71" spans="1:10" x14ac:dyDescent="0.25">
      <c r="A71" s="4">
        <v>39969</v>
      </c>
      <c r="B71" s="7" t="s">
        <v>31</v>
      </c>
      <c r="C71" s="12">
        <v>32.613599999999998</v>
      </c>
      <c r="D71" s="12">
        <f t="shared" si="1"/>
        <v>17.833116479999997</v>
      </c>
      <c r="E71" s="11" t="s">
        <v>3</v>
      </c>
      <c r="F71" s="11" t="s">
        <v>18</v>
      </c>
      <c r="G71" s="13" t="s">
        <v>28</v>
      </c>
      <c r="H71" s="7">
        <v>40</v>
      </c>
      <c r="I71" s="8">
        <v>1.9194444444437977</v>
      </c>
      <c r="J71" s="9" t="s">
        <v>54</v>
      </c>
    </row>
    <row r="72" spans="1:10" x14ac:dyDescent="0.25">
      <c r="A72" s="4">
        <v>39969</v>
      </c>
      <c r="B72" s="7" t="s">
        <v>31</v>
      </c>
      <c r="C72" s="12">
        <v>32.613599999999998</v>
      </c>
      <c r="D72" s="12">
        <f t="shared" si="1"/>
        <v>17.833116479999997</v>
      </c>
      <c r="E72" s="11" t="s">
        <v>3</v>
      </c>
      <c r="F72" s="11" t="s">
        <v>18</v>
      </c>
      <c r="G72" s="13" t="s">
        <v>28</v>
      </c>
      <c r="H72" s="7">
        <v>42</v>
      </c>
      <c r="I72" s="8">
        <v>1.9159722222248092</v>
      </c>
      <c r="J72" s="9" t="s">
        <v>54</v>
      </c>
    </row>
    <row r="73" spans="1:10" x14ac:dyDescent="0.25">
      <c r="A73" s="4">
        <v>39969</v>
      </c>
      <c r="B73" s="7" t="s">
        <v>31</v>
      </c>
      <c r="C73" s="12">
        <v>33.527999999999999</v>
      </c>
      <c r="D73" s="12">
        <f t="shared" si="1"/>
        <v>18.333110399999999</v>
      </c>
      <c r="E73" s="11" t="s">
        <v>3</v>
      </c>
      <c r="F73" s="11" t="s">
        <v>18</v>
      </c>
      <c r="G73" s="13" t="s">
        <v>28</v>
      </c>
      <c r="H73" s="7">
        <v>36</v>
      </c>
      <c r="I73" s="8">
        <v>1.9118055555591127</v>
      </c>
      <c r="J73" s="9" t="s">
        <v>54</v>
      </c>
    </row>
    <row r="74" spans="1:10" x14ac:dyDescent="0.25">
      <c r="A74" s="4">
        <v>39969</v>
      </c>
      <c r="B74" s="7" t="s">
        <v>31</v>
      </c>
      <c r="C74" s="12">
        <v>36.576000000000001</v>
      </c>
      <c r="D74" s="12">
        <f t="shared" si="1"/>
        <v>19.9997568</v>
      </c>
      <c r="E74" s="11" t="s">
        <v>3</v>
      </c>
      <c r="F74" s="11" t="s">
        <v>19</v>
      </c>
      <c r="G74" s="13" t="s">
        <v>28</v>
      </c>
      <c r="H74" s="7">
        <v>37</v>
      </c>
      <c r="I74" s="8">
        <v>1.9576388888890506</v>
      </c>
      <c r="J74" s="9" t="s">
        <v>54</v>
      </c>
    </row>
    <row r="75" spans="1:10" x14ac:dyDescent="0.25">
      <c r="A75" s="4">
        <v>39969</v>
      </c>
      <c r="B75" s="7" t="s">
        <v>31</v>
      </c>
      <c r="C75" s="12">
        <v>38.709600000000002</v>
      </c>
      <c r="D75" s="12">
        <f t="shared" si="1"/>
        <v>21.16640928</v>
      </c>
      <c r="E75" s="11" t="s">
        <v>4</v>
      </c>
      <c r="F75" s="11" t="s">
        <v>19</v>
      </c>
      <c r="G75" s="13" t="s">
        <v>28</v>
      </c>
      <c r="H75" s="7">
        <v>46</v>
      </c>
      <c r="I75" s="8">
        <v>1.9465277777781012</v>
      </c>
      <c r="J75" s="9" t="s">
        <v>54</v>
      </c>
    </row>
    <row r="76" spans="1:10" x14ac:dyDescent="0.25">
      <c r="A76" s="4">
        <v>39971</v>
      </c>
      <c r="B76" s="7" t="s">
        <v>31</v>
      </c>
      <c r="C76" s="12">
        <v>12.801600000000001</v>
      </c>
      <c r="D76" s="12">
        <f t="shared" si="1"/>
        <v>6.9999148799999995</v>
      </c>
      <c r="E76" s="11" t="s">
        <v>1</v>
      </c>
      <c r="F76" s="11" t="s">
        <v>16</v>
      </c>
      <c r="G76" s="13" t="s">
        <v>28</v>
      </c>
      <c r="H76" s="7">
        <v>35</v>
      </c>
      <c r="I76" s="8">
        <v>2.0708333333313931</v>
      </c>
      <c r="J76" s="9" t="s">
        <v>54</v>
      </c>
    </row>
    <row r="77" spans="1:10" x14ac:dyDescent="0.25">
      <c r="A77" s="4">
        <v>39971</v>
      </c>
      <c r="B77" s="7" t="s">
        <v>31</v>
      </c>
      <c r="C77" s="12">
        <v>14.6304</v>
      </c>
      <c r="D77" s="12">
        <f t="shared" si="1"/>
        <v>7.9999027199999988</v>
      </c>
      <c r="E77" s="11" t="s">
        <v>1</v>
      </c>
      <c r="F77" s="11" t="s">
        <v>16</v>
      </c>
      <c r="G77" s="13" t="s">
        <v>28</v>
      </c>
      <c r="H77" s="7">
        <v>33</v>
      </c>
      <c r="I77" s="8">
        <v>2.0673611111124046</v>
      </c>
      <c r="J77" s="9" t="s">
        <v>54</v>
      </c>
    </row>
    <row r="78" spans="1:10" x14ac:dyDescent="0.25">
      <c r="A78" s="4">
        <v>39971</v>
      </c>
      <c r="B78" s="7" t="s">
        <v>31</v>
      </c>
      <c r="C78" s="12">
        <v>15.849600000000001</v>
      </c>
      <c r="D78" s="12">
        <f t="shared" si="1"/>
        <v>8.6665612799999998</v>
      </c>
      <c r="E78" s="11" t="s">
        <v>1</v>
      </c>
      <c r="F78" s="11" t="s">
        <v>16</v>
      </c>
      <c r="G78" s="13" t="s">
        <v>28</v>
      </c>
      <c r="H78" s="7">
        <v>33</v>
      </c>
      <c r="I78" s="8">
        <v>2.0673611111124046</v>
      </c>
      <c r="J78" s="9" t="s">
        <v>54</v>
      </c>
    </row>
    <row r="79" spans="1:10" x14ac:dyDescent="0.25">
      <c r="A79" s="4">
        <v>39971</v>
      </c>
      <c r="B79" s="7" t="s">
        <v>31</v>
      </c>
      <c r="C79" s="12">
        <v>14.6304</v>
      </c>
      <c r="D79" s="12">
        <f t="shared" si="1"/>
        <v>7.9999027199999988</v>
      </c>
      <c r="E79" s="11" t="s">
        <v>1</v>
      </c>
      <c r="F79" s="11" t="s">
        <v>16</v>
      </c>
      <c r="G79" s="13" t="s">
        <v>28</v>
      </c>
      <c r="H79" s="7">
        <v>43</v>
      </c>
      <c r="I79" s="8">
        <v>2.0638888888934162</v>
      </c>
      <c r="J79" s="9" t="s">
        <v>54</v>
      </c>
    </row>
    <row r="80" spans="1:10" x14ac:dyDescent="0.25">
      <c r="A80" s="4">
        <v>39971</v>
      </c>
      <c r="B80" s="7" t="s">
        <v>36</v>
      </c>
      <c r="C80" s="12">
        <v>18.897600000000001</v>
      </c>
      <c r="D80" s="12">
        <f t="shared" si="1"/>
        <v>10.333207679999999</v>
      </c>
      <c r="E80" s="11" t="s">
        <v>2</v>
      </c>
      <c r="F80" s="11" t="s">
        <v>17</v>
      </c>
      <c r="G80" s="13" t="s">
        <v>28</v>
      </c>
      <c r="H80" s="7">
        <v>28</v>
      </c>
      <c r="I80" s="8">
        <v>2.0604166666671517</v>
      </c>
      <c r="J80" s="9" t="s">
        <v>54</v>
      </c>
    </row>
    <row r="81" spans="1:10" x14ac:dyDescent="0.25">
      <c r="A81" s="4">
        <v>39971</v>
      </c>
      <c r="B81" s="7" t="s">
        <v>36</v>
      </c>
      <c r="C81" s="12">
        <v>18.897600000000001</v>
      </c>
      <c r="D81" s="12">
        <f t="shared" si="1"/>
        <v>10.333207679999999</v>
      </c>
      <c r="E81" s="11" t="s">
        <v>2</v>
      </c>
      <c r="F81" s="11" t="s">
        <v>17</v>
      </c>
      <c r="G81" s="13" t="s">
        <v>28</v>
      </c>
      <c r="H81" s="7">
        <v>26</v>
      </c>
      <c r="I81" s="8">
        <v>2.0576388888875954</v>
      </c>
      <c r="J81" s="9" t="s">
        <v>54</v>
      </c>
    </row>
    <row r="82" spans="1:10" x14ac:dyDescent="0.25">
      <c r="A82" s="4">
        <v>39971</v>
      </c>
      <c r="B82" s="7" t="s">
        <v>36</v>
      </c>
      <c r="C82" s="12">
        <v>19.202400000000001</v>
      </c>
      <c r="D82" s="12">
        <f t="shared" si="1"/>
        <v>10.49987232</v>
      </c>
      <c r="E82" s="11" t="s">
        <v>2</v>
      </c>
      <c r="F82" s="11" t="s">
        <v>17</v>
      </c>
      <c r="G82" s="13" t="s">
        <v>28</v>
      </c>
      <c r="H82" s="7">
        <v>33</v>
      </c>
      <c r="I82" s="8">
        <v>2.0569444444408873</v>
      </c>
      <c r="J82" s="9" t="s">
        <v>54</v>
      </c>
    </row>
    <row r="83" spans="1:10" x14ac:dyDescent="0.25">
      <c r="A83" s="4">
        <v>39971</v>
      </c>
      <c r="B83" s="7" t="s">
        <v>31</v>
      </c>
      <c r="C83" s="12">
        <v>19.507200000000001</v>
      </c>
      <c r="D83" s="12">
        <f t="shared" si="1"/>
        <v>10.66653696</v>
      </c>
      <c r="E83" s="11" t="s">
        <v>2</v>
      </c>
      <c r="F83" s="11" t="s">
        <v>17</v>
      </c>
      <c r="G83" s="13" t="s">
        <v>28</v>
      </c>
      <c r="H83" s="7">
        <v>38</v>
      </c>
      <c r="I83" s="8">
        <v>2.0513888888890506</v>
      </c>
      <c r="J83" s="9" t="s">
        <v>54</v>
      </c>
    </row>
    <row r="84" spans="1:10" x14ac:dyDescent="0.25">
      <c r="A84" s="4">
        <v>39971</v>
      </c>
      <c r="B84" s="7" t="s">
        <v>31</v>
      </c>
      <c r="C84" s="12">
        <v>31.089600000000001</v>
      </c>
      <c r="D84" s="12">
        <f t="shared" si="1"/>
        <v>16.999793279999999</v>
      </c>
      <c r="E84" s="11" t="s">
        <v>3</v>
      </c>
      <c r="F84" s="11" t="s">
        <v>18</v>
      </c>
      <c r="G84" s="13" t="s">
        <v>28</v>
      </c>
      <c r="H84" s="7">
        <v>40</v>
      </c>
      <c r="I84" s="8">
        <v>1.9083333333328483</v>
      </c>
      <c r="J84" s="9" t="s">
        <v>54</v>
      </c>
    </row>
    <row r="85" spans="1:10" x14ac:dyDescent="0.25">
      <c r="A85" s="4">
        <v>39971</v>
      </c>
      <c r="B85" s="7" t="s">
        <v>31</v>
      </c>
      <c r="C85" s="12">
        <v>32.918399999999998</v>
      </c>
      <c r="D85" s="12">
        <f t="shared" si="1"/>
        <v>17.999781119999998</v>
      </c>
      <c r="E85" s="11" t="s">
        <v>3</v>
      </c>
      <c r="F85" s="11" t="s">
        <v>18</v>
      </c>
      <c r="G85" s="13" t="s">
        <v>28</v>
      </c>
      <c r="H85" s="7">
        <v>42</v>
      </c>
      <c r="I85" s="8">
        <v>1.9048611111065838</v>
      </c>
      <c r="J85" s="9" t="s">
        <v>55</v>
      </c>
    </row>
    <row r="86" spans="1:10" x14ac:dyDescent="0.25">
      <c r="A86" s="4">
        <v>39971</v>
      </c>
      <c r="B86" s="7" t="s">
        <v>31</v>
      </c>
      <c r="C86" s="12">
        <v>30.1752</v>
      </c>
      <c r="D86" s="12">
        <f t="shared" si="1"/>
        <v>16.499799359999997</v>
      </c>
      <c r="E86" s="11" t="s">
        <v>3</v>
      </c>
      <c r="F86" s="11" t="s">
        <v>18</v>
      </c>
      <c r="G86" s="13" t="s">
        <v>28</v>
      </c>
      <c r="H86" s="7">
        <v>44</v>
      </c>
      <c r="I86" s="8">
        <v>1.8402777777737356</v>
      </c>
      <c r="J86" s="9" t="s">
        <v>54</v>
      </c>
    </row>
    <row r="87" spans="1:10" x14ac:dyDescent="0.25">
      <c r="A87" s="4">
        <v>39971</v>
      </c>
      <c r="B87" s="7" t="s">
        <v>31</v>
      </c>
      <c r="C87" s="12">
        <v>29.2608</v>
      </c>
      <c r="D87" s="12">
        <f t="shared" si="1"/>
        <v>15.999805439999998</v>
      </c>
      <c r="E87" s="11" t="s">
        <v>3</v>
      </c>
      <c r="F87" s="11" t="s">
        <v>18</v>
      </c>
      <c r="G87" s="13" t="s">
        <v>28</v>
      </c>
      <c r="H87" s="7">
        <v>37</v>
      </c>
      <c r="I87" s="8">
        <v>1.8819444444379769</v>
      </c>
      <c r="J87" s="9" t="s">
        <v>54</v>
      </c>
    </row>
    <row r="88" spans="1:10" x14ac:dyDescent="0.25">
      <c r="A88" s="4">
        <v>39971</v>
      </c>
      <c r="B88" s="7" t="s">
        <v>31</v>
      </c>
      <c r="C88" s="12">
        <v>36.576000000000001</v>
      </c>
      <c r="D88" s="12">
        <f t="shared" si="1"/>
        <v>19.9997568</v>
      </c>
      <c r="E88" s="11" t="s">
        <v>3</v>
      </c>
      <c r="F88" s="11" t="s">
        <v>19</v>
      </c>
      <c r="G88" s="13" t="s">
        <v>28</v>
      </c>
      <c r="H88" s="7">
        <v>41</v>
      </c>
      <c r="I88" s="8">
        <v>1.9326388888875954</v>
      </c>
      <c r="J88" s="9" t="s">
        <v>55</v>
      </c>
    </row>
    <row r="89" spans="1:10" x14ac:dyDescent="0.25">
      <c r="A89" s="4">
        <v>39971</v>
      </c>
      <c r="B89" s="7" t="s">
        <v>31</v>
      </c>
      <c r="C89" s="12">
        <v>36.880800000000001</v>
      </c>
      <c r="D89" s="12">
        <f t="shared" si="1"/>
        <v>20.166421439999997</v>
      </c>
      <c r="E89" s="11" t="s">
        <v>4</v>
      </c>
      <c r="F89" s="11" t="s">
        <v>19</v>
      </c>
      <c r="G89" s="13" t="s">
        <v>28</v>
      </c>
      <c r="H89" s="7">
        <v>39</v>
      </c>
      <c r="I89" s="8">
        <v>1.9277777777824667</v>
      </c>
      <c r="J89" s="9" t="s">
        <v>54</v>
      </c>
    </row>
    <row r="90" spans="1:10" x14ac:dyDescent="0.25">
      <c r="A90" s="4">
        <v>39971</v>
      </c>
      <c r="B90" s="7" t="s">
        <v>31</v>
      </c>
      <c r="C90" s="12">
        <v>36.576000000000001</v>
      </c>
      <c r="D90" s="12">
        <f t="shared" si="1"/>
        <v>19.9997568</v>
      </c>
      <c r="E90" s="11" t="s">
        <v>3</v>
      </c>
      <c r="F90" s="11" t="s">
        <v>19</v>
      </c>
      <c r="G90" s="13" t="s">
        <v>28</v>
      </c>
      <c r="H90" s="7">
        <v>37</v>
      </c>
      <c r="I90" s="8">
        <v>1.929861111108039</v>
      </c>
      <c r="J90" s="9" t="s">
        <v>55</v>
      </c>
    </row>
    <row r="91" spans="1:10" x14ac:dyDescent="0.25">
      <c r="A91" s="4">
        <v>39973</v>
      </c>
      <c r="B91" s="7" t="s">
        <v>31</v>
      </c>
      <c r="C91" s="12">
        <v>9.4488000000000003</v>
      </c>
      <c r="D91" s="12">
        <f t="shared" si="1"/>
        <v>5.1666038399999996</v>
      </c>
      <c r="E91" s="11" t="s">
        <v>1</v>
      </c>
      <c r="F91" s="11" t="s">
        <v>16</v>
      </c>
      <c r="G91" s="13" t="s">
        <v>28</v>
      </c>
      <c r="H91" s="7">
        <v>41</v>
      </c>
      <c r="I91" s="8">
        <v>1.9513888888832298</v>
      </c>
      <c r="J91" s="9" t="s">
        <v>54</v>
      </c>
    </row>
    <row r="92" spans="1:10" x14ac:dyDescent="0.25">
      <c r="A92" s="4">
        <v>39973</v>
      </c>
      <c r="B92" s="7" t="s">
        <v>31</v>
      </c>
      <c r="C92" s="12">
        <v>13.715999999999999</v>
      </c>
      <c r="D92" s="12">
        <f t="shared" si="1"/>
        <v>7.4999087999999992</v>
      </c>
      <c r="E92" s="11" t="s">
        <v>1</v>
      </c>
      <c r="F92" s="11" t="s">
        <v>16</v>
      </c>
      <c r="G92" s="13" t="s">
        <v>28</v>
      </c>
      <c r="H92" s="7">
        <v>37</v>
      </c>
      <c r="I92" s="8">
        <v>1.9472222222175333</v>
      </c>
      <c r="J92" s="9" t="s">
        <v>54</v>
      </c>
    </row>
    <row r="93" spans="1:10" x14ac:dyDescent="0.25">
      <c r="A93" s="4">
        <v>39973</v>
      </c>
      <c r="B93" s="7" t="s">
        <v>31</v>
      </c>
      <c r="C93" s="12">
        <v>10.972799999999999</v>
      </c>
      <c r="D93" s="12">
        <f t="shared" si="1"/>
        <v>5.9999270399999993</v>
      </c>
      <c r="E93" s="11" t="s">
        <v>1</v>
      </c>
      <c r="F93" s="11" t="s">
        <v>16</v>
      </c>
      <c r="G93" s="13" t="s">
        <v>28</v>
      </c>
      <c r="H93" s="7">
        <v>36</v>
      </c>
      <c r="I93" s="8">
        <v>1.9479166666642413</v>
      </c>
      <c r="J93" s="9" t="s">
        <v>54</v>
      </c>
    </row>
    <row r="94" spans="1:10" x14ac:dyDescent="0.25">
      <c r="A94" s="4">
        <v>39973</v>
      </c>
      <c r="B94" s="7" t="s">
        <v>31</v>
      </c>
      <c r="C94" s="12">
        <v>11.8872</v>
      </c>
      <c r="D94" s="12">
        <f t="shared" si="1"/>
        <v>6.4999209599999999</v>
      </c>
      <c r="E94" s="11" t="s">
        <v>1</v>
      </c>
      <c r="F94" s="11" t="s">
        <v>16</v>
      </c>
      <c r="G94" s="13" t="s">
        <v>28</v>
      </c>
      <c r="H94" s="7">
        <v>37</v>
      </c>
      <c r="I94" s="8">
        <v>1.9465277777781012</v>
      </c>
      <c r="J94" s="9" t="s">
        <v>54</v>
      </c>
    </row>
    <row r="95" spans="1:10" x14ac:dyDescent="0.25">
      <c r="A95" s="4">
        <v>39973</v>
      </c>
      <c r="B95" s="7" t="s">
        <v>36</v>
      </c>
      <c r="C95" s="12">
        <v>21.945599999999999</v>
      </c>
      <c r="D95" s="12">
        <f t="shared" si="1"/>
        <v>11.999854079999999</v>
      </c>
      <c r="E95" s="11" t="s">
        <v>2</v>
      </c>
      <c r="F95" s="11" t="s">
        <v>17</v>
      </c>
      <c r="G95" s="13" t="s">
        <v>28</v>
      </c>
      <c r="H95" s="7">
        <v>29</v>
      </c>
      <c r="I95" s="8">
        <v>2.0034722222189885</v>
      </c>
      <c r="J95" s="9" t="s">
        <v>54</v>
      </c>
    </row>
    <row r="96" spans="1:10" x14ac:dyDescent="0.25">
      <c r="A96" s="4">
        <v>39973</v>
      </c>
      <c r="B96" s="7" t="s">
        <v>31</v>
      </c>
      <c r="C96" s="12">
        <v>21.640799999999999</v>
      </c>
      <c r="D96" s="12">
        <f t="shared" si="1"/>
        <v>11.833189439999998</v>
      </c>
      <c r="E96" s="11" t="s">
        <v>2</v>
      </c>
      <c r="F96" s="11" t="s">
        <v>17</v>
      </c>
      <c r="G96" s="13" t="s">
        <v>28</v>
      </c>
      <c r="H96" s="7">
        <v>37</v>
      </c>
      <c r="I96" s="8">
        <v>1.9694444444467081</v>
      </c>
      <c r="J96" s="9" t="s">
        <v>54</v>
      </c>
    </row>
    <row r="97" spans="1:10" x14ac:dyDescent="0.25">
      <c r="A97" s="4">
        <v>39973</v>
      </c>
      <c r="B97" s="7" t="s">
        <v>36</v>
      </c>
      <c r="C97" s="12">
        <v>21.335999999999999</v>
      </c>
      <c r="D97" s="12">
        <f t="shared" si="1"/>
        <v>11.666524799999998</v>
      </c>
      <c r="E97" s="11" t="s">
        <v>2</v>
      </c>
      <c r="F97" s="11" t="s">
        <v>17</v>
      </c>
      <c r="G97" s="13" t="s">
        <v>28</v>
      </c>
      <c r="H97" s="7">
        <v>24</v>
      </c>
      <c r="I97" s="8">
        <v>1.96875</v>
      </c>
      <c r="J97" s="9" t="s">
        <v>54</v>
      </c>
    </row>
    <row r="98" spans="1:10" x14ac:dyDescent="0.25">
      <c r="A98" s="4">
        <v>39973</v>
      </c>
      <c r="B98" s="7" t="s">
        <v>36</v>
      </c>
      <c r="C98" s="12">
        <v>20.116800000000001</v>
      </c>
      <c r="D98" s="12">
        <f t="shared" si="1"/>
        <v>10.999866239999999</v>
      </c>
      <c r="E98" s="11" t="s">
        <v>2</v>
      </c>
      <c r="F98" s="11" t="s">
        <v>17</v>
      </c>
      <c r="G98" s="13" t="s">
        <v>28</v>
      </c>
      <c r="H98" s="7">
        <v>31</v>
      </c>
      <c r="I98" s="8">
        <v>1.9659722222277196</v>
      </c>
      <c r="J98" s="9" t="s">
        <v>54</v>
      </c>
    </row>
    <row r="99" spans="1:10" x14ac:dyDescent="0.25">
      <c r="A99" s="4">
        <v>39973</v>
      </c>
      <c r="B99" s="7" t="s">
        <v>31</v>
      </c>
      <c r="C99" s="12">
        <v>45.72</v>
      </c>
      <c r="D99" s="12">
        <f t="shared" si="1"/>
        <v>24.999695999999997</v>
      </c>
      <c r="E99" s="11" t="s">
        <v>4</v>
      </c>
      <c r="F99" s="11" t="s">
        <v>20</v>
      </c>
      <c r="G99" s="13" t="s">
        <v>28</v>
      </c>
      <c r="H99" s="7">
        <v>46</v>
      </c>
      <c r="I99" s="8">
        <v>1.9902777777824667</v>
      </c>
      <c r="J99" s="9" t="s">
        <v>55</v>
      </c>
    </row>
    <row r="100" spans="1:10" x14ac:dyDescent="0.25">
      <c r="A100" s="4">
        <v>39973</v>
      </c>
      <c r="B100" s="7" t="s">
        <v>31</v>
      </c>
      <c r="C100" s="12">
        <v>45.415199999999999</v>
      </c>
      <c r="D100" s="12">
        <f t="shared" si="1"/>
        <v>24.833031359999996</v>
      </c>
      <c r="E100" s="11" t="s">
        <v>4</v>
      </c>
      <c r="F100" s="11" t="s">
        <v>19</v>
      </c>
      <c r="G100" s="13" t="s">
        <v>28</v>
      </c>
      <c r="H100" s="7">
        <v>42</v>
      </c>
      <c r="I100" s="8">
        <v>1.9826388888832298</v>
      </c>
      <c r="J100" s="9" t="s">
        <v>55</v>
      </c>
    </row>
    <row r="101" spans="1:10" x14ac:dyDescent="0.25">
      <c r="A101" s="4">
        <v>39973</v>
      </c>
      <c r="B101" s="7" t="s">
        <v>31</v>
      </c>
      <c r="C101" s="12">
        <v>45.72</v>
      </c>
      <c r="D101" s="12">
        <f t="shared" si="1"/>
        <v>24.999695999999997</v>
      </c>
      <c r="E101" s="11" t="s">
        <v>4</v>
      </c>
      <c r="F101" s="11" t="s">
        <v>20</v>
      </c>
      <c r="G101" s="13" t="s">
        <v>28</v>
      </c>
      <c r="H101" s="7">
        <v>43</v>
      </c>
      <c r="I101" s="8">
        <v>1.9701388888934162</v>
      </c>
      <c r="J101" s="9" t="s">
        <v>55</v>
      </c>
    </row>
    <row r="102" spans="1:10" x14ac:dyDescent="0.25">
      <c r="A102" s="4">
        <v>39973</v>
      </c>
      <c r="B102" s="7" t="s">
        <v>31</v>
      </c>
      <c r="C102" s="12">
        <v>45.72</v>
      </c>
      <c r="D102" s="12">
        <f t="shared" si="1"/>
        <v>24.999695999999997</v>
      </c>
      <c r="E102" s="11" t="s">
        <v>4</v>
      </c>
      <c r="F102" s="11" t="s">
        <v>20</v>
      </c>
      <c r="G102" s="13" t="s">
        <v>28</v>
      </c>
      <c r="H102" s="7">
        <v>36</v>
      </c>
      <c r="I102" s="8">
        <v>1.9680555555605679</v>
      </c>
      <c r="J102" s="9" t="s">
        <v>55</v>
      </c>
    </row>
    <row r="103" spans="1:10" x14ac:dyDescent="0.25">
      <c r="A103" s="4">
        <v>39973</v>
      </c>
      <c r="B103" s="7" t="s">
        <v>31</v>
      </c>
      <c r="C103" s="12">
        <v>45.72</v>
      </c>
      <c r="D103" s="12">
        <f t="shared" si="1"/>
        <v>24.999695999999997</v>
      </c>
      <c r="E103" s="11" t="s">
        <v>4</v>
      </c>
      <c r="F103" s="11" t="s">
        <v>20</v>
      </c>
      <c r="G103" s="13" t="s">
        <v>28</v>
      </c>
      <c r="H103" s="7">
        <v>41</v>
      </c>
      <c r="I103" s="8">
        <v>1.9659722222204437</v>
      </c>
      <c r="J103" s="9" t="s">
        <v>55</v>
      </c>
    </row>
    <row r="104" spans="1:10" x14ac:dyDescent="0.25">
      <c r="A104" s="4">
        <v>39973</v>
      </c>
      <c r="B104" s="7" t="s">
        <v>31</v>
      </c>
      <c r="C104" s="12">
        <v>46.024799999999999</v>
      </c>
      <c r="D104" s="12">
        <f t="shared" si="1"/>
        <v>25.166360639999997</v>
      </c>
      <c r="E104" s="11" t="s">
        <v>5</v>
      </c>
      <c r="F104" s="11" t="s">
        <v>20</v>
      </c>
      <c r="G104" s="13" t="s">
        <v>28</v>
      </c>
      <c r="H104" s="7">
        <v>47</v>
      </c>
      <c r="I104" s="8">
        <v>1.9659722222277196</v>
      </c>
      <c r="J104" s="9" t="s">
        <v>55</v>
      </c>
    </row>
    <row r="105" spans="1:10" x14ac:dyDescent="0.25">
      <c r="A105" s="4">
        <v>39973</v>
      </c>
      <c r="B105" s="7" t="s">
        <v>31</v>
      </c>
      <c r="C105" s="12">
        <v>45.72</v>
      </c>
      <c r="D105" s="12">
        <f t="shared" si="1"/>
        <v>24.999695999999997</v>
      </c>
      <c r="E105" s="11" t="s">
        <v>4</v>
      </c>
      <c r="F105" s="11" t="s">
        <v>20</v>
      </c>
      <c r="G105" s="13" t="s">
        <v>28</v>
      </c>
      <c r="H105" s="7">
        <v>46</v>
      </c>
      <c r="I105" s="8">
        <v>1.9652777777810115</v>
      </c>
      <c r="J105" s="9" t="s">
        <v>55</v>
      </c>
    </row>
    <row r="106" spans="1:10" x14ac:dyDescent="0.25">
      <c r="A106" s="4">
        <v>39973</v>
      </c>
      <c r="B106" s="7" t="s">
        <v>31</v>
      </c>
      <c r="C106" s="12">
        <v>46.024799999999999</v>
      </c>
      <c r="D106" s="12">
        <f t="shared" si="1"/>
        <v>25.166360639999997</v>
      </c>
      <c r="E106" s="11" t="s">
        <v>5</v>
      </c>
      <c r="F106" s="11" t="s">
        <v>20</v>
      </c>
      <c r="G106" s="13" t="s">
        <v>28</v>
      </c>
      <c r="H106" s="7">
        <v>37</v>
      </c>
      <c r="I106" s="8">
        <v>1.9659722222204437</v>
      </c>
      <c r="J106" s="9" t="s">
        <v>55</v>
      </c>
    </row>
    <row r="107" spans="1:10" x14ac:dyDescent="0.25">
      <c r="A107" s="4">
        <v>40057</v>
      </c>
      <c r="B107" s="7" t="s">
        <v>31</v>
      </c>
      <c r="C107" s="12">
        <v>16.824960000000001</v>
      </c>
      <c r="D107" s="12">
        <f t="shared" si="1"/>
        <v>9.1998881279999996</v>
      </c>
      <c r="E107" s="11" t="s">
        <v>1</v>
      </c>
      <c r="F107" s="11" t="s">
        <v>16</v>
      </c>
      <c r="G107" s="13" t="s">
        <v>28</v>
      </c>
      <c r="H107" s="7">
        <v>39</v>
      </c>
      <c r="I107" s="8">
        <v>1.9034722222277196</v>
      </c>
      <c r="J107" s="9" t="s">
        <v>54</v>
      </c>
    </row>
    <row r="108" spans="1:10" x14ac:dyDescent="0.25">
      <c r="A108" s="4">
        <v>40057</v>
      </c>
      <c r="B108" s="7" t="s">
        <v>31</v>
      </c>
      <c r="C108" s="12">
        <v>21.031199999999998</v>
      </c>
      <c r="D108" s="12">
        <f t="shared" si="1"/>
        <v>11.499860159999997</v>
      </c>
      <c r="E108" s="11" t="s">
        <v>2</v>
      </c>
      <c r="F108" s="11" t="s">
        <v>17</v>
      </c>
      <c r="G108" s="13" t="s">
        <v>28</v>
      </c>
      <c r="H108" s="7">
        <v>32</v>
      </c>
      <c r="I108" s="8">
        <v>1.9194444444437977</v>
      </c>
      <c r="J108" s="9" t="s">
        <v>54</v>
      </c>
    </row>
    <row r="109" spans="1:10" x14ac:dyDescent="0.25">
      <c r="A109" s="4">
        <v>40057</v>
      </c>
      <c r="B109" s="7" t="s">
        <v>31</v>
      </c>
      <c r="C109" s="12">
        <v>23.042879999999997</v>
      </c>
      <c r="D109" s="12">
        <f t="shared" si="1"/>
        <v>12.599846783999997</v>
      </c>
      <c r="E109" s="11" t="s">
        <v>2</v>
      </c>
      <c r="F109" s="11" t="s">
        <v>17</v>
      </c>
      <c r="G109" s="13" t="s">
        <v>28</v>
      </c>
      <c r="H109" s="7">
        <v>39</v>
      </c>
      <c r="I109" s="8">
        <v>1.9000000000014552</v>
      </c>
      <c r="J109" s="9" t="s">
        <v>54</v>
      </c>
    </row>
    <row r="110" spans="1:10" x14ac:dyDescent="0.25">
      <c r="A110" s="4">
        <v>40057</v>
      </c>
      <c r="B110" s="7" t="s">
        <v>31</v>
      </c>
      <c r="C110" s="12">
        <v>16.824960000000001</v>
      </c>
      <c r="D110" s="12">
        <f t="shared" si="1"/>
        <v>9.1998881279999996</v>
      </c>
      <c r="E110" s="11" t="s">
        <v>1</v>
      </c>
      <c r="F110" s="11" t="s">
        <v>16</v>
      </c>
      <c r="G110" s="13" t="s">
        <v>28</v>
      </c>
      <c r="H110" s="7">
        <v>38</v>
      </c>
      <c r="I110" s="8">
        <v>1.9145833333313931</v>
      </c>
      <c r="J110" s="9" t="s">
        <v>54</v>
      </c>
    </row>
    <row r="111" spans="1:10" x14ac:dyDescent="0.25">
      <c r="A111" s="4">
        <v>40057</v>
      </c>
      <c r="B111" s="7" t="s">
        <v>31</v>
      </c>
      <c r="C111" s="12">
        <v>31.821120000000001</v>
      </c>
      <c r="D111" s="12">
        <f t="shared" si="1"/>
        <v>17.399788416</v>
      </c>
      <c r="E111" s="11" t="s">
        <v>3</v>
      </c>
      <c r="F111" s="11" t="s">
        <v>18</v>
      </c>
      <c r="G111" s="13" t="s">
        <v>28</v>
      </c>
      <c r="H111" s="7">
        <v>41</v>
      </c>
      <c r="I111" s="8">
        <v>1.9722222222189885</v>
      </c>
      <c r="J111" s="9" t="s">
        <v>54</v>
      </c>
    </row>
    <row r="112" spans="1:10" x14ac:dyDescent="0.25">
      <c r="A112" s="4">
        <v>40057</v>
      </c>
      <c r="B112" s="7" t="s">
        <v>31</v>
      </c>
      <c r="C112" s="12">
        <v>34.747199999999999</v>
      </c>
      <c r="D112" s="12">
        <f t="shared" si="1"/>
        <v>18.999768959999997</v>
      </c>
      <c r="E112" s="11" t="s">
        <v>3</v>
      </c>
      <c r="F112" s="11" t="s">
        <v>18</v>
      </c>
      <c r="G112" s="13" t="s">
        <v>28</v>
      </c>
      <c r="H112" s="7">
        <v>40</v>
      </c>
      <c r="I112" s="8">
        <v>1.913888888891961</v>
      </c>
      <c r="J112" s="9" t="s">
        <v>54</v>
      </c>
    </row>
    <row r="113" spans="1:10" x14ac:dyDescent="0.25">
      <c r="A113" s="4">
        <v>40057</v>
      </c>
      <c r="B113" s="7" t="s">
        <v>37</v>
      </c>
      <c r="C113" s="12">
        <v>32.918399999999998</v>
      </c>
      <c r="D113" s="12">
        <f t="shared" si="1"/>
        <v>17.999781119999998</v>
      </c>
      <c r="E113" s="11" t="s">
        <v>3</v>
      </c>
      <c r="F113" s="11" t="s">
        <v>18</v>
      </c>
      <c r="G113" s="13" t="s">
        <v>28</v>
      </c>
      <c r="H113" s="7">
        <v>47</v>
      </c>
      <c r="I113" s="8">
        <v>1.90625</v>
      </c>
      <c r="J113" s="9" t="s">
        <v>54</v>
      </c>
    </row>
    <row r="114" spans="1:10" x14ac:dyDescent="0.25">
      <c r="A114" s="4">
        <v>40057</v>
      </c>
      <c r="B114" s="7" t="s">
        <v>31</v>
      </c>
      <c r="C114" s="12">
        <v>31.089600000000001</v>
      </c>
      <c r="D114" s="12">
        <f t="shared" si="1"/>
        <v>16.999793279999999</v>
      </c>
      <c r="E114" s="11" t="s">
        <v>3</v>
      </c>
      <c r="F114" s="11" t="s">
        <v>18</v>
      </c>
      <c r="G114" s="13" t="s">
        <v>28</v>
      </c>
      <c r="H114" s="7">
        <v>45</v>
      </c>
      <c r="I114" s="8">
        <v>1.9020833333270275</v>
      </c>
      <c r="J114" s="9" t="s">
        <v>54</v>
      </c>
    </row>
    <row r="115" spans="1:10" x14ac:dyDescent="0.25">
      <c r="A115" s="4">
        <v>40057</v>
      </c>
      <c r="B115" s="7" t="s">
        <v>32</v>
      </c>
      <c r="C115" s="12">
        <v>49.011840000000007</v>
      </c>
      <c r="D115" s="12">
        <f t="shared" si="1"/>
        <v>26.799674112000002</v>
      </c>
      <c r="E115" s="11" t="s">
        <v>5</v>
      </c>
      <c r="F115" s="11" t="s">
        <v>20</v>
      </c>
      <c r="G115" s="13" t="s">
        <v>28</v>
      </c>
      <c r="H115" s="7">
        <v>40</v>
      </c>
      <c r="I115" s="8">
        <v>1.9930555555547471</v>
      </c>
      <c r="J115" s="9" t="s">
        <v>54</v>
      </c>
    </row>
    <row r="116" spans="1:10" x14ac:dyDescent="0.25">
      <c r="A116" s="4">
        <v>40057</v>
      </c>
      <c r="B116" s="7" t="s">
        <v>34</v>
      </c>
      <c r="C116" s="12">
        <v>51.206400000000002</v>
      </c>
      <c r="D116" s="12">
        <f t="shared" si="1"/>
        <v>27.999659519999998</v>
      </c>
      <c r="E116" s="11" t="s">
        <v>5</v>
      </c>
      <c r="F116" s="11" t="s">
        <v>20</v>
      </c>
      <c r="G116" s="13" t="s">
        <v>28</v>
      </c>
      <c r="H116" s="7">
        <v>37</v>
      </c>
      <c r="I116" s="8">
        <v>1.9673611111065838</v>
      </c>
      <c r="J116" s="9" t="s">
        <v>54</v>
      </c>
    </row>
    <row r="117" spans="1:10" x14ac:dyDescent="0.25">
      <c r="A117" s="4">
        <v>40057</v>
      </c>
      <c r="B117" s="7" t="s">
        <v>32</v>
      </c>
      <c r="C117" s="12">
        <v>51.023519999999998</v>
      </c>
      <c r="D117" s="12">
        <f t="shared" si="1"/>
        <v>27.899660735999998</v>
      </c>
      <c r="E117" s="11" t="s">
        <v>5</v>
      </c>
      <c r="F117" s="11" t="s">
        <v>20</v>
      </c>
      <c r="G117" s="13" t="s">
        <v>28</v>
      </c>
      <c r="H117" s="7">
        <v>39</v>
      </c>
      <c r="I117" s="8">
        <v>1.9708333333328483</v>
      </c>
      <c r="J117" s="9" t="s">
        <v>54</v>
      </c>
    </row>
    <row r="118" spans="1:10" x14ac:dyDescent="0.25">
      <c r="A118" s="4">
        <v>40057</v>
      </c>
      <c r="B118" s="7" t="s">
        <v>32</v>
      </c>
      <c r="C118" s="12">
        <v>54.863999999999997</v>
      </c>
      <c r="D118" s="12">
        <f t="shared" si="1"/>
        <v>29.999635199999997</v>
      </c>
      <c r="E118" s="11" t="s">
        <v>5</v>
      </c>
      <c r="F118" s="11" t="s">
        <v>21</v>
      </c>
      <c r="G118" s="13" t="s">
        <v>28</v>
      </c>
      <c r="H118" s="7">
        <v>41</v>
      </c>
      <c r="I118" s="8">
        <v>1.9645833333343035</v>
      </c>
      <c r="J118" s="9" t="s">
        <v>54</v>
      </c>
    </row>
    <row r="119" spans="1:10" x14ac:dyDescent="0.25">
      <c r="A119" s="4">
        <v>40057</v>
      </c>
      <c r="B119" s="7" t="s">
        <v>37</v>
      </c>
      <c r="C119" s="12">
        <v>42.976799999999997</v>
      </c>
      <c r="D119" s="12">
        <f t="shared" si="1"/>
        <v>23.499714239999996</v>
      </c>
      <c r="E119" s="11" t="s">
        <v>4</v>
      </c>
      <c r="F119" s="11" t="s">
        <v>19</v>
      </c>
      <c r="G119" s="13" t="s">
        <v>28</v>
      </c>
      <c r="H119" s="7">
        <v>48</v>
      </c>
      <c r="I119" s="8">
        <v>1.9541666666700621</v>
      </c>
      <c r="J119" s="9" t="s">
        <v>54</v>
      </c>
    </row>
    <row r="120" spans="1:10" x14ac:dyDescent="0.25">
      <c r="A120" s="4">
        <v>40057</v>
      </c>
      <c r="B120" s="7" t="s">
        <v>31</v>
      </c>
      <c r="C120" s="12">
        <v>47.365920000000003</v>
      </c>
      <c r="D120" s="12">
        <f t="shared" si="1"/>
        <v>25.899685055999999</v>
      </c>
      <c r="E120" s="11" t="s">
        <v>5</v>
      </c>
      <c r="F120" s="11" t="s">
        <v>20</v>
      </c>
      <c r="G120" s="13" t="s">
        <v>28</v>
      </c>
      <c r="H120" s="7">
        <v>41</v>
      </c>
      <c r="I120" s="8">
        <v>1.9555555555562023</v>
      </c>
      <c r="J120" s="9" t="s">
        <v>54</v>
      </c>
    </row>
    <row r="121" spans="1:10" x14ac:dyDescent="0.25">
      <c r="A121" s="4">
        <v>40057</v>
      </c>
      <c r="B121" s="7" t="s">
        <v>31</v>
      </c>
      <c r="C121" s="12">
        <v>49.194719999999997</v>
      </c>
      <c r="D121" s="12">
        <f t="shared" si="1"/>
        <v>26.899672895999995</v>
      </c>
      <c r="E121" s="11" t="s">
        <v>5</v>
      </c>
      <c r="F121" s="11" t="s">
        <v>20</v>
      </c>
      <c r="G121" s="13" t="s">
        <v>28</v>
      </c>
      <c r="H121" s="7">
        <v>49</v>
      </c>
      <c r="I121" s="8">
        <v>1.9423611111124046</v>
      </c>
      <c r="J121" s="9" t="s">
        <v>54</v>
      </c>
    </row>
    <row r="122" spans="1:10" x14ac:dyDescent="0.25">
      <c r="A122" s="4">
        <v>40057</v>
      </c>
      <c r="B122" s="7" t="s">
        <v>34</v>
      </c>
      <c r="C122" s="12">
        <v>49.377600000000001</v>
      </c>
      <c r="D122" s="12">
        <f t="shared" si="1"/>
        <v>26.999671679999999</v>
      </c>
      <c r="E122" s="11" t="s">
        <v>5</v>
      </c>
      <c r="F122" s="11" t="s">
        <v>20</v>
      </c>
      <c r="G122" s="13" t="s">
        <v>28</v>
      </c>
      <c r="H122" s="7">
        <v>33</v>
      </c>
      <c r="I122" s="8">
        <v>1.9833333333299379</v>
      </c>
      <c r="J122" s="9" t="s">
        <v>54</v>
      </c>
    </row>
    <row r="123" spans="1:10" x14ac:dyDescent="0.25">
      <c r="A123" s="4">
        <v>40071</v>
      </c>
      <c r="B123" s="7" t="s">
        <v>31</v>
      </c>
      <c r="C123" s="12">
        <v>20.330159999999999</v>
      </c>
      <c r="D123" s="12">
        <f t="shared" si="1"/>
        <v>11.116531487999998</v>
      </c>
      <c r="E123" s="11" t="s">
        <v>2</v>
      </c>
      <c r="F123" s="11" t="s">
        <v>17</v>
      </c>
      <c r="G123" s="13" t="s">
        <v>28</v>
      </c>
      <c r="H123" s="7">
        <v>41</v>
      </c>
      <c r="I123" s="8">
        <v>2.8625000000029104</v>
      </c>
      <c r="J123" s="9" t="s">
        <v>54</v>
      </c>
    </row>
    <row r="124" spans="1:10" x14ac:dyDescent="0.25">
      <c r="A124" s="4">
        <v>40071</v>
      </c>
      <c r="B124" s="7" t="s">
        <v>31</v>
      </c>
      <c r="C124" s="12">
        <v>20.116800000000001</v>
      </c>
      <c r="D124" s="12">
        <f t="shared" si="1"/>
        <v>10.999866239999999</v>
      </c>
      <c r="E124" s="11" t="s">
        <v>2</v>
      </c>
      <c r="F124" s="11" t="s">
        <v>17</v>
      </c>
      <c r="G124" s="13" t="s">
        <v>28</v>
      </c>
      <c r="H124" s="7">
        <v>38</v>
      </c>
      <c r="I124" s="8">
        <v>2.8631944444423425</v>
      </c>
      <c r="J124" s="9" t="s">
        <v>54</v>
      </c>
    </row>
    <row r="125" spans="1:10" x14ac:dyDescent="0.25">
      <c r="A125" s="4">
        <v>40071</v>
      </c>
      <c r="B125" s="7" t="s">
        <v>31</v>
      </c>
      <c r="C125" s="12">
        <v>23.225760000000001</v>
      </c>
      <c r="D125" s="12">
        <f t="shared" si="1"/>
        <v>12.699845567999999</v>
      </c>
      <c r="E125" s="11" t="s">
        <v>2</v>
      </c>
      <c r="F125" s="11" t="s">
        <v>17</v>
      </c>
      <c r="G125" s="13" t="s">
        <v>28</v>
      </c>
      <c r="H125" s="7">
        <v>32</v>
      </c>
      <c r="I125" s="8">
        <v>2.8652777777751908</v>
      </c>
      <c r="J125" s="9" t="s">
        <v>54</v>
      </c>
    </row>
    <row r="126" spans="1:10" x14ac:dyDescent="0.25">
      <c r="A126" s="4">
        <v>40071</v>
      </c>
      <c r="B126" s="7" t="s">
        <v>31</v>
      </c>
      <c r="C126" s="12">
        <v>19.01952</v>
      </c>
      <c r="D126" s="12">
        <f t="shared" si="1"/>
        <v>10.399873535999999</v>
      </c>
      <c r="E126" s="11" t="s">
        <v>2</v>
      </c>
      <c r="F126" s="11" t="s">
        <v>17</v>
      </c>
      <c r="G126" s="13" t="s">
        <v>28</v>
      </c>
      <c r="H126" s="7">
        <v>44</v>
      </c>
      <c r="I126" s="8">
        <v>2.8659722222218988</v>
      </c>
      <c r="J126" s="9" t="s">
        <v>54</v>
      </c>
    </row>
    <row r="127" spans="1:10" x14ac:dyDescent="0.25">
      <c r="A127" s="4">
        <v>40071</v>
      </c>
      <c r="B127" s="7" t="s">
        <v>31</v>
      </c>
      <c r="C127" s="12">
        <v>34.747199999999999</v>
      </c>
      <c r="D127" s="12">
        <f t="shared" si="1"/>
        <v>18.999768959999997</v>
      </c>
      <c r="E127" s="11" t="s">
        <v>3</v>
      </c>
      <c r="F127" s="11" t="s">
        <v>18</v>
      </c>
      <c r="G127" s="13" t="s">
        <v>28</v>
      </c>
      <c r="H127" s="7">
        <v>44</v>
      </c>
      <c r="I127" s="8">
        <v>2.8881944444437977</v>
      </c>
      <c r="J127" s="9" t="s">
        <v>54</v>
      </c>
    </row>
    <row r="128" spans="1:10" x14ac:dyDescent="0.25">
      <c r="A128" s="4">
        <v>40071</v>
      </c>
      <c r="B128" s="7" t="s">
        <v>31</v>
      </c>
      <c r="C128" s="12">
        <v>27.249120000000001</v>
      </c>
      <c r="D128" s="12">
        <f t="shared" si="1"/>
        <v>14.899818816</v>
      </c>
      <c r="E128" s="11" t="s">
        <v>2</v>
      </c>
      <c r="F128" s="11" t="s">
        <v>17</v>
      </c>
      <c r="G128" s="13" t="s">
        <v>28</v>
      </c>
      <c r="H128" s="7">
        <v>43</v>
      </c>
      <c r="I128" s="8">
        <v>2.8888888888905058</v>
      </c>
      <c r="J128" s="9" t="s">
        <v>55</v>
      </c>
    </row>
    <row r="129" spans="1:10" x14ac:dyDescent="0.25">
      <c r="A129" s="4">
        <v>40071</v>
      </c>
      <c r="B129" s="7" t="s">
        <v>31</v>
      </c>
      <c r="C129" s="12">
        <v>34.381439999999998</v>
      </c>
      <c r="D129" s="12">
        <f t="shared" si="1"/>
        <v>18.799771391999997</v>
      </c>
      <c r="E129" s="11" t="s">
        <v>3</v>
      </c>
      <c r="F129" s="11" t="s">
        <v>18</v>
      </c>
      <c r="G129" s="13" t="s">
        <v>28</v>
      </c>
      <c r="H129" s="7">
        <v>42</v>
      </c>
      <c r="I129" s="8">
        <v>2.8812499999985448</v>
      </c>
      <c r="J129" s="9" t="s">
        <v>54</v>
      </c>
    </row>
    <row r="130" spans="1:10" x14ac:dyDescent="0.25">
      <c r="A130" s="4">
        <v>40071</v>
      </c>
      <c r="B130" s="7" t="s">
        <v>32</v>
      </c>
      <c r="C130" s="12">
        <v>32.918399999999998</v>
      </c>
      <c r="D130" s="12">
        <f t="shared" si="1"/>
        <v>17.999781119999998</v>
      </c>
      <c r="E130" s="11" t="s">
        <v>3</v>
      </c>
      <c r="F130" s="11" t="s">
        <v>18</v>
      </c>
      <c r="G130" s="13" t="s">
        <v>28</v>
      </c>
      <c r="H130" s="7">
        <v>36</v>
      </c>
      <c r="I130" s="8">
        <v>2.8972222222218988</v>
      </c>
      <c r="J130" s="9" t="s">
        <v>54</v>
      </c>
    </row>
    <row r="131" spans="1:10" x14ac:dyDescent="0.25">
      <c r="A131" s="4">
        <v>40071</v>
      </c>
      <c r="B131" s="7" t="s">
        <v>33</v>
      </c>
      <c r="C131" s="12">
        <v>55.59552</v>
      </c>
      <c r="D131" s="12">
        <f t="shared" ref="D131:D194" si="2">C131*0.5468</f>
        <v>30.399630335999998</v>
      </c>
      <c r="E131" s="11" t="s">
        <v>6</v>
      </c>
      <c r="F131" s="11" t="s">
        <v>21</v>
      </c>
      <c r="G131" s="13" t="s">
        <v>28</v>
      </c>
      <c r="H131" s="7">
        <v>34</v>
      </c>
      <c r="I131" s="8">
        <v>2.9541666666627862</v>
      </c>
      <c r="J131" s="9" t="s">
        <v>54</v>
      </c>
    </row>
    <row r="132" spans="1:10" x14ac:dyDescent="0.25">
      <c r="A132" s="4">
        <v>40071</v>
      </c>
      <c r="B132" s="7" t="s">
        <v>36</v>
      </c>
      <c r="C132" s="12">
        <v>53.035200000000003</v>
      </c>
      <c r="D132" s="12">
        <f t="shared" si="2"/>
        <v>28.999647360000001</v>
      </c>
      <c r="E132" s="11" t="s">
        <v>5</v>
      </c>
      <c r="F132" s="11" t="s">
        <v>20</v>
      </c>
      <c r="G132" s="13" t="s">
        <v>28</v>
      </c>
      <c r="H132" s="7">
        <v>36</v>
      </c>
      <c r="I132" s="8">
        <v>2.9576388888890506</v>
      </c>
      <c r="J132" s="9" t="s">
        <v>55</v>
      </c>
    </row>
    <row r="133" spans="1:10" x14ac:dyDescent="0.25">
      <c r="A133" s="4">
        <v>40071</v>
      </c>
      <c r="B133" s="7" t="s">
        <v>31</v>
      </c>
      <c r="C133" s="12">
        <v>56.509920000000001</v>
      </c>
      <c r="D133" s="12">
        <f t="shared" si="2"/>
        <v>30.899624255999999</v>
      </c>
      <c r="E133" s="11" t="s">
        <v>6</v>
      </c>
      <c r="F133" s="11" t="s">
        <v>21</v>
      </c>
      <c r="G133" s="13" t="s">
        <v>28</v>
      </c>
      <c r="H133" s="7">
        <v>49</v>
      </c>
      <c r="I133" s="8">
        <v>2.9506944444437977</v>
      </c>
      <c r="J133" s="9" t="s">
        <v>54</v>
      </c>
    </row>
    <row r="134" spans="1:10" x14ac:dyDescent="0.25">
      <c r="A134" s="4">
        <v>40071</v>
      </c>
      <c r="B134" s="7" t="s">
        <v>31</v>
      </c>
      <c r="C134" s="12">
        <v>57.607199999999999</v>
      </c>
      <c r="D134" s="12">
        <f t="shared" si="2"/>
        <v>31.499616959999997</v>
      </c>
      <c r="E134" s="11" t="s">
        <v>6</v>
      </c>
      <c r="F134" s="11" t="s">
        <v>21</v>
      </c>
      <c r="G134" s="13" t="s">
        <v>28</v>
      </c>
      <c r="H134" s="7">
        <v>48</v>
      </c>
      <c r="I134" s="8">
        <v>2.9493055555503815</v>
      </c>
      <c r="J134" s="9" t="s">
        <v>54</v>
      </c>
    </row>
    <row r="135" spans="1:10" x14ac:dyDescent="0.25">
      <c r="A135" s="4">
        <v>40071</v>
      </c>
      <c r="B135" s="7" t="s">
        <v>36</v>
      </c>
      <c r="C135" s="12">
        <v>32.552639999999997</v>
      </c>
      <c r="D135" s="12">
        <f t="shared" si="2"/>
        <v>17.799783551999997</v>
      </c>
      <c r="E135" s="11" t="s">
        <v>3</v>
      </c>
      <c r="F135" s="11" t="s">
        <v>18</v>
      </c>
      <c r="G135" s="13" t="s">
        <v>28</v>
      </c>
      <c r="H135" s="7">
        <v>27</v>
      </c>
      <c r="I135" s="8">
        <v>2.9173611111109494</v>
      </c>
      <c r="J135" s="9" t="s">
        <v>54</v>
      </c>
    </row>
    <row r="136" spans="1:10" x14ac:dyDescent="0.25">
      <c r="A136" s="4">
        <v>40071</v>
      </c>
      <c r="B136" s="7" t="s">
        <v>37</v>
      </c>
      <c r="C136" s="12">
        <v>42.79392</v>
      </c>
      <c r="D136" s="12">
        <f t="shared" si="2"/>
        <v>23.399715455999999</v>
      </c>
      <c r="E136" s="11" t="s">
        <v>4</v>
      </c>
      <c r="F136" s="11" t="s">
        <v>19</v>
      </c>
      <c r="G136" s="13" t="s">
        <v>28</v>
      </c>
      <c r="H136" s="7">
        <v>44</v>
      </c>
      <c r="I136" s="8">
        <v>2.9069444444467081</v>
      </c>
      <c r="J136" s="9" t="s">
        <v>54</v>
      </c>
    </row>
    <row r="137" spans="1:10" x14ac:dyDescent="0.25">
      <c r="A137" s="4">
        <v>40071</v>
      </c>
      <c r="B137" s="7" t="s">
        <v>34</v>
      </c>
      <c r="C137" s="12">
        <v>43.708320000000001</v>
      </c>
      <c r="D137" s="12">
        <f t="shared" si="2"/>
        <v>23.899709375999997</v>
      </c>
      <c r="E137" s="11" t="s">
        <v>4</v>
      </c>
      <c r="F137" s="11" t="s">
        <v>19</v>
      </c>
      <c r="G137" s="13" t="s">
        <v>28</v>
      </c>
      <c r="H137" s="7">
        <v>31</v>
      </c>
      <c r="I137" s="8">
        <v>2.9055555555605679</v>
      </c>
      <c r="J137" s="9" t="s">
        <v>54</v>
      </c>
    </row>
    <row r="138" spans="1:10" x14ac:dyDescent="0.25">
      <c r="A138" s="4">
        <v>40071</v>
      </c>
      <c r="B138" s="7" t="s">
        <v>32</v>
      </c>
      <c r="C138" s="12">
        <v>49.560479999999998</v>
      </c>
      <c r="D138" s="12">
        <f t="shared" si="2"/>
        <v>27.099670463999995</v>
      </c>
      <c r="E138" s="11" t="s">
        <v>5</v>
      </c>
      <c r="F138" s="11" t="s">
        <v>20</v>
      </c>
      <c r="G138" s="13" t="s">
        <v>28</v>
      </c>
      <c r="H138" s="7">
        <v>34</v>
      </c>
      <c r="I138" s="8">
        <v>2.9048611111138598</v>
      </c>
      <c r="J138" s="9" t="s">
        <v>54</v>
      </c>
    </row>
    <row r="139" spans="1:10" x14ac:dyDescent="0.25">
      <c r="A139" s="4">
        <v>40091</v>
      </c>
      <c r="B139" s="7" t="s">
        <v>31</v>
      </c>
      <c r="C139" s="12">
        <v>18.470880000000001</v>
      </c>
      <c r="D139" s="12">
        <f t="shared" si="2"/>
        <v>10.099877184</v>
      </c>
      <c r="E139" s="11" t="s">
        <v>2</v>
      </c>
      <c r="F139" s="11" t="s">
        <v>16</v>
      </c>
      <c r="G139" s="13" t="s">
        <v>28</v>
      </c>
      <c r="H139" s="7">
        <v>34</v>
      </c>
      <c r="I139" s="8">
        <v>1.7680555555562023</v>
      </c>
      <c r="J139" s="9" t="s">
        <v>54</v>
      </c>
    </row>
    <row r="140" spans="1:10" x14ac:dyDescent="0.25">
      <c r="A140" s="4">
        <v>40091</v>
      </c>
      <c r="B140" s="7" t="s">
        <v>31</v>
      </c>
      <c r="C140" s="12">
        <v>19.01952</v>
      </c>
      <c r="D140" s="12">
        <f t="shared" si="2"/>
        <v>10.399873535999999</v>
      </c>
      <c r="E140" s="11" t="s">
        <v>2</v>
      </c>
      <c r="F140" s="11" t="s">
        <v>17</v>
      </c>
      <c r="G140" s="13" t="s">
        <v>28</v>
      </c>
      <c r="H140" s="7">
        <v>37</v>
      </c>
      <c r="I140" s="8">
        <v>1.7645833333372138</v>
      </c>
      <c r="J140" s="9" t="s">
        <v>54</v>
      </c>
    </row>
    <row r="141" spans="1:10" x14ac:dyDescent="0.25">
      <c r="A141" s="4">
        <v>40091</v>
      </c>
      <c r="B141" s="7" t="s">
        <v>31</v>
      </c>
      <c r="C141" s="12">
        <v>17.007840000000002</v>
      </c>
      <c r="D141" s="12">
        <f t="shared" si="2"/>
        <v>9.2998869119999998</v>
      </c>
      <c r="E141" s="11" t="s">
        <v>1</v>
      </c>
      <c r="F141" s="11" t="s">
        <v>16</v>
      </c>
      <c r="G141" s="13" t="s">
        <v>28</v>
      </c>
      <c r="H141" s="7">
        <v>36</v>
      </c>
      <c r="I141" s="8">
        <v>1.7631944444510737</v>
      </c>
      <c r="J141" s="9" t="s">
        <v>54</v>
      </c>
    </row>
    <row r="142" spans="1:10" x14ac:dyDescent="0.25">
      <c r="A142" s="4">
        <v>40091</v>
      </c>
      <c r="B142" s="7" t="s">
        <v>38</v>
      </c>
      <c r="C142" s="12">
        <v>18.470880000000001</v>
      </c>
      <c r="D142" s="12">
        <f t="shared" si="2"/>
        <v>10.099877184</v>
      </c>
      <c r="E142" s="11" t="s">
        <v>2</v>
      </c>
      <c r="F142" s="11" t="s">
        <v>16</v>
      </c>
      <c r="G142" s="13" t="s">
        <v>28</v>
      </c>
      <c r="H142" s="7">
        <v>34</v>
      </c>
      <c r="I142" s="8">
        <v>1.742361111108039</v>
      </c>
      <c r="J142" s="9" t="s">
        <v>54</v>
      </c>
    </row>
    <row r="143" spans="1:10" x14ac:dyDescent="0.25">
      <c r="A143" s="4">
        <v>40091</v>
      </c>
      <c r="B143" s="7" t="s">
        <v>33</v>
      </c>
      <c r="C143" s="12">
        <v>33.832799999999999</v>
      </c>
      <c r="D143" s="12">
        <f t="shared" si="2"/>
        <v>18.499775039999999</v>
      </c>
      <c r="E143" s="11" t="s">
        <v>3</v>
      </c>
      <c r="F143" s="11" t="s">
        <v>18</v>
      </c>
      <c r="G143" s="13" t="s">
        <v>28</v>
      </c>
      <c r="H143" s="7">
        <v>33</v>
      </c>
      <c r="I143" s="8">
        <v>1.9256944444423425</v>
      </c>
      <c r="J143" s="9" t="s">
        <v>54</v>
      </c>
    </row>
    <row r="144" spans="1:10" x14ac:dyDescent="0.25">
      <c r="A144" s="4">
        <v>40091</v>
      </c>
      <c r="B144" s="7" t="s">
        <v>34</v>
      </c>
      <c r="C144" s="12">
        <v>35.112960000000001</v>
      </c>
      <c r="D144" s="12">
        <f t="shared" si="2"/>
        <v>19.199766527999998</v>
      </c>
      <c r="E144" s="11" t="s">
        <v>3</v>
      </c>
      <c r="F144" s="11" t="s">
        <v>18</v>
      </c>
      <c r="G144" s="13" t="s">
        <v>28</v>
      </c>
      <c r="H144" s="7">
        <v>34</v>
      </c>
      <c r="I144" s="8">
        <v>1.9208333333372138</v>
      </c>
      <c r="J144" s="9" t="s">
        <v>54</v>
      </c>
    </row>
    <row r="145" spans="1:10" x14ac:dyDescent="0.25">
      <c r="A145" s="4">
        <v>40091</v>
      </c>
      <c r="B145" s="7" t="s">
        <v>32</v>
      </c>
      <c r="C145" s="12">
        <v>36.027360000000002</v>
      </c>
      <c r="D145" s="12">
        <f t="shared" si="2"/>
        <v>19.699760447999999</v>
      </c>
      <c r="E145" s="11" t="s">
        <v>3</v>
      </c>
      <c r="F145" s="11" t="s">
        <v>18</v>
      </c>
      <c r="G145" s="13" t="s">
        <v>28</v>
      </c>
      <c r="H145" s="7">
        <v>43</v>
      </c>
      <c r="I145" s="8">
        <v>1.897916666661331</v>
      </c>
      <c r="J145" s="9" t="s">
        <v>54</v>
      </c>
    </row>
    <row r="146" spans="1:10" x14ac:dyDescent="0.25">
      <c r="A146" s="4">
        <v>40091</v>
      </c>
      <c r="B146" s="7" t="s">
        <v>33</v>
      </c>
      <c r="C146" s="12">
        <v>35.844479999999997</v>
      </c>
      <c r="D146" s="12">
        <f t="shared" si="2"/>
        <v>19.599761663999995</v>
      </c>
      <c r="E146" s="11" t="s">
        <v>3</v>
      </c>
      <c r="F146" s="11" t="s">
        <v>18</v>
      </c>
      <c r="G146" s="13" t="s">
        <v>28</v>
      </c>
      <c r="H146" s="7">
        <v>34</v>
      </c>
      <c r="I146" s="8">
        <v>1.8958333333284827</v>
      </c>
      <c r="J146" s="9" t="s">
        <v>54</v>
      </c>
    </row>
    <row r="147" spans="1:10" x14ac:dyDescent="0.25">
      <c r="A147" s="4">
        <v>40091</v>
      </c>
      <c r="B147" s="7" t="s">
        <v>31</v>
      </c>
      <c r="C147" s="12">
        <v>56.144159999999999</v>
      </c>
      <c r="D147" s="12">
        <f t="shared" si="2"/>
        <v>30.699626687999999</v>
      </c>
      <c r="E147" s="11" t="s">
        <v>6</v>
      </c>
      <c r="F147" s="11" t="s">
        <v>21</v>
      </c>
      <c r="G147" s="13" t="s">
        <v>28</v>
      </c>
      <c r="H147" s="7">
        <v>49</v>
      </c>
      <c r="I147" s="8">
        <v>2.2125000000014552</v>
      </c>
      <c r="J147" s="9" t="s">
        <v>54</v>
      </c>
    </row>
    <row r="148" spans="1:10" x14ac:dyDescent="0.25">
      <c r="A148" s="4">
        <v>40091</v>
      </c>
      <c r="B148" s="7" t="s">
        <v>32</v>
      </c>
      <c r="C148" s="12">
        <v>54.68112</v>
      </c>
      <c r="D148" s="12">
        <f t="shared" si="2"/>
        <v>29.899636415999996</v>
      </c>
      <c r="E148" s="11" t="s">
        <v>5</v>
      </c>
      <c r="F148" s="11" t="s">
        <v>21</v>
      </c>
      <c r="G148" s="13" t="s">
        <v>28</v>
      </c>
      <c r="H148" s="7">
        <v>43</v>
      </c>
      <c r="I148" s="8">
        <v>2.210416666661331</v>
      </c>
      <c r="J148" s="9" t="s">
        <v>54</v>
      </c>
    </row>
    <row r="149" spans="1:10" x14ac:dyDescent="0.25">
      <c r="A149" s="4">
        <v>40091</v>
      </c>
      <c r="B149" s="7" t="s">
        <v>34</v>
      </c>
      <c r="C149" s="12">
        <v>50.474879999999999</v>
      </c>
      <c r="D149" s="12">
        <f t="shared" si="2"/>
        <v>27.599664383999997</v>
      </c>
      <c r="E149" s="11" t="s">
        <v>5</v>
      </c>
      <c r="F149" s="11" t="s">
        <v>20</v>
      </c>
      <c r="G149" s="13" t="s">
        <v>28</v>
      </c>
      <c r="H149" s="7">
        <v>36</v>
      </c>
      <c r="I149" s="8">
        <v>2.2083333333357587</v>
      </c>
      <c r="J149" s="9" t="s">
        <v>54</v>
      </c>
    </row>
    <row r="150" spans="1:10" x14ac:dyDescent="0.25">
      <c r="A150" s="4">
        <v>40091</v>
      </c>
      <c r="B150" s="7" t="s">
        <v>33</v>
      </c>
      <c r="C150" s="12">
        <v>52.852319999999999</v>
      </c>
      <c r="D150" s="12">
        <f t="shared" si="2"/>
        <v>28.899648575999997</v>
      </c>
      <c r="E150" s="11" t="s">
        <v>5</v>
      </c>
      <c r="F150" s="11" t="s">
        <v>20</v>
      </c>
      <c r="G150" s="13" t="s">
        <v>28</v>
      </c>
      <c r="H150" s="7">
        <v>34</v>
      </c>
      <c r="I150" s="8">
        <v>2.2000000000043656</v>
      </c>
      <c r="J150" s="9" t="s">
        <v>54</v>
      </c>
    </row>
    <row r="151" spans="1:10" x14ac:dyDescent="0.25">
      <c r="A151" s="4">
        <v>40091</v>
      </c>
      <c r="B151" s="7" t="s">
        <v>33</v>
      </c>
      <c r="C151" s="12">
        <v>45.354240000000004</v>
      </c>
      <c r="D151" s="12">
        <f t="shared" si="2"/>
        <v>24.799698432</v>
      </c>
      <c r="E151" s="11" t="s">
        <v>4</v>
      </c>
      <c r="F151" s="11" t="s">
        <v>19</v>
      </c>
      <c r="G151" s="13" t="s">
        <v>28</v>
      </c>
      <c r="H151" s="7">
        <v>36</v>
      </c>
      <c r="I151" s="8">
        <v>2.0645833333328483</v>
      </c>
      <c r="J151" s="9" t="s">
        <v>54</v>
      </c>
    </row>
    <row r="152" spans="1:10" x14ac:dyDescent="0.25">
      <c r="A152" s="4">
        <v>40091</v>
      </c>
      <c r="B152" s="7" t="s">
        <v>34</v>
      </c>
      <c r="C152" s="12">
        <v>46.634399999999999</v>
      </c>
      <c r="D152" s="12">
        <f t="shared" si="2"/>
        <v>25.499689919999998</v>
      </c>
      <c r="E152" s="11" t="s">
        <v>5</v>
      </c>
      <c r="F152" s="11" t="s">
        <v>20</v>
      </c>
      <c r="G152" s="13" t="s">
        <v>28</v>
      </c>
      <c r="H152" s="7">
        <v>36</v>
      </c>
      <c r="I152" s="8">
        <v>2.0583333333343035</v>
      </c>
      <c r="J152" s="9" t="s">
        <v>54</v>
      </c>
    </row>
    <row r="153" spans="1:10" x14ac:dyDescent="0.25">
      <c r="A153" s="4">
        <v>40091</v>
      </c>
      <c r="B153" s="7" t="s">
        <v>34</v>
      </c>
      <c r="C153" s="12">
        <v>49.194719999999997</v>
      </c>
      <c r="D153" s="12">
        <f t="shared" si="2"/>
        <v>26.899672895999995</v>
      </c>
      <c r="E153" s="11" t="s">
        <v>5</v>
      </c>
      <c r="F153" s="11" t="s">
        <v>20</v>
      </c>
      <c r="G153" s="13" t="s">
        <v>28</v>
      </c>
      <c r="H153" s="7">
        <v>35</v>
      </c>
      <c r="I153" s="8">
        <v>2.0555555555547471</v>
      </c>
      <c r="J153" s="9" t="s">
        <v>54</v>
      </c>
    </row>
    <row r="154" spans="1:10" x14ac:dyDescent="0.25">
      <c r="A154" s="4">
        <v>40091</v>
      </c>
      <c r="B154" s="7" t="s">
        <v>32</v>
      </c>
      <c r="C154" s="12">
        <v>45.171359999999993</v>
      </c>
      <c r="D154" s="12">
        <f t="shared" si="2"/>
        <v>24.699699647999992</v>
      </c>
      <c r="E154" s="11" t="s">
        <v>4</v>
      </c>
      <c r="F154" s="11" t="s">
        <v>19</v>
      </c>
      <c r="G154" s="13" t="s">
        <v>28</v>
      </c>
      <c r="H154" s="7">
        <v>39</v>
      </c>
      <c r="I154" s="8">
        <v>2.0534722222218988</v>
      </c>
      <c r="J154" s="9" t="s">
        <v>54</v>
      </c>
    </row>
    <row r="155" spans="1:10" x14ac:dyDescent="0.25">
      <c r="A155" s="4">
        <v>40093</v>
      </c>
      <c r="B155" s="7" t="s">
        <v>36</v>
      </c>
      <c r="C155" s="12">
        <v>21.762720000000002</v>
      </c>
      <c r="D155" s="12">
        <f t="shared" si="2"/>
        <v>11.899855296</v>
      </c>
      <c r="E155" s="11" t="s">
        <v>2</v>
      </c>
      <c r="F155" s="11" t="s">
        <v>17</v>
      </c>
      <c r="G155" s="13" t="s">
        <v>28</v>
      </c>
      <c r="H155" s="7">
        <v>32</v>
      </c>
      <c r="I155" s="8">
        <v>1.9708333333328483</v>
      </c>
      <c r="J155" s="9" t="s">
        <v>54</v>
      </c>
    </row>
    <row r="156" spans="1:10" x14ac:dyDescent="0.25">
      <c r="A156" s="4">
        <v>40093</v>
      </c>
      <c r="B156" s="7" t="s">
        <v>31</v>
      </c>
      <c r="C156" s="12">
        <v>25.420320000000004</v>
      </c>
      <c r="D156" s="12">
        <f t="shared" si="2"/>
        <v>13.899830976000001</v>
      </c>
      <c r="E156" s="11" t="s">
        <v>2</v>
      </c>
      <c r="F156" s="11" t="s">
        <v>17</v>
      </c>
      <c r="G156" s="13" t="s">
        <v>28</v>
      </c>
      <c r="H156" s="7">
        <v>42</v>
      </c>
      <c r="I156" s="8">
        <v>1.96875</v>
      </c>
      <c r="J156" s="9" t="s">
        <v>54</v>
      </c>
    </row>
    <row r="157" spans="1:10" x14ac:dyDescent="0.25">
      <c r="A157" s="4">
        <v>40093</v>
      </c>
      <c r="B157" s="7" t="s">
        <v>36</v>
      </c>
      <c r="C157" s="12">
        <v>17.922239999999999</v>
      </c>
      <c r="D157" s="12">
        <f t="shared" si="2"/>
        <v>9.7998808319999977</v>
      </c>
      <c r="E157" s="11" t="s">
        <v>1</v>
      </c>
      <c r="F157" s="11" t="s">
        <v>16</v>
      </c>
      <c r="G157" s="13" t="s">
        <v>28</v>
      </c>
      <c r="H157" s="7">
        <v>24</v>
      </c>
      <c r="I157" s="8">
        <v>1.945833333338669</v>
      </c>
      <c r="J157" s="9" t="s">
        <v>54</v>
      </c>
    </row>
    <row r="158" spans="1:10" x14ac:dyDescent="0.25">
      <c r="A158" s="4">
        <v>40093</v>
      </c>
      <c r="B158" s="7" t="s">
        <v>36</v>
      </c>
      <c r="C158" s="12">
        <v>19.933920000000004</v>
      </c>
      <c r="D158" s="12">
        <f t="shared" si="2"/>
        <v>10.899867456000001</v>
      </c>
      <c r="E158" s="11" t="s">
        <v>2</v>
      </c>
      <c r="F158" s="11" t="s">
        <v>17</v>
      </c>
      <c r="G158" s="13" t="s">
        <v>28</v>
      </c>
      <c r="H158" s="7">
        <v>32</v>
      </c>
      <c r="I158" s="8">
        <v>1.9375</v>
      </c>
      <c r="J158" s="9" t="s">
        <v>54</v>
      </c>
    </row>
    <row r="159" spans="1:10" x14ac:dyDescent="0.25">
      <c r="A159" s="4">
        <v>40093</v>
      </c>
      <c r="B159" s="7" t="s">
        <v>36</v>
      </c>
      <c r="C159" s="12">
        <v>29.992319999999999</v>
      </c>
      <c r="D159" s="12">
        <f t="shared" si="2"/>
        <v>16.399800575999997</v>
      </c>
      <c r="E159" s="11" t="s">
        <v>3</v>
      </c>
      <c r="F159" s="11" t="s">
        <v>18</v>
      </c>
      <c r="G159" s="13" t="s">
        <v>28</v>
      </c>
      <c r="H159" s="7">
        <v>32</v>
      </c>
      <c r="I159" s="8">
        <v>1.9618055555547471</v>
      </c>
      <c r="J159" s="9" t="s">
        <v>54</v>
      </c>
    </row>
    <row r="160" spans="1:10" x14ac:dyDescent="0.25">
      <c r="A160" s="4">
        <v>40093</v>
      </c>
      <c r="B160" s="7" t="s">
        <v>36</v>
      </c>
      <c r="C160" s="12">
        <v>30.723839999999999</v>
      </c>
      <c r="D160" s="12">
        <f t="shared" si="2"/>
        <v>16.799795711999998</v>
      </c>
      <c r="E160" s="11" t="s">
        <v>3</v>
      </c>
      <c r="F160" s="11" t="s">
        <v>18</v>
      </c>
      <c r="G160" s="13" t="s">
        <v>28</v>
      </c>
      <c r="H160" s="7">
        <v>28</v>
      </c>
      <c r="I160" s="8">
        <v>1.9618055555547471</v>
      </c>
      <c r="J160" s="9" t="s">
        <v>54</v>
      </c>
    </row>
    <row r="161" spans="1:10" x14ac:dyDescent="0.25">
      <c r="A161" s="4">
        <v>40093</v>
      </c>
      <c r="B161" s="7" t="s">
        <v>33</v>
      </c>
      <c r="C161" s="12">
        <v>33.101280000000003</v>
      </c>
      <c r="D161" s="12">
        <f t="shared" si="2"/>
        <v>18.099779903999998</v>
      </c>
      <c r="E161" s="11" t="s">
        <v>3</v>
      </c>
      <c r="F161" s="11" t="s">
        <v>18</v>
      </c>
      <c r="G161" s="13" t="s">
        <v>28</v>
      </c>
      <c r="H161" s="7">
        <v>31</v>
      </c>
      <c r="I161" s="8">
        <v>1.9541666666627862</v>
      </c>
      <c r="J161" s="9" t="s">
        <v>54</v>
      </c>
    </row>
    <row r="162" spans="1:10" x14ac:dyDescent="0.25">
      <c r="A162" s="4">
        <v>40093</v>
      </c>
      <c r="B162" s="7" t="s">
        <v>36</v>
      </c>
      <c r="C162" s="12">
        <v>30.1752</v>
      </c>
      <c r="D162" s="12">
        <f t="shared" si="2"/>
        <v>16.499799359999997</v>
      </c>
      <c r="E162" s="11" t="s">
        <v>3</v>
      </c>
      <c r="F162" s="11" t="s">
        <v>18</v>
      </c>
      <c r="G162" s="13" t="s">
        <v>28</v>
      </c>
      <c r="H162" s="7">
        <v>36</v>
      </c>
      <c r="I162" s="8">
        <v>1.9520833333299379</v>
      </c>
      <c r="J162" s="9" t="s">
        <v>55</v>
      </c>
    </row>
    <row r="163" spans="1:10" x14ac:dyDescent="0.25">
      <c r="A163" s="4">
        <v>40093</v>
      </c>
      <c r="B163" s="7" t="s">
        <v>33</v>
      </c>
      <c r="C163" s="12">
        <v>54.68112</v>
      </c>
      <c r="D163" s="12">
        <f t="shared" si="2"/>
        <v>29.899636415999996</v>
      </c>
      <c r="E163" s="11" t="s">
        <v>5</v>
      </c>
      <c r="F163" s="11" t="s">
        <v>21</v>
      </c>
      <c r="G163" s="13" t="s">
        <v>28</v>
      </c>
      <c r="H163" s="7">
        <v>30</v>
      </c>
      <c r="I163" s="8">
        <v>1.8687500000014552</v>
      </c>
      <c r="J163" s="9" t="s">
        <v>54</v>
      </c>
    </row>
    <row r="164" spans="1:10" x14ac:dyDescent="0.25">
      <c r="A164" s="4">
        <v>40093</v>
      </c>
      <c r="B164" s="7" t="s">
        <v>32</v>
      </c>
      <c r="C164" s="12">
        <v>49.011840000000007</v>
      </c>
      <c r="D164" s="12">
        <f t="shared" si="2"/>
        <v>26.799674112000002</v>
      </c>
      <c r="E164" s="11" t="s">
        <v>5</v>
      </c>
      <c r="F164" s="11" t="s">
        <v>20</v>
      </c>
      <c r="G164" s="13" t="s">
        <v>28</v>
      </c>
      <c r="H164" s="7">
        <v>34</v>
      </c>
      <c r="I164" s="8">
        <v>1.8652777777751908</v>
      </c>
      <c r="J164" s="9" t="s">
        <v>54</v>
      </c>
    </row>
    <row r="165" spans="1:10" x14ac:dyDescent="0.25">
      <c r="A165" s="4">
        <v>40093</v>
      </c>
      <c r="B165" s="7" t="s">
        <v>33</v>
      </c>
      <c r="C165" s="12">
        <v>54.315359999999991</v>
      </c>
      <c r="D165" s="12">
        <f t="shared" si="2"/>
        <v>29.699638847999992</v>
      </c>
      <c r="E165" s="11" t="s">
        <v>5</v>
      </c>
      <c r="F165" s="11" t="s">
        <v>20</v>
      </c>
      <c r="G165" s="13" t="s">
        <v>28</v>
      </c>
      <c r="H165" s="7">
        <v>35</v>
      </c>
      <c r="I165" s="8">
        <v>1.8631944444496185</v>
      </c>
      <c r="J165" s="9" t="s">
        <v>54</v>
      </c>
    </row>
    <row r="166" spans="1:10" x14ac:dyDescent="0.25">
      <c r="A166" s="4">
        <v>40093</v>
      </c>
      <c r="B166" s="7" t="s">
        <v>33</v>
      </c>
      <c r="C166" s="12">
        <v>53.21808</v>
      </c>
      <c r="D166" s="12">
        <f t="shared" si="2"/>
        <v>29.099646143999998</v>
      </c>
      <c r="E166" s="11" t="s">
        <v>5</v>
      </c>
      <c r="F166" s="11" t="s">
        <v>20</v>
      </c>
      <c r="G166" s="13" t="s">
        <v>28</v>
      </c>
      <c r="H166" s="7">
        <v>36</v>
      </c>
      <c r="I166" s="8">
        <v>1.8624999999956344</v>
      </c>
      <c r="J166" s="9" t="s">
        <v>54</v>
      </c>
    </row>
    <row r="167" spans="1:10" x14ac:dyDescent="0.25">
      <c r="A167" s="4">
        <v>40093</v>
      </c>
      <c r="B167" s="7" t="s">
        <v>36</v>
      </c>
      <c r="C167" s="12">
        <v>38.587679999999999</v>
      </c>
      <c r="D167" s="12">
        <f t="shared" si="2"/>
        <v>21.099743423999996</v>
      </c>
      <c r="E167" s="11" t="s">
        <v>4</v>
      </c>
      <c r="F167" s="11" t="s">
        <v>19</v>
      </c>
      <c r="G167" s="13" t="s">
        <v>28</v>
      </c>
      <c r="H167" s="7">
        <v>28</v>
      </c>
      <c r="I167" s="8">
        <v>2.0291666666671517</v>
      </c>
      <c r="J167" s="9" t="s">
        <v>54</v>
      </c>
    </row>
    <row r="168" spans="1:10" x14ac:dyDescent="0.25">
      <c r="A168" s="4">
        <v>40093</v>
      </c>
      <c r="B168" s="7" t="s">
        <v>34</v>
      </c>
      <c r="C168" s="12">
        <v>35.112960000000001</v>
      </c>
      <c r="D168" s="12">
        <f t="shared" si="2"/>
        <v>19.199766527999998</v>
      </c>
      <c r="E168" s="11" t="s">
        <v>3</v>
      </c>
      <c r="F168" s="11" t="s">
        <v>18</v>
      </c>
      <c r="G168" s="13" t="s">
        <v>28</v>
      </c>
      <c r="H168" s="7">
        <v>39</v>
      </c>
      <c r="I168" s="8">
        <v>2.0173611111094942</v>
      </c>
      <c r="J168" s="9" t="s">
        <v>54</v>
      </c>
    </row>
    <row r="169" spans="1:10" x14ac:dyDescent="0.25">
      <c r="A169" s="4">
        <v>40093</v>
      </c>
      <c r="B169" s="7" t="s">
        <v>38</v>
      </c>
      <c r="C169" s="12">
        <v>38.587679999999999</v>
      </c>
      <c r="D169" s="12">
        <f t="shared" si="2"/>
        <v>21.099743423999996</v>
      </c>
      <c r="E169" s="11" t="s">
        <v>4</v>
      </c>
      <c r="F169" s="11" t="s">
        <v>19</v>
      </c>
      <c r="G169" s="13" t="s">
        <v>28</v>
      </c>
      <c r="H169" s="7">
        <v>37</v>
      </c>
      <c r="I169" s="8">
        <v>1.9958333333343035</v>
      </c>
      <c r="J169" s="9" t="s">
        <v>54</v>
      </c>
    </row>
    <row r="170" spans="1:10" x14ac:dyDescent="0.25">
      <c r="A170" s="4">
        <v>40093</v>
      </c>
      <c r="B170" s="7" t="s">
        <v>31</v>
      </c>
      <c r="C170" s="12">
        <v>37.307519999999997</v>
      </c>
      <c r="D170" s="12">
        <f t="shared" si="2"/>
        <v>20.399751935999998</v>
      </c>
      <c r="E170" s="11" t="s">
        <v>4</v>
      </c>
      <c r="F170" s="11" t="s">
        <v>19</v>
      </c>
      <c r="G170" s="13" t="s">
        <v>28</v>
      </c>
      <c r="H170" s="7">
        <v>49</v>
      </c>
      <c r="I170" s="8">
        <v>1.9930555555547471</v>
      </c>
      <c r="J170" s="9" t="s">
        <v>54</v>
      </c>
    </row>
    <row r="171" spans="1:10" x14ac:dyDescent="0.25">
      <c r="A171" s="4">
        <v>40095</v>
      </c>
      <c r="B171" s="7" t="s">
        <v>33</v>
      </c>
      <c r="C171" s="12">
        <v>22.677120000000002</v>
      </c>
      <c r="D171" s="12">
        <f t="shared" si="2"/>
        <v>12.399849216</v>
      </c>
      <c r="E171" s="11" t="s">
        <v>2</v>
      </c>
      <c r="F171" s="11" t="s">
        <v>17</v>
      </c>
      <c r="G171" s="13" t="s">
        <v>28</v>
      </c>
      <c r="H171" s="7">
        <v>34</v>
      </c>
      <c r="I171" s="8">
        <v>1.9930555555547471</v>
      </c>
      <c r="J171" s="9" t="s">
        <v>54</v>
      </c>
    </row>
    <row r="172" spans="1:10" x14ac:dyDescent="0.25">
      <c r="A172" s="4">
        <v>40095</v>
      </c>
      <c r="B172" s="7" t="s">
        <v>36</v>
      </c>
      <c r="C172" s="12">
        <v>23.591520000000003</v>
      </c>
      <c r="D172" s="12">
        <f t="shared" si="2"/>
        <v>12.899843136000001</v>
      </c>
      <c r="E172" s="11" t="s">
        <v>2</v>
      </c>
      <c r="F172" s="11" t="s">
        <v>17</v>
      </c>
      <c r="G172" s="13" t="s">
        <v>28</v>
      </c>
      <c r="H172" s="7">
        <v>39</v>
      </c>
      <c r="I172" s="8">
        <v>1.9854166666700621</v>
      </c>
      <c r="J172" s="9" t="s">
        <v>54</v>
      </c>
    </row>
    <row r="173" spans="1:10" x14ac:dyDescent="0.25">
      <c r="A173" s="4">
        <v>40095</v>
      </c>
      <c r="B173" s="7" t="s">
        <v>36</v>
      </c>
      <c r="C173" s="12">
        <v>23.225760000000001</v>
      </c>
      <c r="D173" s="12">
        <f t="shared" si="2"/>
        <v>12.699845567999999</v>
      </c>
      <c r="E173" s="11" t="s">
        <v>2</v>
      </c>
      <c r="F173" s="11" t="s">
        <v>17</v>
      </c>
      <c r="G173" s="13" t="s">
        <v>28</v>
      </c>
      <c r="H173" s="7">
        <v>36</v>
      </c>
      <c r="I173" s="8">
        <v>1.9583333333357587</v>
      </c>
      <c r="J173" s="9" t="s">
        <v>54</v>
      </c>
    </row>
    <row r="174" spans="1:10" x14ac:dyDescent="0.25">
      <c r="A174" s="4">
        <v>40095</v>
      </c>
      <c r="B174" s="7" t="s">
        <v>36</v>
      </c>
      <c r="C174" s="12">
        <v>28.895040000000002</v>
      </c>
      <c r="D174" s="12">
        <f t="shared" si="2"/>
        <v>15.799807871999999</v>
      </c>
      <c r="E174" s="11" t="s">
        <v>3</v>
      </c>
      <c r="F174" s="11" t="s">
        <v>18</v>
      </c>
      <c r="G174" s="13" t="s">
        <v>28</v>
      </c>
      <c r="H174" s="7">
        <v>35</v>
      </c>
      <c r="I174" s="8">
        <v>1.9375</v>
      </c>
      <c r="J174" s="9" t="s">
        <v>54</v>
      </c>
    </row>
    <row r="175" spans="1:10" x14ac:dyDescent="0.25">
      <c r="A175" s="4">
        <v>40095</v>
      </c>
      <c r="B175" s="7" t="s">
        <v>33</v>
      </c>
      <c r="C175" s="12">
        <v>29.443680000000001</v>
      </c>
      <c r="D175" s="12">
        <f t="shared" si="2"/>
        <v>16.099804224</v>
      </c>
      <c r="E175" s="11" t="s">
        <v>3</v>
      </c>
      <c r="F175" s="11" t="s">
        <v>18</v>
      </c>
      <c r="G175" s="13" t="s">
        <v>28</v>
      </c>
      <c r="H175" s="7">
        <v>27</v>
      </c>
      <c r="I175" s="8">
        <v>1.9270833333357587</v>
      </c>
      <c r="J175" s="9" t="s">
        <v>54</v>
      </c>
    </row>
    <row r="176" spans="1:10" x14ac:dyDescent="0.25">
      <c r="A176" s="4">
        <v>40095</v>
      </c>
      <c r="B176" s="7" t="s">
        <v>31</v>
      </c>
      <c r="C176" s="12">
        <v>36.210239999999999</v>
      </c>
      <c r="D176" s="12">
        <f t="shared" si="2"/>
        <v>19.799759231999996</v>
      </c>
      <c r="E176" s="11" t="s">
        <v>3</v>
      </c>
      <c r="F176" s="11" t="s">
        <v>18</v>
      </c>
      <c r="G176" s="13" t="s">
        <v>28</v>
      </c>
      <c r="H176" s="7">
        <v>40</v>
      </c>
      <c r="I176" s="8">
        <v>1.921527777776646</v>
      </c>
      <c r="J176" s="9" t="s">
        <v>54</v>
      </c>
    </row>
    <row r="177" spans="1:10" x14ac:dyDescent="0.25">
      <c r="A177" s="4">
        <v>40095</v>
      </c>
      <c r="B177" s="7" t="s">
        <v>31</v>
      </c>
      <c r="C177" s="12">
        <v>36.758879999999998</v>
      </c>
      <c r="D177" s="12">
        <f t="shared" si="2"/>
        <v>20.099755583999997</v>
      </c>
      <c r="E177" s="11" t="s">
        <v>4</v>
      </c>
      <c r="F177" s="11" t="s">
        <v>19</v>
      </c>
      <c r="G177" s="13" t="s">
        <v>28</v>
      </c>
      <c r="H177" s="7">
        <v>43</v>
      </c>
      <c r="I177" s="8">
        <v>1.9201388888905058</v>
      </c>
      <c r="J177" s="9" t="s">
        <v>55</v>
      </c>
    </row>
    <row r="178" spans="1:10" x14ac:dyDescent="0.25">
      <c r="A178" s="4">
        <v>40095</v>
      </c>
      <c r="B178" s="7" t="s">
        <v>36</v>
      </c>
      <c r="C178" s="12">
        <v>29.626560000000001</v>
      </c>
      <c r="D178" s="12">
        <f t="shared" si="2"/>
        <v>16.199803008</v>
      </c>
      <c r="E178" s="11" t="s">
        <v>3</v>
      </c>
      <c r="F178" s="11" t="s">
        <v>18</v>
      </c>
      <c r="G178" s="13" t="s">
        <v>28</v>
      </c>
      <c r="H178" s="7">
        <v>32</v>
      </c>
      <c r="I178" s="8">
        <v>1.9180555555576575</v>
      </c>
      <c r="J178" s="9" t="s">
        <v>55</v>
      </c>
    </row>
    <row r="179" spans="1:10" x14ac:dyDescent="0.25">
      <c r="A179" s="4">
        <v>40095</v>
      </c>
      <c r="B179" s="7" t="s">
        <v>31</v>
      </c>
      <c r="C179" s="12">
        <v>27.431999999999999</v>
      </c>
      <c r="D179" s="12">
        <f t="shared" si="2"/>
        <v>14.999817599999998</v>
      </c>
      <c r="E179" s="11" t="s">
        <v>2</v>
      </c>
      <c r="F179" s="11" t="s">
        <v>17</v>
      </c>
      <c r="G179" s="13" t="s">
        <v>28</v>
      </c>
      <c r="H179" s="7">
        <v>38</v>
      </c>
      <c r="I179" s="8">
        <v>1.890277777776646</v>
      </c>
      <c r="J179" s="9" t="s">
        <v>54</v>
      </c>
    </row>
    <row r="180" spans="1:10" x14ac:dyDescent="0.25">
      <c r="A180" s="4">
        <v>40095</v>
      </c>
      <c r="B180" s="7" t="s">
        <v>33</v>
      </c>
      <c r="C180" s="12">
        <v>42.062399999999997</v>
      </c>
      <c r="D180" s="12">
        <f t="shared" si="2"/>
        <v>22.999720319999994</v>
      </c>
      <c r="E180" s="11" t="s">
        <v>4</v>
      </c>
      <c r="F180" s="11" t="s">
        <v>19</v>
      </c>
      <c r="G180" s="13" t="s">
        <v>28</v>
      </c>
      <c r="H180" s="7">
        <v>30</v>
      </c>
      <c r="I180" s="8">
        <v>1.8777777777795563</v>
      </c>
      <c r="J180" s="9" t="s">
        <v>54</v>
      </c>
    </row>
    <row r="181" spans="1:10" x14ac:dyDescent="0.25">
      <c r="A181" s="4">
        <v>40095</v>
      </c>
      <c r="B181" s="7" t="s">
        <v>31</v>
      </c>
      <c r="C181" s="12">
        <v>37.673279999999998</v>
      </c>
      <c r="D181" s="12">
        <f t="shared" si="2"/>
        <v>20.599749503999998</v>
      </c>
      <c r="E181" s="11" t="s">
        <v>4</v>
      </c>
      <c r="F181" s="11" t="s">
        <v>19</v>
      </c>
      <c r="G181" s="13" t="s">
        <v>28</v>
      </c>
      <c r="H181" s="7">
        <v>37</v>
      </c>
      <c r="I181" s="8">
        <v>1.8791666666656965</v>
      </c>
      <c r="J181" s="9" t="s">
        <v>54</v>
      </c>
    </row>
    <row r="182" spans="1:10" x14ac:dyDescent="0.25">
      <c r="A182" s="4">
        <v>40095</v>
      </c>
      <c r="B182" s="7" t="s">
        <v>37</v>
      </c>
      <c r="C182" s="12">
        <v>38.221919999999997</v>
      </c>
      <c r="D182" s="12">
        <f t="shared" si="2"/>
        <v>20.899745855999996</v>
      </c>
      <c r="E182" s="11" t="s">
        <v>4</v>
      </c>
      <c r="F182" s="11" t="s">
        <v>19</v>
      </c>
      <c r="G182" s="13" t="s">
        <v>28</v>
      </c>
      <c r="H182" s="7">
        <v>41</v>
      </c>
      <c r="I182" s="8">
        <v>1.8729166666671517</v>
      </c>
      <c r="J182" s="9" t="s">
        <v>54</v>
      </c>
    </row>
    <row r="183" spans="1:10" x14ac:dyDescent="0.25">
      <c r="A183" s="4">
        <v>40095</v>
      </c>
      <c r="B183" s="7" t="s">
        <v>33</v>
      </c>
      <c r="C183" s="12">
        <v>53.400959999999991</v>
      </c>
      <c r="D183" s="12">
        <f t="shared" si="2"/>
        <v>29.199644927999991</v>
      </c>
      <c r="E183" s="11" t="s">
        <v>5</v>
      </c>
      <c r="F183" s="11" t="s">
        <v>20</v>
      </c>
      <c r="G183" s="13" t="s">
        <v>28</v>
      </c>
      <c r="H183" s="7">
        <v>33</v>
      </c>
      <c r="I183" s="8">
        <v>1.8493055555591127</v>
      </c>
      <c r="J183" s="9" t="s">
        <v>54</v>
      </c>
    </row>
    <row r="184" spans="1:10" x14ac:dyDescent="0.25">
      <c r="A184" s="4">
        <v>40095</v>
      </c>
      <c r="B184" s="7" t="s">
        <v>31</v>
      </c>
      <c r="C184" s="12">
        <v>42.79392</v>
      </c>
      <c r="D184" s="12">
        <f t="shared" si="2"/>
        <v>23.399715455999999</v>
      </c>
      <c r="E184" s="11" t="s">
        <v>4</v>
      </c>
      <c r="F184" s="11" t="s">
        <v>19</v>
      </c>
      <c r="G184" s="13" t="s">
        <v>28</v>
      </c>
      <c r="H184" s="7">
        <v>47</v>
      </c>
      <c r="I184" s="8">
        <v>1.8458333333328483</v>
      </c>
      <c r="J184" s="9" t="s">
        <v>54</v>
      </c>
    </row>
    <row r="185" spans="1:10" x14ac:dyDescent="0.25">
      <c r="A185" s="4">
        <v>40095</v>
      </c>
      <c r="B185" s="7" t="s">
        <v>33</v>
      </c>
      <c r="C185" s="12">
        <v>50.840640000000008</v>
      </c>
      <c r="D185" s="12">
        <f t="shared" si="2"/>
        <v>27.799661952000001</v>
      </c>
      <c r="E185" s="11" t="s">
        <v>5</v>
      </c>
      <c r="F185" s="11" t="s">
        <v>20</v>
      </c>
      <c r="G185" s="13" t="s">
        <v>28</v>
      </c>
      <c r="H185" s="7">
        <v>30</v>
      </c>
      <c r="I185" s="8">
        <v>1.8423611111138598</v>
      </c>
      <c r="J185" s="9" t="s">
        <v>54</v>
      </c>
    </row>
    <row r="186" spans="1:10" x14ac:dyDescent="0.25">
      <c r="A186" s="4">
        <v>40095</v>
      </c>
      <c r="B186" s="7" t="s">
        <v>34</v>
      </c>
      <c r="C186" s="12">
        <v>47.183040000000005</v>
      </c>
      <c r="D186" s="12">
        <f t="shared" si="2"/>
        <v>25.799686272000002</v>
      </c>
      <c r="E186" s="11" t="s">
        <v>5</v>
      </c>
      <c r="F186" s="11" t="s">
        <v>20</v>
      </c>
      <c r="G186" s="13" t="s">
        <v>28</v>
      </c>
      <c r="H186" s="7">
        <v>41</v>
      </c>
      <c r="I186" s="8">
        <v>1.8263888888905058</v>
      </c>
      <c r="J186" s="9" t="s">
        <v>54</v>
      </c>
    </row>
    <row r="187" spans="1:10" x14ac:dyDescent="0.25">
      <c r="A187" s="4">
        <v>40119</v>
      </c>
      <c r="B187" s="7" t="s">
        <v>36</v>
      </c>
      <c r="C187" s="12">
        <v>22.311360000000001</v>
      </c>
      <c r="D187" s="12">
        <f t="shared" si="2"/>
        <v>12.199851647999999</v>
      </c>
      <c r="E187" s="11" t="s">
        <v>2</v>
      </c>
      <c r="F187" s="11" t="s">
        <v>17</v>
      </c>
      <c r="G187" s="13" t="s">
        <v>28</v>
      </c>
      <c r="H187" s="7">
        <v>37</v>
      </c>
      <c r="I187" s="8">
        <v>1.9888888888890506</v>
      </c>
      <c r="J187" s="9" t="s">
        <v>54</v>
      </c>
    </row>
    <row r="188" spans="1:10" x14ac:dyDescent="0.25">
      <c r="A188" s="4">
        <v>40119</v>
      </c>
      <c r="B188" s="7" t="s">
        <v>31</v>
      </c>
      <c r="C188" s="12">
        <v>20.66544</v>
      </c>
      <c r="D188" s="12">
        <f t="shared" si="2"/>
        <v>11.299862591999998</v>
      </c>
      <c r="E188" s="11" t="s">
        <v>2</v>
      </c>
      <c r="F188" s="11" t="s">
        <v>17</v>
      </c>
      <c r="G188" s="13" t="s">
        <v>28</v>
      </c>
      <c r="H188" s="7">
        <v>44</v>
      </c>
      <c r="I188" s="8">
        <v>1.984027777776646</v>
      </c>
      <c r="J188" s="9" t="s">
        <v>54</v>
      </c>
    </row>
    <row r="189" spans="1:10" x14ac:dyDescent="0.25">
      <c r="A189" s="4">
        <v>40119</v>
      </c>
      <c r="B189" s="7" t="s">
        <v>36</v>
      </c>
      <c r="C189" s="12">
        <v>21.031199999999998</v>
      </c>
      <c r="D189" s="12">
        <f t="shared" si="2"/>
        <v>11.499860159999997</v>
      </c>
      <c r="E189" s="11" t="s">
        <v>2</v>
      </c>
      <c r="F189" s="11" t="s">
        <v>17</v>
      </c>
      <c r="G189" s="13" t="s">
        <v>28</v>
      </c>
      <c r="H189" s="7">
        <v>26</v>
      </c>
      <c r="I189" s="8">
        <v>1.977083333338669</v>
      </c>
      <c r="J189" s="9" t="s">
        <v>54</v>
      </c>
    </row>
    <row r="190" spans="1:10" x14ac:dyDescent="0.25">
      <c r="A190" s="4">
        <v>40119</v>
      </c>
      <c r="B190" s="7" t="s">
        <v>36</v>
      </c>
      <c r="C190" s="12">
        <v>26.517600000000002</v>
      </c>
      <c r="D190" s="12">
        <f t="shared" si="2"/>
        <v>14.49982368</v>
      </c>
      <c r="E190" s="11" t="s">
        <v>2</v>
      </c>
      <c r="F190" s="11" t="s">
        <v>17</v>
      </c>
      <c r="G190" s="13" t="s">
        <v>28</v>
      </c>
      <c r="H190" s="7">
        <v>31</v>
      </c>
      <c r="I190" s="8">
        <v>1.9541666666700621</v>
      </c>
      <c r="J190" s="9" t="s">
        <v>54</v>
      </c>
    </row>
    <row r="191" spans="1:10" x14ac:dyDescent="0.25">
      <c r="A191" s="4">
        <v>40119</v>
      </c>
      <c r="B191" s="7" t="s">
        <v>33</v>
      </c>
      <c r="C191" s="12">
        <v>30.1752</v>
      </c>
      <c r="D191" s="12">
        <f t="shared" si="2"/>
        <v>16.499799359999997</v>
      </c>
      <c r="E191" s="11" t="s">
        <v>3</v>
      </c>
      <c r="F191" s="11" t="s">
        <v>18</v>
      </c>
      <c r="G191" s="13" t="s">
        <v>28</v>
      </c>
      <c r="H191" s="7">
        <v>36</v>
      </c>
      <c r="I191" s="8">
        <v>1.9368055555532919</v>
      </c>
      <c r="J191" s="9" t="s">
        <v>54</v>
      </c>
    </row>
    <row r="192" spans="1:10" x14ac:dyDescent="0.25">
      <c r="A192" s="4">
        <v>40119</v>
      </c>
      <c r="B192" s="7" t="s">
        <v>36</v>
      </c>
      <c r="C192" s="12">
        <v>29.626560000000001</v>
      </c>
      <c r="D192" s="12">
        <f t="shared" si="2"/>
        <v>16.199803008</v>
      </c>
      <c r="E192" s="11" t="s">
        <v>3</v>
      </c>
      <c r="F192" s="11" t="s">
        <v>18</v>
      </c>
      <c r="G192" s="13" t="s">
        <v>28</v>
      </c>
      <c r="H192" s="7">
        <v>23</v>
      </c>
      <c r="I192" s="8">
        <v>1.8972222222218988</v>
      </c>
      <c r="J192" s="9" t="s">
        <v>54</v>
      </c>
    </row>
    <row r="193" spans="1:10" x14ac:dyDescent="0.25">
      <c r="A193" s="4">
        <v>40119</v>
      </c>
      <c r="B193" s="7" t="s">
        <v>31</v>
      </c>
      <c r="C193" s="12">
        <v>31.089600000000001</v>
      </c>
      <c r="D193" s="12">
        <f t="shared" si="2"/>
        <v>16.999793279999999</v>
      </c>
      <c r="E193" s="11" t="s">
        <v>3</v>
      </c>
      <c r="F193" s="11" t="s">
        <v>18</v>
      </c>
      <c r="G193" s="13" t="s">
        <v>28</v>
      </c>
      <c r="H193" s="7">
        <v>34</v>
      </c>
      <c r="I193" s="8">
        <v>1.890972222223354</v>
      </c>
      <c r="J193" s="9" t="s">
        <v>54</v>
      </c>
    </row>
    <row r="194" spans="1:10" x14ac:dyDescent="0.25">
      <c r="A194" s="4">
        <v>40119</v>
      </c>
      <c r="B194" s="7" t="s">
        <v>32</v>
      </c>
      <c r="C194" s="12">
        <v>30.358080000000001</v>
      </c>
      <c r="D194" s="12">
        <f t="shared" si="2"/>
        <v>16.599798143999998</v>
      </c>
      <c r="E194" s="11" t="s">
        <v>3</v>
      </c>
      <c r="F194" s="11" t="s">
        <v>18</v>
      </c>
      <c r="G194" s="13" t="s">
        <v>28</v>
      </c>
      <c r="H194" s="7">
        <v>32</v>
      </c>
      <c r="I194" s="8">
        <v>1.8881944444437977</v>
      </c>
      <c r="J194" s="9" t="s">
        <v>54</v>
      </c>
    </row>
    <row r="195" spans="1:10" x14ac:dyDescent="0.25">
      <c r="A195" s="4">
        <v>40119</v>
      </c>
      <c r="B195" s="7" t="s">
        <v>31</v>
      </c>
      <c r="C195" s="12">
        <v>42.976799999999997</v>
      </c>
      <c r="D195" s="12">
        <f t="shared" ref="D195:D258" si="3">C195*0.5468</f>
        <v>23.499714239999996</v>
      </c>
      <c r="E195" s="11" t="s">
        <v>4</v>
      </c>
      <c r="F195" s="11" t="s">
        <v>19</v>
      </c>
      <c r="G195" s="13" t="s">
        <v>28</v>
      </c>
      <c r="H195" s="7">
        <v>39</v>
      </c>
      <c r="I195" s="8">
        <v>1.8722222222277196</v>
      </c>
      <c r="J195" s="9" t="s">
        <v>54</v>
      </c>
    </row>
    <row r="196" spans="1:10" x14ac:dyDescent="0.25">
      <c r="A196" s="4">
        <v>40119</v>
      </c>
      <c r="B196" s="7" t="s">
        <v>33</v>
      </c>
      <c r="C196" s="12">
        <v>42.611040000000003</v>
      </c>
      <c r="D196" s="12">
        <f t="shared" si="3"/>
        <v>23.299716671999999</v>
      </c>
      <c r="E196" s="11" t="s">
        <v>4</v>
      </c>
      <c r="F196" s="11" t="s">
        <v>19</v>
      </c>
      <c r="G196" s="13" t="s">
        <v>28</v>
      </c>
      <c r="H196" s="7">
        <v>39</v>
      </c>
      <c r="I196" s="8">
        <v>1.8659722222218988</v>
      </c>
      <c r="J196" s="9" t="s">
        <v>54</v>
      </c>
    </row>
    <row r="197" spans="1:10" x14ac:dyDescent="0.25">
      <c r="A197" s="4">
        <v>40119</v>
      </c>
      <c r="B197" s="7" t="s">
        <v>31</v>
      </c>
      <c r="C197" s="12">
        <v>42.976799999999997</v>
      </c>
      <c r="D197" s="12">
        <f t="shared" si="3"/>
        <v>23.499714239999996</v>
      </c>
      <c r="E197" s="11" t="s">
        <v>4</v>
      </c>
      <c r="F197" s="11" t="s">
        <v>19</v>
      </c>
      <c r="G197" s="13" t="s">
        <v>28</v>
      </c>
      <c r="H197" s="7">
        <v>43</v>
      </c>
      <c r="I197" s="8">
        <v>1.8645833333357587</v>
      </c>
      <c r="J197" s="9" t="s">
        <v>54</v>
      </c>
    </row>
    <row r="198" spans="1:10" x14ac:dyDescent="0.25">
      <c r="A198" s="4">
        <v>40119</v>
      </c>
      <c r="B198" s="7" t="s">
        <v>36</v>
      </c>
      <c r="C198" s="12">
        <v>43.159680000000002</v>
      </c>
      <c r="D198" s="12">
        <f t="shared" si="3"/>
        <v>23.599713024</v>
      </c>
      <c r="E198" s="11" t="s">
        <v>4</v>
      </c>
      <c r="F198" s="11" t="s">
        <v>19</v>
      </c>
      <c r="G198" s="13" t="s">
        <v>28</v>
      </c>
      <c r="H198" s="7">
        <v>38</v>
      </c>
      <c r="I198" s="8">
        <v>1.8409722222204437</v>
      </c>
      <c r="J198" s="9" t="s">
        <v>54</v>
      </c>
    </row>
    <row r="199" spans="1:10" x14ac:dyDescent="0.25">
      <c r="A199" s="4">
        <v>40119</v>
      </c>
      <c r="B199" s="7" t="s">
        <v>37</v>
      </c>
      <c r="C199" s="12">
        <v>52.486559999999997</v>
      </c>
      <c r="D199" s="12">
        <f t="shared" si="3"/>
        <v>28.699651007999996</v>
      </c>
      <c r="E199" s="11" t="s">
        <v>5</v>
      </c>
      <c r="F199" s="11" t="s">
        <v>20</v>
      </c>
      <c r="G199" s="13" t="s">
        <v>28</v>
      </c>
      <c r="H199" s="7">
        <v>44</v>
      </c>
      <c r="I199" s="8">
        <v>1.8638888888890506</v>
      </c>
      <c r="J199" s="9" t="s">
        <v>54</v>
      </c>
    </row>
    <row r="200" spans="1:10" x14ac:dyDescent="0.25">
      <c r="A200" s="4">
        <v>40119</v>
      </c>
      <c r="B200" s="7" t="s">
        <v>34</v>
      </c>
      <c r="C200" s="12">
        <v>51.572159999999997</v>
      </c>
      <c r="D200" s="12">
        <f t="shared" si="3"/>
        <v>28.199657087999995</v>
      </c>
      <c r="E200" s="11" t="s">
        <v>5</v>
      </c>
      <c r="F200" s="11" t="s">
        <v>20</v>
      </c>
      <c r="G200" s="13" t="s">
        <v>28</v>
      </c>
      <c r="H200" s="7">
        <v>43</v>
      </c>
      <c r="I200" s="8">
        <v>1.8395833333343035</v>
      </c>
      <c r="J200" s="9" t="s">
        <v>54</v>
      </c>
    </row>
    <row r="201" spans="1:10" x14ac:dyDescent="0.25">
      <c r="A201" s="4">
        <v>40119</v>
      </c>
      <c r="B201" s="7" t="s">
        <v>34</v>
      </c>
      <c r="C201" s="12">
        <v>52.486559999999997</v>
      </c>
      <c r="D201" s="12">
        <f t="shared" si="3"/>
        <v>28.699651007999996</v>
      </c>
      <c r="E201" s="11" t="s">
        <v>5</v>
      </c>
      <c r="F201" s="11" t="s">
        <v>20</v>
      </c>
      <c r="G201" s="13" t="s">
        <v>28</v>
      </c>
      <c r="H201" s="7">
        <v>34</v>
      </c>
      <c r="I201" s="8">
        <v>1.8347222222218988</v>
      </c>
      <c r="J201" s="9" t="s">
        <v>54</v>
      </c>
    </row>
    <row r="202" spans="1:10" x14ac:dyDescent="0.25">
      <c r="A202" s="4">
        <v>40119</v>
      </c>
      <c r="B202" s="7" t="s">
        <v>33</v>
      </c>
      <c r="C202" s="12">
        <v>54.132480000000001</v>
      </c>
      <c r="D202" s="12">
        <f t="shared" si="3"/>
        <v>29.599640063999999</v>
      </c>
      <c r="E202" s="11" t="s">
        <v>5</v>
      </c>
      <c r="F202" s="11" t="s">
        <v>20</v>
      </c>
      <c r="G202" s="13" t="s">
        <v>28</v>
      </c>
      <c r="H202" s="7">
        <v>23</v>
      </c>
      <c r="I202" s="8">
        <v>1.8333333333357587</v>
      </c>
      <c r="J202" s="9" t="s">
        <v>54</v>
      </c>
    </row>
    <row r="203" spans="1:10" x14ac:dyDescent="0.25">
      <c r="A203" s="4">
        <v>40351</v>
      </c>
      <c r="B203" s="7" t="s">
        <v>31</v>
      </c>
      <c r="C203" s="12">
        <v>24.688800000000001</v>
      </c>
      <c r="D203" s="12">
        <f t="shared" si="3"/>
        <v>13.499835839999999</v>
      </c>
      <c r="E203" s="11" t="s">
        <v>2</v>
      </c>
      <c r="F203" s="11" t="s">
        <v>17</v>
      </c>
      <c r="G203" s="13" t="s">
        <v>28</v>
      </c>
      <c r="H203" s="7">
        <v>43</v>
      </c>
      <c r="I203" s="8">
        <v>1.8249999999970896</v>
      </c>
      <c r="J203" s="9" t="s">
        <v>54</v>
      </c>
    </row>
    <row r="204" spans="1:10" x14ac:dyDescent="0.25">
      <c r="A204" s="4">
        <v>40351</v>
      </c>
      <c r="B204" s="7" t="s">
        <v>31</v>
      </c>
      <c r="C204" s="12">
        <v>23.591520000000003</v>
      </c>
      <c r="D204" s="12">
        <f t="shared" si="3"/>
        <v>12.899843136000001</v>
      </c>
      <c r="E204" s="11" t="s">
        <v>2</v>
      </c>
      <c r="F204" s="11" t="s">
        <v>17</v>
      </c>
      <c r="G204" s="13" t="s">
        <v>28</v>
      </c>
      <c r="H204" s="7">
        <v>35</v>
      </c>
      <c r="I204" s="8">
        <v>1.8222222222248092</v>
      </c>
      <c r="J204" s="9" t="s">
        <v>54</v>
      </c>
    </row>
    <row r="205" spans="1:10" x14ac:dyDescent="0.25">
      <c r="A205" s="4">
        <v>40351</v>
      </c>
      <c r="B205" s="7" t="s">
        <v>31</v>
      </c>
      <c r="C205" s="12">
        <v>23.042879999999997</v>
      </c>
      <c r="D205" s="12">
        <f t="shared" si="3"/>
        <v>12.599846783999997</v>
      </c>
      <c r="E205" s="11" t="s">
        <v>2</v>
      </c>
      <c r="F205" s="11" t="s">
        <v>17</v>
      </c>
      <c r="G205" s="13" t="s">
        <v>28</v>
      </c>
      <c r="H205" s="7">
        <v>40</v>
      </c>
      <c r="I205" s="8">
        <v>1.8187499999985448</v>
      </c>
      <c r="J205" s="9" t="s">
        <v>54</v>
      </c>
    </row>
    <row r="206" spans="1:10" x14ac:dyDescent="0.25">
      <c r="A206" s="4">
        <v>40351</v>
      </c>
      <c r="B206" s="7" t="s">
        <v>31</v>
      </c>
      <c r="C206" s="12">
        <v>22.311360000000001</v>
      </c>
      <c r="D206" s="12">
        <f t="shared" si="3"/>
        <v>12.199851647999999</v>
      </c>
      <c r="E206" s="11" t="s">
        <v>2</v>
      </c>
      <c r="F206" s="11" t="s">
        <v>17</v>
      </c>
      <c r="G206" s="13" t="s">
        <v>28</v>
      </c>
      <c r="H206" s="7">
        <v>33</v>
      </c>
      <c r="I206" s="8">
        <v>1.8076388888875954</v>
      </c>
      <c r="J206" s="9" t="s">
        <v>54</v>
      </c>
    </row>
    <row r="207" spans="1:10" x14ac:dyDescent="0.25">
      <c r="A207" s="4">
        <v>40351</v>
      </c>
      <c r="B207" s="7" t="s">
        <v>31</v>
      </c>
      <c r="C207" s="12">
        <v>31.821120000000001</v>
      </c>
      <c r="D207" s="12">
        <f t="shared" si="3"/>
        <v>17.399788416</v>
      </c>
      <c r="E207" s="11" t="s">
        <v>3</v>
      </c>
      <c r="F207" s="11" t="s">
        <v>18</v>
      </c>
      <c r="G207" s="13" t="s">
        <v>28</v>
      </c>
      <c r="H207" s="7">
        <v>43</v>
      </c>
      <c r="I207" s="8">
        <v>1.8166666666656965</v>
      </c>
      <c r="J207" s="9" t="s">
        <v>54</v>
      </c>
    </row>
    <row r="208" spans="1:10" x14ac:dyDescent="0.25">
      <c r="A208" s="4">
        <v>40351</v>
      </c>
      <c r="B208" s="7" t="s">
        <v>36</v>
      </c>
      <c r="C208" s="12">
        <v>34.747199999999999</v>
      </c>
      <c r="D208" s="12">
        <f t="shared" si="3"/>
        <v>18.999768959999997</v>
      </c>
      <c r="E208" s="11" t="s">
        <v>3</v>
      </c>
      <c r="F208" s="11" t="s">
        <v>18</v>
      </c>
      <c r="G208" s="13" t="s">
        <v>28</v>
      </c>
      <c r="H208" s="7">
        <v>36</v>
      </c>
      <c r="I208" s="8">
        <v>1.8076388888875954</v>
      </c>
      <c r="J208" s="9" t="s">
        <v>54</v>
      </c>
    </row>
    <row r="209" spans="1:10" x14ac:dyDescent="0.25">
      <c r="A209" s="4">
        <v>40351</v>
      </c>
      <c r="B209" s="7" t="s">
        <v>31</v>
      </c>
      <c r="C209" s="12">
        <v>33.28416</v>
      </c>
      <c r="D209" s="12">
        <f t="shared" si="3"/>
        <v>18.199778687999999</v>
      </c>
      <c r="E209" s="11" t="s">
        <v>3</v>
      </c>
      <c r="F209" s="11" t="s">
        <v>18</v>
      </c>
      <c r="G209" s="13" t="s">
        <v>28</v>
      </c>
      <c r="H209" s="7">
        <v>39</v>
      </c>
      <c r="I209" s="8">
        <v>1.8069444444408873</v>
      </c>
      <c r="J209" s="9" t="s">
        <v>55</v>
      </c>
    </row>
    <row r="210" spans="1:10" x14ac:dyDescent="0.25">
      <c r="A210" s="4">
        <v>40351</v>
      </c>
      <c r="B210" s="7" t="s">
        <v>31</v>
      </c>
      <c r="C210" s="12">
        <v>34.198560000000001</v>
      </c>
      <c r="D210" s="12">
        <f t="shared" si="3"/>
        <v>18.699772608</v>
      </c>
      <c r="E210" s="11" t="s">
        <v>3</v>
      </c>
      <c r="F210" s="11" t="s">
        <v>18</v>
      </c>
      <c r="G210" s="13" t="s">
        <v>28</v>
      </c>
      <c r="H210" s="7">
        <v>40</v>
      </c>
      <c r="I210" s="8">
        <v>1.804861111108039</v>
      </c>
      <c r="J210" s="9" t="s">
        <v>54</v>
      </c>
    </row>
    <row r="211" spans="1:10" x14ac:dyDescent="0.25">
      <c r="A211" s="4">
        <v>40351</v>
      </c>
      <c r="B211" s="7" t="s">
        <v>32</v>
      </c>
      <c r="C211" s="12">
        <v>44.622720000000001</v>
      </c>
      <c r="D211" s="12">
        <f t="shared" si="3"/>
        <v>24.399703295999998</v>
      </c>
      <c r="E211" s="11" t="s">
        <v>4</v>
      </c>
      <c r="F211" s="11" t="s">
        <v>19</v>
      </c>
      <c r="G211" s="13" t="s">
        <v>28</v>
      </c>
      <c r="H211" s="7">
        <v>40</v>
      </c>
      <c r="I211" s="8">
        <v>1.9229166666700621</v>
      </c>
      <c r="J211" s="9" t="s">
        <v>54</v>
      </c>
    </row>
    <row r="212" spans="1:10" x14ac:dyDescent="0.25">
      <c r="A212" s="4">
        <v>40351</v>
      </c>
      <c r="B212" s="7" t="s">
        <v>32</v>
      </c>
      <c r="C212" s="12">
        <v>45.354240000000004</v>
      </c>
      <c r="D212" s="12">
        <f t="shared" si="3"/>
        <v>24.799698432</v>
      </c>
      <c r="E212" s="11" t="s">
        <v>4</v>
      </c>
      <c r="F212" s="11" t="s">
        <v>19</v>
      </c>
      <c r="G212" s="13" t="s">
        <v>28</v>
      </c>
      <c r="H212" s="7">
        <v>41</v>
      </c>
      <c r="I212" s="8">
        <v>1.9083333333328483</v>
      </c>
      <c r="J212" s="9" t="s">
        <v>54</v>
      </c>
    </row>
    <row r="213" spans="1:10" x14ac:dyDescent="0.25">
      <c r="A213" s="4">
        <v>40351</v>
      </c>
      <c r="B213" s="7" t="s">
        <v>34</v>
      </c>
      <c r="C213" s="12">
        <v>45.354240000000004</v>
      </c>
      <c r="D213" s="12">
        <f t="shared" si="3"/>
        <v>24.799698432</v>
      </c>
      <c r="E213" s="11" t="s">
        <v>4</v>
      </c>
      <c r="F213" s="11" t="s">
        <v>19</v>
      </c>
      <c r="G213" s="13" t="s">
        <v>28</v>
      </c>
      <c r="H213" s="7">
        <v>39</v>
      </c>
      <c r="I213" s="8">
        <v>1.9013888888875954</v>
      </c>
      <c r="J213" s="9" t="s">
        <v>54</v>
      </c>
    </row>
    <row r="214" spans="1:10" x14ac:dyDescent="0.25">
      <c r="A214" s="4">
        <v>40351</v>
      </c>
      <c r="B214" s="7" t="s">
        <v>32</v>
      </c>
      <c r="C214" s="12">
        <v>45.171359999999993</v>
      </c>
      <c r="D214" s="12">
        <f t="shared" si="3"/>
        <v>24.699699647999992</v>
      </c>
      <c r="E214" s="11" t="s">
        <v>4</v>
      </c>
      <c r="F214" s="11" t="s">
        <v>19</v>
      </c>
      <c r="G214" s="13" t="s">
        <v>28</v>
      </c>
      <c r="H214" s="7">
        <v>38</v>
      </c>
      <c r="I214" s="8">
        <v>1.8972222222218988</v>
      </c>
      <c r="J214" s="9" t="s">
        <v>54</v>
      </c>
    </row>
    <row r="215" spans="1:10" x14ac:dyDescent="0.25">
      <c r="A215" s="4">
        <v>40351</v>
      </c>
      <c r="B215" s="7" t="s">
        <v>36</v>
      </c>
      <c r="C215" s="12">
        <v>53.400959999999991</v>
      </c>
      <c r="D215" s="12">
        <f t="shared" si="3"/>
        <v>29.199644927999991</v>
      </c>
      <c r="E215" s="11" t="s">
        <v>5</v>
      </c>
      <c r="F215" s="11" t="s">
        <v>20</v>
      </c>
      <c r="G215" s="13" t="s">
        <v>28</v>
      </c>
      <c r="H215" s="7">
        <v>30</v>
      </c>
      <c r="I215" s="8">
        <v>1.8930555555562023</v>
      </c>
      <c r="J215" s="9" t="s">
        <v>55</v>
      </c>
    </row>
    <row r="216" spans="1:10" x14ac:dyDescent="0.25">
      <c r="A216" s="4">
        <v>40351</v>
      </c>
      <c r="B216" s="7" t="s">
        <v>31</v>
      </c>
      <c r="C216" s="12">
        <v>49.560479999999998</v>
      </c>
      <c r="D216" s="12">
        <f t="shared" si="3"/>
        <v>27.099670463999995</v>
      </c>
      <c r="E216" s="11" t="s">
        <v>5</v>
      </c>
      <c r="F216" s="11" t="s">
        <v>20</v>
      </c>
      <c r="G216" s="13" t="s">
        <v>28</v>
      </c>
      <c r="H216" s="7">
        <v>47</v>
      </c>
      <c r="I216" s="8">
        <v>1.8680555555547471</v>
      </c>
      <c r="J216" s="9" t="s">
        <v>54</v>
      </c>
    </row>
    <row r="217" spans="1:10" x14ac:dyDescent="0.25">
      <c r="A217" s="4">
        <v>40351</v>
      </c>
      <c r="B217" s="7" t="s">
        <v>36</v>
      </c>
      <c r="C217" s="12">
        <v>46.085759999999993</v>
      </c>
      <c r="D217" s="12">
        <f t="shared" si="3"/>
        <v>25.199693567999994</v>
      </c>
      <c r="E217" s="11" t="s">
        <v>5</v>
      </c>
      <c r="F217" s="11" t="s">
        <v>20</v>
      </c>
      <c r="G217" s="13" t="s">
        <v>28</v>
      </c>
      <c r="H217" s="7">
        <v>29</v>
      </c>
      <c r="I217" s="8">
        <v>1.8687500000014552</v>
      </c>
      <c r="J217" s="9" t="s">
        <v>54</v>
      </c>
    </row>
    <row r="218" spans="1:10" x14ac:dyDescent="0.25">
      <c r="A218" s="4">
        <v>40351</v>
      </c>
      <c r="B218" s="7" t="s">
        <v>36</v>
      </c>
      <c r="C218" s="12">
        <v>49.926240000000007</v>
      </c>
      <c r="D218" s="12">
        <f t="shared" si="3"/>
        <v>27.299668032000003</v>
      </c>
      <c r="E218" s="11" t="s">
        <v>5</v>
      </c>
      <c r="F218" s="11" t="s">
        <v>20</v>
      </c>
      <c r="G218" s="13" t="s">
        <v>28</v>
      </c>
      <c r="H218" s="7">
        <v>38</v>
      </c>
      <c r="I218" s="8">
        <v>1.851388888891961</v>
      </c>
      <c r="J218" s="9" t="s">
        <v>55</v>
      </c>
    </row>
    <row r="219" spans="1:10" x14ac:dyDescent="0.25">
      <c r="A219" s="4">
        <v>40358</v>
      </c>
      <c r="B219" s="7" t="s">
        <v>31</v>
      </c>
      <c r="C219" s="12">
        <v>25.786079999999998</v>
      </c>
      <c r="D219" s="12">
        <f t="shared" si="3"/>
        <v>14.099828543999998</v>
      </c>
      <c r="E219" s="11" t="s">
        <v>2</v>
      </c>
      <c r="F219" s="11" t="s">
        <v>17</v>
      </c>
      <c r="G219" s="13" t="s">
        <v>28</v>
      </c>
      <c r="H219" s="7">
        <v>37</v>
      </c>
      <c r="I219" s="8">
        <v>1.9305555555547471</v>
      </c>
      <c r="J219" s="9" t="s">
        <v>54</v>
      </c>
    </row>
    <row r="220" spans="1:10" x14ac:dyDescent="0.25">
      <c r="A220" s="4">
        <v>40358</v>
      </c>
      <c r="B220" s="7" t="s">
        <v>31</v>
      </c>
      <c r="C220" s="12">
        <v>25.054559999999999</v>
      </c>
      <c r="D220" s="12">
        <f t="shared" si="3"/>
        <v>13.699833407999998</v>
      </c>
      <c r="E220" s="11" t="s">
        <v>2</v>
      </c>
      <c r="F220" s="11" t="s">
        <v>17</v>
      </c>
      <c r="G220" s="13" t="s">
        <v>28</v>
      </c>
      <c r="H220" s="7">
        <v>39</v>
      </c>
      <c r="I220" s="8">
        <v>1.9368055555532919</v>
      </c>
      <c r="J220" s="9" t="s">
        <v>54</v>
      </c>
    </row>
    <row r="221" spans="1:10" x14ac:dyDescent="0.25">
      <c r="A221" s="4">
        <v>40358</v>
      </c>
      <c r="B221" s="7" t="s">
        <v>31</v>
      </c>
      <c r="C221" s="12">
        <v>25.420320000000004</v>
      </c>
      <c r="D221" s="12">
        <f t="shared" si="3"/>
        <v>13.899830976000001</v>
      </c>
      <c r="E221" s="11" t="s">
        <v>2</v>
      </c>
      <c r="F221" s="11" t="s">
        <v>17</v>
      </c>
      <c r="G221" s="13" t="s">
        <v>28</v>
      </c>
      <c r="H221" s="7">
        <v>35</v>
      </c>
      <c r="I221" s="8">
        <v>1.9194444444437977</v>
      </c>
      <c r="J221" s="9" t="s">
        <v>54</v>
      </c>
    </row>
    <row r="222" spans="1:10" x14ac:dyDescent="0.25">
      <c r="A222" s="4">
        <v>40358</v>
      </c>
      <c r="B222" s="7" t="s">
        <v>31</v>
      </c>
      <c r="C222" s="12">
        <v>23.957279999999997</v>
      </c>
      <c r="D222" s="12">
        <f t="shared" si="3"/>
        <v>13.099840703999998</v>
      </c>
      <c r="E222" s="11" t="s">
        <v>2</v>
      </c>
      <c r="F222" s="11" t="s">
        <v>17</v>
      </c>
      <c r="G222" s="13" t="s">
        <v>28</v>
      </c>
      <c r="H222" s="7">
        <v>36</v>
      </c>
      <c r="I222" s="8">
        <v>1.9180555555576575</v>
      </c>
      <c r="J222" s="9" t="s">
        <v>54</v>
      </c>
    </row>
    <row r="223" spans="1:10" x14ac:dyDescent="0.25">
      <c r="A223" s="4">
        <v>40358</v>
      </c>
      <c r="B223" s="7" t="s">
        <v>31</v>
      </c>
      <c r="C223" s="12">
        <v>27.431999999999999</v>
      </c>
      <c r="D223" s="12">
        <f t="shared" si="3"/>
        <v>14.999817599999998</v>
      </c>
      <c r="E223" s="11" t="s">
        <v>2</v>
      </c>
      <c r="F223" s="11" t="s">
        <v>17</v>
      </c>
      <c r="G223" s="13" t="s">
        <v>28</v>
      </c>
      <c r="H223" s="7">
        <v>37</v>
      </c>
      <c r="I223" s="8">
        <v>1.9395833333328483</v>
      </c>
      <c r="J223" s="9" t="s">
        <v>54</v>
      </c>
    </row>
    <row r="224" spans="1:10" x14ac:dyDescent="0.25">
      <c r="A224" s="4">
        <v>40358</v>
      </c>
      <c r="B224" s="7" t="s">
        <v>31</v>
      </c>
      <c r="C224" s="12">
        <v>27.980640000000001</v>
      </c>
      <c r="D224" s="12">
        <f t="shared" si="3"/>
        <v>15.299813951999999</v>
      </c>
      <c r="E224" s="11" t="s">
        <v>3</v>
      </c>
      <c r="F224" s="11" t="s">
        <v>18</v>
      </c>
      <c r="G224" s="13" t="s">
        <v>28</v>
      </c>
      <c r="H224" s="7">
        <v>36</v>
      </c>
      <c r="I224" s="8">
        <v>1.9465277777781012</v>
      </c>
      <c r="J224" s="9" t="s">
        <v>54</v>
      </c>
    </row>
    <row r="225" spans="1:10" x14ac:dyDescent="0.25">
      <c r="A225" s="4">
        <v>40358</v>
      </c>
      <c r="B225" s="7" t="s">
        <v>31</v>
      </c>
      <c r="C225" s="12">
        <v>30.1752</v>
      </c>
      <c r="D225" s="12">
        <f t="shared" si="3"/>
        <v>16.499799359999997</v>
      </c>
      <c r="E225" s="11" t="s">
        <v>3</v>
      </c>
      <c r="F225" s="11" t="s">
        <v>18</v>
      </c>
      <c r="G225" s="13" t="s">
        <v>28</v>
      </c>
      <c r="H225" s="7">
        <v>41</v>
      </c>
      <c r="I225" s="8">
        <v>1.9520833333299379</v>
      </c>
      <c r="J225" s="9" t="s">
        <v>54</v>
      </c>
    </row>
    <row r="226" spans="1:10" x14ac:dyDescent="0.25">
      <c r="A226" s="4">
        <v>40358</v>
      </c>
      <c r="B226" s="7" t="s">
        <v>36</v>
      </c>
      <c r="C226" s="12">
        <v>33.649920000000002</v>
      </c>
      <c r="D226" s="12">
        <f t="shared" si="3"/>
        <v>18.399776255999999</v>
      </c>
      <c r="E226" s="11" t="s">
        <v>3</v>
      </c>
      <c r="F226" s="11" t="s">
        <v>18</v>
      </c>
      <c r="G226" s="13" t="s">
        <v>28</v>
      </c>
      <c r="H226" s="7">
        <v>36</v>
      </c>
      <c r="I226" s="8">
        <v>1.9506944444437977</v>
      </c>
      <c r="J226" s="9" t="s">
        <v>54</v>
      </c>
    </row>
    <row r="227" spans="1:10" x14ac:dyDescent="0.25">
      <c r="A227" s="4">
        <v>40358</v>
      </c>
      <c r="B227" s="7" t="s">
        <v>37</v>
      </c>
      <c r="C227" s="12">
        <v>40.233600000000003</v>
      </c>
      <c r="D227" s="12">
        <f t="shared" si="3"/>
        <v>21.999732479999999</v>
      </c>
      <c r="E227" s="11" t="s">
        <v>4</v>
      </c>
      <c r="F227" s="11" t="s">
        <v>19</v>
      </c>
      <c r="G227" s="13" t="s">
        <v>28</v>
      </c>
      <c r="H227" s="7">
        <v>40</v>
      </c>
      <c r="I227" s="8">
        <v>2.0111111111109494</v>
      </c>
      <c r="J227" s="9" t="s">
        <v>54</v>
      </c>
    </row>
    <row r="228" spans="1:10" x14ac:dyDescent="0.25">
      <c r="A228" s="4">
        <v>40358</v>
      </c>
      <c r="B228" s="7" t="s">
        <v>36</v>
      </c>
      <c r="C228" s="12">
        <v>40.599359999999997</v>
      </c>
      <c r="D228" s="12">
        <f t="shared" si="3"/>
        <v>22.199730047999996</v>
      </c>
      <c r="E228" s="11" t="s">
        <v>4</v>
      </c>
      <c r="F228" s="11" t="s">
        <v>19</v>
      </c>
      <c r="G228" s="13" t="s">
        <v>28</v>
      </c>
      <c r="H228" s="7">
        <v>36</v>
      </c>
      <c r="I228" s="8">
        <v>2.0097222222175333</v>
      </c>
      <c r="J228" s="9" t="s">
        <v>54</v>
      </c>
    </row>
    <row r="229" spans="1:10" x14ac:dyDescent="0.25">
      <c r="A229" s="4">
        <v>40358</v>
      </c>
      <c r="B229" s="7" t="s">
        <v>34</v>
      </c>
      <c r="C229" s="12">
        <v>40.965119999999999</v>
      </c>
      <c r="D229" s="12">
        <f t="shared" si="3"/>
        <v>22.399727615999996</v>
      </c>
      <c r="E229" s="11" t="s">
        <v>4</v>
      </c>
      <c r="F229" s="11" t="s">
        <v>19</v>
      </c>
      <c r="G229" s="13" t="s">
        <v>28</v>
      </c>
      <c r="H229" s="7">
        <v>52</v>
      </c>
      <c r="I229" s="8">
        <v>2.0041666666656965</v>
      </c>
      <c r="J229" s="9" t="s">
        <v>54</v>
      </c>
    </row>
    <row r="230" spans="1:10" x14ac:dyDescent="0.25">
      <c r="A230" s="4">
        <v>40358</v>
      </c>
      <c r="B230" s="7" t="s">
        <v>36</v>
      </c>
      <c r="C230" s="12">
        <v>38.953440000000001</v>
      </c>
      <c r="D230" s="12">
        <f t="shared" si="3"/>
        <v>21.299740991999997</v>
      </c>
      <c r="E230" s="11" t="s">
        <v>4</v>
      </c>
      <c r="F230" s="11" t="s">
        <v>19</v>
      </c>
      <c r="G230" s="13" t="s">
        <v>28</v>
      </c>
      <c r="H230" s="7">
        <v>37</v>
      </c>
      <c r="I230" s="8">
        <v>2.0027777777722804</v>
      </c>
      <c r="J230" s="9" t="s">
        <v>55</v>
      </c>
    </row>
    <row r="231" spans="1:10" x14ac:dyDescent="0.25">
      <c r="A231" s="4">
        <v>40358</v>
      </c>
      <c r="B231" s="7" t="s">
        <v>33</v>
      </c>
      <c r="C231" s="12">
        <v>47.914559999999994</v>
      </c>
      <c r="D231" s="12">
        <f t="shared" si="3"/>
        <v>26.199681407999996</v>
      </c>
      <c r="E231" s="11" t="s">
        <v>5</v>
      </c>
      <c r="F231" s="11" t="s">
        <v>20</v>
      </c>
      <c r="G231" s="13" t="s">
        <v>28</v>
      </c>
      <c r="H231" s="7">
        <v>37</v>
      </c>
      <c r="I231" s="8">
        <v>2.0402777777781012</v>
      </c>
      <c r="J231" s="9" t="s">
        <v>54</v>
      </c>
    </row>
    <row r="232" spans="1:10" x14ac:dyDescent="0.25">
      <c r="A232" s="4">
        <v>40358</v>
      </c>
      <c r="B232" s="7" t="s">
        <v>33</v>
      </c>
      <c r="C232" s="12">
        <v>46.085759999999993</v>
      </c>
      <c r="D232" s="12">
        <f t="shared" si="3"/>
        <v>25.199693567999994</v>
      </c>
      <c r="E232" s="11" t="s">
        <v>5</v>
      </c>
      <c r="F232" s="11" t="s">
        <v>20</v>
      </c>
      <c r="G232" s="13" t="s">
        <v>28</v>
      </c>
      <c r="H232" s="7">
        <v>30</v>
      </c>
      <c r="I232" s="8">
        <v>2.0381944444379769</v>
      </c>
      <c r="J232" s="9" t="s">
        <v>54</v>
      </c>
    </row>
    <row r="233" spans="1:10" x14ac:dyDescent="0.25">
      <c r="A233" s="4">
        <v>40358</v>
      </c>
      <c r="B233" s="7" t="s">
        <v>33</v>
      </c>
      <c r="C233" s="12">
        <v>49.926240000000007</v>
      </c>
      <c r="D233" s="12">
        <f t="shared" si="3"/>
        <v>27.299668032000003</v>
      </c>
      <c r="E233" s="11" t="s">
        <v>5</v>
      </c>
      <c r="F233" s="11" t="s">
        <v>20</v>
      </c>
      <c r="G233" s="13" t="s">
        <v>28</v>
      </c>
      <c r="H233" s="7">
        <v>38</v>
      </c>
      <c r="I233" s="8">
        <v>2.0333333333328483</v>
      </c>
      <c r="J233" s="9" t="s">
        <v>54</v>
      </c>
    </row>
    <row r="234" spans="1:10" x14ac:dyDescent="0.25">
      <c r="A234" s="4">
        <v>40358</v>
      </c>
      <c r="B234" s="7" t="s">
        <v>31</v>
      </c>
      <c r="C234" s="12">
        <v>52.852319999999999</v>
      </c>
      <c r="D234" s="12">
        <f t="shared" si="3"/>
        <v>28.899648575999997</v>
      </c>
      <c r="E234" s="11" t="s">
        <v>5</v>
      </c>
      <c r="F234" s="11" t="s">
        <v>20</v>
      </c>
      <c r="G234" s="13" t="s">
        <v>28</v>
      </c>
      <c r="H234" s="7">
        <v>45</v>
      </c>
      <c r="I234" s="8">
        <v>2.0298611111138598</v>
      </c>
      <c r="J234" s="9" t="s">
        <v>54</v>
      </c>
    </row>
    <row r="235" spans="1:10" x14ac:dyDescent="0.25">
      <c r="A235" s="4">
        <v>40386</v>
      </c>
      <c r="B235" s="7" t="s">
        <v>32</v>
      </c>
      <c r="C235" s="12">
        <v>29.2608</v>
      </c>
      <c r="D235" s="12">
        <f t="shared" si="3"/>
        <v>15.999805439999998</v>
      </c>
      <c r="E235" s="11" t="s">
        <v>3</v>
      </c>
      <c r="F235" s="11" t="s">
        <v>18</v>
      </c>
      <c r="G235" s="13" t="s">
        <v>28</v>
      </c>
      <c r="H235" s="7">
        <v>39</v>
      </c>
      <c r="I235" s="8">
        <v>1.9513888888905058</v>
      </c>
      <c r="J235" s="9" t="s">
        <v>54</v>
      </c>
    </row>
    <row r="236" spans="1:10" x14ac:dyDescent="0.25">
      <c r="A236" s="4">
        <v>40386</v>
      </c>
      <c r="B236" s="7" t="s">
        <v>33</v>
      </c>
      <c r="C236" s="12">
        <v>31.089600000000001</v>
      </c>
      <c r="D236" s="12">
        <f t="shared" si="3"/>
        <v>16.999793279999999</v>
      </c>
      <c r="E236" s="11" t="s">
        <v>3</v>
      </c>
      <c r="F236" s="11" t="s">
        <v>18</v>
      </c>
      <c r="G236" s="13" t="s">
        <v>28</v>
      </c>
      <c r="H236" s="7">
        <v>32</v>
      </c>
      <c r="I236" s="8">
        <v>1.9395833333328483</v>
      </c>
      <c r="J236" s="9" t="s">
        <v>54</v>
      </c>
    </row>
    <row r="237" spans="1:10" x14ac:dyDescent="0.25">
      <c r="A237" s="4">
        <v>40386</v>
      </c>
      <c r="B237" s="7" t="s">
        <v>33</v>
      </c>
      <c r="C237" s="12">
        <v>32.552639999999997</v>
      </c>
      <c r="D237" s="12">
        <f t="shared" si="3"/>
        <v>17.799783551999997</v>
      </c>
      <c r="E237" s="11" t="s">
        <v>3</v>
      </c>
      <c r="F237" s="11" t="s">
        <v>18</v>
      </c>
      <c r="G237" s="13" t="s">
        <v>28</v>
      </c>
      <c r="H237" s="7">
        <v>30</v>
      </c>
      <c r="I237" s="8">
        <v>1.9340277777810115</v>
      </c>
      <c r="J237" s="9" t="s">
        <v>54</v>
      </c>
    </row>
    <row r="238" spans="1:10" x14ac:dyDescent="0.25">
      <c r="A238" s="4">
        <v>40386</v>
      </c>
      <c r="B238" s="7" t="s">
        <v>34</v>
      </c>
      <c r="C238" s="12">
        <v>23.225760000000001</v>
      </c>
      <c r="D238" s="12">
        <f t="shared" si="3"/>
        <v>12.699845567999999</v>
      </c>
      <c r="E238" s="11" t="s">
        <v>2</v>
      </c>
      <c r="F238" s="11" t="s">
        <v>17</v>
      </c>
      <c r="G238" s="13" t="s">
        <v>28</v>
      </c>
      <c r="H238" s="7">
        <v>40</v>
      </c>
      <c r="I238" s="8">
        <v>1.929861111108039</v>
      </c>
      <c r="J238" s="9" t="s">
        <v>54</v>
      </c>
    </row>
    <row r="239" spans="1:10" x14ac:dyDescent="0.25">
      <c r="A239" s="4">
        <v>40386</v>
      </c>
      <c r="B239" s="7" t="s">
        <v>32</v>
      </c>
      <c r="C239" s="12">
        <v>33.28416</v>
      </c>
      <c r="D239" s="12">
        <f t="shared" si="3"/>
        <v>18.199778687999999</v>
      </c>
      <c r="E239" s="11" t="s">
        <v>3</v>
      </c>
      <c r="F239" s="11" t="s">
        <v>18</v>
      </c>
      <c r="G239" s="13" t="s">
        <v>28</v>
      </c>
      <c r="H239" s="7">
        <v>40</v>
      </c>
      <c r="I239" s="8">
        <v>1.9013888888875954</v>
      </c>
      <c r="J239" s="9" t="s">
        <v>54</v>
      </c>
    </row>
    <row r="240" spans="1:10" x14ac:dyDescent="0.25">
      <c r="A240" s="4">
        <v>40386</v>
      </c>
      <c r="B240" s="7" t="s">
        <v>36</v>
      </c>
      <c r="C240" s="12">
        <v>45.171359999999993</v>
      </c>
      <c r="D240" s="12">
        <f t="shared" si="3"/>
        <v>24.699699647999992</v>
      </c>
      <c r="E240" s="11" t="s">
        <v>4</v>
      </c>
      <c r="F240" s="11" t="s">
        <v>19</v>
      </c>
      <c r="G240" s="13" t="s">
        <v>28</v>
      </c>
      <c r="H240" s="7">
        <v>37</v>
      </c>
      <c r="I240" s="8">
        <v>1.890277777776646</v>
      </c>
      <c r="J240" s="9" t="s">
        <v>54</v>
      </c>
    </row>
    <row r="241" spans="1:10" x14ac:dyDescent="0.25">
      <c r="A241" s="4">
        <v>40386</v>
      </c>
      <c r="B241" s="7" t="s">
        <v>34</v>
      </c>
      <c r="C241" s="12">
        <v>44.256959999999992</v>
      </c>
      <c r="D241" s="12">
        <f t="shared" si="3"/>
        <v>24.199705727999994</v>
      </c>
      <c r="E241" s="11" t="s">
        <v>4</v>
      </c>
      <c r="F241" s="11" t="s">
        <v>19</v>
      </c>
      <c r="G241" s="13" t="s">
        <v>28</v>
      </c>
      <c r="H241" s="7">
        <v>35</v>
      </c>
      <c r="I241" s="8">
        <v>1.8847222222248092</v>
      </c>
      <c r="J241" s="9" t="s">
        <v>54</v>
      </c>
    </row>
    <row r="242" spans="1:10" x14ac:dyDescent="0.25">
      <c r="A242" s="4">
        <v>40386</v>
      </c>
      <c r="B242" s="7" t="s">
        <v>34</v>
      </c>
      <c r="C242" s="12">
        <v>44.256959999999992</v>
      </c>
      <c r="D242" s="12">
        <f t="shared" si="3"/>
        <v>24.199705727999994</v>
      </c>
      <c r="E242" s="11" t="s">
        <v>4</v>
      </c>
      <c r="F242" s="11" t="s">
        <v>19</v>
      </c>
      <c r="G242" s="13" t="s">
        <v>28</v>
      </c>
      <c r="H242" s="7">
        <v>42</v>
      </c>
      <c r="I242" s="8">
        <v>1.867361111115315</v>
      </c>
      <c r="J242" s="9" t="s">
        <v>54</v>
      </c>
    </row>
    <row r="243" spans="1:10" x14ac:dyDescent="0.25">
      <c r="A243" s="4">
        <v>40386</v>
      </c>
      <c r="B243" s="7" t="s">
        <v>37</v>
      </c>
      <c r="C243" s="12">
        <v>44.256959999999992</v>
      </c>
      <c r="D243" s="12">
        <f t="shared" si="3"/>
        <v>24.199705727999994</v>
      </c>
      <c r="E243" s="11" t="s">
        <v>4</v>
      </c>
      <c r="F243" s="11" t="s">
        <v>19</v>
      </c>
      <c r="G243" s="13" t="s">
        <v>28</v>
      </c>
      <c r="H243" s="7">
        <v>43</v>
      </c>
      <c r="I243" s="8">
        <v>1.8534722222248092</v>
      </c>
      <c r="J243" s="9" t="s">
        <v>54</v>
      </c>
    </row>
    <row r="244" spans="1:10" x14ac:dyDescent="0.25">
      <c r="A244" s="4">
        <v>40386</v>
      </c>
      <c r="B244" s="7" t="s">
        <v>32</v>
      </c>
      <c r="C244" s="12">
        <v>45.354240000000004</v>
      </c>
      <c r="D244" s="12">
        <f t="shared" si="3"/>
        <v>24.799698432</v>
      </c>
      <c r="E244" s="11" t="s">
        <v>4</v>
      </c>
      <c r="F244" s="11" t="s">
        <v>19</v>
      </c>
      <c r="G244" s="13" t="s">
        <v>28</v>
      </c>
      <c r="H244" s="7">
        <v>40</v>
      </c>
      <c r="I244" s="8">
        <v>1.8381944444408873</v>
      </c>
      <c r="J244" s="9" t="s">
        <v>54</v>
      </c>
    </row>
    <row r="245" spans="1:10" x14ac:dyDescent="0.25">
      <c r="A245" s="4">
        <v>40386</v>
      </c>
      <c r="B245" s="7" t="s">
        <v>32</v>
      </c>
      <c r="C245" s="12">
        <v>50.657759999999996</v>
      </c>
      <c r="D245" s="12">
        <f t="shared" si="3"/>
        <v>27.699663167999997</v>
      </c>
      <c r="E245" s="11" t="s">
        <v>5</v>
      </c>
      <c r="F245" s="11" t="s">
        <v>20</v>
      </c>
      <c r="G245" s="13" t="s">
        <v>28</v>
      </c>
      <c r="H245" s="7">
        <v>41</v>
      </c>
      <c r="I245" s="8">
        <v>1.8326388888890506</v>
      </c>
      <c r="J245" s="9" t="s">
        <v>54</v>
      </c>
    </row>
    <row r="246" spans="1:10" x14ac:dyDescent="0.25">
      <c r="A246" s="4">
        <v>40386</v>
      </c>
      <c r="B246" s="7" t="s">
        <v>34</v>
      </c>
      <c r="C246" s="12">
        <v>49.560479999999998</v>
      </c>
      <c r="D246" s="12">
        <f t="shared" si="3"/>
        <v>27.099670463999995</v>
      </c>
      <c r="E246" s="11" t="s">
        <v>5</v>
      </c>
      <c r="F246" s="11" t="s">
        <v>20</v>
      </c>
      <c r="G246" s="13" t="s">
        <v>28</v>
      </c>
      <c r="H246" s="7">
        <v>40</v>
      </c>
      <c r="I246" s="8">
        <v>1.8256944444437977</v>
      </c>
      <c r="J246" s="9" t="s">
        <v>54</v>
      </c>
    </row>
    <row r="247" spans="1:10" x14ac:dyDescent="0.25">
      <c r="A247" s="4">
        <v>40386</v>
      </c>
      <c r="B247" s="7" t="s">
        <v>32</v>
      </c>
      <c r="C247" s="12">
        <v>49.377600000000001</v>
      </c>
      <c r="D247" s="12">
        <f t="shared" si="3"/>
        <v>26.999671679999999</v>
      </c>
      <c r="E247" s="11" t="s">
        <v>5</v>
      </c>
      <c r="F247" s="11" t="s">
        <v>20</v>
      </c>
      <c r="G247" s="13" t="s">
        <v>28</v>
      </c>
      <c r="H247" s="7">
        <v>42</v>
      </c>
      <c r="I247" s="8">
        <v>1.7937500000043656</v>
      </c>
      <c r="J247" s="9" t="s">
        <v>54</v>
      </c>
    </row>
    <row r="248" spans="1:10" x14ac:dyDescent="0.25">
      <c r="A248" s="4">
        <v>40386</v>
      </c>
      <c r="B248" s="7" t="s">
        <v>33</v>
      </c>
      <c r="C248" s="12">
        <v>48.463200000000001</v>
      </c>
      <c r="D248" s="12">
        <f t="shared" si="3"/>
        <v>26.499677759999997</v>
      </c>
      <c r="E248" s="11" t="s">
        <v>5</v>
      </c>
      <c r="F248" s="11" t="s">
        <v>20</v>
      </c>
      <c r="G248" s="13" t="s">
        <v>28</v>
      </c>
      <c r="H248" s="7">
        <v>34</v>
      </c>
      <c r="I248" s="8">
        <v>1.7819444444467081</v>
      </c>
      <c r="J248" s="9" t="s">
        <v>54</v>
      </c>
    </row>
    <row r="249" spans="1:10" x14ac:dyDescent="0.25">
      <c r="A249" s="4">
        <v>40401</v>
      </c>
      <c r="B249" s="7" t="s">
        <v>33</v>
      </c>
      <c r="C249" s="12">
        <v>35.844479999999997</v>
      </c>
      <c r="D249" s="12">
        <f t="shared" si="3"/>
        <v>19.599761663999995</v>
      </c>
      <c r="E249" s="11" t="s">
        <v>3</v>
      </c>
      <c r="F249" s="11" t="s">
        <v>18</v>
      </c>
      <c r="G249" s="13" t="s">
        <v>28</v>
      </c>
      <c r="H249" s="7">
        <v>34</v>
      </c>
      <c r="I249" s="8">
        <v>1.8715277777737356</v>
      </c>
      <c r="J249" s="9" t="s">
        <v>56</v>
      </c>
    </row>
    <row r="250" spans="1:10" x14ac:dyDescent="0.25">
      <c r="A250" s="4">
        <v>40401</v>
      </c>
      <c r="B250" s="7" t="s">
        <v>33</v>
      </c>
      <c r="C250" s="12">
        <v>35.844479999999997</v>
      </c>
      <c r="D250" s="12">
        <f t="shared" si="3"/>
        <v>19.599761663999995</v>
      </c>
      <c r="E250" s="11" t="s">
        <v>3</v>
      </c>
      <c r="F250" s="11" t="s">
        <v>18</v>
      </c>
      <c r="G250" s="13" t="s">
        <v>28</v>
      </c>
      <c r="H250" s="7">
        <v>36</v>
      </c>
      <c r="I250" s="8">
        <v>1.8694444444481633</v>
      </c>
      <c r="J250" s="9" t="s">
        <v>56</v>
      </c>
    </row>
    <row r="251" spans="1:10" x14ac:dyDescent="0.25">
      <c r="A251" s="4">
        <v>40401</v>
      </c>
      <c r="B251" s="7" t="s">
        <v>37</v>
      </c>
      <c r="C251" s="12">
        <v>34.381439999999998</v>
      </c>
      <c r="D251" s="12">
        <f t="shared" si="3"/>
        <v>18.799771391999997</v>
      </c>
      <c r="E251" s="11" t="s">
        <v>3</v>
      </c>
      <c r="F251" s="11" t="s">
        <v>18</v>
      </c>
      <c r="G251" s="13" t="s">
        <v>28</v>
      </c>
      <c r="H251" s="7">
        <v>40</v>
      </c>
      <c r="I251" s="8">
        <v>1.8611111111094942</v>
      </c>
      <c r="J251" s="9" t="s">
        <v>56</v>
      </c>
    </row>
    <row r="252" spans="1:10" x14ac:dyDescent="0.25">
      <c r="A252" s="4">
        <v>40401</v>
      </c>
      <c r="B252" s="7" t="s">
        <v>38</v>
      </c>
      <c r="C252" s="12">
        <v>34.015680000000003</v>
      </c>
      <c r="D252" s="12">
        <f t="shared" si="3"/>
        <v>18.599773824</v>
      </c>
      <c r="E252" s="11" t="s">
        <v>3</v>
      </c>
      <c r="F252" s="11" t="s">
        <v>18</v>
      </c>
      <c r="G252" s="13" t="s">
        <v>28</v>
      </c>
      <c r="H252" s="7">
        <v>37</v>
      </c>
      <c r="I252" s="8">
        <v>1.8548611111109494</v>
      </c>
      <c r="J252" s="9" t="s">
        <v>56</v>
      </c>
    </row>
    <row r="253" spans="1:10" x14ac:dyDescent="0.25">
      <c r="A253" s="4">
        <v>40401</v>
      </c>
      <c r="B253" s="7" t="s">
        <v>34</v>
      </c>
      <c r="C253" s="12">
        <v>26.88336</v>
      </c>
      <c r="D253" s="12">
        <f t="shared" si="3"/>
        <v>14.699821247999999</v>
      </c>
      <c r="E253" s="11" t="s">
        <v>2</v>
      </c>
      <c r="F253" s="11" t="s">
        <v>17</v>
      </c>
      <c r="G253" s="13" t="s">
        <v>28</v>
      </c>
      <c r="H253" s="7">
        <v>41</v>
      </c>
      <c r="I253" s="8">
        <v>1.827777777776646</v>
      </c>
      <c r="J253" s="9" t="s">
        <v>56</v>
      </c>
    </row>
    <row r="254" spans="1:10" x14ac:dyDescent="0.25">
      <c r="A254" s="4">
        <v>40401</v>
      </c>
      <c r="B254" s="7" t="s">
        <v>36</v>
      </c>
      <c r="C254" s="12">
        <v>44.805599999999998</v>
      </c>
      <c r="D254" s="12">
        <f t="shared" si="3"/>
        <v>24.499702079999999</v>
      </c>
      <c r="E254" s="11" t="s">
        <v>4</v>
      </c>
      <c r="F254" s="11" t="s">
        <v>19</v>
      </c>
      <c r="G254" s="13" t="s">
        <v>28</v>
      </c>
      <c r="H254" s="7">
        <v>30</v>
      </c>
      <c r="I254" s="8">
        <v>1.921527777776646</v>
      </c>
      <c r="J254" s="9" t="s">
        <v>55</v>
      </c>
    </row>
    <row r="255" spans="1:10" x14ac:dyDescent="0.25">
      <c r="A255" s="4">
        <v>40401</v>
      </c>
      <c r="B255" s="7" t="s">
        <v>34</v>
      </c>
      <c r="C255" s="12">
        <v>41.696640000000009</v>
      </c>
      <c r="D255" s="12">
        <f t="shared" si="3"/>
        <v>22.799722752000005</v>
      </c>
      <c r="E255" s="11" t="s">
        <v>4</v>
      </c>
      <c r="F255" s="11" t="s">
        <v>19</v>
      </c>
      <c r="G255" s="13" t="s">
        <v>28</v>
      </c>
      <c r="H255" s="7">
        <v>40</v>
      </c>
      <c r="I255" s="8">
        <v>1.9236111111094942</v>
      </c>
      <c r="J255" s="9" t="s">
        <v>56</v>
      </c>
    </row>
    <row r="256" spans="1:10" x14ac:dyDescent="0.25">
      <c r="A256" s="4">
        <v>40401</v>
      </c>
      <c r="B256" s="7" t="s">
        <v>32</v>
      </c>
      <c r="C256" s="12">
        <v>43.342559999999992</v>
      </c>
      <c r="D256" s="12">
        <f t="shared" si="3"/>
        <v>23.699711807999993</v>
      </c>
      <c r="E256" s="11" t="s">
        <v>4</v>
      </c>
      <c r="F256" s="11" t="s">
        <v>19</v>
      </c>
      <c r="G256" s="13" t="s">
        <v>28</v>
      </c>
      <c r="H256" s="7">
        <v>37</v>
      </c>
      <c r="I256" s="8">
        <v>1.9194444444437977</v>
      </c>
      <c r="J256" s="9" t="s">
        <v>56</v>
      </c>
    </row>
    <row r="257" spans="1:10" x14ac:dyDescent="0.25">
      <c r="A257" s="4">
        <v>40401</v>
      </c>
      <c r="B257" s="7" t="s">
        <v>37</v>
      </c>
      <c r="C257" s="12">
        <v>43.891199999999998</v>
      </c>
      <c r="D257" s="12">
        <f t="shared" si="3"/>
        <v>23.999708159999997</v>
      </c>
      <c r="E257" s="11" t="s">
        <v>4</v>
      </c>
      <c r="F257" s="11" t="s">
        <v>19</v>
      </c>
      <c r="G257" s="13" t="s">
        <v>28</v>
      </c>
      <c r="H257" s="7">
        <v>33</v>
      </c>
      <c r="I257" s="8">
        <v>1.9083333333328483</v>
      </c>
      <c r="J257" s="9" t="s">
        <v>56</v>
      </c>
    </row>
    <row r="258" spans="1:10" x14ac:dyDescent="0.25">
      <c r="A258" s="4">
        <v>40401</v>
      </c>
      <c r="B258" s="7" t="s">
        <v>32</v>
      </c>
      <c r="C258" s="12">
        <v>43.342559999999992</v>
      </c>
      <c r="D258" s="12">
        <f t="shared" si="3"/>
        <v>23.699711807999993</v>
      </c>
      <c r="E258" s="11" t="s">
        <v>4</v>
      </c>
      <c r="F258" s="11" t="s">
        <v>19</v>
      </c>
      <c r="G258" s="13" t="s">
        <v>28</v>
      </c>
      <c r="H258" s="7">
        <v>39</v>
      </c>
      <c r="I258" s="8">
        <v>1.9041666666671517</v>
      </c>
      <c r="J258" s="9" t="s">
        <v>56</v>
      </c>
    </row>
    <row r="259" spans="1:10" x14ac:dyDescent="0.25">
      <c r="A259" s="4">
        <v>40401</v>
      </c>
      <c r="B259" s="7" t="s">
        <v>33</v>
      </c>
      <c r="C259" s="12">
        <v>51.206400000000002</v>
      </c>
      <c r="D259" s="12">
        <f t="shared" ref="D259:D322" si="4">C259*0.5468</f>
        <v>27.999659519999998</v>
      </c>
      <c r="E259" s="11" t="s">
        <v>5</v>
      </c>
      <c r="F259" s="11" t="s">
        <v>20</v>
      </c>
      <c r="G259" s="13" t="s">
        <v>28</v>
      </c>
      <c r="H259" s="7">
        <v>39</v>
      </c>
      <c r="I259" s="8">
        <v>1.9625000000014552</v>
      </c>
      <c r="J259" s="9" t="s">
        <v>56</v>
      </c>
    </row>
    <row r="260" spans="1:10" x14ac:dyDescent="0.25">
      <c r="A260" s="4">
        <v>40401</v>
      </c>
      <c r="B260" s="7" t="s">
        <v>32</v>
      </c>
      <c r="C260" s="12">
        <v>52.120800000000003</v>
      </c>
      <c r="D260" s="12">
        <f t="shared" si="4"/>
        <v>28.499653439999999</v>
      </c>
      <c r="E260" s="11" t="s">
        <v>5</v>
      </c>
      <c r="F260" s="11" t="s">
        <v>20</v>
      </c>
      <c r="G260" s="13" t="s">
        <v>28</v>
      </c>
      <c r="H260" s="7">
        <v>37</v>
      </c>
      <c r="I260" s="8">
        <v>1.9499999999970896</v>
      </c>
      <c r="J260" s="9" t="s">
        <v>56</v>
      </c>
    </row>
    <row r="261" spans="1:10" x14ac:dyDescent="0.25">
      <c r="A261" s="4">
        <v>40401</v>
      </c>
      <c r="B261" s="7" t="s">
        <v>31</v>
      </c>
      <c r="C261" s="12">
        <v>50.657759999999996</v>
      </c>
      <c r="D261" s="12">
        <f t="shared" si="4"/>
        <v>27.699663167999997</v>
      </c>
      <c r="E261" s="11" t="s">
        <v>5</v>
      </c>
      <c r="F261" s="11" t="s">
        <v>20</v>
      </c>
      <c r="G261" s="13" t="s">
        <v>28</v>
      </c>
      <c r="H261" s="7">
        <v>40</v>
      </c>
      <c r="I261" s="8">
        <v>1.9402777777795563</v>
      </c>
      <c r="J261" s="9" t="s">
        <v>56</v>
      </c>
    </row>
    <row r="262" spans="1:10" x14ac:dyDescent="0.25">
      <c r="A262" s="4">
        <v>40401</v>
      </c>
      <c r="B262" s="7" t="s">
        <v>31</v>
      </c>
      <c r="C262" s="12">
        <v>51.755040000000008</v>
      </c>
      <c r="D262" s="12">
        <f t="shared" si="4"/>
        <v>28.299655872000002</v>
      </c>
      <c r="E262" s="11" t="s">
        <v>5</v>
      </c>
      <c r="F262" s="11" t="s">
        <v>20</v>
      </c>
      <c r="G262" s="13" t="s">
        <v>28</v>
      </c>
      <c r="H262" s="7">
        <v>44</v>
      </c>
      <c r="I262" s="8">
        <v>1.9493055555576575</v>
      </c>
      <c r="J262" s="9" t="s">
        <v>56</v>
      </c>
    </row>
    <row r="263" spans="1:10" x14ac:dyDescent="0.25">
      <c r="A263" s="4">
        <v>40401</v>
      </c>
      <c r="B263" s="7" t="s">
        <v>33</v>
      </c>
      <c r="C263" s="12">
        <v>52.30368</v>
      </c>
      <c r="D263" s="12">
        <f t="shared" si="4"/>
        <v>28.599652223999996</v>
      </c>
      <c r="E263" s="11" t="s">
        <v>5</v>
      </c>
      <c r="F263" s="11" t="s">
        <v>20</v>
      </c>
      <c r="G263" s="13" t="s">
        <v>28</v>
      </c>
      <c r="H263" s="7">
        <v>38</v>
      </c>
      <c r="I263" s="8">
        <v>1.9319444444408873</v>
      </c>
      <c r="J263" s="9" t="s">
        <v>56</v>
      </c>
    </row>
    <row r="264" spans="1:10" x14ac:dyDescent="0.25">
      <c r="A264" s="4">
        <v>40434</v>
      </c>
      <c r="B264" s="7" t="s">
        <v>33</v>
      </c>
      <c r="C264" s="12">
        <v>34.747199999999999</v>
      </c>
      <c r="D264" s="12">
        <f t="shared" si="4"/>
        <v>18.999768959999997</v>
      </c>
      <c r="E264" s="11" t="s">
        <v>3</v>
      </c>
      <c r="F264" s="11" t="s">
        <v>18</v>
      </c>
      <c r="G264" s="13" t="s">
        <v>28</v>
      </c>
      <c r="H264" s="7">
        <v>30</v>
      </c>
      <c r="I264" s="8">
        <v>1.8555555555576575</v>
      </c>
      <c r="J264" s="9" t="s">
        <v>54</v>
      </c>
    </row>
    <row r="265" spans="1:10" x14ac:dyDescent="0.25">
      <c r="A265" s="4">
        <v>40434</v>
      </c>
      <c r="B265" s="7" t="s">
        <v>33</v>
      </c>
      <c r="C265" s="12">
        <v>34.198560000000001</v>
      </c>
      <c r="D265" s="12">
        <f t="shared" si="4"/>
        <v>18.699772608</v>
      </c>
      <c r="E265" s="11" t="s">
        <v>3</v>
      </c>
      <c r="F265" s="11" t="s">
        <v>18</v>
      </c>
      <c r="G265" s="13" t="s">
        <v>28</v>
      </c>
      <c r="H265" s="7">
        <v>31</v>
      </c>
      <c r="I265" s="8">
        <v>1.8402777777810115</v>
      </c>
      <c r="J265" s="9" t="s">
        <v>54</v>
      </c>
    </row>
    <row r="266" spans="1:10" x14ac:dyDescent="0.25">
      <c r="A266" s="4">
        <v>40434</v>
      </c>
      <c r="B266" s="7" t="s">
        <v>33</v>
      </c>
      <c r="C266" s="12">
        <v>36.027360000000002</v>
      </c>
      <c r="D266" s="12">
        <f t="shared" si="4"/>
        <v>19.699760447999999</v>
      </c>
      <c r="E266" s="11" t="s">
        <v>3</v>
      </c>
      <c r="F266" s="11" t="s">
        <v>18</v>
      </c>
      <c r="G266" s="13" t="s">
        <v>28</v>
      </c>
      <c r="H266" s="7">
        <v>31</v>
      </c>
      <c r="I266" s="8">
        <v>1.8263888888832298</v>
      </c>
      <c r="J266" s="9" t="s">
        <v>54</v>
      </c>
    </row>
    <row r="267" spans="1:10" x14ac:dyDescent="0.25">
      <c r="A267" s="4">
        <v>40434</v>
      </c>
      <c r="B267" s="7" t="s">
        <v>33</v>
      </c>
      <c r="C267" s="12">
        <v>31.272480000000002</v>
      </c>
      <c r="D267" s="12">
        <f t="shared" si="4"/>
        <v>17.099792063999999</v>
      </c>
      <c r="E267" s="11" t="s">
        <v>3</v>
      </c>
      <c r="F267" s="11" t="s">
        <v>18</v>
      </c>
      <c r="G267" s="13" t="s">
        <v>28</v>
      </c>
      <c r="H267" s="7">
        <v>38</v>
      </c>
      <c r="I267" s="8">
        <v>1.8111111111065838</v>
      </c>
      <c r="J267" s="9" t="s">
        <v>54</v>
      </c>
    </row>
    <row r="268" spans="1:10" x14ac:dyDescent="0.25">
      <c r="A268" s="4">
        <v>40434</v>
      </c>
      <c r="B268" s="7" t="s">
        <v>33</v>
      </c>
      <c r="C268" s="12">
        <v>31.63824</v>
      </c>
      <c r="D268" s="12">
        <f t="shared" si="4"/>
        <v>17.299789632</v>
      </c>
      <c r="E268" s="11" t="s">
        <v>3</v>
      </c>
      <c r="F268" s="11" t="s">
        <v>18</v>
      </c>
      <c r="G268" s="13" t="s">
        <v>28</v>
      </c>
      <c r="H268" s="7">
        <v>30</v>
      </c>
      <c r="I268" s="8">
        <v>1.7986111111094942</v>
      </c>
      <c r="J268" s="9" t="s">
        <v>54</v>
      </c>
    </row>
    <row r="269" spans="1:10" x14ac:dyDescent="0.25">
      <c r="A269" s="4">
        <v>40434</v>
      </c>
      <c r="B269" s="7" t="s">
        <v>32</v>
      </c>
      <c r="C269" s="12">
        <v>38.587679999999999</v>
      </c>
      <c r="D269" s="12">
        <f t="shared" si="4"/>
        <v>21.099743423999996</v>
      </c>
      <c r="E269" s="11" t="s">
        <v>4</v>
      </c>
      <c r="F269" s="11" t="s">
        <v>19</v>
      </c>
      <c r="G269" s="13" t="s">
        <v>28</v>
      </c>
      <c r="H269" s="7">
        <v>37</v>
      </c>
      <c r="I269" s="8">
        <v>1.8895833333299379</v>
      </c>
      <c r="J269" s="9" t="s">
        <v>54</v>
      </c>
    </row>
    <row r="270" spans="1:10" x14ac:dyDescent="0.25">
      <c r="A270" s="4">
        <v>40434</v>
      </c>
      <c r="B270" s="7" t="s">
        <v>33</v>
      </c>
      <c r="C270" s="12">
        <v>42.367199999999997</v>
      </c>
      <c r="D270" s="12">
        <f t="shared" si="4"/>
        <v>23.166384959999995</v>
      </c>
      <c r="E270" s="11" t="s">
        <v>4</v>
      </c>
      <c r="F270" s="11" t="s">
        <v>19</v>
      </c>
      <c r="G270" s="13" t="s">
        <v>28</v>
      </c>
      <c r="H270" s="7">
        <v>27</v>
      </c>
      <c r="I270" s="8">
        <v>1.859027777776646</v>
      </c>
      <c r="J270" s="9" t="s">
        <v>54</v>
      </c>
    </row>
    <row r="271" spans="1:10" x14ac:dyDescent="0.25">
      <c r="A271" s="4">
        <v>40434</v>
      </c>
      <c r="B271" s="7" t="s">
        <v>37</v>
      </c>
      <c r="C271" s="12">
        <v>43.708320000000001</v>
      </c>
      <c r="D271" s="12">
        <f t="shared" si="4"/>
        <v>23.899709375999997</v>
      </c>
      <c r="E271" s="11" t="s">
        <v>4</v>
      </c>
      <c r="F271" s="11" t="s">
        <v>19</v>
      </c>
      <c r="G271" s="13" t="s">
        <v>28</v>
      </c>
      <c r="H271" s="7">
        <v>43</v>
      </c>
      <c r="I271" s="8">
        <v>1.8736111111138598</v>
      </c>
      <c r="J271" s="9" t="s">
        <v>54</v>
      </c>
    </row>
    <row r="272" spans="1:10" x14ac:dyDescent="0.25">
      <c r="A272" s="4">
        <v>40434</v>
      </c>
      <c r="B272" s="7" t="s">
        <v>33</v>
      </c>
      <c r="C272" s="12">
        <v>40.782240000000009</v>
      </c>
      <c r="D272" s="12">
        <f t="shared" si="4"/>
        <v>22.299728832000003</v>
      </c>
      <c r="E272" s="11" t="s">
        <v>4</v>
      </c>
      <c r="F272" s="11" t="s">
        <v>19</v>
      </c>
      <c r="G272" s="13" t="s">
        <v>28</v>
      </c>
      <c r="H272" s="7">
        <v>26</v>
      </c>
      <c r="I272" s="8">
        <v>1.8493055555518367</v>
      </c>
      <c r="J272" s="9" t="s">
        <v>54</v>
      </c>
    </row>
    <row r="273" spans="1:10" x14ac:dyDescent="0.25">
      <c r="A273" s="4">
        <v>40434</v>
      </c>
      <c r="B273" s="7" t="s">
        <v>33</v>
      </c>
      <c r="C273" s="12">
        <v>42.976799999999997</v>
      </c>
      <c r="D273" s="12">
        <f t="shared" si="4"/>
        <v>23.499714239999996</v>
      </c>
      <c r="E273" s="11" t="s">
        <v>4</v>
      </c>
      <c r="F273" s="11" t="s">
        <v>19</v>
      </c>
      <c r="G273" s="13" t="s">
        <v>28</v>
      </c>
      <c r="H273" s="7">
        <v>39</v>
      </c>
      <c r="I273" s="8">
        <v>1.8402777777810115</v>
      </c>
      <c r="J273" s="9" t="s">
        <v>54</v>
      </c>
    </row>
    <row r="274" spans="1:10" x14ac:dyDescent="0.25">
      <c r="A274" s="4">
        <v>40434</v>
      </c>
      <c r="B274" s="7" t="s">
        <v>32</v>
      </c>
      <c r="C274" s="12">
        <v>50.109119999999997</v>
      </c>
      <c r="D274" s="12">
        <f t="shared" si="4"/>
        <v>27.399666815999996</v>
      </c>
      <c r="E274" s="11" t="s">
        <v>5</v>
      </c>
      <c r="F274" s="11" t="s">
        <v>20</v>
      </c>
      <c r="G274" s="13" t="s">
        <v>28</v>
      </c>
      <c r="H274" s="7">
        <v>41</v>
      </c>
      <c r="I274" s="8">
        <v>1.9513888888905058</v>
      </c>
      <c r="J274" s="9" t="s">
        <v>54</v>
      </c>
    </row>
    <row r="275" spans="1:10" x14ac:dyDescent="0.25">
      <c r="A275" s="4">
        <v>40434</v>
      </c>
      <c r="B275" s="7" t="s">
        <v>34</v>
      </c>
      <c r="C275" s="12">
        <v>44.439840000000004</v>
      </c>
      <c r="D275" s="12">
        <f t="shared" si="4"/>
        <v>24.299704512000002</v>
      </c>
      <c r="E275" s="11" t="s">
        <v>4</v>
      </c>
      <c r="F275" s="11" t="s">
        <v>19</v>
      </c>
      <c r="G275" s="13" t="s">
        <v>28</v>
      </c>
      <c r="H275" s="7">
        <v>38</v>
      </c>
      <c r="I275" s="8">
        <v>1.9486111111109494</v>
      </c>
      <c r="J275" s="9" t="s">
        <v>54</v>
      </c>
    </row>
    <row r="276" spans="1:10" x14ac:dyDescent="0.25">
      <c r="A276" s="4">
        <v>40434</v>
      </c>
      <c r="B276" s="7" t="s">
        <v>34</v>
      </c>
      <c r="C276" s="12">
        <v>49.743359999999996</v>
      </c>
      <c r="D276" s="12">
        <f t="shared" si="4"/>
        <v>27.199669247999996</v>
      </c>
      <c r="E276" s="11" t="s">
        <v>5</v>
      </c>
      <c r="F276" s="11" t="s">
        <v>20</v>
      </c>
      <c r="G276" s="13" t="s">
        <v>28</v>
      </c>
      <c r="H276" s="7">
        <v>33</v>
      </c>
      <c r="I276" s="8">
        <v>1.9354166666671517</v>
      </c>
      <c r="J276" s="9" t="s">
        <v>54</v>
      </c>
    </row>
    <row r="277" spans="1:10" x14ac:dyDescent="0.25">
      <c r="A277" s="4">
        <v>40434</v>
      </c>
      <c r="B277" s="7" t="s">
        <v>32</v>
      </c>
      <c r="C277" s="12">
        <v>50.109119999999997</v>
      </c>
      <c r="D277" s="12">
        <f t="shared" si="4"/>
        <v>27.399666815999996</v>
      </c>
      <c r="E277" s="11" t="s">
        <v>5</v>
      </c>
      <c r="F277" s="11" t="s">
        <v>20</v>
      </c>
      <c r="G277" s="13" t="s">
        <v>28</v>
      </c>
      <c r="H277" s="7">
        <v>37</v>
      </c>
      <c r="I277" s="8">
        <v>1.9361111111138598</v>
      </c>
      <c r="J277" s="9" t="s">
        <v>54</v>
      </c>
    </row>
    <row r="278" spans="1:10" x14ac:dyDescent="0.25">
      <c r="A278" s="4">
        <v>40434</v>
      </c>
      <c r="B278" s="7" t="s">
        <v>34</v>
      </c>
      <c r="C278" s="12">
        <v>49.926240000000007</v>
      </c>
      <c r="D278" s="12">
        <f t="shared" si="4"/>
        <v>27.299668032000003</v>
      </c>
      <c r="E278" s="11" t="s">
        <v>5</v>
      </c>
      <c r="F278" s="11" t="s">
        <v>20</v>
      </c>
      <c r="G278" s="13" t="s">
        <v>28</v>
      </c>
      <c r="H278" s="7">
        <v>45</v>
      </c>
      <c r="I278" s="8">
        <v>1.9048611111065838</v>
      </c>
      <c r="J278" s="9" t="s">
        <v>54</v>
      </c>
    </row>
    <row r="279" spans="1:10" x14ac:dyDescent="0.25">
      <c r="A279" s="4">
        <v>40468</v>
      </c>
      <c r="B279" s="7" t="s">
        <v>31</v>
      </c>
      <c r="C279" s="12">
        <v>45.72</v>
      </c>
      <c r="D279" s="12">
        <f t="shared" si="4"/>
        <v>24.999695999999997</v>
      </c>
      <c r="E279" s="11" t="s">
        <v>4</v>
      </c>
      <c r="F279" s="11" t="s">
        <v>20</v>
      </c>
      <c r="G279" s="13" t="s">
        <v>28</v>
      </c>
      <c r="H279" s="7">
        <v>42</v>
      </c>
      <c r="I279" s="8">
        <v>1.8166666666729725</v>
      </c>
      <c r="J279" s="9" t="s">
        <v>54</v>
      </c>
    </row>
    <row r="280" spans="1:10" x14ac:dyDescent="0.25">
      <c r="A280" s="4">
        <v>40468</v>
      </c>
      <c r="B280" s="7" t="s">
        <v>32</v>
      </c>
      <c r="C280" s="12">
        <v>43.525440000000003</v>
      </c>
      <c r="D280" s="12">
        <f t="shared" si="4"/>
        <v>23.799710592</v>
      </c>
      <c r="E280" s="11" t="s">
        <v>4</v>
      </c>
      <c r="F280" s="11" t="s">
        <v>19</v>
      </c>
      <c r="G280" s="13" t="s">
        <v>28</v>
      </c>
      <c r="H280" s="7">
        <v>39</v>
      </c>
      <c r="I280" s="8">
        <v>1.8173611111124046</v>
      </c>
      <c r="J280" s="9" t="s">
        <v>54</v>
      </c>
    </row>
    <row r="281" spans="1:10" x14ac:dyDescent="0.25">
      <c r="A281" s="4">
        <v>40468</v>
      </c>
      <c r="B281" s="7" t="s">
        <v>34</v>
      </c>
      <c r="C281" s="12">
        <v>41.330880000000001</v>
      </c>
      <c r="D281" s="12">
        <f t="shared" si="4"/>
        <v>22.599725183999997</v>
      </c>
      <c r="E281" s="11" t="s">
        <v>4</v>
      </c>
      <c r="F281" s="11" t="s">
        <v>19</v>
      </c>
      <c r="G281" s="13" t="s">
        <v>28</v>
      </c>
      <c r="H281" s="7">
        <v>43</v>
      </c>
      <c r="I281" s="8">
        <v>1.851388888884685</v>
      </c>
      <c r="J281" s="9" t="s">
        <v>54</v>
      </c>
    </row>
    <row r="282" spans="1:10" x14ac:dyDescent="0.25">
      <c r="A282" s="4">
        <v>40468</v>
      </c>
      <c r="B282" s="7" t="s">
        <v>36</v>
      </c>
      <c r="C282" s="12">
        <v>42.79392</v>
      </c>
      <c r="D282" s="12">
        <f t="shared" si="4"/>
        <v>23.399715455999999</v>
      </c>
      <c r="E282" s="11" t="s">
        <v>4</v>
      </c>
      <c r="F282" s="11" t="s">
        <v>19</v>
      </c>
      <c r="G282" s="13" t="s">
        <v>28</v>
      </c>
      <c r="H282" s="7">
        <v>29</v>
      </c>
      <c r="I282" s="8">
        <v>1.8756944444467081</v>
      </c>
      <c r="J282" s="9" t="s">
        <v>54</v>
      </c>
    </row>
    <row r="283" spans="1:10" x14ac:dyDescent="0.25">
      <c r="A283" s="4">
        <v>40468</v>
      </c>
      <c r="B283" s="7" t="s">
        <v>33</v>
      </c>
      <c r="C283" s="12">
        <v>44.805599999999998</v>
      </c>
      <c r="D283" s="12">
        <f t="shared" si="4"/>
        <v>24.499702079999999</v>
      </c>
      <c r="E283" s="11" t="s">
        <v>4</v>
      </c>
      <c r="F283" s="11" t="s">
        <v>19</v>
      </c>
      <c r="G283" s="13" t="s">
        <v>28</v>
      </c>
      <c r="H283" s="7">
        <v>39</v>
      </c>
      <c r="I283" s="8">
        <v>1.8763888888861402</v>
      </c>
      <c r="J283" s="9" t="s">
        <v>54</v>
      </c>
    </row>
    <row r="284" spans="1:10" x14ac:dyDescent="0.25">
      <c r="A284" s="4">
        <v>40468</v>
      </c>
      <c r="B284" s="7" t="s">
        <v>33</v>
      </c>
      <c r="C284" s="12">
        <v>53.583840000000009</v>
      </c>
      <c r="D284" s="12">
        <f t="shared" si="4"/>
        <v>29.299643712000002</v>
      </c>
      <c r="E284" s="11" t="s">
        <v>5</v>
      </c>
      <c r="F284" s="11" t="s">
        <v>20</v>
      </c>
      <c r="G284" s="13" t="s">
        <v>28</v>
      </c>
      <c r="H284" s="7">
        <v>38</v>
      </c>
      <c r="I284" s="8">
        <v>2</v>
      </c>
      <c r="J284" s="9" t="s">
        <v>54</v>
      </c>
    </row>
    <row r="285" spans="1:10" x14ac:dyDescent="0.25">
      <c r="A285" s="4">
        <v>40468</v>
      </c>
      <c r="B285" s="7" t="s">
        <v>34</v>
      </c>
      <c r="C285" s="12">
        <v>53.035200000000003</v>
      </c>
      <c r="D285" s="12">
        <f t="shared" si="4"/>
        <v>28.999647360000001</v>
      </c>
      <c r="E285" s="11" t="s">
        <v>5</v>
      </c>
      <c r="F285" s="11" t="s">
        <v>20</v>
      </c>
      <c r="G285" s="13" t="s">
        <v>28</v>
      </c>
      <c r="H285" s="7">
        <v>51</v>
      </c>
      <c r="I285" s="8">
        <v>1.9965277777810115</v>
      </c>
      <c r="J285" s="9" t="s">
        <v>54</v>
      </c>
    </row>
    <row r="286" spans="1:10" x14ac:dyDescent="0.25">
      <c r="A286" s="4">
        <v>40468</v>
      </c>
      <c r="B286" s="7" t="s">
        <v>33</v>
      </c>
      <c r="C286" s="12">
        <v>53.21808</v>
      </c>
      <c r="D286" s="12">
        <f t="shared" si="4"/>
        <v>29.099646143999998</v>
      </c>
      <c r="E286" s="11" t="s">
        <v>5</v>
      </c>
      <c r="F286" s="11" t="s">
        <v>20</v>
      </c>
      <c r="G286" s="13" t="s">
        <v>28</v>
      </c>
      <c r="H286" s="7">
        <v>37</v>
      </c>
      <c r="I286" s="8">
        <v>1.9090277777722804</v>
      </c>
      <c r="J286" s="9" t="s">
        <v>54</v>
      </c>
    </row>
    <row r="287" spans="1:10" x14ac:dyDescent="0.25">
      <c r="A287" s="4">
        <v>40468</v>
      </c>
      <c r="B287" s="7" t="s">
        <v>32</v>
      </c>
      <c r="C287" s="12">
        <v>49.377600000000001</v>
      </c>
      <c r="D287" s="12">
        <f t="shared" si="4"/>
        <v>26.999671679999999</v>
      </c>
      <c r="E287" s="11" t="s">
        <v>5</v>
      </c>
      <c r="F287" s="11" t="s">
        <v>20</v>
      </c>
      <c r="G287" s="13" t="s">
        <v>28</v>
      </c>
      <c r="H287" s="7">
        <v>41</v>
      </c>
      <c r="I287" s="8">
        <v>1.9076388888934162</v>
      </c>
      <c r="J287" s="9" t="s">
        <v>54</v>
      </c>
    </row>
    <row r="288" spans="1:10" x14ac:dyDescent="0.25">
      <c r="A288" s="4">
        <v>40468</v>
      </c>
      <c r="B288" s="7" t="s">
        <v>32</v>
      </c>
      <c r="C288" s="12">
        <v>45.72</v>
      </c>
      <c r="D288" s="12">
        <f t="shared" si="4"/>
        <v>24.999695999999997</v>
      </c>
      <c r="E288" s="11" t="s">
        <v>4</v>
      </c>
      <c r="F288" s="11" t="s">
        <v>20</v>
      </c>
      <c r="G288" s="13" t="s">
        <v>28</v>
      </c>
      <c r="H288" s="7">
        <v>36</v>
      </c>
      <c r="I288" s="8">
        <v>1.890972222223354</v>
      </c>
      <c r="J288" s="9" t="s">
        <v>54</v>
      </c>
    </row>
    <row r="289" spans="1:10" x14ac:dyDescent="0.25">
      <c r="A289" s="10">
        <v>41158</v>
      </c>
      <c r="B289" s="7" t="s">
        <v>34</v>
      </c>
      <c r="C289" s="12">
        <v>52.730400000000003</v>
      </c>
      <c r="D289" s="12">
        <f t="shared" si="4"/>
        <v>28.83298272</v>
      </c>
      <c r="E289" s="7" t="s">
        <v>7</v>
      </c>
      <c r="F289" s="11" t="s">
        <v>20</v>
      </c>
      <c r="G289" s="7" t="s">
        <v>28</v>
      </c>
      <c r="H289" s="7">
        <v>37</v>
      </c>
      <c r="I289" s="8">
        <v>3.8277777777839219</v>
      </c>
      <c r="J289" s="9" t="s">
        <v>54</v>
      </c>
    </row>
    <row r="290" spans="1:10" x14ac:dyDescent="0.25">
      <c r="A290" s="10">
        <v>41158</v>
      </c>
      <c r="B290" s="7" t="s">
        <v>34</v>
      </c>
      <c r="C290" s="12">
        <v>53.949600000000004</v>
      </c>
      <c r="D290" s="12">
        <f t="shared" si="4"/>
        <v>29.499641279999999</v>
      </c>
      <c r="E290" s="7" t="s">
        <v>7</v>
      </c>
      <c r="F290" s="11" t="s">
        <v>20</v>
      </c>
      <c r="G290" s="7" t="s">
        <v>39</v>
      </c>
      <c r="H290" s="7">
        <v>37</v>
      </c>
      <c r="I290" s="8">
        <v>3.827777777776646</v>
      </c>
      <c r="J290" s="9" t="s">
        <v>54</v>
      </c>
    </row>
    <row r="291" spans="1:10" x14ac:dyDescent="0.25">
      <c r="A291" s="10">
        <v>41158</v>
      </c>
      <c r="B291" s="7" t="s">
        <v>40</v>
      </c>
      <c r="C291" s="12">
        <v>53.949600000000004</v>
      </c>
      <c r="D291" s="12">
        <f t="shared" si="4"/>
        <v>29.499641279999999</v>
      </c>
      <c r="E291" s="7" t="s">
        <v>7</v>
      </c>
      <c r="F291" s="11" t="s">
        <v>20</v>
      </c>
      <c r="G291" s="7" t="s">
        <v>39</v>
      </c>
      <c r="H291" s="7">
        <v>39</v>
      </c>
      <c r="I291" s="8">
        <v>3.8159722222262644</v>
      </c>
      <c r="J291" s="9" t="s">
        <v>54</v>
      </c>
    </row>
    <row r="292" spans="1:10" x14ac:dyDescent="0.25">
      <c r="A292" s="10">
        <v>41158</v>
      </c>
      <c r="B292" s="7" t="s">
        <v>40</v>
      </c>
      <c r="C292" s="12">
        <v>53.949600000000004</v>
      </c>
      <c r="D292" s="12">
        <f t="shared" si="4"/>
        <v>29.499641279999999</v>
      </c>
      <c r="E292" s="7" t="s">
        <v>7</v>
      </c>
      <c r="F292" s="11" t="s">
        <v>20</v>
      </c>
      <c r="G292" s="7" t="s">
        <v>28</v>
      </c>
      <c r="H292" s="7">
        <v>34</v>
      </c>
      <c r="I292" s="8">
        <v>3.8180555555591127</v>
      </c>
      <c r="J292" s="9" t="s">
        <v>54</v>
      </c>
    </row>
    <row r="293" spans="1:10" x14ac:dyDescent="0.25">
      <c r="A293" s="10">
        <v>41158</v>
      </c>
      <c r="B293" s="7" t="s">
        <v>40</v>
      </c>
      <c r="C293" s="12">
        <v>53.949600000000004</v>
      </c>
      <c r="D293" s="12">
        <f t="shared" si="4"/>
        <v>29.499641279999999</v>
      </c>
      <c r="E293" s="7" t="s">
        <v>7</v>
      </c>
      <c r="F293" s="11" t="s">
        <v>20</v>
      </c>
      <c r="G293" s="7" t="s">
        <v>28</v>
      </c>
      <c r="H293" s="7">
        <v>30</v>
      </c>
      <c r="I293" s="8">
        <v>3.8159722222189885</v>
      </c>
      <c r="J293" s="9" t="s">
        <v>54</v>
      </c>
    </row>
    <row r="294" spans="1:10" x14ac:dyDescent="0.25">
      <c r="A294" s="10">
        <v>41158</v>
      </c>
      <c r="B294" s="7" t="s">
        <v>40</v>
      </c>
      <c r="C294" s="12">
        <v>53.949600000000004</v>
      </c>
      <c r="D294" s="12">
        <f t="shared" si="4"/>
        <v>29.499641279999999</v>
      </c>
      <c r="E294" s="7" t="s">
        <v>7</v>
      </c>
      <c r="F294" s="11" t="s">
        <v>20</v>
      </c>
      <c r="G294" s="7" t="s">
        <v>39</v>
      </c>
      <c r="H294" s="7">
        <v>39</v>
      </c>
      <c r="I294" s="8">
        <v>3.8180555555518367</v>
      </c>
      <c r="J294" s="9" t="s">
        <v>54</v>
      </c>
    </row>
    <row r="295" spans="1:10" x14ac:dyDescent="0.25">
      <c r="A295" s="10">
        <v>41158</v>
      </c>
      <c r="B295" s="7" t="s">
        <v>40</v>
      </c>
      <c r="C295" s="12">
        <v>53.644800000000004</v>
      </c>
      <c r="D295" s="12">
        <f t="shared" si="4"/>
        <v>29.332976639999998</v>
      </c>
      <c r="E295" s="7" t="s">
        <v>7</v>
      </c>
      <c r="F295" s="11" t="s">
        <v>20</v>
      </c>
      <c r="G295" s="7" t="s">
        <v>28</v>
      </c>
      <c r="H295" s="7">
        <v>33</v>
      </c>
      <c r="I295" s="8">
        <v>3.8173611111124046</v>
      </c>
      <c r="J295" s="9" t="s">
        <v>54</v>
      </c>
    </row>
    <row r="296" spans="1:10" x14ac:dyDescent="0.25">
      <c r="A296" s="10">
        <v>41158</v>
      </c>
      <c r="B296" s="7" t="s">
        <v>34</v>
      </c>
      <c r="C296" s="12">
        <v>51.206400000000002</v>
      </c>
      <c r="D296" s="12">
        <f t="shared" si="4"/>
        <v>27.999659519999998</v>
      </c>
      <c r="E296" s="7" t="s">
        <v>7</v>
      </c>
      <c r="F296" s="11" t="s">
        <v>20</v>
      </c>
      <c r="G296" s="7" t="s">
        <v>28</v>
      </c>
      <c r="H296" s="7">
        <v>33</v>
      </c>
      <c r="I296" s="8">
        <v>3.8166666666656965</v>
      </c>
      <c r="J296" s="9" t="s">
        <v>54</v>
      </c>
    </row>
    <row r="297" spans="1:10" x14ac:dyDescent="0.25">
      <c r="A297" s="10">
        <v>41158</v>
      </c>
      <c r="B297" s="7" t="s">
        <v>34</v>
      </c>
      <c r="C297" s="12">
        <v>52.425600000000003</v>
      </c>
      <c r="D297" s="12">
        <f t="shared" si="4"/>
        <v>28.66631808</v>
      </c>
      <c r="E297" s="7" t="s">
        <v>7</v>
      </c>
      <c r="F297" s="11" t="s">
        <v>20</v>
      </c>
      <c r="G297" s="7" t="s">
        <v>41</v>
      </c>
      <c r="H297" s="7">
        <v>44</v>
      </c>
      <c r="I297" s="8">
        <v>3.8152777777795563</v>
      </c>
      <c r="J297" s="9" t="s">
        <v>54</v>
      </c>
    </row>
    <row r="298" spans="1:10" x14ac:dyDescent="0.25">
      <c r="A298" s="10">
        <v>41158</v>
      </c>
      <c r="B298" s="7" t="s">
        <v>34</v>
      </c>
      <c r="C298" s="12">
        <v>53.035200000000003</v>
      </c>
      <c r="D298" s="12">
        <f t="shared" si="4"/>
        <v>28.999647360000001</v>
      </c>
      <c r="E298" s="7" t="s">
        <v>7</v>
      </c>
      <c r="F298" s="11" t="s">
        <v>20</v>
      </c>
      <c r="G298" s="7" t="s">
        <v>41</v>
      </c>
      <c r="H298" s="7">
        <v>51</v>
      </c>
      <c r="I298" s="8">
        <v>3.8263888888905058</v>
      </c>
      <c r="J298" s="9" t="s">
        <v>54</v>
      </c>
    </row>
    <row r="299" spans="1:10" x14ac:dyDescent="0.25">
      <c r="A299" s="10">
        <v>41158</v>
      </c>
      <c r="B299" s="7" t="s">
        <v>34</v>
      </c>
      <c r="C299" s="12">
        <v>51.511200000000002</v>
      </c>
      <c r="D299" s="12">
        <f t="shared" si="4"/>
        <v>28.166324159999998</v>
      </c>
      <c r="E299" s="7" t="s">
        <v>7</v>
      </c>
      <c r="F299" s="11" t="s">
        <v>20</v>
      </c>
      <c r="G299" s="7" t="s">
        <v>41</v>
      </c>
      <c r="H299" s="7">
        <v>34</v>
      </c>
      <c r="I299" s="8">
        <v>3.8083333333343035</v>
      </c>
      <c r="J299" s="9" t="s">
        <v>54</v>
      </c>
    </row>
    <row r="300" spans="1:10" x14ac:dyDescent="0.25">
      <c r="A300" s="10">
        <v>41158</v>
      </c>
      <c r="B300" s="7" t="s">
        <v>34</v>
      </c>
      <c r="C300" s="12">
        <v>51.511200000000002</v>
      </c>
      <c r="D300" s="12">
        <f t="shared" si="4"/>
        <v>28.166324159999998</v>
      </c>
      <c r="E300" s="7" t="s">
        <v>7</v>
      </c>
      <c r="F300" s="11" t="s">
        <v>20</v>
      </c>
      <c r="G300" s="7" t="s">
        <v>28</v>
      </c>
      <c r="H300" s="7">
        <v>30</v>
      </c>
      <c r="I300" s="8">
        <v>3.8194444444379769</v>
      </c>
      <c r="J300" s="9" t="s">
        <v>54</v>
      </c>
    </row>
    <row r="301" spans="1:10" x14ac:dyDescent="0.25">
      <c r="A301" s="10">
        <v>41158</v>
      </c>
      <c r="B301" s="7" t="s">
        <v>34</v>
      </c>
      <c r="C301" s="12">
        <v>49.682400000000001</v>
      </c>
      <c r="D301" s="12">
        <f t="shared" si="4"/>
        <v>27.166336319999999</v>
      </c>
      <c r="E301" s="7" t="s">
        <v>7</v>
      </c>
      <c r="F301" s="11" t="s">
        <v>20</v>
      </c>
      <c r="G301" s="7" t="s">
        <v>42</v>
      </c>
      <c r="H301" s="7">
        <v>47</v>
      </c>
      <c r="I301" s="8">
        <v>3.8187499999985448</v>
      </c>
      <c r="J301" s="9" t="s">
        <v>54</v>
      </c>
    </row>
    <row r="302" spans="1:10" x14ac:dyDescent="0.25">
      <c r="A302" s="10">
        <v>41158</v>
      </c>
      <c r="B302" s="7" t="s">
        <v>34</v>
      </c>
      <c r="C302" s="12">
        <v>49.987200000000001</v>
      </c>
      <c r="D302" s="12">
        <f t="shared" si="4"/>
        <v>27.33300096</v>
      </c>
      <c r="E302" s="7" t="s">
        <v>7</v>
      </c>
      <c r="F302" s="11" t="s">
        <v>20</v>
      </c>
      <c r="G302" s="7" t="s">
        <v>28</v>
      </c>
      <c r="H302" s="7">
        <v>45</v>
      </c>
      <c r="I302" s="8">
        <v>3.8222222222248092</v>
      </c>
      <c r="J302" s="9" t="s">
        <v>54</v>
      </c>
    </row>
    <row r="303" spans="1:10" x14ac:dyDescent="0.25">
      <c r="A303" s="10">
        <v>41158</v>
      </c>
      <c r="B303" s="7" t="s">
        <v>34</v>
      </c>
      <c r="C303" s="12">
        <v>46.9392</v>
      </c>
      <c r="D303" s="12">
        <f t="shared" si="4"/>
        <v>25.666354559999998</v>
      </c>
      <c r="E303" s="7" t="s">
        <v>7</v>
      </c>
      <c r="F303" s="11" t="s">
        <v>20</v>
      </c>
      <c r="G303" s="7" t="s">
        <v>42</v>
      </c>
      <c r="H303" s="7">
        <v>34</v>
      </c>
      <c r="I303" s="8">
        <v>3.8215277777781012</v>
      </c>
      <c r="J303" s="9" t="s">
        <v>54</v>
      </c>
    </row>
    <row r="304" spans="1:10" x14ac:dyDescent="0.25">
      <c r="A304" s="10">
        <v>41158</v>
      </c>
      <c r="B304" s="7" t="s">
        <v>34</v>
      </c>
      <c r="C304" s="12">
        <v>47.5488</v>
      </c>
      <c r="D304" s="12">
        <f t="shared" si="4"/>
        <v>25.999683839999999</v>
      </c>
      <c r="E304" s="7" t="s">
        <v>7</v>
      </c>
      <c r="F304" s="11" t="s">
        <v>20</v>
      </c>
      <c r="G304" s="7" t="s">
        <v>28</v>
      </c>
      <c r="H304" s="7">
        <v>32</v>
      </c>
      <c r="I304" s="8">
        <v>3.8229166666642413</v>
      </c>
      <c r="J304" s="9" t="s">
        <v>54</v>
      </c>
    </row>
    <row r="305" spans="1:10" x14ac:dyDescent="0.25">
      <c r="A305" s="4">
        <v>41165</v>
      </c>
      <c r="B305" s="7" t="s">
        <v>34</v>
      </c>
      <c r="C305" s="12">
        <v>58.216800000000006</v>
      </c>
      <c r="D305" s="12">
        <f t="shared" si="4"/>
        <v>31.832946240000002</v>
      </c>
      <c r="E305" s="7" t="s">
        <v>8</v>
      </c>
      <c r="F305" s="11" t="s">
        <v>21</v>
      </c>
      <c r="G305" s="7" t="s">
        <v>41</v>
      </c>
      <c r="H305" s="7">
        <v>45</v>
      </c>
      <c r="I305" s="8">
        <v>3.9562499999956344</v>
      </c>
      <c r="J305" s="9" t="s">
        <v>54</v>
      </c>
    </row>
    <row r="306" spans="1:10" x14ac:dyDescent="0.25">
      <c r="A306" s="4">
        <v>41165</v>
      </c>
      <c r="B306" s="7" t="s">
        <v>34</v>
      </c>
      <c r="C306" s="12">
        <v>56.997600000000006</v>
      </c>
      <c r="D306" s="12">
        <f t="shared" si="4"/>
        <v>31.16628768</v>
      </c>
      <c r="E306" s="7" t="s">
        <v>8</v>
      </c>
      <c r="F306" s="11" t="s">
        <v>21</v>
      </c>
      <c r="G306" s="7" t="s">
        <v>28</v>
      </c>
      <c r="H306" s="7">
        <v>39</v>
      </c>
      <c r="I306" s="8">
        <v>3.9569444444496185</v>
      </c>
      <c r="J306" s="9" t="s">
        <v>54</v>
      </c>
    </row>
    <row r="307" spans="1:10" x14ac:dyDescent="0.25">
      <c r="A307" s="4">
        <v>41165</v>
      </c>
      <c r="B307" s="7" t="s">
        <v>34</v>
      </c>
      <c r="C307" s="12">
        <v>57.912000000000006</v>
      </c>
      <c r="D307" s="12">
        <f t="shared" si="4"/>
        <v>31.666281600000001</v>
      </c>
      <c r="E307" s="7" t="s">
        <v>8</v>
      </c>
      <c r="F307" s="11" t="s">
        <v>21</v>
      </c>
      <c r="G307" s="7" t="s">
        <v>28</v>
      </c>
      <c r="H307" s="7">
        <v>31</v>
      </c>
      <c r="I307" s="8">
        <v>3.9506944444437977</v>
      </c>
      <c r="J307" s="9" t="s">
        <v>54</v>
      </c>
    </row>
    <row r="308" spans="1:10" x14ac:dyDescent="0.25">
      <c r="A308" s="4">
        <v>41165</v>
      </c>
      <c r="B308" s="7" t="s">
        <v>40</v>
      </c>
      <c r="C308" s="12">
        <v>55.778400000000005</v>
      </c>
      <c r="D308" s="12">
        <f t="shared" si="4"/>
        <v>30.499629120000002</v>
      </c>
      <c r="E308" s="7" t="s">
        <v>8</v>
      </c>
      <c r="F308" s="11" t="s">
        <v>21</v>
      </c>
      <c r="G308" s="7" t="s">
        <v>41</v>
      </c>
      <c r="H308" s="7">
        <v>33</v>
      </c>
      <c r="I308" s="8">
        <v>3.9500000000043656</v>
      </c>
      <c r="J308" s="9" t="s">
        <v>54</v>
      </c>
    </row>
    <row r="309" spans="1:10" x14ac:dyDescent="0.25">
      <c r="A309" s="4">
        <v>41165</v>
      </c>
      <c r="B309" s="7" t="s">
        <v>34</v>
      </c>
      <c r="C309" s="12">
        <v>62.484000000000002</v>
      </c>
      <c r="D309" s="12">
        <f t="shared" si="4"/>
        <v>34.166251199999998</v>
      </c>
      <c r="E309" s="7" t="s">
        <v>8</v>
      </c>
      <c r="F309" s="11" t="s">
        <v>21</v>
      </c>
      <c r="G309" s="7" t="s">
        <v>39</v>
      </c>
      <c r="H309" s="7">
        <v>34</v>
      </c>
      <c r="I309" s="8">
        <v>3.9354166666671517</v>
      </c>
      <c r="J309" s="9" t="s">
        <v>54</v>
      </c>
    </row>
    <row r="310" spans="1:10" x14ac:dyDescent="0.25">
      <c r="A310" s="4">
        <v>41165</v>
      </c>
      <c r="B310" s="7" t="s">
        <v>34</v>
      </c>
      <c r="C310" s="12">
        <v>59.7408</v>
      </c>
      <c r="D310" s="12">
        <f t="shared" si="4"/>
        <v>32.666269440000001</v>
      </c>
      <c r="E310" s="7" t="s">
        <v>8</v>
      </c>
      <c r="F310" s="11" t="s">
        <v>21</v>
      </c>
      <c r="G310" s="7" t="s">
        <v>41</v>
      </c>
      <c r="H310" s="7">
        <v>55</v>
      </c>
      <c r="I310" s="8">
        <v>3.929861111115315</v>
      </c>
      <c r="J310" s="9" t="s">
        <v>54</v>
      </c>
    </row>
    <row r="311" spans="1:10" x14ac:dyDescent="0.25">
      <c r="A311" s="4">
        <v>41165</v>
      </c>
      <c r="B311" s="7" t="s">
        <v>34</v>
      </c>
      <c r="C311" s="12">
        <v>56.997600000000006</v>
      </c>
      <c r="D311" s="12">
        <f t="shared" si="4"/>
        <v>31.16628768</v>
      </c>
      <c r="E311" s="7" t="s">
        <v>8</v>
      </c>
      <c r="F311" s="11" t="s">
        <v>21</v>
      </c>
      <c r="G311" s="7" t="s">
        <v>39</v>
      </c>
      <c r="H311" s="7">
        <v>46</v>
      </c>
      <c r="I311" s="8">
        <v>3.9201388888832298</v>
      </c>
      <c r="J311" s="9" t="s">
        <v>54</v>
      </c>
    </row>
    <row r="312" spans="1:10" x14ac:dyDescent="0.25">
      <c r="A312" s="4">
        <v>41165</v>
      </c>
      <c r="B312" s="7" t="s">
        <v>40</v>
      </c>
      <c r="C312" s="12">
        <v>63.093600000000002</v>
      </c>
      <c r="D312" s="12">
        <f t="shared" si="4"/>
        <v>34.499580479999999</v>
      </c>
      <c r="E312" s="7" t="s">
        <v>8</v>
      </c>
      <c r="F312" s="11" t="s">
        <v>21</v>
      </c>
      <c r="G312" s="7" t="s">
        <v>28</v>
      </c>
      <c r="H312" s="7">
        <v>35</v>
      </c>
      <c r="I312" s="8">
        <v>3.9048611111138598</v>
      </c>
      <c r="J312" s="9" t="s">
        <v>54</v>
      </c>
    </row>
    <row r="313" spans="1:10" x14ac:dyDescent="0.25">
      <c r="A313" s="4">
        <v>41165</v>
      </c>
      <c r="B313" s="7" t="s">
        <v>34</v>
      </c>
      <c r="C313" s="12">
        <v>63.093600000000002</v>
      </c>
      <c r="D313" s="12">
        <f t="shared" si="4"/>
        <v>34.499580479999999</v>
      </c>
      <c r="E313" s="7" t="s">
        <v>8</v>
      </c>
      <c r="F313" s="11" t="s">
        <v>21</v>
      </c>
      <c r="G313" s="7" t="s">
        <v>28</v>
      </c>
      <c r="H313" s="7">
        <v>41</v>
      </c>
      <c r="I313" s="8">
        <v>3.9166666666715173</v>
      </c>
      <c r="J313" s="9" t="s">
        <v>54</v>
      </c>
    </row>
    <row r="314" spans="1:10" x14ac:dyDescent="0.25">
      <c r="A314" s="4">
        <v>41165</v>
      </c>
      <c r="B314" s="7" t="s">
        <v>40</v>
      </c>
      <c r="C314" s="12">
        <v>59.7408</v>
      </c>
      <c r="D314" s="12">
        <f t="shared" si="4"/>
        <v>32.666269440000001</v>
      </c>
      <c r="E314" s="7" t="s">
        <v>8</v>
      </c>
      <c r="F314" s="11" t="s">
        <v>21</v>
      </c>
      <c r="G314" s="7" t="s">
        <v>28</v>
      </c>
      <c r="H314" s="7">
        <v>37</v>
      </c>
      <c r="I314" s="8">
        <v>3.9159722222248092</v>
      </c>
      <c r="J314" s="9" t="s">
        <v>54</v>
      </c>
    </row>
    <row r="315" spans="1:10" x14ac:dyDescent="0.25">
      <c r="A315" s="4">
        <v>41165</v>
      </c>
      <c r="B315" s="7" t="s">
        <v>34</v>
      </c>
      <c r="C315" s="12">
        <v>64.31280000000001</v>
      </c>
      <c r="D315" s="12">
        <f t="shared" si="4"/>
        <v>35.166239040000001</v>
      </c>
      <c r="E315" s="7" t="s">
        <v>8</v>
      </c>
      <c r="F315" s="11" t="s">
        <v>21</v>
      </c>
      <c r="G315" s="7" t="s">
        <v>28</v>
      </c>
      <c r="H315" s="7">
        <v>35</v>
      </c>
      <c r="I315" s="8">
        <v>3.9124999999985448</v>
      </c>
      <c r="J315" s="9" t="s">
        <v>54</v>
      </c>
    </row>
    <row r="316" spans="1:10" x14ac:dyDescent="0.25">
      <c r="A316" s="4">
        <v>41165</v>
      </c>
      <c r="B316" s="7" t="s">
        <v>34</v>
      </c>
      <c r="C316" s="12">
        <v>55.168800000000005</v>
      </c>
      <c r="D316" s="12">
        <f t="shared" si="4"/>
        <v>30.166299840000001</v>
      </c>
      <c r="E316" s="7" t="s">
        <v>8</v>
      </c>
      <c r="F316" s="11" t="s">
        <v>21</v>
      </c>
      <c r="G316" s="7" t="s">
        <v>28</v>
      </c>
      <c r="H316" s="7">
        <v>39</v>
      </c>
      <c r="I316" s="8">
        <v>3.8923611111094942</v>
      </c>
      <c r="J316" s="9" t="s">
        <v>54</v>
      </c>
    </row>
    <row r="317" spans="1:10" x14ac:dyDescent="0.25">
      <c r="A317" s="4">
        <v>41165</v>
      </c>
      <c r="B317" s="7" t="s">
        <v>34</v>
      </c>
      <c r="C317" s="12">
        <v>55.778400000000005</v>
      </c>
      <c r="D317" s="12">
        <f t="shared" si="4"/>
        <v>30.499629120000002</v>
      </c>
      <c r="E317" s="7" t="s">
        <v>8</v>
      </c>
      <c r="F317" s="11" t="s">
        <v>21</v>
      </c>
      <c r="G317" s="7" t="s">
        <v>39</v>
      </c>
      <c r="H317" s="7">
        <v>35</v>
      </c>
      <c r="I317" s="8">
        <v>3.8993055555547471</v>
      </c>
      <c r="J317" s="9" t="s">
        <v>54</v>
      </c>
    </row>
    <row r="318" spans="1:10" x14ac:dyDescent="0.25">
      <c r="A318" s="4">
        <v>41165</v>
      </c>
      <c r="B318" s="7" t="s">
        <v>34</v>
      </c>
      <c r="C318" s="12">
        <v>56.388000000000005</v>
      </c>
      <c r="D318" s="12">
        <f t="shared" si="4"/>
        <v>30.832958399999999</v>
      </c>
      <c r="E318" s="7" t="s">
        <v>8</v>
      </c>
      <c r="F318" s="11" t="s">
        <v>21</v>
      </c>
      <c r="G318" s="7" t="s">
        <v>41</v>
      </c>
      <c r="H318" s="7">
        <v>38</v>
      </c>
      <c r="I318" s="8">
        <v>3.8979166666686069</v>
      </c>
      <c r="J318" s="9" t="s">
        <v>54</v>
      </c>
    </row>
    <row r="319" spans="1:10" x14ac:dyDescent="0.25">
      <c r="A319" s="4">
        <v>41165</v>
      </c>
      <c r="B319" s="7" t="s">
        <v>34</v>
      </c>
      <c r="C319" s="12">
        <v>62.179200000000002</v>
      </c>
      <c r="D319" s="12">
        <f t="shared" si="4"/>
        <v>33.999586559999997</v>
      </c>
      <c r="E319" s="7" t="s">
        <v>8</v>
      </c>
      <c r="F319" s="11" t="s">
        <v>21</v>
      </c>
      <c r="G319" s="7" t="s">
        <v>41</v>
      </c>
      <c r="H319" s="7">
        <v>31</v>
      </c>
      <c r="I319" s="8">
        <v>3.8951388888890506</v>
      </c>
      <c r="J319" s="9" t="s">
        <v>54</v>
      </c>
    </row>
    <row r="320" spans="1:10" x14ac:dyDescent="0.25">
      <c r="A320" s="4">
        <v>41172</v>
      </c>
      <c r="B320" s="7" t="s">
        <v>34</v>
      </c>
      <c r="C320" s="12">
        <v>64.92240000000001</v>
      </c>
      <c r="D320" s="12">
        <f t="shared" si="4"/>
        <v>35.499568320000002</v>
      </c>
      <c r="E320" s="7" t="s">
        <v>9</v>
      </c>
      <c r="F320" s="11" t="s">
        <v>22</v>
      </c>
      <c r="G320" s="7" t="s">
        <v>28</v>
      </c>
      <c r="H320" s="7">
        <v>42</v>
      </c>
      <c r="I320" s="8">
        <v>3.9812499999970896</v>
      </c>
      <c r="J320" s="9" t="s">
        <v>54</v>
      </c>
    </row>
    <row r="321" spans="1:10" x14ac:dyDescent="0.25">
      <c r="A321" s="4">
        <v>41172</v>
      </c>
      <c r="B321" s="7" t="s">
        <v>34</v>
      </c>
      <c r="C321" s="12">
        <v>64.61760000000001</v>
      </c>
      <c r="D321" s="12">
        <f t="shared" si="4"/>
        <v>35.332903680000001</v>
      </c>
      <c r="E321" s="7" t="s">
        <v>9</v>
      </c>
      <c r="F321" s="11" t="s">
        <v>22</v>
      </c>
      <c r="G321" s="7" t="s">
        <v>39</v>
      </c>
      <c r="H321" s="7">
        <v>44</v>
      </c>
      <c r="I321" s="8">
        <v>3.9798611111109494</v>
      </c>
      <c r="J321" s="9" t="s">
        <v>54</v>
      </c>
    </row>
    <row r="322" spans="1:10" x14ac:dyDescent="0.25">
      <c r="A322" s="4">
        <v>41172</v>
      </c>
      <c r="B322" s="7" t="s">
        <v>34</v>
      </c>
      <c r="C322" s="12">
        <v>69.494399999999999</v>
      </c>
      <c r="D322" s="12">
        <f t="shared" si="4"/>
        <v>37.999537919999995</v>
      </c>
      <c r="E322" s="7" t="s">
        <v>9</v>
      </c>
      <c r="F322" s="11" t="s">
        <v>22</v>
      </c>
      <c r="G322" s="7" t="s">
        <v>41</v>
      </c>
      <c r="H322" s="7">
        <v>57</v>
      </c>
      <c r="I322" s="8">
        <v>3.9729166666656965</v>
      </c>
      <c r="J322" s="9" t="s">
        <v>54</v>
      </c>
    </row>
    <row r="323" spans="1:10" x14ac:dyDescent="0.25">
      <c r="A323" s="4">
        <v>41172</v>
      </c>
      <c r="B323" s="7" t="s">
        <v>34</v>
      </c>
      <c r="C323" s="12">
        <v>67.055999999999997</v>
      </c>
      <c r="D323" s="12">
        <f t="shared" ref="D323:D386" si="5">C323*0.5468</f>
        <v>36.666220799999998</v>
      </c>
      <c r="E323" s="7" t="s">
        <v>9</v>
      </c>
      <c r="F323" s="11" t="s">
        <v>22</v>
      </c>
      <c r="G323" s="7" t="s">
        <v>39</v>
      </c>
      <c r="H323" s="7">
        <v>41</v>
      </c>
      <c r="I323" s="8">
        <v>3.9625000000014552</v>
      </c>
      <c r="J323" s="9" t="s">
        <v>54</v>
      </c>
    </row>
    <row r="324" spans="1:10" x14ac:dyDescent="0.25">
      <c r="A324" s="4">
        <v>41172</v>
      </c>
      <c r="B324" s="7" t="s">
        <v>34</v>
      </c>
      <c r="C324" s="12">
        <v>65.531999999999996</v>
      </c>
      <c r="D324" s="12">
        <f t="shared" si="5"/>
        <v>35.832897599999995</v>
      </c>
      <c r="E324" s="7" t="s">
        <v>9</v>
      </c>
      <c r="F324" s="11" t="s">
        <v>22</v>
      </c>
      <c r="G324" s="7" t="s">
        <v>39</v>
      </c>
      <c r="H324" s="7">
        <v>46</v>
      </c>
      <c r="I324" s="8">
        <v>3.945833333338669</v>
      </c>
      <c r="J324" s="9" t="s">
        <v>54</v>
      </c>
    </row>
    <row r="325" spans="1:10" x14ac:dyDescent="0.25">
      <c r="A325" s="4">
        <v>41172</v>
      </c>
      <c r="B325" s="7" t="s">
        <v>43</v>
      </c>
      <c r="C325" s="12">
        <v>68.275199999999998</v>
      </c>
      <c r="D325" s="12">
        <f t="shared" si="5"/>
        <v>37.332879359999993</v>
      </c>
      <c r="E325" s="7" t="s">
        <v>9</v>
      </c>
      <c r="F325" s="11" t="s">
        <v>22</v>
      </c>
      <c r="G325" s="7" t="s">
        <v>28</v>
      </c>
      <c r="H325" s="7">
        <v>37</v>
      </c>
      <c r="I325" s="8">
        <v>3.9458333333313931</v>
      </c>
      <c r="J325" s="9" t="s">
        <v>54</v>
      </c>
    </row>
    <row r="326" spans="1:10" x14ac:dyDescent="0.25">
      <c r="A326" s="4">
        <v>41172</v>
      </c>
      <c r="B326" s="7" t="s">
        <v>34</v>
      </c>
      <c r="C326" s="12">
        <v>67.970399999999998</v>
      </c>
      <c r="D326" s="12">
        <f t="shared" si="5"/>
        <v>37.166214719999992</v>
      </c>
      <c r="E326" s="7" t="s">
        <v>9</v>
      </c>
      <c r="F326" s="11" t="s">
        <v>22</v>
      </c>
      <c r="G326" s="7" t="s">
        <v>28</v>
      </c>
      <c r="H326" s="7">
        <v>52</v>
      </c>
      <c r="I326" s="8">
        <v>3.9416666666656965</v>
      </c>
      <c r="J326" s="9" t="s">
        <v>54</v>
      </c>
    </row>
    <row r="327" spans="1:10" x14ac:dyDescent="0.25">
      <c r="A327" s="4">
        <v>41172</v>
      </c>
      <c r="B327" s="7" t="s">
        <v>34</v>
      </c>
      <c r="C327" s="12">
        <v>65.531999999999996</v>
      </c>
      <c r="D327" s="12">
        <f t="shared" si="5"/>
        <v>35.832897599999995</v>
      </c>
      <c r="E327" s="7" t="s">
        <v>9</v>
      </c>
      <c r="F327" s="11" t="s">
        <v>22</v>
      </c>
      <c r="G327" s="7" t="s">
        <v>44</v>
      </c>
      <c r="H327" s="7">
        <v>36</v>
      </c>
      <c r="I327" s="8">
        <v>3.9423611111124046</v>
      </c>
      <c r="J327" s="9" t="s">
        <v>54</v>
      </c>
    </row>
    <row r="328" spans="1:10" x14ac:dyDescent="0.25">
      <c r="A328" s="4">
        <v>41172</v>
      </c>
      <c r="B328" s="7" t="s">
        <v>34</v>
      </c>
      <c r="C328" s="12">
        <v>73.761600000000001</v>
      </c>
      <c r="D328" s="12">
        <f t="shared" si="5"/>
        <v>40.332842879999994</v>
      </c>
      <c r="E328" s="7" t="s">
        <v>9</v>
      </c>
      <c r="F328" s="11" t="s">
        <v>22</v>
      </c>
      <c r="G328" s="7" t="s">
        <v>28</v>
      </c>
      <c r="H328" s="7">
        <v>53</v>
      </c>
      <c r="I328" s="8">
        <v>3.9312499999941792</v>
      </c>
      <c r="J328" s="9" t="s">
        <v>54</v>
      </c>
    </row>
    <row r="329" spans="1:10" x14ac:dyDescent="0.25">
      <c r="A329" s="4">
        <v>41172</v>
      </c>
      <c r="B329" s="7" t="s">
        <v>40</v>
      </c>
      <c r="C329" s="12">
        <v>72.847200000000001</v>
      </c>
      <c r="D329" s="12">
        <f t="shared" si="5"/>
        <v>39.83284896</v>
      </c>
      <c r="E329" s="7" t="s">
        <v>9</v>
      </c>
      <c r="F329" s="11" t="s">
        <v>22</v>
      </c>
      <c r="G329" s="7" t="s">
        <v>28</v>
      </c>
      <c r="H329" s="7">
        <v>34</v>
      </c>
      <c r="I329" s="8">
        <v>3.8895833333299379</v>
      </c>
      <c r="J329" s="9" t="s">
        <v>55</v>
      </c>
    </row>
    <row r="330" spans="1:10" x14ac:dyDescent="0.25">
      <c r="A330" s="4">
        <v>41172</v>
      </c>
      <c r="B330" s="7" t="s">
        <v>34</v>
      </c>
      <c r="C330" s="12">
        <v>68.884799999999998</v>
      </c>
      <c r="D330" s="12">
        <f t="shared" si="5"/>
        <v>37.666208639999994</v>
      </c>
      <c r="E330" s="7" t="s">
        <v>9</v>
      </c>
      <c r="F330" s="11" t="s">
        <v>22</v>
      </c>
      <c r="G330" s="7" t="s">
        <v>39</v>
      </c>
      <c r="H330" s="7">
        <v>40</v>
      </c>
      <c r="I330" s="8">
        <v>3.8916666666700621</v>
      </c>
      <c r="J330" s="9" t="s">
        <v>54</v>
      </c>
    </row>
    <row r="331" spans="1:10" x14ac:dyDescent="0.25">
      <c r="A331" s="4">
        <v>41172</v>
      </c>
      <c r="B331" s="7" t="s">
        <v>34</v>
      </c>
      <c r="C331" s="12">
        <v>71.9328</v>
      </c>
      <c r="D331" s="12">
        <f t="shared" si="5"/>
        <v>39.332855039999998</v>
      </c>
      <c r="E331" s="7" t="s">
        <v>9</v>
      </c>
      <c r="F331" s="11" t="s">
        <v>22</v>
      </c>
      <c r="G331" s="7" t="s">
        <v>39</v>
      </c>
      <c r="H331" s="7">
        <v>37</v>
      </c>
      <c r="I331" s="8">
        <v>3.8874999999970896</v>
      </c>
      <c r="J331" s="9" t="s">
        <v>54</v>
      </c>
    </row>
    <row r="332" spans="1:10" x14ac:dyDescent="0.25">
      <c r="A332" s="4">
        <v>41172</v>
      </c>
      <c r="B332" s="7" t="s">
        <v>34</v>
      </c>
      <c r="C332" s="12">
        <v>71.9328</v>
      </c>
      <c r="D332" s="12">
        <f t="shared" si="5"/>
        <v>39.332855039999998</v>
      </c>
      <c r="E332" s="7" t="s">
        <v>9</v>
      </c>
      <c r="F332" s="11" t="s">
        <v>22</v>
      </c>
      <c r="G332" s="7" t="s">
        <v>39</v>
      </c>
      <c r="H332" s="7">
        <v>39</v>
      </c>
      <c r="I332" s="8">
        <v>3.8881944444437977</v>
      </c>
      <c r="J332" s="9" t="s">
        <v>54</v>
      </c>
    </row>
    <row r="333" spans="1:10" x14ac:dyDescent="0.25">
      <c r="A333" s="4">
        <v>41172</v>
      </c>
      <c r="B333" s="7" t="s">
        <v>34</v>
      </c>
      <c r="C333" s="12">
        <v>73.456800000000001</v>
      </c>
      <c r="D333" s="12">
        <f t="shared" si="5"/>
        <v>40.166178240000001</v>
      </c>
      <c r="E333" s="7" t="s">
        <v>9</v>
      </c>
      <c r="F333" s="11" t="s">
        <v>22</v>
      </c>
      <c r="G333" s="7" t="s">
        <v>39</v>
      </c>
      <c r="H333" s="7">
        <v>40</v>
      </c>
      <c r="I333" s="8">
        <v>3.8888888888905058</v>
      </c>
      <c r="J333" s="9" t="s">
        <v>54</v>
      </c>
    </row>
    <row r="334" spans="1:10" x14ac:dyDescent="0.25">
      <c r="A334" s="4">
        <v>41172</v>
      </c>
      <c r="B334" s="7" t="s">
        <v>34</v>
      </c>
      <c r="C334" s="12">
        <v>71.0184</v>
      </c>
      <c r="D334" s="12">
        <f t="shared" si="5"/>
        <v>38.832861119999997</v>
      </c>
      <c r="E334" s="7" t="s">
        <v>9</v>
      </c>
      <c r="F334" s="11" t="s">
        <v>22</v>
      </c>
      <c r="G334" s="7" t="s">
        <v>45</v>
      </c>
      <c r="H334" s="7">
        <v>32</v>
      </c>
      <c r="I334" s="8">
        <v>3.8861111111109494</v>
      </c>
      <c r="J334" s="9" t="s">
        <v>54</v>
      </c>
    </row>
    <row r="335" spans="1:10" x14ac:dyDescent="0.25">
      <c r="A335" s="4">
        <v>41172</v>
      </c>
      <c r="B335" s="7" t="s">
        <v>34</v>
      </c>
      <c r="C335" s="12">
        <v>67.360799999999998</v>
      </c>
      <c r="D335" s="12">
        <f t="shared" si="5"/>
        <v>36.832885439999998</v>
      </c>
      <c r="E335" s="7" t="s">
        <v>9</v>
      </c>
      <c r="F335" s="11" t="s">
        <v>22</v>
      </c>
      <c r="G335" s="7" t="s">
        <v>28</v>
      </c>
      <c r="H335" s="7">
        <v>57</v>
      </c>
      <c r="I335" s="8">
        <v>3.8868055555576575</v>
      </c>
      <c r="J335" s="9" t="s">
        <v>55</v>
      </c>
    </row>
    <row r="336" spans="1:10" x14ac:dyDescent="0.25">
      <c r="A336" s="4">
        <v>41179</v>
      </c>
      <c r="B336" s="7" t="s">
        <v>34</v>
      </c>
      <c r="C336" s="6">
        <v>78.333600000000004</v>
      </c>
      <c r="D336" s="12">
        <f t="shared" si="5"/>
        <v>42.832812480000001</v>
      </c>
      <c r="E336" s="7" t="s">
        <v>10</v>
      </c>
      <c r="F336" s="11" t="s">
        <v>23</v>
      </c>
      <c r="G336" s="7" t="s">
        <v>28</v>
      </c>
      <c r="H336" s="7">
        <v>53</v>
      </c>
      <c r="I336" s="8">
        <v>3.9770833333313931</v>
      </c>
      <c r="J336" s="9" t="s">
        <v>54</v>
      </c>
    </row>
    <row r="337" spans="1:10" x14ac:dyDescent="0.25">
      <c r="A337" s="4">
        <v>41179</v>
      </c>
      <c r="B337" s="7" t="s">
        <v>40</v>
      </c>
      <c r="C337" s="12">
        <v>74.676000000000002</v>
      </c>
      <c r="D337" s="12">
        <f t="shared" si="5"/>
        <v>40.832836799999995</v>
      </c>
      <c r="E337" s="7" t="s">
        <v>10</v>
      </c>
      <c r="F337" s="11" t="s">
        <v>23</v>
      </c>
      <c r="G337" s="7" t="s">
        <v>28</v>
      </c>
      <c r="H337" s="7">
        <v>32</v>
      </c>
      <c r="I337" s="8">
        <v>3.9875000000029104</v>
      </c>
      <c r="J337" s="9" t="s">
        <v>54</v>
      </c>
    </row>
    <row r="338" spans="1:10" x14ac:dyDescent="0.25">
      <c r="A338" s="4">
        <v>41179</v>
      </c>
      <c r="B338" s="7" t="s">
        <v>34</v>
      </c>
      <c r="C338" s="12">
        <v>75.590400000000002</v>
      </c>
      <c r="D338" s="12">
        <f t="shared" si="5"/>
        <v>41.332830719999997</v>
      </c>
      <c r="E338" s="7" t="s">
        <v>10</v>
      </c>
      <c r="F338" s="11" t="s">
        <v>23</v>
      </c>
      <c r="G338" s="7" t="s">
        <v>28</v>
      </c>
      <c r="H338" s="7">
        <v>48</v>
      </c>
      <c r="I338" s="8">
        <v>3.9833333333372138</v>
      </c>
      <c r="J338" s="9" t="s">
        <v>54</v>
      </c>
    </row>
    <row r="339" spans="1:10" x14ac:dyDescent="0.25">
      <c r="A339" s="4">
        <v>41179</v>
      </c>
      <c r="B339" s="7" t="s">
        <v>40</v>
      </c>
      <c r="C339" s="12">
        <v>75.590400000000002</v>
      </c>
      <c r="D339" s="12">
        <f t="shared" si="5"/>
        <v>41.332830719999997</v>
      </c>
      <c r="E339" s="7" t="s">
        <v>10</v>
      </c>
      <c r="F339" s="11" t="s">
        <v>23</v>
      </c>
      <c r="G339" s="7" t="s">
        <v>28</v>
      </c>
      <c r="H339" s="7">
        <v>33</v>
      </c>
      <c r="I339" s="8">
        <v>3.984722222223354</v>
      </c>
      <c r="J339" s="9" t="s">
        <v>54</v>
      </c>
    </row>
    <row r="340" spans="1:10" x14ac:dyDescent="0.25">
      <c r="A340" s="4">
        <v>41179</v>
      </c>
      <c r="B340" s="7" t="s">
        <v>34</v>
      </c>
      <c r="C340" s="12">
        <v>76.2</v>
      </c>
      <c r="D340" s="12">
        <f t="shared" si="5"/>
        <v>41.666159999999998</v>
      </c>
      <c r="E340" s="7" t="s">
        <v>10</v>
      </c>
      <c r="F340" s="11" t="s">
        <v>23</v>
      </c>
      <c r="G340" s="7" t="s">
        <v>28</v>
      </c>
      <c r="H340" s="7">
        <v>37</v>
      </c>
      <c r="I340" s="8">
        <v>3.9083333333328483</v>
      </c>
      <c r="J340" s="9" t="s">
        <v>54</v>
      </c>
    </row>
    <row r="341" spans="1:10" x14ac:dyDescent="0.25">
      <c r="A341" s="4">
        <v>41179</v>
      </c>
      <c r="B341" s="7" t="s">
        <v>34</v>
      </c>
      <c r="C341" s="12">
        <v>76.809600000000003</v>
      </c>
      <c r="D341" s="12">
        <f t="shared" si="5"/>
        <v>41.999489279999999</v>
      </c>
      <c r="E341" s="7" t="s">
        <v>10</v>
      </c>
      <c r="F341" s="11" t="s">
        <v>23</v>
      </c>
      <c r="G341" s="7" t="s">
        <v>39</v>
      </c>
      <c r="H341" s="7">
        <v>38</v>
      </c>
      <c r="I341" s="8">
        <v>3.8937499999956344</v>
      </c>
      <c r="J341" s="9" t="s">
        <v>54</v>
      </c>
    </row>
    <row r="342" spans="1:10" x14ac:dyDescent="0.25">
      <c r="A342" s="4">
        <v>41179</v>
      </c>
      <c r="B342" s="7" t="s">
        <v>34</v>
      </c>
      <c r="C342" s="12">
        <v>76.809600000000003</v>
      </c>
      <c r="D342" s="12">
        <f t="shared" si="5"/>
        <v>41.999489279999999</v>
      </c>
      <c r="E342" s="7" t="s">
        <v>10</v>
      </c>
      <c r="F342" s="11" t="s">
        <v>23</v>
      </c>
      <c r="G342" s="7" t="s">
        <v>41</v>
      </c>
      <c r="H342" s="7">
        <v>57</v>
      </c>
      <c r="I342" s="8">
        <v>3.9041666666671517</v>
      </c>
      <c r="J342" s="9" t="s">
        <v>54</v>
      </c>
    </row>
    <row r="343" spans="1:10" x14ac:dyDescent="0.25">
      <c r="A343" s="4">
        <v>41179</v>
      </c>
      <c r="B343" s="7" t="s">
        <v>34</v>
      </c>
      <c r="C343" s="12">
        <v>75.285600000000002</v>
      </c>
      <c r="D343" s="12">
        <f t="shared" si="5"/>
        <v>41.166166079999996</v>
      </c>
      <c r="E343" s="7" t="s">
        <v>10</v>
      </c>
      <c r="F343" s="11" t="s">
        <v>23</v>
      </c>
      <c r="G343" s="7" t="s">
        <v>39</v>
      </c>
      <c r="H343" s="7">
        <v>43</v>
      </c>
      <c r="I343" s="8">
        <v>3.8951388888890506</v>
      </c>
      <c r="J343" s="9" t="s">
        <v>54</v>
      </c>
    </row>
    <row r="344" spans="1:10" x14ac:dyDescent="0.25">
      <c r="A344" s="4">
        <v>41179</v>
      </c>
      <c r="B344" s="7" t="s">
        <v>40</v>
      </c>
      <c r="C344" s="12">
        <v>78.943200000000004</v>
      </c>
      <c r="D344" s="12">
        <f t="shared" si="5"/>
        <v>43.166141760000002</v>
      </c>
      <c r="E344" s="7" t="s">
        <v>10</v>
      </c>
      <c r="F344" s="11" t="s">
        <v>23</v>
      </c>
      <c r="G344" s="7" t="s">
        <v>28</v>
      </c>
      <c r="H344" s="7">
        <v>35</v>
      </c>
      <c r="I344" s="8">
        <v>3.8479166666656965</v>
      </c>
      <c r="J344" s="9" t="s">
        <v>54</v>
      </c>
    </row>
    <row r="345" spans="1:10" x14ac:dyDescent="0.25">
      <c r="A345" s="4">
        <v>41179</v>
      </c>
      <c r="B345" s="7" t="s">
        <v>34</v>
      </c>
      <c r="C345" s="12">
        <v>77.724000000000004</v>
      </c>
      <c r="D345" s="12">
        <f t="shared" si="5"/>
        <v>42.4994832</v>
      </c>
      <c r="E345" s="7" t="s">
        <v>10</v>
      </c>
      <c r="F345" s="11" t="s">
        <v>23</v>
      </c>
      <c r="G345" s="7" t="s">
        <v>39</v>
      </c>
      <c r="H345" s="7">
        <v>42</v>
      </c>
      <c r="I345" s="8">
        <v>3.8486111111124046</v>
      </c>
      <c r="J345" s="9" t="s">
        <v>54</v>
      </c>
    </row>
    <row r="346" spans="1:10" x14ac:dyDescent="0.25">
      <c r="A346" s="4">
        <v>41179</v>
      </c>
      <c r="B346" s="7" t="s">
        <v>34</v>
      </c>
      <c r="C346" s="12">
        <v>77.419200000000004</v>
      </c>
      <c r="D346" s="12">
        <f t="shared" si="5"/>
        <v>42.33281856</v>
      </c>
      <c r="E346" s="7" t="s">
        <v>10</v>
      </c>
      <c r="F346" s="11" t="s">
        <v>23</v>
      </c>
      <c r="G346" s="7" t="s">
        <v>28</v>
      </c>
      <c r="H346" s="7">
        <v>51</v>
      </c>
      <c r="I346" s="8">
        <v>3.8305555555562023</v>
      </c>
      <c r="J346" s="9" t="s">
        <v>54</v>
      </c>
    </row>
    <row r="347" spans="1:10" x14ac:dyDescent="0.25">
      <c r="A347" s="4">
        <v>41179</v>
      </c>
      <c r="B347" s="7" t="s">
        <v>43</v>
      </c>
      <c r="C347" s="12">
        <v>79.248000000000005</v>
      </c>
      <c r="D347" s="12">
        <f t="shared" si="5"/>
        <v>43.332806399999996</v>
      </c>
      <c r="E347" s="7" t="s">
        <v>10</v>
      </c>
      <c r="F347" s="11" t="s">
        <v>23</v>
      </c>
      <c r="G347" s="7" t="s">
        <v>28</v>
      </c>
      <c r="H347" s="7">
        <v>43</v>
      </c>
      <c r="I347" s="8">
        <v>3.8305555555562023</v>
      </c>
      <c r="J347" s="9" t="s">
        <v>54</v>
      </c>
    </row>
    <row r="348" spans="1:10" x14ac:dyDescent="0.25">
      <c r="A348" s="4">
        <v>41179</v>
      </c>
      <c r="B348" s="7" t="s">
        <v>34</v>
      </c>
      <c r="C348" s="12">
        <v>76.809600000000003</v>
      </c>
      <c r="D348" s="12">
        <f t="shared" si="5"/>
        <v>41.999489279999999</v>
      </c>
      <c r="E348" s="7" t="s">
        <v>10</v>
      </c>
      <c r="F348" s="11" t="s">
        <v>23</v>
      </c>
      <c r="G348" s="7" t="s">
        <v>41</v>
      </c>
      <c r="H348" s="7">
        <v>31</v>
      </c>
      <c r="I348" s="8">
        <v>3.8083333333343035</v>
      </c>
      <c r="J348" s="9" t="s">
        <v>54</v>
      </c>
    </row>
    <row r="349" spans="1:10" x14ac:dyDescent="0.25">
      <c r="A349" s="4">
        <v>41179</v>
      </c>
      <c r="B349" s="7" t="s">
        <v>34</v>
      </c>
      <c r="C349" s="12">
        <v>79.552800000000005</v>
      </c>
      <c r="D349" s="12">
        <f t="shared" si="5"/>
        <v>43.499471039999996</v>
      </c>
      <c r="E349" s="7" t="s">
        <v>10</v>
      </c>
      <c r="F349" s="11" t="s">
        <v>23</v>
      </c>
      <c r="G349" s="7" t="s">
        <v>41</v>
      </c>
      <c r="H349" s="7">
        <v>36</v>
      </c>
      <c r="I349" s="8">
        <v>3.7944444444510737</v>
      </c>
      <c r="J349" s="9" t="s">
        <v>54</v>
      </c>
    </row>
    <row r="350" spans="1:10" x14ac:dyDescent="0.25">
      <c r="A350" s="4">
        <v>41179</v>
      </c>
      <c r="B350" s="7" t="s">
        <v>34</v>
      </c>
      <c r="C350" s="12">
        <v>74.371200000000002</v>
      </c>
      <c r="D350" s="12">
        <f t="shared" si="5"/>
        <v>40.666172159999995</v>
      </c>
      <c r="E350" s="7" t="s">
        <v>10</v>
      </c>
      <c r="F350" s="11" t="s">
        <v>23</v>
      </c>
      <c r="G350" s="7" t="s">
        <v>39</v>
      </c>
      <c r="H350" s="7">
        <v>47</v>
      </c>
      <c r="I350" s="8">
        <v>3.804166666661331</v>
      </c>
      <c r="J350" s="9" t="s">
        <v>54</v>
      </c>
    </row>
    <row r="351" spans="1:10" x14ac:dyDescent="0.25">
      <c r="A351" s="4">
        <v>41179</v>
      </c>
      <c r="B351" s="7" t="s">
        <v>40</v>
      </c>
      <c r="C351" s="12">
        <v>74.980800000000002</v>
      </c>
      <c r="D351" s="12">
        <f t="shared" si="5"/>
        <v>40.999501439999996</v>
      </c>
      <c r="E351" s="7" t="s">
        <v>10</v>
      </c>
      <c r="F351" s="11" t="s">
        <v>23</v>
      </c>
      <c r="G351" s="7" t="s">
        <v>28</v>
      </c>
      <c r="H351" s="7">
        <v>37</v>
      </c>
      <c r="I351" s="8">
        <v>3.7951388888905058</v>
      </c>
      <c r="J351" s="9" t="s">
        <v>55</v>
      </c>
    </row>
    <row r="352" spans="1:10" x14ac:dyDescent="0.25">
      <c r="A352" s="4">
        <v>41190</v>
      </c>
      <c r="B352" s="7" t="s">
        <v>34</v>
      </c>
      <c r="C352" s="12">
        <v>67.055999999999997</v>
      </c>
      <c r="D352" s="12">
        <f t="shared" si="5"/>
        <v>36.666220799999998</v>
      </c>
      <c r="E352" s="7" t="s">
        <v>9</v>
      </c>
      <c r="F352" s="11" t="s">
        <v>22</v>
      </c>
      <c r="G352" s="7" t="s">
        <v>39</v>
      </c>
      <c r="H352" s="7">
        <v>39</v>
      </c>
      <c r="I352" s="8">
        <v>3.2798611111138598</v>
      </c>
      <c r="J352" s="9" t="s">
        <v>54</v>
      </c>
    </row>
    <row r="353" spans="1:10" x14ac:dyDescent="0.25">
      <c r="A353" s="4">
        <v>41190</v>
      </c>
      <c r="B353" s="7" t="s">
        <v>34</v>
      </c>
      <c r="C353" s="12">
        <v>67.055999999999997</v>
      </c>
      <c r="D353" s="12">
        <f t="shared" si="5"/>
        <v>36.666220799999998</v>
      </c>
      <c r="E353" s="7" t="s">
        <v>9</v>
      </c>
      <c r="F353" s="11" t="s">
        <v>22</v>
      </c>
      <c r="G353" s="7" t="s">
        <v>41</v>
      </c>
      <c r="H353" s="7">
        <v>52</v>
      </c>
      <c r="I353" s="8">
        <v>3.2916666666642413</v>
      </c>
      <c r="J353" s="9" t="s">
        <v>54</v>
      </c>
    </row>
    <row r="354" spans="1:10" x14ac:dyDescent="0.25">
      <c r="A354" s="4">
        <v>41190</v>
      </c>
      <c r="B354" s="7" t="s">
        <v>40</v>
      </c>
      <c r="C354" s="12">
        <v>66.751199999999997</v>
      </c>
      <c r="D354" s="12">
        <f t="shared" si="5"/>
        <v>36.499556159999997</v>
      </c>
      <c r="E354" s="7" t="s">
        <v>9</v>
      </c>
      <c r="F354" s="11" t="s">
        <v>22</v>
      </c>
      <c r="G354" s="7" t="s">
        <v>28</v>
      </c>
      <c r="H354" s="7">
        <v>37</v>
      </c>
      <c r="I354" s="8">
        <v>3.2611111111109494</v>
      </c>
      <c r="J354" s="9" t="s">
        <v>54</v>
      </c>
    </row>
    <row r="355" spans="1:10" x14ac:dyDescent="0.25">
      <c r="A355" s="4">
        <v>41190</v>
      </c>
      <c r="B355" s="7" t="s">
        <v>34</v>
      </c>
      <c r="C355" s="12">
        <v>67.970399999999998</v>
      </c>
      <c r="D355" s="12">
        <f t="shared" si="5"/>
        <v>37.166214719999992</v>
      </c>
      <c r="E355" s="7" t="s">
        <v>9</v>
      </c>
      <c r="F355" s="11" t="s">
        <v>22</v>
      </c>
      <c r="G355" s="7" t="s">
        <v>39</v>
      </c>
      <c r="H355" s="7">
        <v>48</v>
      </c>
      <c r="I355" s="8">
        <v>3.2437500000014552</v>
      </c>
      <c r="J355" s="9" t="s">
        <v>54</v>
      </c>
    </row>
    <row r="356" spans="1:10" x14ac:dyDescent="0.25">
      <c r="A356" s="4">
        <v>41190</v>
      </c>
      <c r="B356" s="7" t="s">
        <v>34</v>
      </c>
      <c r="C356" s="12">
        <v>66.141599999999997</v>
      </c>
      <c r="D356" s="12">
        <f t="shared" si="5"/>
        <v>36.166226879999996</v>
      </c>
      <c r="E356" s="7" t="s">
        <v>9</v>
      </c>
      <c r="F356" s="11" t="s">
        <v>22</v>
      </c>
      <c r="G356" s="7" t="s">
        <v>39</v>
      </c>
      <c r="H356" s="7">
        <v>47</v>
      </c>
      <c r="I356" s="8">
        <v>3.2055555555562023</v>
      </c>
      <c r="J356" s="9" t="s">
        <v>54</v>
      </c>
    </row>
    <row r="357" spans="1:10" x14ac:dyDescent="0.25">
      <c r="A357" s="4">
        <v>41190</v>
      </c>
      <c r="B357" s="7" t="s">
        <v>34</v>
      </c>
      <c r="C357" s="12">
        <v>71.0184</v>
      </c>
      <c r="D357" s="12">
        <f t="shared" si="5"/>
        <v>38.832861119999997</v>
      </c>
      <c r="E357" s="7" t="s">
        <v>9</v>
      </c>
      <c r="F357" s="11" t="s">
        <v>22</v>
      </c>
      <c r="G357" s="7" t="s">
        <v>42</v>
      </c>
      <c r="H357" s="7">
        <v>32</v>
      </c>
      <c r="I357" s="8">
        <v>3.1944444444452529</v>
      </c>
      <c r="J357" s="9" t="s">
        <v>54</v>
      </c>
    </row>
    <row r="358" spans="1:10" x14ac:dyDescent="0.25">
      <c r="A358" s="4">
        <v>41190</v>
      </c>
      <c r="B358" s="7" t="s">
        <v>34</v>
      </c>
      <c r="C358" s="12">
        <v>69.799199999999999</v>
      </c>
      <c r="D358" s="12">
        <f t="shared" si="5"/>
        <v>38.166202559999995</v>
      </c>
      <c r="E358" s="7" t="s">
        <v>9</v>
      </c>
      <c r="F358" s="11" t="s">
        <v>22</v>
      </c>
      <c r="G358" s="7" t="s">
        <v>39</v>
      </c>
      <c r="H358" s="7">
        <v>41</v>
      </c>
      <c r="I358" s="8">
        <v>3.195138888884685</v>
      </c>
      <c r="J358" s="9" t="s">
        <v>54</v>
      </c>
    </row>
    <row r="359" spans="1:10" x14ac:dyDescent="0.25">
      <c r="A359" s="4">
        <v>41190</v>
      </c>
      <c r="B359" s="7" t="s">
        <v>34</v>
      </c>
      <c r="C359" s="12">
        <v>74.676000000000002</v>
      </c>
      <c r="D359" s="12">
        <f t="shared" si="5"/>
        <v>40.832836799999995</v>
      </c>
      <c r="E359" s="7" t="s">
        <v>10</v>
      </c>
      <c r="F359" s="11" t="s">
        <v>23</v>
      </c>
      <c r="G359" s="7" t="s">
        <v>39</v>
      </c>
      <c r="H359" s="7">
        <v>50</v>
      </c>
      <c r="I359" s="8">
        <v>3.1791666666686069</v>
      </c>
      <c r="J359" s="9" t="s">
        <v>55</v>
      </c>
    </row>
    <row r="360" spans="1:10" x14ac:dyDescent="0.25">
      <c r="A360" s="4">
        <v>41190</v>
      </c>
      <c r="B360" s="7" t="s">
        <v>34</v>
      </c>
      <c r="C360" s="12">
        <v>79.248000000000005</v>
      </c>
      <c r="D360" s="12">
        <f t="shared" si="5"/>
        <v>43.332806399999996</v>
      </c>
      <c r="E360" s="7" t="s">
        <v>10</v>
      </c>
      <c r="F360" s="11" t="s">
        <v>23</v>
      </c>
      <c r="G360" s="7" t="s">
        <v>41</v>
      </c>
      <c r="H360" s="7">
        <v>53</v>
      </c>
      <c r="I360" s="8">
        <v>3.15625</v>
      </c>
      <c r="J360" s="9" t="s">
        <v>54</v>
      </c>
    </row>
    <row r="361" spans="1:10" x14ac:dyDescent="0.25">
      <c r="A361" s="4">
        <v>41190</v>
      </c>
      <c r="B361" s="7" t="s">
        <v>40</v>
      </c>
      <c r="C361" s="12">
        <v>81.381600000000006</v>
      </c>
      <c r="D361" s="12">
        <f t="shared" si="5"/>
        <v>44.499458879999999</v>
      </c>
      <c r="E361" s="7" t="s">
        <v>10</v>
      </c>
      <c r="F361" s="11" t="s">
        <v>23</v>
      </c>
      <c r="G361" s="7" t="s">
        <v>28</v>
      </c>
      <c r="H361" s="7">
        <v>34</v>
      </c>
      <c r="I361" s="8">
        <v>3.1430555555562023</v>
      </c>
      <c r="J361" s="9" t="s">
        <v>54</v>
      </c>
    </row>
    <row r="362" spans="1:10" x14ac:dyDescent="0.25">
      <c r="A362" s="4">
        <v>41190</v>
      </c>
      <c r="B362" s="7" t="s">
        <v>34</v>
      </c>
      <c r="C362" s="12">
        <v>76.809600000000003</v>
      </c>
      <c r="D362" s="12">
        <f t="shared" si="5"/>
        <v>41.999489279999999</v>
      </c>
      <c r="E362" s="7" t="s">
        <v>10</v>
      </c>
      <c r="F362" s="11" t="s">
        <v>23</v>
      </c>
      <c r="G362" s="7" t="s">
        <v>28</v>
      </c>
      <c r="H362" s="7">
        <v>34</v>
      </c>
      <c r="I362" s="8">
        <v>3.1159722222218988</v>
      </c>
      <c r="J362" s="9" t="s">
        <v>54</v>
      </c>
    </row>
    <row r="363" spans="1:10" x14ac:dyDescent="0.25">
      <c r="A363" s="4">
        <v>41190</v>
      </c>
      <c r="B363" s="7" t="s">
        <v>34</v>
      </c>
      <c r="C363" s="12">
        <v>76.809600000000003</v>
      </c>
      <c r="D363" s="12">
        <f t="shared" si="5"/>
        <v>41.999489279999999</v>
      </c>
      <c r="E363" s="7" t="s">
        <v>10</v>
      </c>
      <c r="F363" s="11" t="s">
        <v>23</v>
      </c>
      <c r="G363" s="7" t="s">
        <v>28</v>
      </c>
      <c r="H363" s="7">
        <v>38</v>
      </c>
      <c r="I363" s="8">
        <v>2.3000000000029104</v>
      </c>
      <c r="J363" s="9" t="s">
        <v>54</v>
      </c>
    </row>
    <row r="364" spans="1:10" x14ac:dyDescent="0.25">
      <c r="A364" s="4">
        <v>41390</v>
      </c>
      <c r="B364" s="7" t="s">
        <v>40</v>
      </c>
      <c r="C364" s="12">
        <v>55.473600000000005</v>
      </c>
      <c r="D364" s="12">
        <f t="shared" si="5"/>
        <v>30.332964480000001</v>
      </c>
      <c r="E364" s="7" t="s">
        <v>8</v>
      </c>
      <c r="F364" s="11" t="s">
        <v>21</v>
      </c>
      <c r="G364" s="7" t="s">
        <v>28</v>
      </c>
      <c r="H364" s="7">
        <v>33</v>
      </c>
      <c r="I364" s="8">
        <v>2.9486111111109494</v>
      </c>
      <c r="J364" s="9" t="s">
        <v>54</v>
      </c>
    </row>
    <row r="365" spans="1:10" x14ac:dyDescent="0.25">
      <c r="A365" s="4">
        <v>41390</v>
      </c>
      <c r="B365" s="7" t="s">
        <v>34</v>
      </c>
      <c r="C365" s="12">
        <v>55.168800000000005</v>
      </c>
      <c r="D365" s="12">
        <f t="shared" si="5"/>
        <v>30.166299840000001</v>
      </c>
      <c r="E365" s="7" t="s">
        <v>8</v>
      </c>
      <c r="F365" s="11" t="s">
        <v>21</v>
      </c>
      <c r="G365" s="7" t="s">
        <v>39</v>
      </c>
      <c r="H365" s="7">
        <v>35</v>
      </c>
      <c r="I365" s="8">
        <v>2.9499999999970896</v>
      </c>
      <c r="J365" s="9" t="s">
        <v>55</v>
      </c>
    </row>
    <row r="366" spans="1:10" x14ac:dyDescent="0.25">
      <c r="A366" s="4">
        <v>41390</v>
      </c>
      <c r="B366" s="7" t="s">
        <v>40</v>
      </c>
      <c r="C366" s="12">
        <v>54.864000000000004</v>
      </c>
      <c r="D366" s="12">
        <f t="shared" si="5"/>
        <v>29.9996352</v>
      </c>
      <c r="E366" s="7" t="s">
        <v>8</v>
      </c>
      <c r="F366" s="11" t="s">
        <v>21</v>
      </c>
      <c r="G366" s="7" t="s">
        <v>28</v>
      </c>
      <c r="H366" s="7">
        <v>26</v>
      </c>
      <c r="I366" s="8">
        <v>2.9465277777781012</v>
      </c>
      <c r="J366" s="9" t="s">
        <v>54</v>
      </c>
    </row>
    <row r="367" spans="1:10" x14ac:dyDescent="0.25">
      <c r="A367" s="4">
        <v>41390</v>
      </c>
      <c r="B367" s="7" t="s">
        <v>40</v>
      </c>
      <c r="C367" s="12">
        <v>57.302400000000006</v>
      </c>
      <c r="D367" s="12">
        <f t="shared" si="5"/>
        <v>31.33295232</v>
      </c>
      <c r="E367" s="7" t="s">
        <v>8</v>
      </c>
      <c r="F367" s="11" t="s">
        <v>21</v>
      </c>
      <c r="G367" s="7" t="s">
        <v>28</v>
      </c>
      <c r="H367" s="7">
        <v>28</v>
      </c>
      <c r="I367" s="8">
        <v>2.9812499999970896</v>
      </c>
      <c r="J367" s="9" t="s">
        <v>54</v>
      </c>
    </row>
    <row r="368" spans="1:10" x14ac:dyDescent="0.25">
      <c r="A368" s="4">
        <v>41390</v>
      </c>
      <c r="B368" s="7" t="s">
        <v>40</v>
      </c>
      <c r="C368" s="12">
        <v>57.302400000000006</v>
      </c>
      <c r="D368" s="12">
        <f t="shared" si="5"/>
        <v>31.33295232</v>
      </c>
      <c r="E368" s="7" t="s">
        <v>8</v>
      </c>
      <c r="F368" s="11" t="s">
        <v>21</v>
      </c>
      <c r="G368" s="7" t="s">
        <v>28</v>
      </c>
      <c r="H368" s="7">
        <v>34</v>
      </c>
      <c r="I368" s="8">
        <v>2.9444444444452529</v>
      </c>
      <c r="J368" s="9" t="s">
        <v>54</v>
      </c>
    </row>
    <row r="369" spans="1:10" x14ac:dyDescent="0.25">
      <c r="A369" s="4">
        <v>41390</v>
      </c>
      <c r="B369" s="7" t="s">
        <v>34</v>
      </c>
      <c r="C369" s="12">
        <v>57.912000000000006</v>
      </c>
      <c r="D369" s="12">
        <f t="shared" si="5"/>
        <v>31.666281600000001</v>
      </c>
      <c r="E369" s="7" t="s">
        <v>8</v>
      </c>
      <c r="F369" s="11" t="s">
        <v>21</v>
      </c>
      <c r="G369" s="7" t="s">
        <v>39</v>
      </c>
      <c r="H369" s="7">
        <v>40</v>
      </c>
      <c r="I369" s="8">
        <v>2.914583333338669</v>
      </c>
      <c r="J369" s="9" t="s">
        <v>54</v>
      </c>
    </row>
    <row r="370" spans="1:10" x14ac:dyDescent="0.25">
      <c r="A370" s="4">
        <v>41390</v>
      </c>
      <c r="B370" s="7" t="s">
        <v>34</v>
      </c>
      <c r="C370" s="12">
        <v>56.388000000000005</v>
      </c>
      <c r="D370" s="12">
        <f t="shared" si="5"/>
        <v>30.832958399999999</v>
      </c>
      <c r="E370" s="7" t="s">
        <v>8</v>
      </c>
      <c r="F370" s="11" t="s">
        <v>21</v>
      </c>
      <c r="G370" s="7" t="s">
        <v>39</v>
      </c>
      <c r="H370" s="7">
        <v>39</v>
      </c>
      <c r="I370" s="8">
        <v>2.9118055555518367</v>
      </c>
      <c r="J370" s="9" t="s">
        <v>54</v>
      </c>
    </row>
    <row r="371" spans="1:10" x14ac:dyDescent="0.25">
      <c r="A371" s="4">
        <v>41390</v>
      </c>
      <c r="B371" s="7" t="s">
        <v>40</v>
      </c>
      <c r="C371" s="12">
        <v>56.083200000000005</v>
      </c>
      <c r="D371" s="12">
        <f t="shared" si="5"/>
        <v>30.666293759999999</v>
      </c>
      <c r="E371" s="7" t="s">
        <v>8</v>
      </c>
      <c r="F371" s="11" t="s">
        <v>21</v>
      </c>
      <c r="G371" s="7" t="s">
        <v>28</v>
      </c>
      <c r="H371" s="7">
        <v>33</v>
      </c>
      <c r="I371" s="8">
        <v>2.9034722222204437</v>
      </c>
      <c r="J371" s="9" t="s">
        <v>54</v>
      </c>
    </row>
    <row r="372" spans="1:10" x14ac:dyDescent="0.25">
      <c r="A372" s="4">
        <v>41390</v>
      </c>
      <c r="B372" s="7" t="s">
        <v>40</v>
      </c>
      <c r="C372" s="12">
        <v>54.864000000000004</v>
      </c>
      <c r="D372" s="12">
        <f t="shared" si="5"/>
        <v>29.9996352</v>
      </c>
      <c r="E372" s="7" t="s">
        <v>8</v>
      </c>
      <c r="F372" s="11" t="s">
        <v>21</v>
      </c>
      <c r="G372" s="7" t="s">
        <v>28</v>
      </c>
      <c r="H372" s="7">
        <v>33</v>
      </c>
      <c r="I372" s="8">
        <v>2.9041666666671517</v>
      </c>
      <c r="J372" s="9" t="s">
        <v>54</v>
      </c>
    </row>
    <row r="373" spans="1:10" x14ac:dyDescent="0.25">
      <c r="A373" s="4">
        <v>41390</v>
      </c>
      <c r="B373" s="7" t="s">
        <v>40</v>
      </c>
      <c r="C373" s="12">
        <v>55.778400000000005</v>
      </c>
      <c r="D373" s="12">
        <f t="shared" si="5"/>
        <v>30.499629120000002</v>
      </c>
      <c r="E373" s="7" t="s">
        <v>8</v>
      </c>
      <c r="F373" s="11" t="s">
        <v>21</v>
      </c>
      <c r="G373" s="7" t="s">
        <v>28</v>
      </c>
      <c r="H373" s="7">
        <v>28</v>
      </c>
      <c r="I373" s="8">
        <v>2.9013888888875954</v>
      </c>
      <c r="J373" s="9" t="s">
        <v>54</v>
      </c>
    </row>
    <row r="374" spans="1:10" x14ac:dyDescent="0.25">
      <c r="A374" s="4">
        <v>41390</v>
      </c>
      <c r="B374" s="7" t="s">
        <v>40</v>
      </c>
      <c r="C374" s="12">
        <v>56.083200000000005</v>
      </c>
      <c r="D374" s="12">
        <f t="shared" si="5"/>
        <v>30.666293759999999</v>
      </c>
      <c r="E374" s="7" t="s">
        <v>8</v>
      </c>
      <c r="F374" s="11" t="s">
        <v>21</v>
      </c>
      <c r="G374" s="7" t="s">
        <v>28</v>
      </c>
      <c r="H374" s="7">
        <v>34</v>
      </c>
      <c r="I374" s="8">
        <v>2.8979166666686069</v>
      </c>
      <c r="J374" s="9" t="s">
        <v>54</v>
      </c>
    </row>
    <row r="375" spans="1:10" x14ac:dyDescent="0.25">
      <c r="A375" s="4">
        <v>41390</v>
      </c>
      <c r="B375" s="7" t="s">
        <v>34</v>
      </c>
      <c r="C375" s="12">
        <v>54.864000000000004</v>
      </c>
      <c r="D375" s="12">
        <f t="shared" si="5"/>
        <v>29.9996352</v>
      </c>
      <c r="E375" s="7" t="s">
        <v>8</v>
      </c>
      <c r="F375" s="11" t="s">
        <v>21</v>
      </c>
      <c r="G375" s="7" t="s">
        <v>39</v>
      </c>
      <c r="H375" s="7">
        <v>38</v>
      </c>
      <c r="I375" s="8">
        <v>2.8923611111094942</v>
      </c>
      <c r="J375" s="9" t="s">
        <v>54</v>
      </c>
    </row>
    <row r="376" spans="1:10" x14ac:dyDescent="0.25">
      <c r="A376" s="4">
        <v>41390</v>
      </c>
      <c r="B376" s="7" t="s">
        <v>40</v>
      </c>
      <c r="C376" s="12">
        <v>57.912000000000006</v>
      </c>
      <c r="D376" s="12">
        <f t="shared" si="5"/>
        <v>31.666281600000001</v>
      </c>
      <c r="E376" s="7" t="s">
        <v>8</v>
      </c>
      <c r="F376" s="11" t="s">
        <v>21</v>
      </c>
      <c r="G376" s="7" t="s">
        <v>28</v>
      </c>
      <c r="H376" s="7">
        <v>33</v>
      </c>
      <c r="I376" s="8">
        <v>2.8902777777839219</v>
      </c>
      <c r="J376" s="9" t="s">
        <v>54</v>
      </c>
    </row>
    <row r="377" spans="1:10" x14ac:dyDescent="0.25">
      <c r="A377" s="4">
        <v>41528</v>
      </c>
      <c r="B377" s="7" t="s">
        <v>40</v>
      </c>
      <c r="C377" s="12">
        <v>147.2184</v>
      </c>
      <c r="D377" s="12">
        <f t="shared" si="5"/>
        <v>80.499021119999995</v>
      </c>
      <c r="E377" s="7" t="s">
        <v>11</v>
      </c>
      <c r="F377" s="11" t="s">
        <v>24</v>
      </c>
      <c r="G377" s="7" t="s">
        <v>44</v>
      </c>
      <c r="H377" s="7">
        <v>42</v>
      </c>
      <c r="I377" s="8">
        <v>1.8784722222189885</v>
      </c>
      <c r="J377" s="9" t="s">
        <v>54</v>
      </c>
    </row>
    <row r="378" spans="1:10" x14ac:dyDescent="0.25">
      <c r="A378" s="4">
        <v>41528</v>
      </c>
      <c r="B378" s="7" t="s">
        <v>40</v>
      </c>
      <c r="C378" s="12">
        <v>143.8656</v>
      </c>
      <c r="D378" s="12">
        <f t="shared" si="5"/>
        <v>78.665710079999997</v>
      </c>
      <c r="E378" s="7" t="s">
        <v>12</v>
      </c>
      <c r="F378" s="11" t="s">
        <v>25</v>
      </c>
      <c r="G378" s="7" t="s">
        <v>28</v>
      </c>
      <c r="H378" s="7">
        <v>49</v>
      </c>
      <c r="I378" s="8">
        <v>1.8743055555532919</v>
      </c>
      <c r="J378" s="9" t="s">
        <v>55</v>
      </c>
    </row>
    <row r="379" spans="1:10" x14ac:dyDescent="0.25">
      <c r="A379" s="4">
        <v>41528</v>
      </c>
      <c r="B379" s="7" t="s">
        <v>34</v>
      </c>
      <c r="C379" s="12">
        <v>143.8656</v>
      </c>
      <c r="D379" s="12">
        <f t="shared" si="5"/>
        <v>78.665710079999997</v>
      </c>
      <c r="E379" s="7" t="s">
        <v>12</v>
      </c>
      <c r="F379" s="11" t="s">
        <v>25</v>
      </c>
      <c r="G379" s="7" t="s">
        <v>44</v>
      </c>
      <c r="H379" s="7">
        <v>59</v>
      </c>
      <c r="I379" s="8">
        <v>1.8659722222218988</v>
      </c>
      <c r="J379" s="9" t="s">
        <v>54</v>
      </c>
    </row>
    <row r="380" spans="1:10" x14ac:dyDescent="0.25">
      <c r="A380" s="4">
        <v>41528</v>
      </c>
      <c r="B380" s="7" t="s">
        <v>34</v>
      </c>
      <c r="C380" s="12">
        <v>170.68800000000002</v>
      </c>
      <c r="D380" s="12">
        <f t="shared" si="5"/>
        <v>93.332198399999996</v>
      </c>
      <c r="E380" s="7" t="s">
        <v>13</v>
      </c>
      <c r="F380" s="11" t="s">
        <v>26</v>
      </c>
      <c r="G380" s="7" t="s">
        <v>44</v>
      </c>
      <c r="H380" s="7">
        <v>57</v>
      </c>
      <c r="I380" s="8">
        <v>1.8604166666627862</v>
      </c>
      <c r="J380" s="9" t="s">
        <v>54</v>
      </c>
    </row>
    <row r="381" spans="1:10" x14ac:dyDescent="0.25">
      <c r="A381" s="4">
        <v>41528</v>
      </c>
      <c r="B381" s="7" t="s">
        <v>34</v>
      </c>
      <c r="C381" s="12">
        <v>161.54400000000001</v>
      </c>
      <c r="D381" s="12">
        <f t="shared" si="5"/>
        <v>88.332259199999996</v>
      </c>
      <c r="E381" s="7" t="s">
        <v>14</v>
      </c>
      <c r="F381" s="11" t="s">
        <v>27</v>
      </c>
      <c r="G381" s="7" t="s">
        <v>44</v>
      </c>
      <c r="H381" s="7">
        <v>58</v>
      </c>
      <c r="I381" s="8">
        <v>1.8451388888934162</v>
      </c>
      <c r="J381" s="9" t="s">
        <v>54</v>
      </c>
    </row>
    <row r="382" spans="1:10" x14ac:dyDescent="0.25">
      <c r="A382" s="4">
        <v>41528</v>
      </c>
      <c r="B382" s="7" t="s">
        <v>34</v>
      </c>
      <c r="C382" s="12">
        <v>163.06800000000001</v>
      </c>
      <c r="D382" s="12">
        <f t="shared" si="5"/>
        <v>89.165582400000005</v>
      </c>
      <c r="E382" s="7" t="s">
        <v>14</v>
      </c>
      <c r="F382" s="11" t="s">
        <v>27</v>
      </c>
      <c r="G382" s="7" t="s">
        <v>41</v>
      </c>
      <c r="H382" s="7">
        <v>59</v>
      </c>
      <c r="I382" s="8">
        <v>1.8381944444408873</v>
      </c>
      <c r="J382" s="9" t="s">
        <v>54</v>
      </c>
    </row>
    <row r="383" spans="1:10" x14ac:dyDescent="0.25">
      <c r="A383" s="4">
        <v>41528</v>
      </c>
      <c r="B383" s="7" t="s">
        <v>34</v>
      </c>
      <c r="C383" s="12">
        <v>152.4</v>
      </c>
      <c r="D383" s="12">
        <f t="shared" si="5"/>
        <v>83.332319999999996</v>
      </c>
      <c r="E383" s="7" t="s">
        <v>11</v>
      </c>
      <c r="F383" s="11" t="s">
        <v>24</v>
      </c>
      <c r="G383" s="7" t="s">
        <v>46</v>
      </c>
      <c r="H383" s="7">
        <v>52</v>
      </c>
      <c r="I383" s="8">
        <v>1.820138888884685</v>
      </c>
      <c r="J383" s="9" t="s">
        <v>54</v>
      </c>
    </row>
    <row r="384" spans="1:10" x14ac:dyDescent="0.25">
      <c r="A384" s="4">
        <v>41528</v>
      </c>
      <c r="B384" s="7" t="s">
        <v>34</v>
      </c>
      <c r="C384" s="12">
        <v>152.4</v>
      </c>
      <c r="D384" s="12">
        <f t="shared" si="5"/>
        <v>83.332319999999996</v>
      </c>
      <c r="E384" s="7" t="s">
        <v>11</v>
      </c>
      <c r="F384" s="11" t="s">
        <v>24</v>
      </c>
      <c r="G384" s="7" t="s">
        <v>47</v>
      </c>
      <c r="H384" s="7">
        <v>57</v>
      </c>
      <c r="I384" s="8">
        <v>1.8888888888905058</v>
      </c>
      <c r="J384" s="9" t="s">
        <v>54</v>
      </c>
    </row>
    <row r="385" spans="1:10" x14ac:dyDescent="0.25">
      <c r="A385" s="4">
        <v>41528</v>
      </c>
      <c r="B385" s="7" t="s">
        <v>34</v>
      </c>
      <c r="C385" s="12">
        <v>152.70480000000001</v>
      </c>
      <c r="D385" s="12">
        <f t="shared" si="5"/>
        <v>83.498984639999989</v>
      </c>
      <c r="E385" s="7" t="s">
        <v>11</v>
      </c>
      <c r="F385" s="11" t="s">
        <v>24</v>
      </c>
      <c r="G385" s="7" t="s">
        <v>28</v>
      </c>
      <c r="H385" s="7">
        <v>54</v>
      </c>
      <c r="I385" s="8">
        <v>1.8881944444437977</v>
      </c>
      <c r="J385" s="9" t="s">
        <v>54</v>
      </c>
    </row>
    <row r="386" spans="1:10" x14ac:dyDescent="0.25">
      <c r="A386" s="4">
        <v>41528</v>
      </c>
      <c r="B386" s="7" t="s">
        <v>34</v>
      </c>
      <c r="C386" s="12">
        <v>161.54400000000001</v>
      </c>
      <c r="D386" s="12">
        <f t="shared" si="5"/>
        <v>88.332259199999996</v>
      </c>
      <c r="E386" s="7" t="s">
        <v>14</v>
      </c>
      <c r="F386" s="11" t="s">
        <v>27</v>
      </c>
      <c r="G386" s="7" t="s">
        <v>44</v>
      </c>
      <c r="H386" s="7">
        <v>59</v>
      </c>
      <c r="I386" s="8">
        <v>1.8798611111124046</v>
      </c>
      <c r="J386" s="9" t="s">
        <v>55</v>
      </c>
    </row>
    <row r="387" spans="1:10" x14ac:dyDescent="0.25">
      <c r="A387" s="4">
        <v>41530</v>
      </c>
      <c r="B387" s="7" t="s">
        <v>34</v>
      </c>
      <c r="C387" s="6">
        <v>148.1328</v>
      </c>
      <c r="D387" s="12">
        <f t="shared" ref="D387:D428" si="6">C387*0.5468</f>
        <v>80.999015039999989</v>
      </c>
      <c r="E387" s="7" t="s">
        <v>11</v>
      </c>
      <c r="F387" s="11" t="s">
        <v>24</v>
      </c>
      <c r="G387" s="7" t="s">
        <v>47</v>
      </c>
      <c r="H387" s="7">
        <v>51</v>
      </c>
      <c r="I387" s="8">
        <v>2.9638888888948713</v>
      </c>
      <c r="J387" s="9" t="s">
        <v>54</v>
      </c>
    </row>
    <row r="388" spans="1:10" x14ac:dyDescent="0.25">
      <c r="A388" s="4">
        <v>41530</v>
      </c>
      <c r="B388" s="7" t="s">
        <v>40</v>
      </c>
      <c r="C388" s="12">
        <v>147.5232</v>
      </c>
      <c r="D388" s="12">
        <f t="shared" si="6"/>
        <v>80.665685759999988</v>
      </c>
      <c r="E388" s="7" t="s">
        <v>11</v>
      </c>
      <c r="F388" s="11" t="s">
        <v>24</v>
      </c>
      <c r="G388" s="7" t="s">
        <v>47</v>
      </c>
      <c r="H388" s="7">
        <v>52</v>
      </c>
      <c r="I388" s="8">
        <v>2.9583333333357587</v>
      </c>
      <c r="J388" s="9" t="s">
        <v>55</v>
      </c>
    </row>
    <row r="389" spans="1:10" x14ac:dyDescent="0.25">
      <c r="A389" s="4">
        <v>41530</v>
      </c>
      <c r="B389" s="7" t="s">
        <v>40</v>
      </c>
      <c r="C389" s="12">
        <v>142.6464</v>
      </c>
      <c r="D389" s="12">
        <f t="shared" si="6"/>
        <v>77.999051519999995</v>
      </c>
      <c r="E389" s="7" t="s">
        <v>12</v>
      </c>
      <c r="F389" s="11" t="s">
        <v>25</v>
      </c>
      <c r="G389" s="7" t="s">
        <v>47</v>
      </c>
      <c r="H389" s="7">
        <v>50</v>
      </c>
      <c r="I389" s="8">
        <v>2.9534722222160781</v>
      </c>
      <c r="J389" s="9" t="s">
        <v>55</v>
      </c>
    </row>
    <row r="390" spans="1:10" x14ac:dyDescent="0.25">
      <c r="A390" s="4">
        <v>41530</v>
      </c>
      <c r="B390" s="7" t="s">
        <v>40</v>
      </c>
      <c r="C390" s="12">
        <v>153.92400000000001</v>
      </c>
      <c r="D390" s="12">
        <f t="shared" si="6"/>
        <v>84.165643199999991</v>
      </c>
      <c r="E390" s="7" t="s">
        <v>11</v>
      </c>
      <c r="F390" s="11" t="s">
        <v>24</v>
      </c>
      <c r="G390" s="7" t="s">
        <v>44</v>
      </c>
      <c r="H390" s="7">
        <v>45</v>
      </c>
      <c r="I390" s="8">
        <v>2.929861111108039</v>
      </c>
      <c r="J390" s="9" t="s">
        <v>55</v>
      </c>
    </row>
    <row r="391" spans="1:10" x14ac:dyDescent="0.25">
      <c r="A391" s="4">
        <v>41530</v>
      </c>
      <c r="B391" s="7" t="s">
        <v>34</v>
      </c>
      <c r="C391" s="12">
        <v>159.71520000000001</v>
      </c>
      <c r="D391" s="12">
        <f t="shared" si="6"/>
        <v>87.332271359999993</v>
      </c>
      <c r="E391" s="7" t="s">
        <v>14</v>
      </c>
      <c r="F391" s="11" t="s">
        <v>27</v>
      </c>
      <c r="G391" s="7" t="s">
        <v>47</v>
      </c>
      <c r="H391" s="7">
        <v>48</v>
      </c>
      <c r="I391" s="8">
        <v>2.8993055555620231</v>
      </c>
      <c r="J391" s="9" t="s">
        <v>54</v>
      </c>
    </row>
    <row r="392" spans="1:10" x14ac:dyDescent="0.25">
      <c r="A392" s="4">
        <v>41530</v>
      </c>
      <c r="B392" s="7" t="s">
        <v>40</v>
      </c>
      <c r="C392" s="12">
        <v>149.9616</v>
      </c>
      <c r="D392" s="12">
        <f t="shared" si="6"/>
        <v>81.999002879999992</v>
      </c>
      <c r="E392" s="7" t="s">
        <v>11</v>
      </c>
      <c r="F392" s="11" t="s">
        <v>24</v>
      </c>
      <c r="G392" s="7" t="s">
        <v>28</v>
      </c>
      <c r="H392" s="7">
        <v>51</v>
      </c>
      <c r="I392" s="8">
        <v>2.9006944444408873</v>
      </c>
      <c r="J392" s="9" t="s">
        <v>55</v>
      </c>
    </row>
    <row r="393" spans="1:10" x14ac:dyDescent="0.25">
      <c r="A393" s="4">
        <v>41530</v>
      </c>
      <c r="B393" s="7" t="s">
        <v>40</v>
      </c>
      <c r="C393" s="12">
        <v>163.06800000000001</v>
      </c>
      <c r="D393" s="12">
        <f t="shared" si="6"/>
        <v>89.165582400000005</v>
      </c>
      <c r="E393" s="7" t="s">
        <v>14</v>
      </c>
      <c r="F393" s="11" t="s">
        <v>27</v>
      </c>
      <c r="G393" s="7" t="s">
        <v>28</v>
      </c>
      <c r="H393" s="7">
        <v>47</v>
      </c>
      <c r="I393" s="8">
        <v>2.8694444444408873</v>
      </c>
      <c r="J393" s="9" t="s">
        <v>54</v>
      </c>
    </row>
    <row r="394" spans="1:10" x14ac:dyDescent="0.25">
      <c r="A394" s="4">
        <v>41530</v>
      </c>
      <c r="B394" s="7" t="s">
        <v>40</v>
      </c>
      <c r="C394" s="12">
        <v>152.09520000000001</v>
      </c>
      <c r="D394" s="12">
        <f t="shared" si="6"/>
        <v>83.165655360000002</v>
      </c>
      <c r="E394" s="7" t="s">
        <v>11</v>
      </c>
      <c r="F394" s="11" t="s">
        <v>24</v>
      </c>
      <c r="G394" s="7" t="s">
        <v>47</v>
      </c>
      <c r="H394" s="7">
        <v>49</v>
      </c>
      <c r="I394" s="8">
        <v>2.8270833333372138</v>
      </c>
      <c r="J394" s="9" t="s">
        <v>55</v>
      </c>
    </row>
    <row r="395" spans="1:10" x14ac:dyDescent="0.25">
      <c r="A395" s="4">
        <v>41530</v>
      </c>
      <c r="B395" s="7" t="s">
        <v>40</v>
      </c>
      <c r="C395" s="12">
        <v>150.2664</v>
      </c>
      <c r="D395" s="12">
        <f t="shared" si="6"/>
        <v>82.16566752</v>
      </c>
      <c r="E395" s="7" t="s">
        <v>11</v>
      </c>
      <c r="F395" s="11" t="s">
        <v>24</v>
      </c>
      <c r="G395" s="7" t="s">
        <v>44</v>
      </c>
      <c r="H395" s="7">
        <v>52</v>
      </c>
      <c r="I395" s="8">
        <v>2.8243055555576575</v>
      </c>
      <c r="J395" s="9" t="s">
        <v>55</v>
      </c>
    </row>
    <row r="396" spans="1:10" x14ac:dyDescent="0.25">
      <c r="A396" s="4">
        <v>41530</v>
      </c>
      <c r="B396" s="7" t="s">
        <v>40</v>
      </c>
      <c r="C396" s="12">
        <v>150.876</v>
      </c>
      <c r="D396" s="12">
        <f t="shared" si="6"/>
        <v>82.4989968</v>
      </c>
      <c r="E396" s="7" t="s">
        <v>11</v>
      </c>
      <c r="F396" s="11" t="s">
        <v>24</v>
      </c>
      <c r="G396" s="7" t="s">
        <v>47</v>
      </c>
      <c r="H396" s="7">
        <v>46</v>
      </c>
      <c r="I396" s="8">
        <v>2.8020833333357587</v>
      </c>
      <c r="J396" s="9" t="s">
        <v>55</v>
      </c>
    </row>
    <row r="397" spans="1:10" x14ac:dyDescent="0.25">
      <c r="A397" s="4">
        <v>41533</v>
      </c>
      <c r="B397" s="7" t="s">
        <v>34</v>
      </c>
      <c r="C397" s="12">
        <v>81.686400000000006</v>
      </c>
      <c r="D397" s="12">
        <f t="shared" si="6"/>
        <v>44.666123519999999</v>
      </c>
      <c r="E397" s="7" t="s">
        <v>10</v>
      </c>
      <c r="F397" s="11" t="s">
        <v>23</v>
      </c>
      <c r="G397" s="7" t="s">
        <v>44</v>
      </c>
      <c r="H397" s="7">
        <v>55</v>
      </c>
      <c r="I397" s="8">
        <v>1.828472222223354</v>
      </c>
      <c r="J397" s="9" t="s">
        <v>54</v>
      </c>
    </row>
    <row r="398" spans="1:10" x14ac:dyDescent="0.25">
      <c r="A398" s="4">
        <v>41533</v>
      </c>
      <c r="B398" s="7" t="s">
        <v>40</v>
      </c>
      <c r="C398" s="12">
        <v>81.686400000000006</v>
      </c>
      <c r="D398" s="12">
        <f t="shared" si="6"/>
        <v>44.666123519999999</v>
      </c>
      <c r="E398" s="7" t="s">
        <v>10</v>
      </c>
      <c r="F398" s="11" t="s">
        <v>23</v>
      </c>
      <c r="G398" s="7" t="s">
        <v>47</v>
      </c>
      <c r="H398" s="7">
        <v>44</v>
      </c>
      <c r="I398" s="8">
        <v>1.8145833333328483</v>
      </c>
      <c r="J398" s="9" t="s">
        <v>55</v>
      </c>
    </row>
    <row r="399" spans="1:10" x14ac:dyDescent="0.25">
      <c r="A399" s="4">
        <v>41533</v>
      </c>
      <c r="B399" s="7" t="s">
        <v>40</v>
      </c>
      <c r="C399" s="12">
        <v>82.296000000000006</v>
      </c>
      <c r="D399" s="12">
        <f t="shared" si="6"/>
        <v>44.9994528</v>
      </c>
      <c r="E399" s="7" t="s">
        <v>10</v>
      </c>
      <c r="F399" s="11" t="s">
        <v>23</v>
      </c>
      <c r="G399" s="7" t="s">
        <v>44</v>
      </c>
      <c r="H399" s="7">
        <v>40</v>
      </c>
      <c r="I399" s="8">
        <v>1.8006944444496185</v>
      </c>
      <c r="J399" s="9" t="s">
        <v>54</v>
      </c>
    </row>
    <row r="400" spans="1:10" x14ac:dyDescent="0.25">
      <c r="A400" s="4">
        <v>41533</v>
      </c>
      <c r="B400" s="7" t="s">
        <v>40</v>
      </c>
      <c r="C400" s="12">
        <v>81.686400000000006</v>
      </c>
      <c r="D400" s="12">
        <f t="shared" si="6"/>
        <v>44.666123519999999</v>
      </c>
      <c r="E400" s="7" t="s">
        <v>10</v>
      </c>
      <c r="F400" s="11" t="s">
        <v>23</v>
      </c>
      <c r="G400" s="7" t="s">
        <v>44</v>
      </c>
      <c r="H400" s="7">
        <v>38</v>
      </c>
      <c r="I400" s="8">
        <v>1.7986111111167702</v>
      </c>
      <c r="J400" s="9" t="s">
        <v>54</v>
      </c>
    </row>
    <row r="401" spans="1:10" x14ac:dyDescent="0.25">
      <c r="A401" s="4">
        <v>41533</v>
      </c>
      <c r="B401" s="7" t="s">
        <v>40</v>
      </c>
      <c r="C401" s="12">
        <v>81.076800000000006</v>
      </c>
      <c r="D401" s="12">
        <f t="shared" si="6"/>
        <v>44.332794239999998</v>
      </c>
      <c r="E401" s="7" t="s">
        <v>10</v>
      </c>
      <c r="F401" s="11" t="s">
        <v>23</v>
      </c>
      <c r="G401" s="7" t="s">
        <v>44</v>
      </c>
      <c r="H401" s="7">
        <v>40</v>
      </c>
      <c r="I401" s="8">
        <v>1.8159722222262644</v>
      </c>
      <c r="J401" s="9" t="s">
        <v>54</v>
      </c>
    </row>
    <row r="402" spans="1:10" x14ac:dyDescent="0.25">
      <c r="A402" s="4">
        <v>41533</v>
      </c>
      <c r="B402" s="7" t="s">
        <v>34</v>
      </c>
      <c r="C402" s="12">
        <v>82.905600000000007</v>
      </c>
      <c r="D402" s="12">
        <f t="shared" si="6"/>
        <v>45.332782080000001</v>
      </c>
      <c r="E402" s="7" t="s">
        <v>10</v>
      </c>
      <c r="F402" s="11" t="s">
        <v>23</v>
      </c>
      <c r="G402" s="7" t="s">
        <v>44</v>
      </c>
      <c r="H402" s="7">
        <v>45</v>
      </c>
      <c r="I402" s="8">
        <v>1.797222222223354</v>
      </c>
      <c r="J402" s="9" t="s">
        <v>54</v>
      </c>
    </row>
    <row r="403" spans="1:10" x14ac:dyDescent="0.25">
      <c r="A403" s="4">
        <v>41533</v>
      </c>
      <c r="B403" s="7" t="s">
        <v>34</v>
      </c>
      <c r="C403" s="12">
        <v>81.686400000000006</v>
      </c>
      <c r="D403" s="12">
        <f t="shared" si="6"/>
        <v>44.666123519999999</v>
      </c>
      <c r="E403" s="7" t="s">
        <v>10</v>
      </c>
      <c r="F403" s="11" t="s">
        <v>23</v>
      </c>
      <c r="G403" s="7" t="s">
        <v>44</v>
      </c>
      <c r="H403" s="7">
        <v>49</v>
      </c>
      <c r="I403" s="8">
        <v>1.7722222222218988</v>
      </c>
      <c r="J403" s="9" t="s">
        <v>54</v>
      </c>
    </row>
    <row r="404" spans="1:10" x14ac:dyDescent="0.25">
      <c r="A404" s="4">
        <v>41533</v>
      </c>
      <c r="B404" s="7" t="s">
        <v>34</v>
      </c>
      <c r="C404" s="12">
        <v>85.039200000000008</v>
      </c>
      <c r="D404" s="12">
        <f t="shared" si="6"/>
        <v>46.499434559999997</v>
      </c>
      <c r="E404" s="7" t="s">
        <v>10</v>
      </c>
      <c r="F404" s="11" t="s">
        <v>23</v>
      </c>
      <c r="G404" s="7" t="s">
        <v>47</v>
      </c>
      <c r="H404" s="7">
        <v>38</v>
      </c>
      <c r="I404" s="8">
        <v>1.7527777777722804</v>
      </c>
      <c r="J404" s="9" t="s">
        <v>54</v>
      </c>
    </row>
    <row r="405" spans="1:10" x14ac:dyDescent="0.25">
      <c r="A405" s="4">
        <v>41533</v>
      </c>
      <c r="B405" s="7" t="s">
        <v>40</v>
      </c>
      <c r="C405" s="12">
        <v>83.210400000000007</v>
      </c>
      <c r="D405" s="12">
        <f t="shared" si="6"/>
        <v>45.499446720000002</v>
      </c>
      <c r="E405" s="7" t="s">
        <v>10</v>
      </c>
      <c r="F405" s="11" t="s">
        <v>23</v>
      </c>
      <c r="G405" s="7" t="s">
        <v>47</v>
      </c>
      <c r="H405" s="7">
        <v>37</v>
      </c>
      <c r="I405" s="8">
        <v>1.7388888888890506</v>
      </c>
      <c r="J405" s="9" t="s">
        <v>54</v>
      </c>
    </row>
    <row r="406" spans="1:10" x14ac:dyDescent="0.25">
      <c r="A406" s="4">
        <v>41533</v>
      </c>
      <c r="B406" s="7" t="s">
        <v>34</v>
      </c>
      <c r="C406" s="12">
        <v>84.124800000000008</v>
      </c>
      <c r="D406" s="12">
        <f t="shared" si="6"/>
        <v>45.999440640000003</v>
      </c>
      <c r="E406" s="7" t="s">
        <v>10</v>
      </c>
      <c r="F406" s="11" t="s">
        <v>23</v>
      </c>
      <c r="G406" s="7" t="s">
        <v>44</v>
      </c>
      <c r="H406" s="7">
        <v>51</v>
      </c>
      <c r="I406" s="8">
        <v>1.7319444444437977</v>
      </c>
      <c r="J406" s="9" t="s">
        <v>54</v>
      </c>
    </row>
    <row r="407" spans="1:10" x14ac:dyDescent="0.25">
      <c r="A407" s="4">
        <v>41562</v>
      </c>
      <c r="B407" s="7" t="s">
        <v>40</v>
      </c>
      <c r="C407" s="12">
        <v>77.724000000000004</v>
      </c>
      <c r="D407" s="12">
        <f t="shared" si="6"/>
        <v>42.4994832</v>
      </c>
      <c r="E407" s="7" t="s">
        <v>10</v>
      </c>
      <c r="F407" s="11" t="s">
        <v>23</v>
      </c>
      <c r="G407" s="7" t="s">
        <v>28</v>
      </c>
      <c r="H407" s="7">
        <v>34</v>
      </c>
      <c r="I407" s="8">
        <v>1.9375</v>
      </c>
      <c r="J407" s="9" t="s">
        <v>54</v>
      </c>
    </row>
    <row r="408" spans="1:10" x14ac:dyDescent="0.25">
      <c r="A408" s="4">
        <v>41562</v>
      </c>
      <c r="B408" s="7" t="s">
        <v>40</v>
      </c>
      <c r="C408" s="12">
        <v>77.419200000000004</v>
      </c>
      <c r="D408" s="12">
        <f t="shared" si="6"/>
        <v>42.33281856</v>
      </c>
      <c r="E408" s="7" t="s">
        <v>10</v>
      </c>
      <c r="F408" s="11" t="s">
        <v>23</v>
      </c>
      <c r="G408" s="7" t="s">
        <v>28</v>
      </c>
      <c r="H408" s="7">
        <v>36</v>
      </c>
      <c r="I408" s="8">
        <v>1.9354166666671517</v>
      </c>
      <c r="J408" s="9" t="s">
        <v>55</v>
      </c>
    </row>
    <row r="409" spans="1:10" x14ac:dyDescent="0.25">
      <c r="A409" s="4">
        <v>41562</v>
      </c>
      <c r="B409" s="7" t="s">
        <v>48</v>
      </c>
      <c r="C409" s="12">
        <v>75.895200000000003</v>
      </c>
      <c r="D409" s="12">
        <f t="shared" si="6"/>
        <v>41.499495359999997</v>
      </c>
      <c r="E409" s="7" t="s">
        <v>10</v>
      </c>
      <c r="F409" s="11" t="s">
        <v>23</v>
      </c>
      <c r="G409" s="7" t="s">
        <v>47</v>
      </c>
      <c r="H409" s="7">
        <v>48</v>
      </c>
      <c r="I409" s="8">
        <v>1.921527777776646</v>
      </c>
      <c r="J409" s="9" t="s">
        <v>54</v>
      </c>
    </row>
    <row r="410" spans="1:10" x14ac:dyDescent="0.25">
      <c r="A410" s="4">
        <v>41562</v>
      </c>
      <c r="B410" s="7" t="s">
        <v>40</v>
      </c>
      <c r="C410" s="12">
        <v>77.724000000000004</v>
      </c>
      <c r="D410" s="12">
        <f t="shared" si="6"/>
        <v>42.4994832</v>
      </c>
      <c r="E410" s="7" t="s">
        <v>10</v>
      </c>
      <c r="F410" s="11" t="s">
        <v>23</v>
      </c>
      <c r="G410" s="7" t="s">
        <v>28</v>
      </c>
      <c r="H410" s="7">
        <v>37</v>
      </c>
      <c r="I410" s="8">
        <v>1.90625</v>
      </c>
      <c r="J410" s="9" t="s">
        <v>54</v>
      </c>
    </row>
    <row r="411" spans="1:10" x14ac:dyDescent="0.25">
      <c r="A411" s="4">
        <v>41562</v>
      </c>
      <c r="B411" s="7" t="s">
        <v>40</v>
      </c>
      <c r="C411" s="12">
        <v>75.895200000000003</v>
      </c>
      <c r="D411" s="12">
        <f t="shared" si="6"/>
        <v>41.499495359999997</v>
      </c>
      <c r="E411" s="7" t="s">
        <v>10</v>
      </c>
      <c r="F411" s="11" t="s">
        <v>23</v>
      </c>
      <c r="G411" s="7" t="s">
        <v>47</v>
      </c>
      <c r="H411" s="7">
        <v>30</v>
      </c>
      <c r="I411" s="8">
        <v>1.8562499999970896</v>
      </c>
      <c r="J411" s="9" t="s">
        <v>54</v>
      </c>
    </row>
    <row r="412" spans="1:10" x14ac:dyDescent="0.25">
      <c r="A412" s="4">
        <v>41562</v>
      </c>
      <c r="B412" s="7" t="s">
        <v>40</v>
      </c>
      <c r="C412" s="12">
        <v>76.2</v>
      </c>
      <c r="D412" s="12">
        <f t="shared" si="6"/>
        <v>41.666159999999998</v>
      </c>
      <c r="E412" s="7" t="s">
        <v>10</v>
      </c>
      <c r="F412" s="11" t="s">
        <v>23</v>
      </c>
      <c r="G412" s="7" t="s">
        <v>47</v>
      </c>
      <c r="H412" s="7">
        <v>36</v>
      </c>
      <c r="I412" s="8">
        <v>1.8562499999970896</v>
      </c>
      <c r="J412" s="9" t="s">
        <v>54</v>
      </c>
    </row>
    <row r="413" spans="1:10" x14ac:dyDescent="0.25">
      <c r="A413" s="4">
        <v>41562</v>
      </c>
      <c r="B413" s="7" t="s">
        <v>40</v>
      </c>
      <c r="C413" s="12">
        <v>72.2376</v>
      </c>
      <c r="D413" s="12">
        <f t="shared" si="6"/>
        <v>39.499519679999999</v>
      </c>
      <c r="E413" s="7" t="s">
        <v>9</v>
      </c>
      <c r="F413" s="11" t="s">
        <v>22</v>
      </c>
      <c r="G413" s="7" t="s">
        <v>28</v>
      </c>
      <c r="H413" s="7">
        <v>36</v>
      </c>
      <c r="I413" s="8">
        <v>2.0562500000014552</v>
      </c>
      <c r="J413" s="9" t="s">
        <v>54</v>
      </c>
    </row>
    <row r="414" spans="1:10" x14ac:dyDescent="0.25">
      <c r="A414" s="4">
        <v>41562</v>
      </c>
      <c r="B414" s="7" t="s">
        <v>40</v>
      </c>
      <c r="C414" s="12">
        <v>72.542400000000001</v>
      </c>
      <c r="D414" s="12">
        <f t="shared" si="6"/>
        <v>39.666184319999999</v>
      </c>
      <c r="E414" s="7" t="s">
        <v>9</v>
      </c>
      <c r="F414" s="11" t="s">
        <v>22</v>
      </c>
      <c r="G414" s="7" t="s">
        <v>44</v>
      </c>
      <c r="H414" s="7">
        <v>34</v>
      </c>
      <c r="I414" s="8">
        <v>2.0409722222175333</v>
      </c>
      <c r="J414" s="9" t="s">
        <v>54</v>
      </c>
    </row>
    <row r="415" spans="1:10" x14ac:dyDescent="0.25">
      <c r="A415" s="4">
        <v>41562</v>
      </c>
      <c r="B415" s="7" t="s">
        <v>40</v>
      </c>
      <c r="C415" s="12">
        <v>72.847200000000001</v>
      </c>
      <c r="D415" s="12">
        <f t="shared" si="6"/>
        <v>39.83284896</v>
      </c>
      <c r="E415" s="7" t="s">
        <v>9</v>
      </c>
      <c r="F415" s="11" t="s">
        <v>22</v>
      </c>
      <c r="G415" s="7" t="s">
        <v>44</v>
      </c>
      <c r="H415" s="7">
        <v>38</v>
      </c>
      <c r="I415" s="8">
        <v>2.0340277777722804</v>
      </c>
      <c r="J415" s="9" t="s">
        <v>54</v>
      </c>
    </row>
    <row r="416" spans="1:10" x14ac:dyDescent="0.25">
      <c r="A416" s="4">
        <v>41562</v>
      </c>
      <c r="B416" s="7" t="s">
        <v>40</v>
      </c>
      <c r="C416" s="12">
        <v>71.3232</v>
      </c>
      <c r="D416" s="12">
        <f t="shared" si="6"/>
        <v>38.999525759999997</v>
      </c>
      <c r="E416" s="7" t="s">
        <v>9</v>
      </c>
      <c r="F416" s="11" t="s">
        <v>22</v>
      </c>
      <c r="G416" s="7" t="s">
        <v>44</v>
      </c>
      <c r="H416" s="7">
        <v>37</v>
      </c>
      <c r="I416" s="8">
        <v>2.0180555555562023</v>
      </c>
      <c r="J416" s="9" t="s">
        <v>54</v>
      </c>
    </row>
    <row r="417" spans="1:10" x14ac:dyDescent="0.25">
      <c r="A417" s="4">
        <v>41562</v>
      </c>
      <c r="B417" s="7" t="s">
        <v>43</v>
      </c>
      <c r="C417" s="12">
        <v>72.2376</v>
      </c>
      <c r="D417" s="12">
        <f t="shared" si="6"/>
        <v>39.499519679999999</v>
      </c>
      <c r="E417" s="7" t="s">
        <v>9</v>
      </c>
      <c r="F417" s="11" t="s">
        <v>22</v>
      </c>
      <c r="G417" s="7" t="s">
        <v>44</v>
      </c>
      <c r="H417" s="7">
        <v>37</v>
      </c>
      <c r="I417" s="8">
        <v>2.0131944444437977</v>
      </c>
      <c r="J417" s="9" t="s">
        <v>54</v>
      </c>
    </row>
    <row r="418" spans="1:10" x14ac:dyDescent="0.25">
      <c r="A418" s="4">
        <v>41562</v>
      </c>
      <c r="B418" s="7" t="s">
        <v>43</v>
      </c>
      <c r="C418" s="12">
        <v>71.628</v>
      </c>
      <c r="D418" s="12">
        <f t="shared" si="6"/>
        <v>39.166190399999998</v>
      </c>
      <c r="E418" s="7" t="s">
        <v>9</v>
      </c>
      <c r="F418" s="11" t="s">
        <v>22</v>
      </c>
      <c r="G418" s="7" t="s">
        <v>44</v>
      </c>
      <c r="H418" s="7">
        <v>39</v>
      </c>
      <c r="I418" s="8">
        <v>2.0090277777781012</v>
      </c>
      <c r="J418" s="9" t="s">
        <v>54</v>
      </c>
    </row>
    <row r="419" spans="1:10" x14ac:dyDescent="0.25">
      <c r="A419" s="4">
        <v>41562</v>
      </c>
      <c r="B419" s="7" t="s">
        <v>40</v>
      </c>
      <c r="C419" s="12">
        <v>72.542400000000001</v>
      </c>
      <c r="D419" s="12">
        <f t="shared" si="6"/>
        <v>39.666184319999999</v>
      </c>
      <c r="E419" s="7" t="s">
        <v>9</v>
      </c>
      <c r="F419" s="11" t="s">
        <v>22</v>
      </c>
      <c r="G419" s="7" t="s">
        <v>44</v>
      </c>
      <c r="H419" s="7">
        <v>33</v>
      </c>
      <c r="I419" s="8">
        <v>2.0034722222262644</v>
      </c>
      <c r="J419" s="9" t="s">
        <v>54</v>
      </c>
    </row>
    <row r="420" spans="1:10" x14ac:dyDescent="0.25">
      <c r="A420" s="4">
        <v>41562</v>
      </c>
      <c r="B420" s="7" t="s">
        <v>40</v>
      </c>
      <c r="C420" s="12">
        <v>68.58</v>
      </c>
      <c r="D420" s="12">
        <f t="shared" si="6"/>
        <v>37.499543999999993</v>
      </c>
      <c r="E420" s="7" t="s">
        <v>9</v>
      </c>
      <c r="F420" s="11" t="s">
        <v>22</v>
      </c>
      <c r="G420" s="7" t="s">
        <v>47</v>
      </c>
      <c r="H420" s="7">
        <v>33</v>
      </c>
      <c r="I420" s="8">
        <v>1.9777777777781012</v>
      </c>
      <c r="J420" s="9" t="s">
        <v>54</v>
      </c>
    </row>
    <row r="421" spans="1:10" x14ac:dyDescent="0.25">
      <c r="A421" s="4">
        <v>41562</v>
      </c>
      <c r="B421" s="7" t="s">
        <v>40</v>
      </c>
      <c r="C421" s="12">
        <v>71.9328</v>
      </c>
      <c r="D421" s="12">
        <f t="shared" si="6"/>
        <v>39.332855039999998</v>
      </c>
      <c r="E421" s="7" t="s">
        <v>9</v>
      </c>
      <c r="F421" s="11" t="s">
        <v>22</v>
      </c>
      <c r="G421" s="7" t="s">
        <v>47</v>
      </c>
      <c r="H421" s="7">
        <v>38</v>
      </c>
      <c r="I421" s="8">
        <v>1.9416666666656965</v>
      </c>
      <c r="J421" s="9" t="s">
        <v>54</v>
      </c>
    </row>
    <row r="422" spans="1:10" x14ac:dyDescent="0.25">
      <c r="A422" s="4">
        <v>41564</v>
      </c>
      <c r="B422" s="7" t="s">
        <v>40</v>
      </c>
      <c r="C422" s="12">
        <v>71.628</v>
      </c>
      <c r="D422" s="12">
        <f t="shared" si="6"/>
        <v>39.166190399999998</v>
      </c>
      <c r="E422" s="7" t="s">
        <v>9</v>
      </c>
      <c r="F422" s="11" t="s">
        <v>22</v>
      </c>
      <c r="G422" s="7" t="s">
        <v>47</v>
      </c>
      <c r="H422" s="7">
        <v>39</v>
      </c>
      <c r="I422" s="8">
        <v>1.9312500000014552</v>
      </c>
      <c r="J422" s="9" t="s">
        <v>54</v>
      </c>
    </row>
    <row r="423" spans="1:10" x14ac:dyDescent="0.25">
      <c r="A423" s="4">
        <v>41564</v>
      </c>
      <c r="B423" s="7" t="s">
        <v>34</v>
      </c>
      <c r="C423" s="12">
        <v>58.216800000000006</v>
      </c>
      <c r="D423" s="12">
        <f t="shared" si="6"/>
        <v>31.832946240000002</v>
      </c>
      <c r="E423" s="7" t="s">
        <v>8</v>
      </c>
      <c r="F423" s="11" t="s">
        <v>21</v>
      </c>
      <c r="G423" s="7" t="s">
        <v>41</v>
      </c>
      <c r="H423" s="7">
        <v>53</v>
      </c>
      <c r="I423" s="8">
        <v>1.8118055555605679</v>
      </c>
      <c r="J423" s="9" t="s">
        <v>54</v>
      </c>
    </row>
    <row r="424" spans="1:10" x14ac:dyDescent="0.25">
      <c r="A424" s="4">
        <v>41564</v>
      </c>
      <c r="B424" s="7" t="s">
        <v>34</v>
      </c>
      <c r="C424" s="12">
        <v>58.8264</v>
      </c>
      <c r="D424" s="12">
        <f t="shared" si="6"/>
        <v>32.166275519999999</v>
      </c>
      <c r="E424" s="7" t="s">
        <v>8</v>
      </c>
      <c r="F424" s="11" t="s">
        <v>21</v>
      </c>
      <c r="G424" s="7" t="s">
        <v>47</v>
      </c>
      <c r="H424" s="7">
        <v>37</v>
      </c>
      <c r="I424" s="8">
        <v>1.8013888888890506</v>
      </c>
      <c r="J424" s="9" t="s">
        <v>54</v>
      </c>
    </row>
    <row r="425" spans="1:10" x14ac:dyDescent="0.25">
      <c r="A425" s="4">
        <v>41564</v>
      </c>
      <c r="B425" s="7" t="s">
        <v>34</v>
      </c>
      <c r="C425" s="12">
        <v>59.1312</v>
      </c>
      <c r="D425" s="12">
        <f t="shared" si="6"/>
        <v>32.33294016</v>
      </c>
      <c r="E425" s="7" t="s">
        <v>8</v>
      </c>
      <c r="F425" s="11" t="s">
        <v>21</v>
      </c>
      <c r="G425" s="7" t="s">
        <v>49</v>
      </c>
      <c r="H425" s="7">
        <v>43</v>
      </c>
      <c r="I425" s="8">
        <v>1.7951388888905058</v>
      </c>
      <c r="J425" s="9" t="s">
        <v>54</v>
      </c>
    </row>
    <row r="426" spans="1:10" x14ac:dyDescent="0.25">
      <c r="A426" s="4">
        <v>41564</v>
      </c>
      <c r="B426" s="7" t="s">
        <v>34</v>
      </c>
      <c r="C426" s="12">
        <v>58.216800000000006</v>
      </c>
      <c r="D426" s="12">
        <f t="shared" si="6"/>
        <v>31.832946240000002</v>
      </c>
      <c r="E426" s="7" t="s">
        <v>8</v>
      </c>
      <c r="F426" s="11" t="s">
        <v>21</v>
      </c>
      <c r="G426" s="7" t="s">
        <v>44</v>
      </c>
      <c r="H426" s="7">
        <v>43</v>
      </c>
      <c r="I426" s="8">
        <v>1.7909722222175333</v>
      </c>
      <c r="J426" s="9" t="s">
        <v>54</v>
      </c>
    </row>
    <row r="427" spans="1:10" x14ac:dyDescent="0.25">
      <c r="A427" s="4">
        <v>41564</v>
      </c>
      <c r="B427" s="7" t="s">
        <v>40</v>
      </c>
      <c r="C427" s="12">
        <v>58.8264</v>
      </c>
      <c r="D427" s="12">
        <f t="shared" si="6"/>
        <v>32.166275519999999</v>
      </c>
      <c r="E427" s="7" t="s">
        <v>8</v>
      </c>
      <c r="F427" s="11" t="s">
        <v>21</v>
      </c>
      <c r="G427" s="7" t="s">
        <v>28</v>
      </c>
      <c r="H427" s="7">
        <v>34</v>
      </c>
      <c r="I427" s="8">
        <v>1.7916666666715173</v>
      </c>
      <c r="J427" s="9" t="s">
        <v>54</v>
      </c>
    </row>
    <row r="428" spans="1:10" x14ac:dyDescent="0.25">
      <c r="A428" s="4">
        <v>41564</v>
      </c>
      <c r="B428" s="7" t="s">
        <v>40</v>
      </c>
      <c r="C428" s="12">
        <v>68.58</v>
      </c>
      <c r="D428" s="12">
        <f t="shared" si="6"/>
        <v>37.499543999999993</v>
      </c>
      <c r="E428" s="7" t="s">
        <v>9</v>
      </c>
      <c r="F428" s="11" t="s">
        <v>22</v>
      </c>
      <c r="G428" s="7" t="s">
        <v>44</v>
      </c>
      <c r="H428" s="7">
        <v>33</v>
      </c>
      <c r="I428" s="8">
        <v>1.6729166666627862</v>
      </c>
      <c r="J428" s="9" t="s">
        <v>54</v>
      </c>
    </row>
    <row r="433" spans="1:1" x14ac:dyDescent="0.25">
      <c r="A433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667C-6077-42F9-8DCF-E250A182E63D}">
  <dimension ref="A1:J7"/>
  <sheetViews>
    <sheetView workbookViewId="0">
      <selection activeCell="J7" sqref="A1:J7"/>
    </sheetView>
  </sheetViews>
  <sheetFormatPr defaultRowHeight="15" x14ac:dyDescent="0.25"/>
  <cols>
    <col min="1" max="1" width="15.7109375" bestFit="1" customWidth="1"/>
    <col min="2" max="2" width="4.5703125" bestFit="1" customWidth="1"/>
    <col min="3" max="3" width="5.5703125" bestFit="1" customWidth="1"/>
    <col min="4" max="4" width="5.42578125" bestFit="1" customWidth="1"/>
    <col min="5" max="5" width="5" bestFit="1" customWidth="1"/>
    <col min="6" max="6" width="5.5703125" bestFit="1" customWidth="1"/>
    <col min="7" max="7" width="5.42578125" bestFit="1" customWidth="1"/>
    <col min="8" max="8" width="4.5703125" bestFit="1" customWidth="1"/>
    <col min="9" max="9" width="5.5703125" bestFit="1" customWidth="1"/>
    <col min="10" max="10" width="5.42578125" bestFit="1" customWidth="1"/>
  </cols>
  <sheetData>
    <row r="1" spans="1:10" x14ac:dyDescent="0.25">
      <c r="A1" s="64" t="s">
        <v>152</v>
      </c>
      <c r="B1" s="54" t="s">
        <v>153</v>
      </c>
      <c r="C1" s="55"/>
      <c r="D1" s="56"/>
      <c r="E1" s="54" t="s">
        <v>154</v>
      </c>
      <c r="F1" s="55"/>
      <c r="G1" s="56"/>
      <c r="H1" s="54" t="s">
        <v>178</v>
      </c>
      <c r="I1" s="55"/>
      <c r="J1" s="56"/>
    </row>
    <row r="2" spans="1:10" x14ac:dyDescent="0.25">
      <c r="A2" s="65"/>
      <c r="B2" s="25" t="s">
        <v>77</v>
      </c>
      <c r="C2" s="26" t="s">
        <v>156</v>
      </c>
      <c r="D2" s="27" t="s">
        <v>79</v>
      </c>
      <c r="E2" s="25" t="s">
        <v>157</v>
      </c>
      <c r="F2" s="26" t="s">
        <v>156</v>
      </c>
      <c r="G2" s="27" t="s">
        <v>79</v>
      </c>
      <c r="H2" s="25" t="s">
        <v>77</v>
      </c>
      <c r="I2" s="26" t="s">
        <v>156</v>
      </c>
      <c r="J2" s="27" t="s">
        <v>79</v>
      </c>
    </row>
    <row r="3" spans="1:10" x14ac:dyDescent="0.25">
      <c r="A3" s="41" t="s">
        <v>173</v>
      </c>
      <c r="B3" s="28"/>
      <c r="C3" s="29"/>
      <c r="D3" s="30"/>
      <c r="E3" s="28"/>
      <c r="F3" s="29"/>
      <c r="G3" s="30"/>
      <c r="H3" s="28">
        <f>J3-I3</f>
        <v>27</v>
      </c>
      <c r="I3" s="29">
        <v>19</v>
      </c>
      <c r="J3" s="30">
        <v>46</v>
      </c>
    </row>
    <row r="4" spans="1:10" x14ac:dyDescent="0.25">
      <c r="A4" s="41" t="s">
        <v>133</v>
      </c>
      <c r="B4" s="28"/>
      <c r="C4" s="29"/>
      <c r="D4" s="30"/>
      <c r="E4" s="28"/>
      <c r="F4" s="29"/>
      <c r="G4" s="30"/>
      <c r="H4" s="28">
        <f>J4-I4</f>
        <v>37</v>
      </c>
      <c r="I4" s="29">
        <v>4</v>
      </c>
      <c r="J4" s="30">
        <v>41</v>
      </c>
    </row>
    <row r="5" spans="1:10" x14ac:dyDescent="0.25">
      <c r="A5" s="41" t="s">
        <v>174</v>
      </c>
      <c r="B5" s="28"/>
      <c r="C5" s="29"/>
      <c r="D5" s="30"/>
      <c r="E5" s="28"/>
      <c r="F5" s="29"/>
      <c r="G5" s="30"/>
      <c r="H5" s="28">
        <f>J5-I5</f>
        <v>10</v>
      </c>
      <c r="I5" s="29">
        <v>3</v>
      </c>
      <c r="J5" s="30">
        <v>13</v>
      </c>
    </row>
    <row r="6" spans="1:10" x14ac:dyDescent="0.25">
      <c r="A6" s="44" t="s">
        <v>175</v>
      </c>
      <c r="B6" s="47"/>
      <c r="C6" s="48"/>
      <c r="D6" s="49"/>
      <c r="E6" s="47"/>
      <c r="F6" s="48"/>
      <c r="G6" s="49"/>
      <c r="H6" s="47">
        <f>J6-I6</f>
        <v>8</v>
      </c>
      <c r="I6" s="48">
        <v>4</v>
      </c>
      <c r="J6" s="49">
        <v>12</v>
      </c>
    </row>
    <row r="7" spans="1:10" ht="15.75" thickBot="1" x14ac:dyDescent="0.3">
      <c r="A7" s="53" t="s">
        <v>79</v>
      </c>
      <c r="B7" s="33"/>
      <c r="C7" s="34"/>
      <c r="D7" s="35"/>
      <c r="E7" s="33"/>
      <c r="F7" s="34"/>
      <c r="G7" s="35"/>
      <c r="H7" s="50">
        <f>SUM(H3:H6)</f>
        <v>82</v>
      </c>
      <c r="I7" s="51">
        <f>SUM(I3:I6)</f>
        <v>30</v>
      </c>
      <c r="J7" s="52">
        <f>SUM(J3:J6)</f>
        <v>112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A0AF-3F00-4B3A-8FE2-F9FFA6EEBA11}">
  <dimension ref="A2:U52"/>
  <sheetViews>
    <sheetView tabSelected="1" workbookViewId="0">
      <selection activeCell="K3" sqref="A3:K30"/>
    </sheetView>
  </sheetViews>
  <sheetFormatPr defaultRowHeight="15" x14ac:dyDescent="0.25"/>
  <cols>
    <col min="1" max="1" width="16.85546875" bestFit="1" customWidth="1"/>
    <col min="2" max="2" width="4.5703125" bestFit="1" customWidth="1"/>
    <col min="3" max="3" width="5.5703125" bestFit="1" customWidth="1"/>
    <col min="4" max="4" width="5.42578125" bestFit="1" customWidth="1"/>
    <col min="5" max="5" width="5" bestFit="1" customWidth="1"/>
    <col min="6" max="6" width="5.5703125" bestFit="1" customWidth="1"/>
    <col min="7" max="7" width="5.42578125" bestFit="1" customWidth="1"/>
    <col min="8" max="8" width="4.5703125" bestFit="1" customWidth="1"/>
    <col min="9" max="9" width="5.5703125" bestFit="1" customWidth="1"/>
    <col min="10" max="10" width="5.42578125" bestFit="1" customWidth="1"/>
    <col min="11" max="11" width="6.7109375" customWidth="1"/>
  </cols>
  <sheetData>
    <row r="2" spans="1:21" ht="15.75" thickBot="1" x14ac:dyDescent="0.3"/>
    <row r="3" spans="1:21" x14ac:dyDescent="0.25">
      <c r="A3" s="64" t="s">
        <v>152</v>
      </c>
      <c r="B3" s="70" t="s">
        <v>153</v>
      </c>
      <c r="C3" s="71"/>
      <c r="D3" s="72"/>
      <c r="E3" s="70" t="s">
        <v>154</v>
      </c>
      <c r="F3" s="71"/>
      <c r="G3" s="72"/>
      <c r="H3" s="70" t="s">
        <v>155</v>
      </c>
      <c r="I3" s="71"/>
      <c r="J3" s="72"/>
      <c r="K3" s="68" t="s">
        <v>59</v>
      </c>
      <c r="L3" s="66"/>
      <c r="M3" s="67"/>
      <c r="N3" s="67"/>
      <c r="O3" s="67"/>
      <c r="P3" s="67"/>
      <c r="Q3" s="67"/>
      <c r="R3" s="67"/>
      <c r="S3" s="67"/>
      <c r="T3" s="67"/>
      <c r="U3" s="67"/>
    </row>
    <row r="4" spans="1:21" x14ac:dyDescent="0.25">
      <c r="A4" s="65"/>
      <c r="B4" s="25" t="s">
        <v>77</v>
      </c>
      <c r="C4" s="26" t="s">
        <v>156</v>
      </c>
      <c r="D4" s="27" t="s">
        <v>79</v>
      </c>
      <c r="E4" s="25" t="s">
        <v>157</v>
      </c>
      <c r="F4" s="26" t="s">
        <v>156</v>
      </c>
      <c r="G4" s="27" t="s">
        <v>79</v>
      </c>
      <c r="H4" s="25" t="s">
        <v>77</v>
      </c>
      <c r="I4" s="26" t="s">
        <v>156</v>
      </c>
      <c r="J4" s="27" t="s">
        <v>79</v>
      </c>
      <c r="K4" s="69"/>
      <c r="L4" s="66"/>
      <c r="M4" s="46"/>
      <c r="N4" s="46"/>
      <c r="O4" s="46"/>
      <c r="P4" s="46"/>
      <c r="Q4" s="46"/>
      <c r="R4" s="46"/>
      <c r="S4" s="46"/>
      <c r="T4" s="46"/>
      <c r="U4" s="46"/>
    </row>
    <row r="5" spans="1:21" x14ac:dyDescent="0.25">
      <c r="A5" s="41" t="s">
        <v>81</v>
      </c>
      <c r="B5" s="28">
        <v>37</v>
      </c>
      <c r="C5" s="29">
        <v>0</v>
      </c>
      <c r="D5" s="30">
        <v>37</v>
      </c>
      <c r="E5" s="28">
        <v>56</v>
      </c>
      <c r="F5" s="29">
        <v>3</v>
      </c>
      <c r="G5" s="30">
        <v>59</v>
      </c>
      <c r="H5" s="28">
        <v>9</v>
      </c>
      <c r="I5" s="29">
        <v>1</v>
      </c>
      <c r="J5" s="30">
        <v>10</v>
      </c>
      <c r="K5" s="41">
        <f t="shared" ref="K5:K27" si="0">SUM(J5,G5,D5)</f>
        <v>106</v>
      </c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x14ac:dyDescent="0.25">
      <c r="A6" s="41" t="s">
        <v>40</v>
      </c>
      <c r="B6" s="28">
        <v>47</v>
      </c>
      <c r="C6" s="29">
        <v>0</v>
      </c>
      <c r="D6" s="30">
        <v>47</v>
      </c>
      <c r="E6" s="28">
        <v>34</v>
      </c>
      <c r="F6" s="29">
        <v>5</v>
      </c>
      <c r="G6" s="30">
        <v>39</v>
      </c>
      <c r="H6" s="28">
        <v>2</v>
      </c>
      <c r="I6" s="29">
        <v>8</v>
      </c>
      <c r="J6" s="30">
        <v>10</v>
      </c>
      <c r="K6" s="41">
        <f t="shared" si="0"/>
        <v>96</v>
      </c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x14ac:dyDescent="0.25">
      <c r="A7" s="41" t="s">
        <v>87</v>
      </c>
      <c r="B7" s="28">
        <v>127</v>
      </c>
      <c r="C7" s="29">
        <v>14</v>
      </c>
      <c r="D7" s="30">
        <v>141</v>
      </c>
      <c r="E7" s="28">
        <v>3</v>
      </c>
      <c r="F7" s="29">
        <v>0</v>
      </c>
      <c r="G7" s="30">
        <v>3</v>
      </c>
      <c r="H7" s="28"/>
      <c r="I7" s="29"/>
      <c r="J7" s="30"/>
      <c r="K7" s="41">
        <f t="shared" si="0"/>
        <v>144</v>
      </c>
      <c r="L7" s="43"/>
      <c r="M7" s="43"/>
      <c r="N7" s="43"/>
      <c r="O7" s="43"/>
      <c r="P7" s="43"/>
      <c r="Q7" s="43"/>
      <c r="R7" s="43"/>
      <c r="S7" s="43"/>
      <c r="T7" s="43"/>
      <c r="U7" s="43"/>
    </row>
    <row r="8" spans="1:21" x14ac:dyDescent="0.25">
      <c r="A8" s="41" t="s">
        <v>84</v>
      </c>
      <c r="B8" s="28">
        <v>10</v>
      </c>
      <c r="C8" s="29">
        <v>0</v>
      </c>
      <c r="D8" s="30">
        <v>10</v>
      </c>
      <c r="E8" s="28">
        <v>2</v>
      </c>
      <c r="F8" s="29">
        <v>0</v>
      </c>
      <c r="G8" s="30">
        <v>2</v>
      </c>
      <c r="H8" s="28"/>
      <c r="I8" s="29"/>
      <c r="J8" s="30"/>
      <c r="K8" s="41">
        <f t="shared" si="0"/>
        <v>12</v>
      </c>
      <c r="L8" s="43"/>
      <c r="M8" s="43"/>
      <c r="N8" s="43"/>
      <c r="O8" s="43"/>
      <c r="P8" s="43"/>
      <c r="Q8" s="43"/>
      <c r="R8" s="43"/>
      <c r="S8" s="43"/>
      <c r="T8" s="43"/>
      <c r="U8" s="43"/>
    </row>
    <row r="9" spans="1:21" x14ac:dyDescent="0.25">
      <c r="A9" s="41" t="s">
        <v>133</v>
      </c>
      <c r="B9" s="28"/>
      <c r="C9" s="29"/>
      <c r="D9" s="30"/>
      <c r="E9" s="28">
        <v>53</v>
      </c>
      <c r="F9" s="29">
        <v>11</v>
      </c>
      <c r="G9" s="30">
        <v>64</v>
      </c>
      <c r="H9" s="28">
        <f>J9-I9</f>
        <v>37</v>
      </c>
      <c r="I9" s="29">
        <v>4</v>
      </c>
      <c r="J9" s="30">
        <v>41</v>
      </c>
      <c r="K9" s="41">
        <f t="shared" si="0"/>
        <v>105</v>
      </c>
      <c r="L9" s="43"/>
      <c r="M9" s="43"/>
      <c r="N9" s="43"/>
      <c r="O9" s="43"/>
      <c r="P9" s="43"/>
      <c r="Q9" s="43"/>
      <c r="R9" s="43"/>
      <c r="S9" s="43"/>
      <c r="T9" s="43"/>
      <c r="U9" s="43"/>
    </row>
    <row r="10" spans="1:21" x14ac:dyDescent="0.25">
      <c r="A10" s="41" t="s">
        <v>177</v>
      </c>
      <c r="B10" s="28"/>
      <c r="C10" s="29"/>
      <c r="D10" s="30"/>
      <c r="E10" s="28">
        <v>51</v>
      </c>
      <c r="F10" s="29">
        <v>23</v>
      </c>
      <c r="G10" s="30">
        <v>74</v>
      </c>
      <c r="H10" s="28">
        <f>J10-I10</f>
        <v>10</v>
      </c>
      <c r="I10" s="29">
        <v>3</v>
      </c>
      <c r="J10" s="30">
        <v>13</v>
      </c>
      <c r="K10" s="41">
        <f t="shared" si="0"/>
        <v>87</v>
      </c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spans="1:21" x14ac:dyDescent="0.25">
      <c r="A11" s="41" t="s">
        <v>83</v>
      </c>
      <c r="B11" s="28">
        <v>28</v>
      </c>
      <c r="C11" s="29">
        <v>0</v>
      </c>
      <c r="D11" s="30">
        <v>28</v>
      </c>
      <c r="E11" s="28"/>
      <c r="F11" s="29"/>
      <c r="G11" s="30"/>
      <c r="H11" s="28"/>
      <c r="I11" s="29"/>
      <c r="J11" s="30"/>
      <c r="K11" s="41">
        <f t="shared" si="0"/>
        <v>28</v>
      </c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spans="1:21" x14ac:dyDescent="0.25">
      <c r="A12" s="41" t="s">
        <v>86</v>
      </c>
      <c r="B12" s="28">
        <v>29</v>
      </c>
      <c r="C12" s="29">
        <v>7</v>
      </c>
      <c r="D12" s="30">
        <v>36</v>
      </c>
      <c r="E12" s="28"/>
      <c r="F12" s="29"/>
      <c r="G12" s="30"/>
      <c r="H12" s="28"/>
      <c r="I12" s="29"/>
      <c r="J12" s="30"/>
      <c r="K12" s="41">
        <f t="shared" si="0"/>
        <v>36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1:21" x14ac:dyDescent="0.25">
      <c r="A13" s="41" t="s">
        <v>85</v>
      </c>
      <c r="B13" s="28">
        <v>3</v>
      </c>
      <c r="C13" s="29">
        <v>0</v>
      </c>
      <c r="D13" s="30">
        <v>3</v>
      </c>
      <c r="E13" s="28"/>
      <c r="F13" s="29"/>
      <c r="G13" s="30"/>
      <c r="H13" s="28"/>
      <c r="I13" s="29"/>
      <c r="J13" s="30"/>
      <c r="K13" s="41">
        <f t="shared" si="0"/>
        <v>3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1" x14ac:dyDescent="0.25">
      <c r="A14" s="41" t="s">
        <v>135</v>
      </c>
      <c r="B14" s="28"/>
      <c r="C14" s="29"/>
      <c r="D14" s="30"/>
      <c r="E14" s="28">
        <v>2</v>
      </c>
      <c r="F14" s="29">
        <v>5</v>
      </c>
      <c r="G14" s="30">
        <v>7</v>
      </c>
      <c r="H14" s="28"/>
      <c r="I14" s="29"/>
      <c r="J14" s="30"/>
      <c r="K14" s="41">
        <f t="shared" si="0"/>
        <v>7</v>
      </c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 spans="1:21" x14ac:dyDescent="0.25">
      <c r="A15" s="41" t="s">
        <v>159</v>
      </c>
      <c r="B15" s="28"/>
      <c r="C15" s="29"/>
      <c r="D15" s="30"/>
      <c r="E15" s="28">
        <v>23</v>
      </c>
      <c r="F15" s="29">
        <v>6</v>
      </c>
      <c r="G15" s="30">
        <v>29</v>
      </c>
      <c r="H15" s="28"/>
      <c r="I15" s="29"/>
      <c r="J15" s="30"/>
      <c r="K15" s="41">
        <f t="shared" si="0"/>
        <v>29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spans="1:21" x14ac:dyDescent="0.25">
      <c r="A16" s="41" t="s">
        <v>160</v>
      </c>
      <c r="B16" s="28"/>
      <c r="C16" s="29"/>
      <c r="D16" s="30"/>
      <c r="E16" s="28">
        <v>1</v>
      </c>
      <c r="F16" s="29">
        <v>0</v>
      </c>
      <c r="G16" s="30">
        <v>1</v>
      </c>
      <c r="H16" s="28"/>
      <c r="I16" s="29"/>
      <c r="J16" s="30"/>
      <c r="K16" s="41">
        <f t="shared" si="0"/>
        <v>1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 spans="1:21" x14ac:dyDescent="0.25">
      <c r="A17" s="41" t="s">
        <v>161</v>
      </c>
      <c r="B17" s="28"/>
      <c r="C17" s="29"/>
      <c r="D17" s="30"/>
      <c r="E17" s="28">
        <v>2</v>
      </c>
      <c r="F17" s="29">
        <v>1</v>
      </c>
      <c r="G17" s="30">
        <v>3</v>
      </c>
      <c r="H17" s="28"/>
      <c r="I17" s="29"/>
      <c r="J17" s="30"/>
      <c r="K17" s="41">
        <f t="shared" si="0"/>
        <v>3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spans="1:21" x14ac:dyDescent="0.25">
      <c r="A18" s="41" t="s">
        <v>162</v>
      </c>
      <c r="B18" s="28"/>
      <c r="C18" s="29"/>
      <c r="D18" s="30"/>
      <c r="E18" s="28">
        <v>1</v>
      </c>
      <c r="F18" s="29">
        <v>0</v>
      </c>
      <c r="G18" s="30">
        <v>1</v>
      </c>
      <c r="H18" s="28"/>
      <c r="I18" s="29"/>
      <c r="J18" s="30"/>
      <c r="K18" s="41">
        <f t="shared" si="0"/>
        <v>1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 x14ac:dyDescent="0.25">
      <c r="A19" s="41" t="s">
        <v>163</v>
      </c>
      <c r="B19" s="28"/>
      <c r="C19" s="29"/>
      <c r="D19" s="30"/>
      <c r="E19" s="28">
        <v>2</v>
      </c>
      <c r="F19" s="29">
        <v>3</v>
      </c>
      <c r="G19" s="30">
        <v>5</v>
      </c>
      <c r="H19" s="28"/>
      <c r="I19" s="29"/>
      <c r="J19" s="30"/>
      <c r="K19" s="41">
        <f t="shared" si="0"/>
        <v>5</v>
      </c>
    </row>
    <row r="20" spans="1:21" x14ac:dyDescent="0.25">
      <c r="A20" s="41" t="s">
        <v>164</v>
      </c>
      <c r="B20" s="28"/>
      <c r="C20" s="29"/>
      <c r="D20" s="30"/>
      <c r="E20" s="28">
        <v>11</v>
      </c>
      <c r="F20" s="29">
        <v>6</v>
      </c>
      <c r="G20" s="30">
        <v>17</v>
      </c>
      <c r="H20" s="28"/>
      <c r="I20" s="29"/>
      <c r="J20" s="30"/>
      <c r="K20" s="41">
        <f t="shared" si="0"/>
        <v>17</v>
      </c>
    </row>
    <row r="21" spans="1:21" x14ac:dyDescent="0.25">
      <c r="A21" s="41" t="s">
        <v>165</v>
      </c>
      <c r="B21" s="28"/>
      <c r="C21" s="29"/>
      <c r="D21" s="30"/>
      <c r="E21" s="28">
        <v>2</v>
      </c>
      <c r="F21" s="29">
        <v>0</v>
      </c>
      <c r="G21" s="30">
        <v>2</v>
      </c>
      <c r="H21" s="28"/>
      <c r="I21" s="29"/>
      <c r="J21" s="30"/>
      <c r="K21" s="41">
        <f t="shared" si="0"/>
        <v>2</v>
      </c>
    </row>
    <row r="22" spans="1:21" x14ac:dyDescent="0.25">
      <c r="A22" s="41" t="s">
        <v>166</v>
      </c>
      <c r="B22" s="28"/>
      <c r="C22" s="29"/>
      <c r="D22" s="30"/>
      <c r="E22" s="28">
        <v>1</v>
      </c>
      <c r="F22" s="29">
        <v>0</v>
      </c>
      <c r="G22" s="30">
        <v>1</v>
      </c>
      <c r="H22" s="28"/>
      <c r="I22" s="29"/>
      <c r="J22" s="30"/>
      <c r="K22" s="41">
        <f t="shared" si="0"/>
        <v>1</v>
      </c>
    </row>
    <row r="23" spans="1:21" x14ac:dyDescent="0.25">
      <c r="A23" s="41" t="s">
        <v>167</v>
      </c>
      <c r="B23" s="28"/>
      <c r="C23" s="29"/>
      <c r="D23" s="30"/>
      <c r="E23" s="28">
        <v>6</v>
      </c>
      <c r="F23" s="29">
        <v>5</v>
      </c>
      <c r="G23" s="30">
        <v>11</v>
      </c>
      <c r="H23" s="28"/>
      <c r="I23" s="29"/>
      <c r="J23" s="30"/>
      <c r="K23" s="41">
        <f t="shared" si="0"/>
        <v>11</v>
      </c>
    </row>
    <row r="24" spans="1:21" x14ac:dyDescent="0.25">
      <c r="A24" s="41" t="s">
        <v>168</v>
      </c>
      <c r="B24" s="28"/>
      <c r="C24" s="29"/>
      <c r="D24" s="30"/>
      <c r="E24" s="28">
        <v>10</v>
      </c>
      <c r="F24" s="29">
        <v>18</v>
      </c>
      <c r="G24" s="30">
        <v>28</v>
      </c>
      <c r="H24" s="28"/>
      <c r="I24" s="29"/>
      <c r="J24" s="30"/>
      <c r="K24" s="41">
        <f t="shared" si="0"/>
        <v>28</v>
      </c>
    </row>
    <row r="25" spans="1:21" x14ac:dyDescent="0.25">
      <c r="A25" s="41" t="s">
        <v>169</v>
      </c>
      <c r="B25" s="28"/>
      <c r="C25" s="29"/>
      <c r="D25" s="30"/>
      <c r="E25" s="28">
        <v>9</v>
      </c>
      <c r="F25" s="29">
        <v>2</v>
      </c>
      <c r="G25" s="30">
        <v>11</v>
      </c>
      <c r="H25" s="28"/>
      <c r="I25" s="29"/>
      <c r="J25" s="30"/>
      <c r="K25" s="41">
        <f t="shared" si="0"/>
        <v>11</v>
      </c>
    </row>
    <row r="26" spans="1:21" x14ac:dyDescent="0.25">
      <c r="A26" s="41" t="s">
        <v>82</v>
      </c>
      <c r="B26" s="28"/>
      <c r="C26" s="29"/>
      <c r="D26" s="30"/>
      <c r="E26" s="28">
        <v>4</v>
      </c>
      <c r="F26" s="29">
        <v>0</v>
      </c>
      <c r="G26" s="30">
        <v>4</v>
      </c>
      <c r="H26" s="28"/>
      <c r="I26" s="29"/>
      <c r="J26" s="30"/>
      <c r="K26" s="41">
        <f t="shared" si="0"/>
        <v>4</v>
      </c>
    </row>
    <row r="27" spans="1:21" x14ac:dyDescent="0.25">
      <c r="A27" s="41" t="s">
        <v>171</v>
      </c>
      <c r="B27" s="28"/>
      <c r="C27" s="29"/>
      <c r="D27" s="30"/>
      <c r="E27" s="28">
        <v>0</v>
      </c>
      <c r="F27" s="29">
        <v>1</v>
      </c>
      <c r="G27" s="30">
        <v>1</v>
      </c>
      <c r="H27" s="28"/>
      <c r="I27" s="29"/>
      <c r="J27" s="30"/>
      <c r="K27" s="41">
        <f t="shared" si="0"/>
        <v>1</v>
      </c>
    </row>
    <row r="28" spans="1:21" x14ac:dyDescent="0.25">
      <c r="A28" s="41" t="s">
        <v>173</v>
      </c>
      <c r="B28" s="28"/>
      <c r="C28" s="29"/>
      <c r="D28" s="30"/>
      <c r="E28" s="28"/>
      <c r="F28" s="29"/>
      <c r="G28" s="30"/>
      <c r="H28" s="28">
        <f>J28-I28</f>
        <v>27</v>
      </c>
      <c r="I28" s="29">
        <v>19</v>
      </c>
      <c r="J28" s="30">
        <v>46</v>
      </c>
      <c r="K28" s="41">
        <v>46</v>
      </c>
    </row>
    <row r="29" spans="1:21" x14ac:dyDescent="0.25">
      <c r="A29" s="41" t="s">
        <v>175</v>
      </c>
      <c r="B29" s="28"/>
      <c r="C29" s="29"/>
      <c r="D29" s="30"/>
      <c r="E29" s="28"/>
      <c r="F29" s="29"/>
      <c r="G29" s="30"/>
      <c r="H29" s="28">
        <f>J29-I29</f>
        <v>8</v>
      </c>
      <c r="I29" s="29">
        <v>4</v>
      </c>
      <c r="J29" s="30">
        <v>12</v>
      </c>
      <c r="K29" s="41">
        <v>12</v>
      </c>
    </row>
    <row r="30" spans="1:21" ht="15.75" thickBot="1" x14ac:dyDescent="0.3">
      <c r="A30" s="42" t="s">
        <v>79</v>
      </c>
      <c r="B30" s="33">
        <f t="shared" ref="B30:K30" si="1">SUM(B5:B29)</f>
        <v>281</v>
      </c>
      <c r="C30" s="34">
        <f t="shared" si="1"/>
        <v>21</v>
      </c>
      <c r="D30" s="35">
        <f t="shared" si="1"/>
        <v>302</v>
      </c>
      <c r="E30" s="33">
        <f t="shared" si="1"/>
        <v>273</v>
      </c>
      <c r="F30" s="34">
        <f t="shared" si="1"/>
        <v>89</v>
      </c>
      <c r="G30" s="35">
        <f t="shared" si="1"/>
        <v>362</v>
      </c>
      <c r="H30" s="33">
        <f t="shared" si="1"/>
        <v>93</v>
      </c>
      <c r="I30" s="34">
        <f t="shared" si="1"/>
        <v>39</v>
      </c>
      <c r="J30" s="35">
        <f t="shared" si="1"/>
        <v>132</v>
      </c>
      <c r="K30" s="42">
        <f t="shared" si="1"/>
        <v>796</v>
      </c>
    </row>
    <row r="31" spans="1:2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</row>
    <row r="32" spans="1:21" x14ac:dyDescent="0.25">
      <c r="A32" s="45"/>
      <c r="B32" s="43"/>
      <c r="C32" s="43"/>
      <c r="D32" s="43"/>
      <c r="E32" s="43"/>
      <c r="F32" s="43"/>
      <c r="G32" s="43"/>
      <c r="H32" s="43"/>
      <c r="I32" s="43"/>
      <c r="J32" s="43"/>
      <c r="K32" s="43"/>
    </row>
    <row r="33" spans="1:11" x14ac:dyDescent="0.25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43"/>
    </row>
    <row r="34" spans="1:11" x14ac:dyDescent="0.25">
      <c r="A34" s="66"/>
      <c r="B34" s="46"/>
      <c r="C34" s="46"/>
      <c r="D34" s="46"/>
      <c r="E34" s="46"/>
      <c r="F34" s="46"/>
      <c r="G34" s="46"/>
      <c r="H34" s="46"/>
      <c r="I34" s="46"/>
      <c r="J34" s="46"/>
      <c r="K34" s="43"/>
    </row>
    <row r="35" spans="1:1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</row>
    <row r="36" spans="1:1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</row>
    <row r="37" spans="1:1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</row>
    <row r="38" spans="1:1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</row>
    <row r="39" spans="1:1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</row>
    <row r="40" spans="1:1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</row>
    <row r="41" spans="1:1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</row>
    <row r="42" spans="1:1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</row>
    <row r="43" spans="1:1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</row>
    <row r="44" spans="1:11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</row>
    <row r="45" spans="1:11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</row>
    <row r="46" spans="1:11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</row>
    <row r="47" spans="1:11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</row>
    <row r="48" spans="1:11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</row>
    <row r="49" spans="1:1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</row>
    <row r="50" spans="1:11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spans="1:1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</row>
    <row r="52" spans="1:1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</row>
  </sheetData>
  <mergeCells count="13">
    <mergeCell ref="L3:L4"/>
    <mergeCell ref="M3:O3"/>
    <mergeCell ref="P3:R3"/>
    <mergeCell ref="S3:U3"/>
    <mergeCell ref="A33:A34"/>
    <mergeCell ref="B33:D33"/>
    <mergeCell ref="E33:G33"/>
    <mergeCell ref="H33:J33"/>
    <mergeCell ref="K3:K4"/>
    <mergeCell ref="A3:A4"/>
    <mergeCell ref="B3:D3"/>
    <mergeCell ref="E3:G3"/>
    <mergeCell ref="H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BE39-7ADD-462A-A90E-147C1E99CE0C}">
  <dimension ref="A3:X16"/>
  <sheetViews>
    <sheetView workbookViewId="0">
      <selection activeCell="X16" sqref="A3:X16"/>
    </sheetView>
  </sheetViews>
  <sheetFormatPr defaultRowHeight="15" x14ac:dyDescent="0.25"/>
  <cols>
    <col min="1" max="1" width="18" bestFit="1" customWidth="1"/>
    <col min="2" max="2" width="20.7109375" bestFit="1" customWidth="1"/>
    <col min="3" max="3" width="12" bestFit="1" customWidth="1"/>
    <col min="4" max="5" width="7.5703125" bestFit="1" customWidth="1"/>
    <col min="6" max="6" width="10.5703125" bestFit="1" customWidth="1"/>
    <col min="7" max="8" width="7.5703125" bestFit="1" customWidth="1"/>
    <col min="9" max="9" width="10.5703125" bestFit="1" customWidth="1"/>
    <col min="10" max="11" width="7.5703125" bestFit="1" customWidth="1"/>
    <col min="12" max="12" width="10.5703125" bestFit="1" customWidth="1"/>
    <col min="13" max="14" width="7.5703125" bestFit="1" customWidth="1"/>
    <col min="15" max="15" width="10.5703125" bestFit="1" customWidth="1"/>
    <col min="16" max="17" width="7.5703125" bestFit="1" customWidth="1"/>
    <col min="18" max="18" width="10.5703125" bestFit="1" customWidth="1"/>
    <col min="19" max="20" width="7.5703125" bestFit="1" customWidth="1"/>
    <col min="21" max="21" width="10.5703125" bestFit="1" customWidth="1"/>
    <col min="22" max="22" width="8.5703125" bestFit="1" customWidth="1"/>
    <col min="23" max="23" width="11.5703125" bestFit="1" customWidth="1"/>
    <col min="24" max="24" width="11.28515625" bestFit="1" customWidth="1"/>
    <col min="25" max="25" width="8.42578125" bestFit="1" customWidth="1"/>
    <col min="26" max="26" width="5.28515625" bestFit="1" customWidth="1"/>
    <col min="27" max="27" width="8.42578125" bestFit="1" customWidth="1"/>
    <col min="28" max="28" width="5.28515625" bestFit="1" customWidth="1"/>
    <col min="29" max="29" width="8.42578125" bestFit="1" customWidth="1"/>
    <col min="30" max="30" width="5.28515625" bestFit="1" customWidth="1"/>
    <col min="31" max="31" width="8.42578125" bestFit="1" customWidth="1"/>
    <col min="32" max="32" width="5.28515625" bestFit="1" customWidth="1"/>
    <col min="33" max="33" width="8.42578125" bestFit="1" customWidth="1"/>
    <col min="34" max="34" width="5.28515625" bestFit="1" customWidth="1"/>
    <col min="35" max="35" width="8.42578125" bestFit="1" customWidth="1"/>
    <col min="36" max="36" width="5.28515625" bestFit="1" customWidth="1"/>
    <col min="37" max="37" width="8.42578125" bestFit="1" customWidth="1"/>
    <col min="38" max="38" width="5.28515625" bestFit="1" customWidth="1"/>
    <col min="39" max="39" width="9.42578125" bestFit="1" customWidth="1"/>
    <col min="40" max="40" width="5.28515625" bestFit="1" customWidth="1"/>
    <col min="41" max="41" width="9.42578125" bestFit="1" customWidth="1"/>
    <col min="42" max="42" width="5.28515625" bestFit="1" customWidth="1"/>
    <col min="43" max="43" width="9.42578125" bestFit="1" customWidth="1"/>
    <col min="44" max="44" width="5.28515625" bestFit="1" customWidth="1"/>
    <col min="45" max="45" width="9.42578125" bestFit="1" customWidth="1"/>
    <col min="46" max="46" width="5.28515625" bestFit="1" customWidth="1"/>
    <col min="47" max="47" width="9.42578125" bestFit="1" customWidth="1"/>
    <col min="48" max="48" width="5.28515625" bestFit="1" customWidth="1"/>
    <col min="49" max="49" width="9.42578125" bestFit="1" customWidth="1"/>
    <col min="50" max="50" width="5.28515625" bestFit="1" customWidth="1"/>
    <col min="51" max="51" width="9.42578125" bestFit="1" customWidth="1"/>
    <col min="52" max="52" width="5.28515625" bestFit="1" customWidth="1"/>
    <col min="53" max="53" width="9.42578125" bestFit="1" customWidth="1"/>
    <col min="54" max="54" width="5.28515625" bestFit="1" customWidth="1"/>
    <col min="55" max="55" width="9.42578125" bestFit="1" customWidth="1"/>
    <col min="56" max="56" width="5.28515625" bestFit="1" customWidth="1"/>
    <col min="57" max="57" width="9.42578125" bestFit="1" customWidth="1"/>
    <col min="58" max="58" width="5.28515625" bestFit="1" customWidth="1"/>
    <col min="59" max="59" width="9.42578125" bestFit="1" customWidth="1"/>
    <col min="60" max="60" width="5.28515625" bestFit="1" customWidth="1"/>
    <col min="61" max="61" width="9.42578125" bestFit="1" customWidth="1"/>
    <col min="62" max="62" width="5.28515625" bestFit="1" customWidth="1"/>
    <col min="63" max="63" width="9.42578125" bestFit="1" customWidth="1"/>
    <col min="64" max="64" width="5.28515625" bestFit="1" customWidth="1"/>
    <col min="65" max="65" width="9.42578125" bestFit="1" customWidth="1"/>
    <col min="66" max="66" width="5.28515625" bestFit="1" customWidth="1"/>
    <col min="67" max="67" width="9.42578125" bestFit="1" customWidth="1"/>
    <col min="68" max="68" width="5.28515625" bestFit="1" customWidth="1"/>
    <col min="69" max="69" width="9.42578125" bestFit="1" customWidth="1"/>
    <col min="70" max="70" width="5.28515625" bestFit="1" customWidth="1"/>
    <col min="71" max="71" width="9.42578125" bestFit="1" customWidth="1"/>
    <col min="72" max="72" width="5.28515625" bestFit="1" customWidth="1"/>
    <col min="73" max="73" width="9.42578125" bestFit="1" customWidth="1"/>
    <col min="74" max="74" width="5.28515625" bestFit="1" customWidth="1"/>
    <col min="75" max="75" width="9.42578125" bestFit="1" customWidth="1"/>
    <col min="76" max="76" width="5.28515625" bestFit="1" customWidth="1"/>
    <col min="77" max="77" width="9.42578125" bestFit="1" customWidth="1"/>
    <col min="78" max="78" width="5.28515625" bestFit="1" customWidth="1"/>
    <col min="79" max="79" width="9.42578125" bestFit="1" customWidth="1"/>
    <col min="80" max="80" width="5.28515625" bestFit="1" customWidth="1"/>
    <col min="81" max="81" width="9.42578125" bestFit="1" customWidth="1"/>
    <col min="82" max="82" width="5.28515625" bestFit="1" customWidth="1"/>
    <col min="83" max="83" width="9.42578125" bestFit="1" customWidth="1"/>
    <col min="84" max="84" width="5.28515625" bestFit="1" customWidth="1"/>
    <col min="85" max="85" width="9.42578125" bestFit="1" customWidth="1"/>
    <col min="86" max="86" width="5.28515625" bestFit="1" customWidth="1"/>
    <col min="87" max="87" width="9.42578125" bestFit="1" customWidth="1"/>
    <col min="88" max="88" width="5.28515625" bestFit="1" customWidth="1"/>
    <col min="89" max="89" width="9.42578125" bestFit="1" customWidth="1"/>
    <col min="90" max="90" width="5.28515625" bestFit="1" customWidth="1"/>
    <col min="91" max="91" width="9.42578125" bestFit="1" customWidth="1"/>
    <col min="92" max="92" width="5.28515625" bestFit="1" customWidth="1"/>
    <col min="93" max="93" width="9.42578125" bestFit="1" customWidth="1"/>
    <col min="94" max="94" width="5.28515625" bestFit="1" customWidth="1"/>
    <col min="95" max="95" width="9.42578125" bestFit="1" customWidth="1"/>
    <col min="96" max="96" width="5.28515625" bestFit="1" customWidth="1"/>
    <col min="97" max="97" width="9.42578125" bestFit="1" customWidth="1"/>
    <col min="98" max="98" width="5.42578125" bestFit="1" customWidth="1"/>
    <col min="99" max="99" width="9.42578125" bestFit="1" customWidth="1"/>
    <col min="100" max="100" width="5.28515625" bestFit="1" customWidth="1"/>
    <col min="101" max="101" width="9.42578125" bestFit="1" customWidth="1"/>
    <col min="102" max="102" width="5.28515625" bestFit="1" customWidth="1"/>
    <col min="103" max="103" width="9.42578125" bestFit="1" customWidth="1"/>
    <col min="104" max="104" width="5.28515625" bestFit="1" customWidth="1"/>
    <col min="105" max="105" width="9.42578125" bestFit="1" customWidth="1"/>
    <col min="106" max="106" width="5.28515625" bestFit="1" customWidth="1"/>
    <col min="107" max="107" width="9.42578125" bestFit="1" customWidth="1"/>
    <col min="108" max="108" width="5.28515625" bestFit="1" customWidth="1"/>
    <col min="109" max="109" width="9.42578125" bestFit="1" customWidth="1"/>
    <col min="110" max="111" width="5.42578125" bestFit="1" customWidth="1"/>
    <col min="112" max="112" width="9.42578125" bestFit="1" customWidth="1"/>
    <col min="113" max="113" width="5.28515625" bestFit="1" customWidth="1"/>
    <col min="114" max="114" width="9.42578125" bestFit="1" customWidth="1"/>
    <col min="115" max="116" width="5.42578125" bestFit="1" customWidth="1"/>
    <col min="117" max="117" width="9.42578125" bestFit="1" customWidth="1"/>
    <col min="118" max="118" width="5.28515625" bestFit="1" customWidth="1"/>
    <col min="119" max="119" width="9.42578125" bestFit="1" customWidth="1"/>
    <col min="120" max="120" width="5.28515625" bestFit="1" customWidth="1"/>
    <col min="121" max="121" width="9.42578125" bestFit="1" customWidth="1"/>
    <col min="122" max="122" width="5.28515625" bestFit="1" customWidth="1"/>
    <col min="123" max="123" width="9.42578125" bestFit="1" customWidth="1"/>
    <col min="124" max="124" width="5.28515625" bestFit="1" customWidth="1"/>
    <col min="125" max="125" width="9.42578125" bestFit="1" customWidth="1"/>
    <col min="126" max="126" width="5.28515625" bestFit="1" customWidth="1"/>
    <col min="127" max="127" width="9.42578125" bestFit="1" customWidth="1"/>
    <col min="128" max="128" width="5.28515625" bestFit="1" customWidth="1"/>
    <col min="129" max="129" width="9.42578125" bestFit="1" customWidth="1"/>
    <col min="130" max="130" width="5.28515625" bestFit="1" customWidth="1"/>
    <col min="131" max="131" width="9.42578125" bestFit="1" customWidth="1"/>
    <col min="132" max="132" width="5.28515625" bestFit="1" customWidth="1"/>
    <col min="133" max="133" width="9.42578125" bestFit="1" customWidth="1"/>
    <col min="134" max="134" width="5.28515625" bestFit="1" customWidth="1"/>
    <col min="135" max="135" width="9.42578125" bestFit="1" customWidth="1"/>
    <col min="136" max="136" width="5.28515625" bestFit="1" customWidth="1"/>
    <col min="137" max="137" width="9.42578125" bestFit="1" customWidth="1"/>
    <col min="138" max="139" width="5.42578125" bestFit="1" customWidth="1"/>
    <col min="140" max="140" width="9.42578125" bestFit="1" customWidth="1"/>
    <col min="141" max="141" width="5.28515625" bestFit="1" customWidth="1"/>
    <col min="142" max="142" width="9.42578125" bestFit="1" customWidth="1"/>
    <col min="143" max="143" width="5.28515625" bestFit="1" customWidth="1"/>
    <col min="144" max="144" width="9.42578125" bestFit="1" customWidth="1"/>
    <col min="145" max="146" width="5.42578125" bestFit="1" customWidth="1"/>
    <col min="147" max="147" width="9.42578125" bestFit="1" customWidth="1"/>
    <col min="148" max="148" width="5.28515625" bestFit="1" customWidth="1"/>
    <col min="149" max="149" width="9.42578125" bestFit="1" customWidth="1"/>
    <col min="150" max="150" width="5.28515625" bestFit="1" customWidth="1"/>
    <col min="151" max="151" width="9.42578125" bestFit="1" customWidth="1"/>
    <col min="152" max="152" width="5.28515625" bestFit="1" customWidth="1"/>
    <col min="153" max="153" width="9.42578125" bestFit="1" customWidth="1"/>
    <col min="154" max="154" width="5.28515625" bestFit="1" customWidth="1"/>
    <col min="155" max="155" width="9.42578125" bestFit="1" customWidth="1"/>
    <col min="156" max="156" width="5.28515625" bestFit="1" customWidth="1"/>
    <col min="157" max="157" width="9.42578125" bestFit="1" customWidth="1"/>
    <col min="158" max="158" width="5.28515625" bestFit="1" customWidth="1"/>
    <col min="159" max="159" width="9.42578125" bestFit="1" customWidth="1"/>
    <col min="160" max="160" width="5.28515625" bestFit="1" customWidth="1"/>
    <col min="161" max="161" width="9.42578125" bestFit="1" customWidth="1"/>
    <col min="162" max="162" width="5.28515625" bestFit="1" customWidth="1"/>
    <col min="163" max="163" width="9.42578125" bestFit="1" customWidth="1"/>
    <col min="164" max="164" width="5.28515625" bestFit="1" customWidth="1"/>
    <col min="165" max="165" width="9.42578125" bestFit="1" customWidth="1"/>
    <col min="166" max="166" width="5.28515625" bestFit="1" customWidth="1"/>
    <col min="167" max="167" width="9.42578125" bestFit="1" customWidth="1"/>
    <col min="168" max="168" width="5.28515625" bestFit="1" customWidth="1"/>
    <col min="169" max="169" width="9.42578125" bestFit="1" customWidth="1"/>
    <col min="170" max="170" width="5.28515625" bestFit="1" customWidth="1"/>
    <col min="171" max="171" width="9.42578125" bestFit="1" customWidth="1"/>
    <col min="172" max="172" width="5.28515625" bestFit="1" customWidth="1"/>
    <col min="173" max="173" width="9.42578125" bestFit="1" customWidth="1"/>
    <col min="174" max="174" width="5.28515625" bestFit="1" customWidth="1"/>
    <col min="175" max="175" width="9.42578125" bestFit="1" customWidth="1"/>
    <col min="176" max="177" width="5.42578125" bestFit="1" customWidth="1"/>
    <col min="178" max="178" width="9.42578125" bestFit="1" customWidth="1"/>
    <col min="179" max="179" width="5.42578125" bestFit="1" customWidth="1"/>
    <col min="180" max="180" width="9.42578125" bestFit="1" customWidth="1"/>
    <col min="181" max="181" width="5.28515625" bestFit="1" customWidth="1"/>
    <col min="182" max="182" width="9.42578125" bestFit="1" customWidth="1"/>
    <col min="183" max="183" width="5.28515625" bestFit="1" customWidth="1"/>
    <col min="184" max="184" width="9.42578125" bestFit="1" customWidth="1"/>
    <col min="185" max="185" width="5.28515625" bestFit="1" customWidth="1"/>
    <col min="186" max="186" width="9.42578125" bestFit="1" customWidth="1"/>
    <col min="187" max="187" width="5.28515625" bestFit="1" customWidth="1"/>
    <col min="188" max="188" width="9.42578125" bestFit="1" customWidth="1"/>
    <col min="189" max="189" width="5.28515625" bestFit="1" customWidth="1"/>
    <col min="190" max="190" width="9.42578125" bestFit="1" customWidth="1"/>
    <col min="191" max="191" width="5.28515625" bestFit="1" customWidth="1"/>
    <col min="192" max="192" width="9.42578125" bestFit="1" customWidth="1"/>
    <col min="193" max="193" width="5.28515625" bestFit="1" customWidth="1"/>
    <col min="194" max="194" width="9.42578125" bestFit="1" customWidth="1"/>
    <col min="195" max="195" width="5.28515625" bestFit="1" customWidth="1"/>
    <col min="196" max="196" width="9.42578125" bestFit="1" customWidth="1"/>
    <col min="197" max="197" width="5.28515625" bestFit="1" customWidth="1"/>
    <col min="198" max="198" width="9.42578125" bestFit="1" customWidth="1"/>
    <col min="199" max="199" width="5.42578125" bestFit="1" customWidth="1"/>
    <col min="200" max="200" width="9.42578125" bestFit="1" customWidth="1"/>
    <col min="201" max="201" width="5.28515625" bestFit="1" customWidth="1"/>
    <col min="202" max="202" width="9.42578125" bestFit="1" customWidth="1"/>
    <col min="203" max="203" width="5.28515625" bestFit="1" customWidth="1"/>
    <col min="204" max="204" width="9.42578125" bestFit="1" customWidth="1"/>
    <col min="205" max="205" width="5.28515625" bestFit="1" customWidth="1"/>
    <col min="206" max="206" width="9.42578125" bestFit="1" customWidth="1"/>
    <col min="207" max="207" width="5.28515625" bestFit="1" customWidth="1"/>
    <col min="208" max="208" width="9.42578125" bestFit="1" customWidth="1"/>
    <col min="209" max="209" width="5.28515625" bestFit="1" customWidth="1"/>
    <col min="210" max="210" width="9.42578125" bestFit="1" customWidth="1"/>
    <col min="211" max="211" width="5.28515625" bestFit="1" customWidth="1"/>
    <col min="212" max="212" width="9.42578125" bestFit="1" customWidth="1"/>
    <col min="213" max="213" width="5.28515625" bestFit="1" customWidth="1"/>
    <col min="214" max="214" width="9.42578125" bestFit="1" customWidth="1"/>
    <col min="215" max="215" width="5.28515625" bestFit="1" customWidth="1"/>
    <col min="216" max="216" width="9.42578125" bestFit="1" customWidth="1"/>
    <col min="217" max="217" width="5.28515625" bestFit="1" customWidth="1"/>
    <col min="218" max="218" width="9.42578125" bestFit="1" customWidth="1"/>
    <col min="219" max="219" width="5.28515625" bestFit="1" customWidth="1"/>
    <col min="220" max="220" width="9.42578125" bestFit="1" customWidth="1"/>
    <col min="221" max="221" width="5.28515625" bestFit="1" customWidth="1"/>
    <col min="222" max="222" width="9.42578125" bestFit="1" customWidth="1"/>
    <col min="223" max="223" width="5.28515625" bestFit="1" customWidth="1"/>
    <col min="224" max="224" width="9.42578125" bestFit="1" customWidth="1"/>
    <col min="225" max="225" width="5.28515625" bestFit="1" customWidth="1"/>
    <col min="226" max="226" width="9.42578125" bestFit="1" customWidth="1"/>
    <col min="227" max="227" width="5.28515625" bestFit="1" customWidth="1"/>
    <col min="228" max="228" width="9.42578125" bestFit="1" customWidth="1"/>
    <col min="229" max="229" width="5.28515625" bestFit="1" customWidth="1"/>
    <col min="230" max="230" width="9.42578125" bestFit="1" customWidth="1"/>
    <col min="231" max="231" width="5.28515625" bestFit="1" customWidth="1"/>
    <col min="232" max="232" width="9.42578125" bestFit="1" customWidth="1"/>
    <col min="233" max="233" width="5.28515625" bestFit="1" customWidth="1"/>
    <col min="234" max="234" width="9.42578125" bestFit="1" customWidth="1"/>
    <col min="235" max="235" width="5.28515625" bestFit="1" customWidth="1"/>
    <col min="236" max="236" width="9.42578125" bestFit="1" customWidth="1"/>
    <col min="237" max="237" width="5.28515625" bestFit="1" customWidth="1"/>
    <col min="238" max="238" width="9.42578125" bestFit="1" customWidth="1"/>
    <col min="239" max="239" width="5.28515625" bestFit="1" customWidth="1"/>
    <col min="240" max="240" width="9.42578125" bestFit="1" customWidth="1"/>
    <col min="241" max="242" width="5.42578125" bestFit="1" customWidth="1"/>
    <col min="243" max="243" width="9.42578125" bestFit="1" customWidth="1"/>
    <col min="244" max="244" width="5.28515625" bestFit="1" customWidth="1"/>
    <col min="245" max="245" width="9.42578125" bestFit="1" customWidth="1"/>
    <col min="246" max="246" width="5.28515625" bestFit="1" customWidth="1"/>
    <col min="247" max="247" width="9.42578125" bestFit="1" customWidth="1"/>
    <col min="248" max="248" width="5.42578125" bestFit="1" customWidth="1"/>
    <col min="249" max="249" width="9.42578125" bestFit="1" customWidth="1"/>
    <col min="250" max="251" width="5.42578125" bestFit="1" customWidth="1"/>
    <col min="252" max="252" width="9.42578125" bestFit="1" customWidth="1"/>
    <col min="253" max="253" width="5.42578125" bestFit="1" customWidth="1"/>
    <col min="254" max="254" width="9.42578125" bestFit="1" customWidth="1"/>
    <col min="255" max="255" width="5.28515625" bestFit="1" customWidth="1"/>
    <col min="256" max="256" width="9.42578125" bestFit="1" customWidth="1"/>
    <col min="257" max="257" width="5.28515625" bestFit="1" customWidth="1"/>
    <col min="258" max="258" width="9.42578125" bestFit="1" customWidth="1"/>
    <col min="259" max="259" width="5.28515625" bestFit="1" customWidth="1"/>
    <col min="260" max="260" width="9.42578125" bestFit="1" customWidth="1"/>
    <col min="261" max="261" width="5.28515625" bestFit="1" customWidth="1"/>
    <col min="262" max="262" width="9.42578125" bestFit="1" customWidth="1"/>
    <col min="263" max="263" width="5.28515625" bestFit="1" customWidth="1"/>
    <col min="264" max="264" width="9.42578125" bestFit="1" customWidth="1"/>
    <col min="265" max="265" width="5.28515625" bestFit="1" customWidth="1"/>
    <col min="266" max="266" width="9.42578125" bestFit="1" customWidth="1"/>
    <col min="267" max="267" width="5.28515625" bestFit="1" customWidth="1"/>
    <col min="268" max="268" width="9.42578125" bestFit="1" customWidth="1"/>
    <col min="269" max="269" width="5.28515625" bestFit="1" customWidth="1"/>
    <col min="270" max="270" width="9.42578125" bestFit="1" customWidth="1"/>
    <col min="271" max="271" width="5.28515625" bestFit="1" customWidth="1"/>
    <col min="272" max="272" width="9.42578125" bestFit="1" customWidth="1"/>
    <col min="273" max="273" width="5.28515625" bestFit="1" customWidth="1"/>
    <col min="274" max="274" width="9.42578125" bestFit="1" customWidth="1"/>
    <col min="275" max="275" width="5.28515625" bestFit="1" customWidth="1"/>
    <col min="276" max="276" width="9.42578125" bestFit="1" customWidth="1"/>
    <col min="277" max="277" width="5.28515625" bestFit="1" customWidth="1"/>
    <col min="278" max="278" width="9.42578125" bestFit="1" customWidth="1"/>
    <col min="279" max="279" width="5.28515625" bestFit="1" customWidth="1"/>
    <col min="280" max="280" width="9.42578125" bestFit="1" customWidth="1"/>
    <col min="281" max="281" width="5.28515625" bestFit="1" customWidth="1"/>
    <col min="282" max="282" width="9.42578125" bestFit="1" customWidth="1"/>
    <col min="283" max="284" width="5.42578125" bestFit="1" customWidth="1"/>
    <col min="285" max="285" width="9.42578125" bestFit="1" customWidth="1"/>
    <col min="286" max="286" width="5.28515625" bestFit="1" customWidth="1"/>
    <col min="287" max="287" width="9.42578125" bestFit="1" customWidth="1"/>
    <col min="288" max="288" width="5.28515625" bestFit="1" customWidth="1"/>
    <col min="289" max="289" width="9.42578125" bestFit="1" customWidth="1"/>
    <col min="290" max="290" width="5.28515625" bestFit="1" customWidth="1"/>
    <col min="291" max="291" width="9.42578125" bestFit="1" customWidth="1"/>
    <col min="292" max="292" width="5.28515625" bestFit="1" customWidth="1"/>
    <col min="293" max="293" width="9.42578125" bestFit="1" customWidth="1"/>
    <col min="294" max="294" width="5.28515625" bestFit="1" customWidth="1"/>
    <col min="295" max="295" width="9.42578125" bestFit="1" customWidth="1"/>
    <col min="296" max="296" width="5.28515625" bestFit="1" customWidth="1"/>
    <col min="297" max="297" width="9.42578125" bestFit="1" customWidth="1"/>
    <col min="298" max="298" width="5.28515625" bestFit="1" customWidth="1"/>
    <col min="299" max="299" width="9.42578125" bestFit="1" customWidth="1"/>
    <col min="300" max="300" width="5.28515625" bestFit="1" customWidth="1"/>
    <col min="301" max="301" width="9.42578125" bestFit="1" customWidth="1"/>
    <col min="302" max="302" width="5.28515625" bestFit="1" customWidth="1"/>
    <col min="303" max="303" width="9.42578125" bestFit="1" customWidth="1"/>
    <col min="304" max="304" width="5.28515625" bestFit="1" customWidth="1"/>
    <col min="305" max="305" width="9.42578125" bestFit="1" customWidth="1"/>
    <col min="306" max="306" width="5.28515625" bestFit="1" customWidth="1"/>
    <col min="307" max="307" width="9.42578125" bestFit="1" customWidth="1"/>
    <col min="308" max="308" width="5.28515625" bestFit="1" customWidth="1"/>
    <col min="309" max="309" width="9.42578125" bestFit="1" customWidth="1"/>
    <col min="310" max="310" width="5.28515625" bestFit="1" customWidth="1"/>
    <col min="311" max="311" width="9.42578125" bestFit="1" customWidth="1"/>
    <col min="312" max="312" width="5.28515625" bestFit="1" customWidth="1"/>
    <col min="313" max="313" width="9.42578125" bestFit="1" customWidth="1"/>
    <col min="314" max="314" width="5.28515625" bestFit="1" customWidth="1"/>
    <col min="315" max="315" width="9.42578125" bestFit="1" customWidth="1"/>
    <col min="316" max="316" width="5.28515625" bestFit="1" customWidth="1"/>
    <col min="317" max="317" width="9.42578125" bestFit="1" customWidth="1"/>
    <col min="318" max="319" width="5.42578125" bestFit="1" customWidth="1"/>
    <col min="320" max="320" width="9.42578125" bestFit="1" customWidth="1"/>
    <col min="321" max="321" width="5.28515625" bestFit="1" customWidth="1"/>
    <col min="322" max="322" width="9.42578125" bestFit="1" customWidth="1"/>
    <col min="323" max="324" width="5.42578125" bestFit="1" customWidth="1"/>
    <col min="325" max="325" width="9.42578125" bestFit="1" customWidth="1"/>
    <col min="326" max="326" width="5.28515625" bestFit="1" customWidth="1"/>
    <col min="327" max="327" width="9.42578125" bestFit="1" customWidth="1"/>
    <col min="328" max="328" width="5.28515625" bestFit="1" customWidth="1"/>
    <col min="329" max="329" width="9.42578125" bestFit="1" customWidth="1"/>
    <col min="330" max="330" width="5.28515625" bestFit="1" customWidth="1"/>
    <col min="331" max="331" width="9.42578125" bestFit="1" customWidth="1"/>
    <col min="332" max="332" width="5.28515625" bestFit="1" customWidth="1"/>
    <col min="333" max="333" width="9.42578125" bestFit="1" customWidth="1"/>
    <col min="334" max="334" width="5.28515625" bestFit="1" customWidth="1"/>
    <col min="335" max="335" width="9.42578125" bestFit="1" customWidth="1"/>
    <col min="336" max="336" width="5.28515625" bestFit="1" customWidth="1"/>
    <col min="337" max="337" width="9.42578125" bestFit="1" customWidth="1"/>
    <col min="338" max="338" width="5.28515625" bestFit="1" customWidth="1"/>
    <col min="339" max="339" width="9.42578125" bestFit="1" customWidth="1"/>
    <col min="340" max="340" width="5.28515625" bestFit="1" customWidth="1"/>
    <col min="341" max="341" width="9.42578125" bestFit="1" customWidth="1"/>
    <col min="342" max="343" width="5.42578125" bestFit="1" customWidth="1"/>
    <col min="344" max="344" width="9.42578125" bestFit="1" customWidth="1"/>
    <col min="345" max="345" width="5.28515625" bestFit="1" customWidth="1"/>
    <col min="346" max="346" width="9.42578125" bestFit="1" customWidth="1"/>
    <col min="347" max="347" width="5.28515625" bestFit="1" customWidth="1"/>
    <col min="348" max="348" width="9.42578125" bestFit="1" customWidth="1"/>
    <col min="349" max="349" width="5.28515625" bestFit="1" customWidth="1"/>
    <col min="350" max="350" width="9.42578125" bestFit="1" customWidth="1"/>
    <col min="351" max="351" width="5.28515625" bestFit="1" customWidth="1"/>
    <col min="352" max="352" width="9.42578125" bestFit="1" customWidth="1"/>
    <col min="353" max="353" width="5.28515625" bestFit="1" customWidth="1"/>
    <col min="354" max="354" width="9.42578125" bestFit="1" customWidth="1"/>
    <col min="355" max="355" width="5.28515625" bestFit="1" customWidth="1"/>
    <col min="356" max="356" width="9.42578125" bestFit="1" customWidth="1"/>
    <col min="357" max="357" width="5.28515625" bestFit="1" customWidth="1"/>
    <col min="358" max="358" width="9.42578125" bestFit="1" customWidth="1"/>
    <col min="359" max="359" width="5.28515625" bestFit="1" customWidth="1"/>
    <col min="360" max="360" width="9.42578125" bestFit="1" customWidth="1"/>
    <col min="361" max="361" width="5.28515625" bestFit="1" customWidth="1"/>
    <col min="362" max="362" width="9.42578125" bestFit="1" customWidth="1"/>
    <col min="363" max="363" width="5.28515625" bestFit="1" customWidth="1"/>
    <col min="364" max="364" width="9.42578125" bestFit="1" customWidth="1"/>
    <col min="365" max="365" width="5.28515625" bestFit="1" customWidth="1"/>
    <col min="366" max="366" width="9.42578125" bestFit="1" customWidth="1"/>
    <col min="367" max="367" width="5.28515625" bestFit="1" customWidth="1"/>
    <col min="368" max="368" width="9.42578125" bestFit="1" customWidth="1"/>
    <col min="369" max="369" width="5.28515625" bestFit="1" customWidth="1"/>
    <col min="370" max="370" width="9.42578125" bestFit="1" customWidth="1"/>
    <col min="371" max="371" width="5.28515625" bestFit="1" customWidth="1"/>
    <col min="372" max="372" width="9.42578125" bestFit="1" customWidth="1"/>
    <col min="373" max="373" width="5.28515625" bestFit="1" customWidth="1"/>
    <col min="374" max="374" width="9.42578125" bestFit="1" customWidth="1"/>
    <col min="375" max="375" width="5.28515625" bestFit="1" customWidth="1"/>
    <col min="376" max="376" width="9.42578125" bestFit="1" customWidth="1"/>
    <col min="377" max="377" width="5.28515625" bestFit="1" customWidth="1"/>
    <col min="378" max="378" width="9.42578125" bestFit="1" customWidth="1"/>
    <col min="379" max="379" width="5.28515625" bestFit="1" customWidth="1"/>
    <col min="380" max="380" width="9.42578125" bestFit="1" customWidth="1"/>
    <col min="381" max="381" width="5.28515625" bestFit="1" customWidth="1"/>
    <col min="382" max="382" width="9.42578125" bestFit="1" customWidth="1"/>
    <col min="383" max="383" width="5.28515625" bestFit="1" customWidth="1"/>
    <col min="384" max="384" width="9.42578125" bestFit="1" customWidth="1"/>
    <col min="385" max="385" width="5.28515625" bestFit="1" customWidth="1"/>
    <col min="386" max="386" width="9.42578125" bestFit="1" customWidth="1"/>
    <col min="387" max="387" width="5.28515625" bestFit="1" customWidth="1"/>
    <col min="388" max="388" width="9.42578125" bestFit="1" customWidth="1"/>
    <col min="389" max="389" width="5.28515625" bestFit="1" customWidth="1"/>
    <col min="390" max="390" width="9.42578125" bestFit="1" customWidth="1"/>
    <col min="391" max="391" width="5.28515625" bestFit="1" customWidth="1"/>
    <col min="392" max="392" width="9.42578125" bestFit="1" customWidth="1"/>
    <col min="393" max="393" width="5.28515625" bestFit="1" customWidth="1"/>
    <col min="394" max="394" width="9.42578125" bestFit="1" customWidth="1"/>
    <col min="395" max="395" width="5.42578125" bestFit="1" customWidth="1"/>
    <col min="396" max="396" width="9.42578125" bestFit="1" customWidth="1"/>
    <col min="397" max="397" width="5.28515625" bestFit="1" customWidth="1"/>
    <col min="398" max="398" width="9.42578125" bestFit="1" customWidth="1"/>
    <col min="399" max="399" width="5.28515625" bestFit="1" customWidth="1"/>
    <col min="400" max="400" width="9.42578125" bestFit="1" customWidth="1"/>
    <col min="401" max="401" width="5.28515625" bestFit="1" customWidth="1"/>
    <col min="402" max="402" width="9.42578125" bestFit="1" customWidth="1"/>
    <col min="403" max="403" width="5.28515625" bestFit="1" customWidth="1"/>
    <col min="404" max="404" width="9.42578125" bestFit="1" customWidth="1"/>
    <col min="405" max="405" width="5.28515625" bestFit="1" customWidth="1"/>
    <col min="406" max="406" width="9.42578125" bestFit="1" customWidth="1"/>
    <col min="407" max="407" width="5.28515625" bestFit="1" customWidth="1"/>
    <col min="408" max="408" width="9.42578125" bestFit="1" customWidth="1"/>
    <col min="409" max="409" width="5.28515625" bestFit="1" customWidth="1"/>
    <col min="410" max="410" width="9.42578125" bestFit="1" customWidth="1"/>
    <col min="411" max="411" width="5.28515625" bestFit="1" customWidth="1"/>
    <col min="412" max="412" width="9.42578125" bestFit="1" customWidth="1"/>
    <col min="413" max="413" width="5.28515625" bestFit="1" customWidth="1"/>
    <col min="414" max="414" width="9.42578125" bestFit="1" customWidth="1"/>
    <col min="415" max="415" width="5.28515625" bestFit="1" customWidth="1"/>
    <col min="416" max="416" width="9.42578125" bestFit="1" customWidth="1"/>
    <col min="417" max="417" width="5.28515625" bestFit="1" customWidth="1"/>
    <col min="418" max="418" width="9.42578125" bestFit="1" customWidth="1"/>
    <col min="419" max="419" width="5.28515625" bestFit="1" customWidth="1"/>
    <col min="420" max="420" width="9.42578125" bestFit="1" customWidth="1"/>
    <col min="421" max="422" width="5.42578125" bestFit="1" customWidth="1"/>
    <col min="423" max="423" width="9.42578125" bestFit="1" customWidth="1"/>
    <col min="424" max="424" width="5.28515625" bestFit="1" customWidth="1"/>
    <col min="425" max="425" width="9.42578125" bestFit="1" customWidth="1"/>
    <col min="426" max="426" width="5.28515625" bestFit="1" customWidth="1"/>
    <col min="427" max="427" width="9.42578125" bestFit="1" customWidth="1"/>
    <col min="428" max="428" width="5.28515625" bestFit="1" customWidth="1"/>
    <col min="429" max="429" width="9.42578125" bestFit="1" customWidth="1"/>
    <col min="430" max="431" width="5.42578125" bestFit="1" customWidth="1"/>
    <col min="432" max="432" width="9.42578125" bestFit="1" customWidth="1"/>
    <col min="433" max="433" width="5.42578125" bestFit="1" customWidth="1"/>
    <col min="434" max="434" width="9.42578125" bestFit="1" customWidth="1"/>
    <col min="435" max="435" width="5.28515625" bestFit="1" customWidth="1"/>
    <col min="436" max="436" width="9.42578125" bestFit="1" customWidth="1"/>
    <col min="437" max="437" width="5.28515625" bestFit="1" customWidth="1"/>
    <col min="438" max="438" width="9.42578125" bestFit="1" customWidth="1"/>
    <col min="439" max="439" width="5.28515625" bestFit="1" customWidth="1"/>
    <col min="440" max="440" width="9.42578125" bestFit="1" customWidth="1"/>
    <col min="441" max="441" width="5.28515625" bestFit="1" customWidth="1"/>
    <col min="442" max="442" width="9.42578125" bestFit="1" customWidth="1"/>
    <col min="443" max="443" width="5.28515625" bestFit="1" customWidth="1"/>
    <col min="444" max="444" width="9.42578125" bestFit="1" customWidth="1"/>
    <col min="445" max="446" width="5.42578125" bestFit="1" customWidth="1"/>
    <col min="447" max="447" width="9.42578125" bestFit="1" customWidth="1"/>
    <col min="448" max="448" width="5.28515625" bestFit="1" customWidth="1"/>
    <col min="449" max="449" width="9.42578125" bestFit="1" customWidth="1"/>
    <col min="450" max="450" width="5.28515625" bestFit="1" customWidth="1"/>
    <col min="451" max="451" width="9.42578125" bestFit="1" customWidth="1"/>
    <col min="452" max="452" width="5.28515625" bestFit="1" customWidth="1"/>
    <col min="453" max="453" width="9.42578125" bestFit="1" customWidth="1"/>
    <col min="454" max="454" width="5.28515625" bestFit="1" customWidth="1"/>
    <col min="455" max="455" width="9.42578125" bestFit="1" customWidth="1"/>
    <col min="456" max="456" width="5.28515625" bestFit="1" customWidth="1"/>
    <col min="457" max="457" width="9.42578125" bestFit="1" customWidth="1"/>
    <col min="458" max="458" width="5.28515625" bestFit="1" customWidth="1"/>
    <col min="459" max="459" width="9.42578125" bestFit="1" customWidth="1"/>
    <col min="460" max="460" width="5.28515625" bestFit="1" customWidth="1"/>
    <col min="461" max="461" width="9.42578125" bestFit="1" customWidth="1"/>
    <col min="462" max="463" width="5.42578125" bestFit="1" customWidth="1"/>
    <col min="464" max="464" width="9.42578125" bestFit="1" customWidth="1"/>
    <col min="465" max="465" width="5.28515625" bestFit="1" customWidth="1"/>
    <col min="466" max="466" width="9.42578125" bestFit="1" customWidth="1"/>
    <col min="467" max="467" width="5.28515625" bestFit="1" customWidth="1"/>
    <col min="468" max="468" width="9.42578125" bestFit="1" customWidth="1"/>
    <col min="469" max="469" width="5.28515625" bestFit="1" customWidth="1"/>
    <col min="470" max="470" width="9.42578125" bestFit="1" customWidth="1"/>
    <col min="471" max="471" width="5.28515625" bestFit="1" customWidth="1"/>
    <col min="472" max="472" width="9.42578125" bestFit="1" customWidth="1"/>
    <col min="473" max="473" width="5.28515625" bestFit="1" customWidth="1"/>
    <col min="474" max="474" width="9.42578125" bestFit="1" customWidth="1"/>
    <col min="475" max="475" width="5.42578125" bestFit="1" customWidth="1"/>
    <col min="476" max="476" width="9.42578125" bestFit="1" customWidth="1"/>
    <col min="477" max="478" width="5.42578125" bestFit="1" customWidth="1"/>
    <col min="479" max="479" width="9.42578125" bestFit="1" customWidth="1"/>
    <col min="480" max="480" width="5.28515625" bestFit="1" customWidth="1"/>
    <col min="481" max="481" width="9.42578125" bestFit="1" customWidth="1"/>
    <col min="482" max="482" width="5.42578125" bestFit="1" customWidth="1"/>
    <col min="483" max="483" width="9.42578125" bestFit="1" customWidth="1"/>
    <col min="484" max="484" width="5.28515625" bestFit="1" customWidth="1"/>
    <col min="485" max="485" width="9.42578125" bestFit="1" customWidth="1"/>
    <col min="486" max="486" width="5.42578125" bestFit="1" customWidth="1"/>
    <col min="487" max="487" width="9.42578125" bestFit="1" customWidth="1"/>
    <col min="488" max="488" width="5.42578125" bestFit="1" customWidth="1"/>
    <col min="489" max="489" width="9.42578125" bestFit="1" customWidth="1"/>
    <col min="490" max="490" width="5.42578125" bestFit="1" customWidth="1"/>
    <col min="491" max="491" width="9.42578125" bestFit="1" customWidth="1"/>
    <col min="492" max="492" width="5.42578125" bestFit="1" customWidth="1"/>
    <col min="493" max="493" width="9.42578125" bestFit="1" customWidth="1"/>
    <col min="494" max="494" width="5.28515625" bestFit="1" customWidth="1"/>
    <col min="495" max="495" width="9.42578125" bestFit="1" customWidth="1"/>
    <col min="496" max="496" width="5.28515625" bestFit="1" customWidth="1"/>
    <col min="497" max="497" width="9.42578125" bestFit="1" customWidth="1"/>
    <col min="498" max="498" width="5.42578125" bestFit="1" customWidth="1"/>
    <col min="499" max="499" width="9.42578125" bestFit="1" customWidth="1"/>
    <col min="500" max="500" width="5.28515625" bestFit="1" customWidth="1"/>
    <col min="501" max="501" width="9.42578125" bestFit="1" customWidth="1"/>
    <col min="502" max="503" width="5.42578125" bestFit="1" customWidth="1"/>
    <col min="504" max="504" width="9.42578125" bestFit="1" customWidth="1"/>
    <col min="505" max="505" width="5.28515625" bestFit="1" customWidth="1"/>
    <col min="506" max="506" width="9.42578125" bestFit="1" customWidth="1"/>
    <col min="507" max="507" width="5.28515625" bestFit="1" customWidth="1"/>
    <col min="508" max="508" width="9.42578125" bestFit="1" customWidth="1"/>
    <col min="509" max="509" width="11.28515625" bestFit="1" customWidth="1"/>
  </cols>
  <sheetData>
    <row r="3" spans="1:24" x14ac:dyDescent="0.25">
      <c r="A3" s="14" t="s">
        <v>60</v>
      </c>
      <c r="B3" s="14" t="s">
        <v>58</v>
      </c>
      <c r="C3" s="14" t="s">
        <v>53</v>
      </c>
    </row>
    <row r="4" spans="1:24" x14ac:dyDescent="0.25">
      <c r="B4" s="15" t="s">
        <v>61</v>
      </c>
      <c r="C4" s="15" t="s">
        <v>62</v>
      </c>
      <c r="D4" s="15" t="s">
        <v>63</v>
      </c>
      <c r="F4" s="15" t="s">
        <v>64</v>
      </c>
      <c r="G4" s="15" t="s">
        <v>65</v>
      </c>
      <c r="I4" s="15" t="s">
        <v>66</v>
      </c>
      <c r="J4" s="15" t="s">
        <v>67</v>
      </c>
      <c r="L4" s="15" t="s">
        <v>68</v>
      </c>
      <c r="M4" s="15" t="s">
        <v>69</v>
      </c>
      <c r="O4" s="15" t="s">
        <v>70</v>
      </c>
      <c r="P4" s="15" t="s">
        <v>71</v>
      </c>
      <c r="R4" s="15" t="s">
        <v>72</v>
      </c>
      <c r="S4" s="15" t="s">
        <v>73</v>
      </c>
      <c r="U4" s="15" t="s">
        <v>74</v>
      </c>
      <c r="V4" s="15" t="s">
        <v>75</v>
      </c>
      <c r="W4" s="15" t="s">
        <v>76</v>
      </c>
      <c r="X4" s="15" t="s">
        <v>59</v>
      </c>
    </row>
    <row r="5" spans="1:24" x14ac:dyDescent="0.25">
      <c r="A5" s="14" t="s">
        <v>29</v>
      </c>
      <c r="B5" t="s">
        <v>54</v>
      </c>
      <c r="D5" t="s">
        <v>54</v>
      </c>
      <c r="E5" t="s">
        <v>55</v>
      </c>
      <c r="G5" t="s">
        <v>54</v>
      </c>
      <c r="H5" t="s">
        <v>55</v>
      </c>
      <c r="J5" t="s">
        <v>54</v>
      </c>
      <c r="K5" t="s">
        <v>55</v>
      </c>
      <c r="M5" t="s">
        <v>54</v>
      </c>
      <c r="N5" t="s">
        <v>55</v>
      </c>
      <c r="P5" t="s">
        <v>54</v>
      </c>
      <c r="Q5" t="s">
        <v>55</v>
      </c>
      <c r="S5" t="s">
        <v>54</v>
      </c>
      <c r="T5" t="s">
        <v>55</v>
      </c>
      <c r="V5" t="s">
        <v>54</v>
      </c>
    </row>
    <row r="6" spans="1:24" x14ac:dyDescent="0.25">
      <c r="A6" t="s">
        <v>31</v>
      </c>
      <c r="B6" s="16">
        <v>33</v>
      </c>
      <c r="C6" s="16">
        <v>33</v>
      </c>
      <c r="D6" s="16">
        <v>71</v>
      </c>
      <c r="E6" s="16">
        <v>5</v>
      </c>
      <c r="F6" s="16">
        <v>76</v>
      </c>
      <c r="G6" s="16">
        <v>23</v>
      </c>
      <c r="H6" s="16">
        <v>9</v>
      </c>
      <c r="I6" s="16">
        <v>32</v>
      </c>
      <c r="J6" s="16">
        <v>3</v>
      </c>
      <c r="K6" s="16"/>
      <c r="L6" s="16">
        <v>3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>
        <v>144</v>
      </c>
    </row>
    <row r="7" spans="1:24" x14ac:dyDescent="0.25">
      <c r="A7" t="s">
        <v>35</v>
      </c>
      <c r="B7" s="16"/>
      <c r="C7" s="16"/>
      <c r="D7" s="16">
        <v>1</v>
      </c>
      <c r="E7" s="16"/>
      <c r="F7" s="16">
        <v>1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>
        <v>1</v>
      </c>
    </row>
    <row r="8" spans="1:24" x14ac:dyDescent="0.25">
      <c r="A8" t="s">
        <v>36</v>
      </c>
      <c r="B8" s="16">
        <v>1</v>
      </c>
      <c r="C8" s="16">
        <v>1</v>
      </c>
      <c r="D8" s="16">
        <v>21</v>
      </c>
      <c r="E8" s="16">
        <v>2</v>
      </c>
      <c r="F8" s="16">
        <v>23</v>
      </c>
      <c r="G8" s="16">
        <v>6</v>
      </c>
      <c r="H8" s="16">
        <v>5</v>
      </c>
      <c r="I8" s="16">
        <v>11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>
        <v>35</v>
      </c>
    </row>
    <row r="9" spans="1:24" x14ac:dyDescent="0.25">
      <c r="A9" t="s">
        <v>33</v>
      </c>
      <c r="B9" s="16"/>
      <c r="C9" s="16"/>
      <c r="D9" s="16">
        <v>15</v>
      </c>
      <c r="E9" s="16"/>
      <c r="F9" s="16">
        <v>15</v>
      </c>
      <c r="G9" s="16">
        <v>32</v>
      </c>
      <c r="H9" s="16"/>
      <c r="I9" s="16">
        <v>32</v>
      </c>
      <c r="J9" s="16">
        <v>22</v>
      </c>
      <c r="K9" s="16">
        <v>1</v>
      </c>
      <c r="L9" s="16">
        <v>23</v>
      </c>
      <c r="M9" s="16">
        <v>12</v>
      </c>
      <c r="N9" s="16">
        <v>3</v>
      </c>
      <c r="O9" s="16">
        <v>15</v>
      </c>
      <c r="P9" s="16"/>
      <c r="Q9" s="16">
        <v>2</v>
      </c>
      <c r="R9" s="16">
        <v>2</v>
      </c>
      <c r="S9" s="16">
        <v>2</v>
      </c>
      <c r="T9" s="16">
        <v>6</v>
      </c>
      <c r="U9" s="16">
        <v>8</v>
      </c>
      <c r="V9" s="16"/>
      <c r="W9" s="16"/>
      <c r="X9" s="16">
        <v>95</v>
      </c>
    </row>
    <row r="10" spans="1:24" x14ac:dyDescent="0.25">
      <c r="A10" t="s">
        <v>38</v>
      </c>
      <c r="B10" s="16"/>
      <c r="C10" s="16"/>
      <c r="D10" s="16">
        <v>2</v>
      </c>
      <c r="E10" s="16"/>
      <c r="F10" s="16">
        <v>2</v>
      </c>
      <c r="G10" s="16">
        <v>1</v>
      </c>
      <c r="H10" s="16"/>
      <c r="I10" s="16">
        <v>1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>
        <v>3</v>
      </c>
    </row>
    <row r="11" spans="1:24" x14ac:dyDescent="0.25">
      <c r="A11" t="s">
        <v>37</v>
      </c>
      <c r="B11" s="16"/>
      <c r="C11" s="16"/>
      <c r="D11" s="16">
        <v>2</v>
      </c>
      <c r="E11" s="16"/>
      <c r="F11" s="16">
        <v>2</v>
      </c>
      <c r="G11" s="16">
        <v>8</v>
      </c>
      <c r="H11" s="16"/>
      <c r="I11" s="16">
        <v>8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>
        <v>10</v>
      </c>
    </row>
    <row r="12" spans="1:24" x14ac:dyDescent="0.25">
      <c r="A12" t="s">
        <v>32</v>
      </c>
      <c r="B12" s="16"/>
      <c r="C12" s="16"/>
      <c r="D12" s="16">
        <v>6</v>
      </c>
      <c r="E12" s="16"/>
      <c r="F12" s="16">
        <v>6</v>
      </c>
      <c r="G12" s="16">
        <v>22</v>
      </c>
      <c r="H12" s="16"/>
      <c r="I12" s="16">
        <v>22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>
        <v>28</v>
      </c>
    </row>
    <row r="13" spans="1:24" x14ac:dyDescent="0.25">
      <c r="A13" t="s">
        <v>43</v>
      </c>
      <c r="B13" s="16"/>
      <c r="C13" s="16"/>
      <c r="D13" s="16"/>
      <c r="E13" s="16"/>
      <c r="F13" s="16"/>
      <c r="G13" s="16"/>
      <c r="H13" s="16"/>
      <c r="I13" s="16"/>
      <c r="J13" s="16">
        <v>3</v>
      </c>
      <c r="K13" s="16"/>
      <c r="L13" s="16">
        <v>3</v>
      </c>
      <c r="M13" s="16">
        <v>1</v>
      </c>
      <c r="N13" s="16"/>
      <c r="O13" s="16">
        <v>1</v>
      </c>
      <c r="P13" s="16"/>
      <c r="Q13" s="16"/>
      <c r="R13" s="16"/>
      <c r="S13" s="16"/>
      <c r="T13" s="16"/>
      <c r="U13" s="16"/>
      <c r="V13" s="16"/>
      <c r="W13" s="16"/>
      <c r="X13" s="16">
        <v>4</v>
      </c>
    </row>
    <row r="14" spans="1:24" x14ac:dyDescent="0.25">
      <c r="A14" t="s">
        <v>48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>
        <v>1</v>
      </c>
      <c r="N14" s="16"/>
      <c r="O14" s="16">
        <v>1</v>
      </c>
      <c r="P14" s="16"/>
      <c r="Q14" s="16"/>
      <c r="R14" s="16"/>
      <c r="S14" s="16"/>
      <c r="T14" s="16"/>
      <c r="U14" s="16"/>
      <c r="V14" s="16"/>
      <c r="W14" s="16"/>
      <c r="X14" s="16">
        <v>1</v>
      </c>
    </row>
    <row r="15" spans="1:24" x14ac:dyDescent="0.25">
      <c r="A15" t="s">
        <v>34</v>
      </c>
      <c r="B15" s="16"/>
      <c r="C15" s="16"/>
      <c r="D15" s="16">
        <v>5</v>
      </c>
      <c r="E15" s="16"/>
      <c r="F15" s="16">
        <v>5</v>
      </c>
      <c r="G15" s="16">
        <v>32</v>
      </c>
      <c r="H15" s="16"/>
      <c r="I15" s="16">
        <v>32</v>
      </c>
      <c r="J15" s="16">
        <v>35</v>
      </c>
      <c r="K15" s="16">
        <v>2</v>
      </c>
      <c r="L15" s="16">
        <v>37</v>
      </c>
      <c r="M15" s="16">
        <v>21</v>
      </c>
      <c r="N15" s="16">
        <v>1</v>
      </c>
      <c r="O15" s="16">
        <v>22</v>
      </c>
      <c r="P15" s="16">
        <v>1</v>
      </c>
      <c r="Q15" s="16"/>
      <c r="R15" s="16">
        <v>1</v>
      </c>
      <c r="S15" s="16">
        <v>7</v>
      </c>
      <c r="T15" s="16">
        <v>1</v>
      </c>
      <c r="U15" s="16">
        <v>8</v>
      </c>
      <c r="V15" s="16">
        <v>1</v>
      </c>
      <c r="W15" s="16">
        <v>1</v>
      </c>
      <c r="X15" s="16">
        <v>106</v>
      </c>
    </row>
    <row r="16" spans="1:24" x14ac:dyDescent="0.25">
      <c r="A16" t="s">
        <v>59</v>
      </c>
      <c r="B16" s="16">
        <v>34</v>
      </c>
      <c r="C16" s="16">
        <v>34</v>
      </c>
      <c r="D16" s="16">
        <v>123</v>
      </c>
      <c r="E16" s="16">
        <v>7</v>
      </c>
      <c r="F16" s="16">
        <v>130</v>
      </c>
      <c r="G16" s="16">
        <v>124</v>
      </c>
      <c r="H16" s="16">
        <v>14</v>
      </c>
      <c r="I16" s="16">
        <v>138</v>
      </c>
      <c r="J16" s="16">
        <v>63</v>
      </c>
      <c r="K16" s="16">
        <v>3</v>
      </c>
      <c r="L16" s="16">
        <v>66</v>
      </c>
      <c r="M16" s="16">
        <v>35</v>
      </c>
      <c r="N16" s="16">
        <v>4</v>
      </c>
      <c r="O16" s="16">
        <v>39</v>
      </c>
      <c r="P16" s="16">
        <v>1</v>
      </c>
      <c r="Q16" s="16">
        <v>2</v>
      </c>
      <c r="R16" s="16">
        <v>3</v>
      </c>
      <c r="S16" s="16">
        <v>9</v>
      </c>
      <c r="T16" s="16">
        <v>7</v>
      </c>
      <c r="U16" s="16">
        <v>16</v>
      </c>
      <c r="V16" s="16">
        <v>1</v>
      </c>
      <c r="W16" s="16">
        <v>1</v>
      </c>
      <c r="X16" s="16">
        <v>427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AA1B-219D-4518-9C7C-397CA8C9366E}">
  <dimension ref="A1:AG14"/>
  <sheetViews>
    <sheetView topLeftCell="Z1" workbookViewId="0">
      <selection activeCell="AI17" sqref="AI17"/>
    </sheetView>
  </sheetViews>
  <sheetFormatPr defaultRowHeight="15" x14ac:dyDescent="0.25"/>
  <cols>
    <col min="10" max="12" width="9.140625" style="17"/>
    <col min="19" max="21" width="9.140625" style="17"/>
  </cols>
  <sheetData>
    <row r="1" spans="1:33" x14ac:dyDescent="0.25">
      <c r="A1" t="s">
        <v>60</v>
      </c>
      <c r="B1" t="s">
        <v>58</v>
      </c>
      <c r="C1" t="s">
        <v>53</v>
      </c>
    </row>
    <row r="2" spans="1:33" x14ac:dyDescent="0.25">
      <c r="B2" t="s">
        <v>61</v>
      </c>
      <c r="C2" t="s">
        <v>62</v>
      </c>
      <c r="D2" t="s">
        <v>63</v>
      </c>
      <c r="F2" t="s">
        <v>64</v>
      </c>
      <c r="G2" t="s">
        <v>65</v>
      </c>
      <c r="I2" t="s">
        <v>66</v>
      </c>
      <c r="M2" t="s">
        <v>67</v>
      </c>
      <c r="O2" t="s">
        <v>68</v>
      </c>
      <c r="P2" t="s">
        <v>69</v>
      </c>
      <c r="R2" t="s">
        <v>70</v>
      </c>
      <c r="V2" t="s">
        <v>71</v>
      </c>
      <c r="X2" t="s">
        <v>72</v>
      </c>
      <c r="Y2" t="s">
        <v>73</v>
      </c>
      <c r="AA2" t="s">
        <v>74</v>
      </c>
      <c r="AB2" t="s">
        <v>75</v>
      </c>
      <c r="AC2" t="s">
        <v>76</v>
      </c>
      <c r="AD2" t="s">
        <v>59</v>
      </c>
    </row>
    <row r="3" spans="1:33" x14ac:dyDescent="0.25">
      <c r="A3" t="s">
        <v>29</v>
      </c>
      <c r="B3" t="s">
        <v>54</v>
      </c>
      <c r="D3" t="s">
        <v>54</v>
      </c>
      <c r="E3" t="s">
        <v>55</v>
      </c>
      <c r="G3" t="s">
        <v>54</v>
      </c>
      <c r="H3" t="s">
        <v>55</v>
      </c>
      <c r="J3" s="17" t="s">
        <v>77</v>
      </c>
      <c r="K3" s="17" t="s">
        <v>78</v>
      </c>
      <c r="L3" s="17" t="s">
        <v>79</v>
      </c>
      <c r="M3" t="s">
        <v>54</v>
      </c>
      <c r="N3" t="s">
        <v>55</v>
      </c>
      <c r="P3" t="s">
        <v>54</v>
      </c>
      <c r="Q3" t="s">
        <v>55</v>
      </c>
      <c r="S3" s="17" t="s">
        <v>77</v>
      </c>
      <c r="T3" s="17" t="s">
        <v>78</v>
      </c>
      <c r="U3" s="17" t="s">
        <v>79</v>
      </c>
      <c r="V3" t="s">
        <v>54</v>
      </c>
      <c r="W3" t="s">
        <v>55</v>
      </c>
      <c r="Y3" t="s">
        <v>54</v>
      </c>
      <c r="Z3" t="s">
        <v>55</v>
      </c>
      <c r="AB3" t="s">
        <v>54</v>
      </c>
      <c r="AE3" s="17" t="s">
        <v>77</v>
      </c>
      <c r="AF3" s="17" t="s">
        <v>78</v>
      </c>
      <c r="AG3" s="17" t="s">
        <v>79</v>
      </c>
    </row>
    <row r="4" spans="1:33" x14ac:dyDescent="0.25">
      <c r="A4" t="s">
        <v>31</v>
      </c>
      <c r="B4">
        <v>33</v>
      </c>
      <c r="C4">
        <v>33</v>
      </c>
      <c r="D4">
        <v>71</v>
      </c>
      <c r="E4">
        <v>5</v>
      </c>
      <c r="F4">
        <v>76</v>
      </c>
      <c r="G4">
        <v>23</v>
      </c>
      <c r="H4">
        <v>9</v>
      </c>
      <c r="I4">
        <v>32</v>
      </c>
      <c r="J4" s="17">
        <f>SUM(B4,D4,G4)</f>
        <v>127</v>
      </c>
      <c r="K4" s="17">
        <f>SUM(E4,H4)</f>
        <v>14</v>
      </c>
      <c r="L4" s="17">
        <f>SUM(J4:K4)</f>
        <v>141</v>
      </c>
      <c r="M4">
        <v>3</v>
      </c>
      <c r="O4">
        <v>3</v>
      </c>
      <c r="S4" s="17">
        <f>SUM(M4,P4)</f>
        <v>3</v>
      </c>
      <c r="T4" s="17">
        <f>SUM(N4,Q4)</f>
        <v>0</v>
      </c>
      <c r="U4" s="17">
        <f>SUM(S4:T4)</f>
        <v>3</v>
      </c>
      <c r="AD4">
        <v>144</v>
      </c>
      <c r="AE4" s="17">
        <f>SUM(V4,Y4,AB4)</f>
        <v>0</v>
      </c>
      <c r="AF4" s="17">
        <f>SUM(W4,Z4)</f>
        <v>0</v>
      </c>
      <c r="AG4" s="17">
        <f>SUM(AE4:AF4)</f>
        <v>0</v>
      </c>
    </row>
    <row r="5" spans="1:33" x14ac:dyDescent="0.25">
      <c r="A5" t="s">
        <v>35</v>
      </c>
      <c r="D5">
        <v>1</v>
      </c>
      <c r="F5">
        <v>1</v>
      </c>
      <c r="J5" s="17">
        <f t="shared" ref="J5:J14" si="0">SUM(B5,D5,G5)</f>
        <v>1</v>
      </c>
      <c r="K5" s="17">
        <f t="shared" ref="K5:K14" si="1">SUM(E5,H5)</f>
        <v>0</v>
      </c>
      <c r="L5" s="17">
        <f t="shared" ref="L5:L14" si="2">SUM(J5:K5)</f>
        <v>1</v>
      </c>
      <c r="S5" s="17">
        <f t="shared" ref="S5:S14" si="3">SUM(M5,P5)</f>
        <v>0</v>
      </c>
      <c r="T5" s="17">
        <f t="shared" ref="T5:T14" si="4">SUM(N5,Q5)</f>
        <v>0</v>
      </c>
      <c r="U5" s="17">
        <f t="shared" ref="U5:U14" si="5">SUM(S5:T5)</f>
        <v>0</v>
      </c>
      <c r="AD5">
        <v>1</v>
      </c>
      <c r="AE5" s="17">
        <f t="shared" ref="AE5:AE14" si="6">SUM(V5,Y5,AB5)</f>
        <v>0</v>
      </c>
      <c r="AF5" s="17">
        <f t="shared" ref="AF5:AF14" si="7">SUM(W5,Z5)</f>
        <v>0</v>
      </c>
      <c r="AG5" s="17">
        <f t="shared" ref="AG5:AG14" si="8">SUM(AE5:AF5)</f>
        <v>0</v>
      </c>
    </row>
    <row r="6" spans="1:33" x14ac:dyDescent="0.25">
      <c r="A6" t="s">
        <v>36</v>
      </c>
      <c r="B6">
        <v>1</v>
      </c>
      <c r="C6">
        <v>1</v>
      </c>
      <c r="D6">
        <v>21</v>
      </c>
      <c r="E6">
        <v>2</v>
      </c>
      <c r="F6">
        <v>23</v>
      </c>
      <c r="G6">
        <v>6</v>
      </c>
      <c r="H6">
        <v>5</v>
      </c>
      <c r="I6">
        <v>11</v>
      </c>
      <c r="J6" s="17">
        <f t="shared" si="0"/>
        <v>28</v>
      </c>
      <c r="K6" s="17">
        <f t="shared" si="1"/>
        <v>7</v>
      </c>
      <c r="L6" s="17">
        <f t="shared" si="2"/>
        <v>35</v>
      </c>
      <c r="S6" s="17">
        <f t="shared" si="3"/>
        <v>0</v>
      </c>
      <c r="T6" s="17">
        <f t="shared" si="4"/>
        <v>0</v>
      </c>
      <c r="U6" s="17">
        <f t="shared" si="5"/>
        <v>0</v>
      </c>
      <c r="AD6">
        <v>35</v>
      </c>
      <c r="AE6" s="17">
        <f t="shared" si="6"/>
        <v>0</v>
      </c>
      <c r="AF6" s="17">
        <f t="shared" si="7"/>
        <v>0</v>
      </c>
      <c r="AG6" s="17">
        <f t="shared" si="8"/>
        <v>0</v>
      </c>
    </row>
    <row r="7" spans="1:33" x14ac:dyDescent="0.25">
      <c r="A7" t="s">
        <v>33</v>
      </c>
      <c r="D7">
        <v>15</v>
      </c>
      <c r="F7">
        <v>15</v>
      </c>
      <c r="G7">
        <v>32</v>
      </c>
      <c r="I7">
        <v>32</v>
      </c>
      <c r="J7" s="17">
        <f t="shared" si="0"/>
        <v>47</v>
      </c>
      <c r="K7" s="17">
        <f t="shared" si="1"/>
        <v>0</v>
      </c>
      <c r="L7" s="17">
        <f t="shared" si="2"/>
        <v>47</v>
      </c>
      <c r="M7">
        <v>22</v>
      </c>
      <c r="N7">
        <v>1</v>
      </c>
      <c r="O7">
        <v>23</v>
      </c>
      <c r="P7">
        <v>12</v>
      </c>
      <c r="Q7">
        <v>3</v>
      </c>
      <c r="R7">
        <v>15</v>
      </c>
      <c r="S7" s="17">
        <f t="shared" si="3"/>
        <v>34</v>
      </c>
      <c r="T7" s="17">
        <f t="shared" si="4"/>
        <v>4</v>
      </c>
      <c r="U7" s="17">
        <f t="shared" si="5"/>
        <v>38</v>
      </c>
      <c r="W7">
        <v>2</v>
      </c>
      <c r="X7">
        <v>2</v>
      </c>
      <c r="Y7">
        <v>2</v>
      </c>
      <c r="Z7">
        <v>6</v>
      </c>
      <c r="AA7">
        <v>8</v>
      </c>
      <c r="AD7">
        <v>95</v>
      </c>
      <c r="AE7" s="17">
        <f t="shared" si="6"/>
        <v>2</v>
      </c>
      <c r="AF7" s="17">
        <f t="shared" si="7"/>
        <v>8</v>
      </c>
      <c r="AG7" s="17">
        <f t="shared" si="8"/>
        <v>10</v>
      </c>
    </row>
    <row r="8" spans="1:33" x14ac:dyDescent="0.25">
      <c r="A8" t="s">
        <v>38</v>
      </c>
      <c r="D8">
        <v>2</v>
      </c>
      <c r="F8">
        <v>2</v>
      </c>
      <c r="G8">
        <v>1</v>
      </c>
      <c r="I8">
        <v>1</v>
      </c>
      <c r="J8" s="17">
        <f t="shared" si="0"/>
        <v>3</v>
      </c>
      <c r="K8" s="17">
        <f t="shared" si="1"/>
        <v>0</v>
      </c>
      <c r="L8" s="17">
        <f t="shared" si="2"/>
        <v>3</v>
      </c>
      <c r="S8" s="17">
        <f t="shared" si="3"/>
        <v>0</v>
      </c>
      <c r="T8" s="17">
        <f t="shared" si="4"/>
        <v>0</v>
      </c>
      <c r="U8" s="17">
        <f t="shared" si="5"/>
        <v>0</v>
      </c>
      <c r="AD8">
        <v>3</v>
      </c>
      <c r="AE8" s="17">
        <f t="shared" si="6"/>
        <v>0</v>
      </c>
      <c r="AF8" s="17">
        <f t="shared" si="7"/>
        <v>0</v>
      </c>
      <c r="AG8" s="17">
        <f t="shared" si="8"/>
        <v>0</v>
      </c>
    </row>
    <row r="9" spans="1:33" x14ac:dyDescent="0.25">
      <c r="A9" t="s">
        <v>37</v>
      </c>
      <c r="D9">
        <v>2</v>
      </c>
      <c r="F9">
        <v>2</v>
      </c>
      <c r="G9">
        <v>8</v>
      </c>
      <c r="I9">
        <v>8</v>
      </c>
      <c r="J9" s="17">
        <f t="shared" si="0"/>
        <v>10</v>
      </c>
      <c r="K9" s="17">
        <f t="shared" si="1"/>
        <v>0</v>
      </c>
      <c r="L9" s="17">
        <f t="shared" si="2"/>
        <v>10</v>
      </c>
      <c r="S9" s="17">
        <f t="shared" si="3"/>
        <v>0</v>
      </c>
      <c r="T9" s="17">
        <f t="shared" si="4"/>
        <v>0</v>
      </c>
      <c r="U9" s="17">
        <f t="shared" si="5"/>
        <v>0</v>
      </c>
      <c r="AD9">
        <v>10</v>
      </c>
      <c r="AE9" s="17">
        <f t="shared" si="6"/>
        <v>0</v>
      </c>
      <c r="AF9" s="17">
        <f t="shared" si="7"/>
        <v>0</v>
      </c>
      <c r="AG9" s="17">
        <f t="shared" si="8"/>
        <v>0</v>
      </c>
    </row>
    <row r="10" spans="1:33" x14ac:dyDescent="0.25">
      <c r="A10" t="s">
        <v>32</v>
      </c>
      <c r="D10">
        <v>6</v>
      </c>
      <c r="F10">
        <v>6</v>
      </c>
      <c r="G10">
        <v>22</v>
      </c>
      <c r="I10">
        <v>22</v>
      </c>
      <c r="J10" s="17">
        <f t="shared" si="0"/>
        <v>28</v>
      </c>
      <c r="K10" s="17">
        <f t="shared" si="1"/>
        <v>0</v>
      </c>
      <c r="L10" s="17">
        <f t="shared" si="2"/>
        <v>28</v>
      </c>
      <c r="S10" s="17">
        <f t="shared" si="3"/>
        <v>0</v>
      </c>
      <c r="T10" s="17">
        <f t="shared" si="4"/>
        <v>0</v>
      </c>
      <c r="U10" s="17">
        <f t="shared" si="5"/>
        <v>0</v>
      </c>
      <c r="AD10">
        <v>28</v>
      </c>
      <c r="AE10" s="17">
        <f t="shared" si="6"/>
        <v>0</v>
      </c>
      <c r="AF10" s="17">
        <f t="shared" si="7"/>
        <v>0</v>
      </c>
      <c r="AG10" s="17">
        <f t="shared" si="8"/>
        <v>0</v>
      </c>
    </row>
    <row r="11" spans="1:33" x14ac:dyDescent="0.25">
      <c r="A11" t="s">
        <v>43</v>
      </c>
      <c r="J11" s="17">
        <f t="shared" si="0"/>
        <v>0</v>
      </c>
      <c r="K11" s="17">
        <f t="shared" si="1"/>
        <v>0</v>
      </c>
      <c r="L11" s="17">
        <f t="shared" si="2"/>
        <v>0</v>
      </c>
      <c r="M11">
        <v>3</v>
      </c>
      <c r="O11">
        <v>3</v>
      </c>
      <c r="P11">
        <v>1</v>
      </c>
      <c r="R11">
        <v>1</v>
      </c>
      <c r="S11" s="17">
        <f t="shared" si="3"/>
        <v>4</v>
      </c>
      <c r="T11" s="17">
        <f t="shared" si="4"/>
        <v>0</v>
      </c>
      <c r="U11" s="17">
        <f t="shared" si="5"/>
        <v>4</v>
      </c>
      <c r="AD11">
        <v>4</v>
      </c>
      <c r="AE11" s="17">
        <f t="shared" si="6"/>
        <v>0</v>
      </c>
      <c r="AF11" s="17">
        <f t="shared" si="7"/>
        <v>0</v>
      </c>
      <c r="AG11" s="17">
        <f t="shared" si="8"/>
        <v>0</v>
      </c>
    </row>
    <row r="12" spans="1:33" x14ac:dyDescent="0.25">
      <c r="A12" t="s">
        <v>48</v>
      </c>
      <c r="J12" s="17">
        <f t="shared" si="0"/>
        <v>0</v>
      </c>
      <c r="K12" s="17">
        <f t="shared" si="1"/>
        <v>0</v>
      </c>
      <c r="L12" s="17">
        <f t="shared" si="2"/>
        <v>0</v>
      </c>
      <c r="P12">
        <v>1</v>
      </c>
      <c r="R12">
        <v>1</v>
      </c>
      <c r="S12" s="17">
        <f t="shared" si="3"/>
        <v>1</v>
      </c>
      <c r="T12" s="17">
        <f t="shared" si="4"/>
        <v>0</v>
      </c>
      <c r="U12" s="17">
        <f t="shared" si="5"/>
        <v>1</v>
      </c>
      <c r="AD12">
        <v>1</v>
      </c>
      <c r="AE12" s="17">
        <f t="shared" si="6"/>
        <v>0</v>
      </c>
      <c r="AF12" s="17">
        <f t="shared" si="7"/>
        <v>0</v>
      </c>
      <c r="AG12" s="17">
        <f t="shared" si="8"/>
        <v>0</v>
      </c>
    </row>
    <row r="13" spans="1:33" x14ac:dyDescent="0.25">
      <c r="A13" t="s">
        <v>34</v>
      </c>
      <c r="D13">
        <v>5</v>
      </c>
      <c r="F13">
        <v>5</v>
      </c>
      <c r="G13">
        <v>32</v>
      </c>
      <c r="I13">
        <v>32</v>
      </c>
      <c r="J13" s="17">
        <f t="shared" si="0"/>
        <v>37</v>
      </c>
      <c r="K13" s="17">
        <f t="shared" si="1"/>
        <v>0</v>
      </c>
      <c r="L13" s="17">
        <f t="shared" si="2"/>
        <v>37</v>
      </c>
      <c r="M13">
        <v>35</v>
      </c>
      <c r="N13">
        <v>2</v>
      </c>
      <c r="O13">
        <v>37</v>
      </c>
      <c r="P13">
        <v>21</v>
      </c>
      <c r="Q13">
        <v>1</v>
      </c>
      <c r="R13">
        <v>22</v>
      </c>
      <c r="S13" s="17">
        <f t="shared" si="3"/>
        <v>56</v>
      </c>
      <c r="T13" s="17">
        <f t="shared" si="4"/>
        <v>3</v>
      </c>
      <c r="U13" s="17">
        <f t="shared" si="5"/>
        <v>59</v>
      </c>
      <c r="V13">
        <v>1</v>
      </c>
      <c r="X13">
        <v>1</v>
      </c>
      <c r="Y13">
        <v>7</v>
      </c>
      <c r="Z13">
        <v>1</v>
      </c>
      <c r="AA13">
        <v>8</v>
      </c>
      <c r="AB13">
        <v>1</v>
      </c>
      <c r="AC13">
        <v>1</v>
      </c>
      <c r="AD13">
        <v>106</v>
      </c>
      <c r="AE13" s="17">
        <f t="shared" si="6"/>
        <v>9</v>
      </c>
      <c r="AF13" s="17">
        <f t="shared" si="7"/>
        <v>1</v>
      </c>
      <c r="AG13" s="17">
        <f t="shared" si="8"/>
        <v>10</v>
      </c>
    </row>
    <row r="14" spans="1:33" x14ac:dyDescent="0.25">
      <c r="A14" t="s">
        <v>59</v>
      </c>
      <c r="B14">
        <v>34</v>
      </c>
      <c r="C14">
        <v>34</v>
      </c>
      <c r="D14">
        <v>123</v>
      </c>
      <c r="E14">
        <v>7</v>
      </c>
      <c r="F14">
        <v>130</v>
      </c>
      <c r="G14">
        <v>124</v>
      </c>
      <c r="H14">
        <v>14</v>
      </c>
      <c r="I14">
        <v>138</v>
      </c>
      <c r="J14" s="17">
        <f t="shared" si="0"/>
        <v>281</v>
      </c>
      <c r="K14" s="17">
        <f t="shared" si="1"/>
        <v>21</v>
      </c>
      <c r="L14" s="17">
        <f t="shared" si="2"/>
        <v>302</v>
      </c>
      <c r="M14">
        <v>63</v>
      </c>
      <c r="N14">
        <v>3</v>
      </c>
      <c r="O14">
        <v>66</v>
      </c>
      <c r="P14">
        <v>35</v>
      </c>
      <c r="Q14">
        <v>4</v>
      </c>
      <c r="R14">
        <v>39</v>
      </c>
      <c r="S14" s="17">
        <f t="shared" si="3"/>
        <v>98</v>
      </c>
      <c r="T14" s="17">
        <f t="shared" si="4"/>
        <v>7</v>
      </c>
      <c r="U14" s="17">
        <f t="shared" si="5"/>
        <v>105</v>
      </c>
      <c r="V14">
        <v>1</v>
      </c>
      <c r="W14">
        <v>2</v>
      </c>
      <c r="X14">
        <v>3</v>
      </c>
      <c r="Y14">
        <v>9</v>
      </c>
      <c r="Z14">
        <v>7</v>
      </c>
      <c r="AA14">
        <v>16</v>
      </c>
      <c r="AB14">
        <v>1</v>
      </c>
      <c r="AC14">
        <v>1</v>
      </c>
      <c r="AD14">
        <v>427</v>
      </c>
      <c r="AE14" s="17">
        <f t="shared" si="6"/>
        <v>11</v>
      </c>
      <c r="AF14" s="17">
        <f t="shared" si="7"/>
        <v>9</v>
      </c>
      <c r="AG14" s="17">
        <f t="shared" si="8"/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4A12-A9BC-4265-8DFC-D93B7EE637C8}">
  <dimension ref="A3:J13"/>
  <sheetViews>
    <sheetView workbookViewId="0">
      <selection activeCell="G18" sqref="G18"/>
    </sheetView>
  </sheetViews>
  <sheetFormatPr defaultRowHeight="15" x14ac:dyDescent="0.25"/>
  <cols>
    <col min="1" max="1" width="11.140625" bestFit="1" customWidth="1"/>
  </cols>
  <sheetData>
    <row r="3" spans="1:10" x14ac:dyDescent="0.25">
      <c r="A3" t="s">
        <v>29</v>
      </c>
      <c r="B3" t="s">
        <v>77</v>
      </c>
      <c r="C3" t="s">
        <v>78</v>
      </c>
      <c r="D3" t="s">
        <v>79</v>
      </c>
      <c r="E3" t="s">
        <v>77</v>
      </c>
      <c r="F3" t="s">
        <v>78</v>
      </c>
      <c r="G3" t="s">
        <v>79</v>
      </c>
      <c r="H3" t="s">
        <v>77</v>
      </c>
      <c r="I3" t="s">
        <v>78</v>
      </c>
      <c r="J3" t="s">
        <v>79</v>
      </c>
    </row>
    <row r="4" spans="1:10" x14ac:dyDescent="0.25">
      <c r="A4" t="s">
        <v>87</v>
      </c>
      <c r="B4">
        <v>127</v>
      </c>
      <c r="C4">
        <v>14</v>
      </c>
      <c r="D4">
        <v>141</v>
      </c>
      <c r="E4">
        <v>3</v>
      </c>
      <c r="F4">
        <v>0</v>
      </c>
      <c r="G4">
        <v>3</v>
      </c>
      <c r="H4">
        <v>0</v>
      </c>
      <c r="I4">
        <v>0</v>
      </c>
      <c r="J4">
        <v>0</v>
      </c>
    </row>
    <row r="5" spans="1:10" x14ac:dyDescent="0.25">
      <c r="A5" t="s">
        <v>86</v>
      </c>
      <c r="B5">
        <v>29</v>
      </c>
      <c r="C5">
        <v>7</v>
      </c>
      <c r="D5">
        <v>36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40</v>
      </c>
      <c r="B6">
        <v>47</v>
      </c>
      <c r="C6">
        <v>0</v>
      </c>
      <c r="D6">
        <v>47</v>
      </c>
      <c r="E6">
        <v>34</v>
      </c>
      <c r="F6">
        <v>4</v>
      </c>
      <c r="G6">
        <v>38</v>
      </c>
      <c r="H6">
        <v>2</v>
      </c>
      <c r="I6">
        <v>8</v>
      </c>
      <c r="J6">
        <v>10</v>
      </c>
    </row>
    <row r="7" spans="1:10" x14ac:dyDescent="0.25">
      <c r="A7" t="s">
        <v>85</v>
      </c>
      <c r="B7">
        <v>3</v>
      </c>
      <c r="C7">
        <v>0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84</v>
      </c>
      <c r="B8">
        <v>10</v>
      </c>
      <c r="C8">
        <v>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83</v>
      </c>
      <c r="B9">
        <v>28</v>
      </c>
      <c r="C9">
        <v>0</v>
      </c>
      <c r="D9">
        <v>28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82</v>
      </c>
      <c r="B10">
        <v>0</v>
      </c>
      <c r="C10">
        <v>0</v>
      </c>
      <c r="D10">
        <v>0</v>
      </c>
      <c r="E10">
        <v>4</v>
      </c>
      <c r="F10">
        <v>0</v>
      </c>
      <c r="G10">
        <v>4</v>
      </c>
      <c r="H10">
        <v>0</v>
      </c>
      <c r="I10">
        <v>0</v>
      </c>
      <c r="J10">
        <v>0</v>
      </c>
    </row>
    <row r="11" spans="1:10" x14ac:dyDescent="0.25">
      <c r="A11" t="s">
        <v>80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 x14ac:dyDescent="0.25">
      <c r="A12" t="s">
        <v>81</v>
      </c>
      <c r="B12">
        <v>37</v>
      </c>
      <c r="C12">
        <v>0</v>
      </c>
      <c r="D12">
        <v>37</v>
      </c>
      <c r="E12">
        <v>56</v>
      </c>
      <c r="F12">
        <v>3</v>
      </c>
      <c r="G12">
        <v>59</v>
      </c>
      <c r="H12">
        <v>9</v>
      </c>
      <c r="I12">
        <v>1</v>
      </c>
      <c r="J12">
        <v>10</v>
      </c>
    </row>
    <row r="13" spans="1:10" x14ac:dyDescent="0.25">
      <c r="A13" t="s">
        <v>59</v>
      </c>
      <c r="B13">
        <v>281</v>
      </c>
      <c r="C13">
        <v>21</v>
      </c>
      <c r="D13">
        <v>302</v>
      </c>
      <c r="E13">
        <v>98</v>
      </c>
      <c r="F13">
        <v>7</v>
      </c>
      <c r="G13">
        <v>105</v>
      </c>
      <c r="H13">
        <v>11</v>
      </c>
      <c r="I13">
        <v>9</v>
      </c>
      <c r="J13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C2B0-34CA-4A47-B0B1-CEC8A20C8A41}">
  <dimension ref="A1:H258"/>
  <sheetViews>
    <sheetView workbookViewId="0">
      <selection activeCell="H1" sqref="A1:H258"/>
    </sheetView>
  </sheetViews>
  <sheetFormatPr defaultRowHeight="15" x14ac:dyDescent="0.25"/>
  <cols>
    <col min="1" max="1" width="10.140625" bestFit="1" customWidth="1"/>
    <col min="2" max="2" width="9.5703125" bestFit="1" customWidth="1"/>
    <col min="3" max="3" width="10.7109375" bestFit="1" customWidth="1"/>
    <col min="4" max="4" width="9" bestFit="1" customWidth="1"/>
    <col min="5" max="5" width="10.5703125" bestFit="1" customWidth="1"/>
    <col min="6" max="6" width="9.42578125" bestFit="1" customWidth="1"/>
    <col min="7" max="7" width="16.7109375" bestFit="1" customWidth="1"/>
  </cols>
  <sheetData>
    <row r="1" spans="1:8" x14ac:dyDescent="0.25">
      <c r="A1" s="18" t="s">
        <v>88</v>
      </c>
      <c r="B1" s="18" t="s">
        <v>89</v>
      </c>
      <c r="C1" s="18" t="s">
        <v>129</v>
      </c>
      <c r="D1" s="18" t="s">
        <v>29</v>
      </c>
      <c r="E1" s="18" t="s">
        <v>90</v>
      </c>
      <c r="F1" s="18" t="s">
        <v>91</v>
      </c>
      <c r="G1" s="18" t="s">
        <v>92</v>
      </c>
      <c r="H1" s="24" t="s">
        <v>130</v>
      </c>
    </row>
    <row r="2" spans="1:8" ht="45" x14ac:dyDescent="0.25">
      <c r="A2" s="19">
        <v>38519</v>
      </c>
      <c r="B2" s="20">
        <v>57</v>
      </c>
      <c r="C2" s="20">
        <f t="shared" ref="C2:C65" si="0">0.5468*B2</f>
        <v>31.167599999999997</v>
      </c>
      <c r="D2" s="21" t="s">
        <v>100</v>
      </c>
      <c r="E2" s="21" t="s">
        <v>94</v>
      </c>
      <c r="F2" s="22">
        <v>0</v>
      </c>
      <c r="G2" s="22">
        <v>0</v>
      </c>
      <c r="H2" t="str">
        <f>IF(G2=0, "dead", "live")</f>
        <v>dead</v>
      </c>
    </row>
    <row r="3" spans="1:8" ht="45" x14ac:dyDescent="0.25">
      <c r="A3" s="19">
        <v>38867</v>
      </c>
      <c r="B3" s="20">
        <v>80</v>
      </c>
      <c r="C3" s="20">
        <f t="shared" si="0"/>
        <v>43.744</v>
      </c>
      <c r="D3" s="21" t="s">
        <v>93</v>
      </c>
      <c r="E3" s="21" t="s">
        <v>94</v>
      </c>
      <c r="F3" s="22">
        <v>0</v>
      </c>
      <c r="G3" s="22">
        <v>0</v>
      </c>
      <c r="H3" t="str">
        <f t="shared" ref="H3:H66" si="1">IF(G3=0, "dead", "live")</f>
        <v>dead</v>
      </c>
    </row>
    <row r="4" spans="1:8" ht="30" x14ac:dyDescent="0.25">
      <c r="A4" s="19">
        <v>38867</v>
      </c>
      <c r="B4" s="20">
        <v>80</v>
      </c>
      <c r="C4" s="20">
        <f t="shared" si="0"/>
        <v>43.744</v>
      </c>
      <c r="D4" s="21" t="s">
        <v>103</v>
      </c>
      <c r="E4" s="21" t="s">
        <v>94</v>
      </c>
      <c r="F4" s="22">
        <v>0</v>
      </c>
      <c r="G4" s="22">
        <v>0</v>
      </c>
      <c r="H4" t="str">
        <f t="shared" si="1"/>
        <v>dead</v>
      </c>
    </row>
    <row r="5" spans="1:8" ht="30" x14ac:dyDescent="0.25">
      <c r="A5" s="19">
        <v>38867</v>
      </c>
      <c r="B5" s="20">
        <v>80</v>
      </c>
      <c r="C5" s="20">
        <f t="shared" si="0"/>
        <v>43.744</v>
      </c>
      <c r="D5" s="21" t="s">
        <v>97</v>
      </c>
      <c r="E5" s="21" t="s">
        <v>104</v>
      </c>
      <c r="F5" s="22">
        <v>0</v>
      </c>
      <c r="G5" s="22">
        <v>0</v>
      </c>
      <c r="H5" t="str">
        <f t="shared" si="1"/>
        <v>dead</v>
      </c>
    </row>
    <row r="6" spans="1:8" ht="45" x14ac:dyDescent="0.25">
      <c r="A6" s="19">
        <v>38519</v>
      </c>
      <c r="B6" s="20">
        <v>59</v>
      </c>
      <c r="C6" s="20">
        <f t="shared" si="0"/>
        <v>32.261199999999995</v>
      </c>
      <c r="D6" s="21" t="s">
        <v>100</v>
      </c>
      <c r="E6" s="21" t="s">
        <v>94</v>
      </c>
      <c r="F6" s="22">
        <v>0</v>
      </c>
      <c r="G6" s="22">
        <v>0</v>
      </c>
      <c r="H6" t="str">
        <f t="shared" si="1"/>
        <v>dead</v>
      </c>
    </row>
    <row r="7" spans="1:8" ht="30" x14ac:dyDescent="0.25">
      <c r="A7" s="19">
        <v>38867</v>
      </c>
      <c r="B7" s="20">
        <v>80</v>
      </c>
      <c r="C7" s="20">
        <f t="shared" si="0"/>
        <v>43.744</v>
      </c>
      <c r="D7" s="21" t="s">
        <v>103</v>
      </c>
      <c r="E7" s="21" t="s">
        <v>94</v>
      </c>
      <c r="F7" s="22">
        <v>0</v>
      </c>
      <c r="G7" s="22">
        <v>0</v>
      </c>
      <c r="H7" t="str">
        <f t="shared" si="1"/>
        <v>dead</v>
      </c>
    </row>
    <row r="8" spans="1:8" ht="45" x14ac:dyDescent="0.25">
      <c r="A8" s="19">
        <v>38867</v>
      </c>
      <c r="B8" s="20">
        <v>80</v>
      </c>
      <c r="C8" s="20">
        <f t="shared" si="0"/>
        <v>43.744</v>
      </c>
      <c r="D8" s="21" t="s">
        <v>93</v>
      </c>
      <c r="E8" s="21" t="s">
        <v>99</v>
      </c>
      <c r="F8" s="22">
        <v>0</v>
      </c>
      <c r="G8" s="22">
        <v>0</v>
      </c>
      <c r="H8" t="str">
        <f t="shared" si="1"/>
        <v>dead</v>
      </c>
    </row>
    <row r="9" spans="1:8" ht="30" x14ac:dyDescent="0.25">
      <c r="A9" s="19">
        <v>38867</v>
      </c>
      <c r="B9" s="20">
        <v>80</v>
      </c>
      <c r="C9" s="20">
        <f t="shared" si="0"/>
        <v>43.744</v>
      </c>
      <c r="D9" s="21" t="s">
        <v>103</v>
      </c>
      <c r="E9" s="21" t="s">
        <v>94</v>
      </c>
      <c r="F9" s="22">
        <v>0</v>
      </c>
      <c r="G9" s="22">
        <v>0</v>
      </c>
      <c r="H9" t="str">
        <f t="shared" si="1"/>
        <v>dead</v>
      </c>
    </row>
    <row r="10" spans="1:8" ht="45" x14ac:dyDescent="0.25">
      <c r="A10" s="19">
        <v>38519</v>
      </c>
      <c r="B10" s="20">
        <v>59</v>
      </c>
      <c r="C10" s="20">
        <f t="shared" si="0"/>
        <v>32.261199999999995</v>
      </c>
      <c r="D10" s="21" t="s">
        <v>96</v>
      </c>
      <c r="E10" s="21" t="s">
        <v>94</v>
      </c>
      <c r="F10" s="22">
        <v>0</v>
      </c>
      <c r="G10" s="22">
        <v>0</v>
      </c>
      <c r="H10" t="str">
        <f t="shared" si="1"/>
        <v>dead</v>
      </c>
    </row>
    <row r="11" spans="1:8" ht="45" x14ac:dyDescent="0.25">
      <c r="A11" s="19">
        <v>38519</v>
      </c>
      <c r="B11" s="20">
        <v>57</v>
      </c>
      <c r="C11" s="20">
        <f t="shared" si="0"/>
        <v>31.167599999999997</v>
      </c>
      <c r="D11" s="21" t="s">
        <v>100</v>
      </c>
      <c r="E11" s="21" t="s">
        <v>94</v>
      </c>
      <c r="F11" s="22">
        <v>0</v>
      </c>
      <c r="G11" s="22">
        <v>0</v>
      </c>
      <c r="H11" t="str">
        <f t="shared" si="1"/>
        <v>dead</v>
      </c>
    </row>
    <row r="12" spans="1:8" ht="45" x14ac:dyDescent="0.25">
      <c r="A12" s="19">
        <v>38519</v>
      </c>
      <c r="B12" s="20">
        <v>56</v>
      </c>
      <c r="C12" s="20">
        <f t="shared" si="0"/>
        <v>30.620799999999996</v>
      </c>
      <c r="D12" s="21" t="s">
        <v>93</v>
      </c>
      <c r="E12" s="21" t="s">
        <v>94</v>
      </c>
      <c r="F12" s="22">
        <v>0</v>
      </c>
      <c r="G12" s="22">
        <v>0</v>
      </c>
      <c r="H12" t="str">
        <f t="shared" si="1"/>
        <v>dead</v>
      </c>
    </row>
    <row r="13" spans="1:8" ht="45" x14ac:dyDescent="0.25">
      <c r="A13" s="19">
        <v>38519</v>
      </c>
      <c r="B13" s="20">
        <v>57</v>
      </c>
      <c r="C13" s="20">
        <f t="shared" si="0"/>
        <v>31.167599999999997</v>
      </c>
      <c r="D13" s="21" t="s">
        <v>100</v>
      </c>
      <c r="E13" s="21" t="s">
        <v>94</v>
      </c>
      <c r="F13" s="22">
        <v>0</v>
      </c>
      <c r="G13" s="22">
        <v>0</v>
      </c>
      <c r="H13" t="str">
        <f t="shared" si="1"/>
        <v>dead</v>
      </c>
    </row>
    <row r="14" spans="1:8" ht="45" x14ac:dyDescent="0.25">
      <c r="A14" s="19">
        <v>38519</v>
      </c>
      <c r="B14" s="20">
        <v>57</v>
      </c>
      <c r="C14" s="20">
        <f t="shared" si="0"/>
        <v>31.167599999999997</v>
      </c>
      <c r="D14" s="21" t="s">
        <v>100</v>
      </c>
      <c r="E14" s="21" t="s">
        <v>94</v>
      </c>
      <c r="F14" s="22">
        <v>0</v>
      </c>
      <c r="G14" s="22">
        <v>0</v>
      </c>
      <c r="H14" t="str">
        <f t="shared" si="1"/>
        <v>dead</v>
      </c>
    </row>
    <row r="15" spans="1:8" ht="30" x14ac:dyDescent="0.25">
      <c r="A15" s="19">
        <v>38867</v>
      </c>
      <c r="B15" s="20">
        <v>80</v>
      </c>
      <c r="C15" s="20">
        <f t="shared" si="0"/>
        <v>43.744</v>
      </c>
      <c r="D15" s="21" t="s">
        <v>98</v>
      </c>
      <c r="E15" s="21" t="s">
        <v>94</v>
      </c>
      <c r="F15" s="22">
        <v>0</v>
      </c>
      <c r="G15" s="22">
        <v>0</v>
      </c>
      <c r="H15" t="str">
        <f t="shared" si="1"/>
        <v>dead</v>
      </c>
    </row>
    <row r="16" spans="1:8" ht="45" x14ac:dyDescent="0.25">
      <c r="A16" s="19">
        <v>38519</v>
      </c>
      <c r="B16" s="20">
        <v>59</v>
      </c>
      <c r="C16" s="20">
        <f t="shared" si="0"/>
        <v>32.261199999999995</v>
      </c>
      <c r="D16" s="21" t="s">
        <v>100</v>
      </c>
      <c r="E16" s="21" t="s">
        <v>94</v>
      </c>
      <c r="F16" s="22">
        <v>0</v>
      </c>
      <c r="G16" s="22">
        <v>0</v>
      </c>
      <c r="H16" t="str">
        <f t="shared" si="1"/>
        <v>dead</v>
      </c>
    </row>
    <row r="17" spans="1:8" ht="30" x14ac:dyDescent="0.25">
      <c r="A17" s="19">
        <v>38519</v>
      </c>
      <c r="B17" s="20">
        <v>57</v>
      </c>
      <c r="C17" s="20">
        <f t="shared" si="0"/>
        <v>31.167599999999997</v>
      </c>
      <c r="D17" s="21" t="s">
        <v>98</v>
      </c>
      <c r="E17" s="21" t="s">
        <v>94</v>
      </c>
      <c r="F17" s="22">
        <v>0</v>
      </c>
      <c r="G17" s="22">
        <v>0</v>
      </c>
      <c r="H17" t="str">
        <f t="shared" si="1"/>
        <v>dead</v>
      </c>
    </row>
    <row r="18" spans="1:8" ht="45" x14ac:dyDescent="0.25">
      <c r="A18" s="19">
        <v>38867</v>
      </c>
      <c r="B18" s="20">
        <v>80</v>
      </c>
      <c r="C18" s="20">
        <f t="shared" si="0"/>
        <v>43.744</v>
      </c>
      <c r="D18" s="21" t="s">
        <v>100</v>
      </c>
      <c r="E18" s="21" t="s">
        <v>94</v>
      </c>
      <c r="F18" s="22">
        <v>0</v>
      </c>
      <c r="G18" s="22">
        <v>0</v>
      </c>
      <c r="H18" t="str">
        <f t="shared" si="1"/>
        <v>dead</v>
      </c>
    </row>
    <row r="19" spans="1:8" ht="45" x14ac:dyDescent="0.25">
      <c r="A19" s="19">
        <v>38867</v>
      </c>
      <c r="B19" s="20">
        <v>80</v>
      </c>
      <c r="C19" s="20">
        <f t="shared" si="0"/>
        <v>43.744</v>
      </c>
      <c r="D19" s="21" t="s">
        <v>93</v>
      </c>
      <c r="E19" s="21" t="s">
        <v>94</v>
      </c>
      <c r="F19" s="22">
        <v>0</v>
      </c>
      <c r="G19" s="22">
        <v>0</v>
      </c>
      <c r="H19" t="str">
        <f t="shared" si="1"/>
        <v>dead</v>
      </c>
    </row>
    <row r="20" spans="1:8" ht="30" x14ac:dyDescent="0.25">
      <c r="A20" s="19">
        <v>38867</v>
      </c>
      <c r="B20" s="20">
        <v>80</v>
      </c>
      <c r="C20" s="20">
        <f t="shared" si="0"/>
        <v>43.744</v>
      </c>
      <c r="D20" s="21" t="s">
        <v>97</v>
      </c>
      <c r="E20" s="21" t="s">
        <v>94</v>
      </c>
      <c r="F20" s="22">
        <v>0</v>
      </c>
      <c r="G20" s="22">
        <v>0</v>
      </c>
      <c r="H20" t="str">
        <f t="shared" si="1"/>
        <v>dead</v>
      </c>
    </row>
    <row r="21" spans="1:8" ht="45" x14ac:dyDescent="0.25">
      <c r="A21" s="19">
        <v>38559</v>
      </c>
      <c r="B21" s="20">
        <v>57</v>
      </c>
      <c r="C21" s="20">
        <f t="shared" si="0"/>
        <v>31.167599999999997</v>
      </c>
      <c r="D21" s="21" t="s">
        <v>93</v>
      </c>
      <c r="E21" s="21" t="s">
        <v>94</v>
      </c>
      <c r="F21" s="22">
        <v>0</v>
      </c>
      <c r="G21" s="22">
        <v>0</v>
      </c>
      <c r="H21" t="str">
        <f t="shared" si="1"/>
        <v>dead</v>
      </c>
    </row>
    <row r="22" spans="1:8" x14ac:dyDescent="0.25">
      <c r="A22" s="19">
        <v>38559</v>
      </c>
      <c r="B22" s="20">
        <v>84</v>
      </c>
      <c r="C22" s="20">
        <f t="shared" si="0"/>
        <v>45.931199999999997</v>
      </c>
      <c r="D22" s="21" t="s">
        <v>101</v>
      </c>
      <c r="E22" s="21" t="s">
        <v>94</v>
      </c>
      <c r="F22" s="22">
        <v>0</v>
      </c>
      <c r="G22" s="22">
        <v>0</v>
      </c>
      <c r="H22" t="str">
        <f t="shared" si="1"/>
        <v>dead</v>
      </c>
    </row>
    <row r="23" spans="1:8" ht="45" x14ac:dyDescent="0.25">
      <c r="A23" s="19">
        <v>38559</v>
      </c>
      <c r="B23" s="20">
        <v>56</v>
      </c>
      <c r="C23" s="20">
        <f t="shared" si="0"/>
        <v>30.620799999999996</v>
      </c>
      <c r="D23" s="21" t="s">
        <v>93</v>
      </c>
      <c r="E23" s="21" t="s">
        <v>94</v>
      </c>
      <c r="F23" s="22">
        <v>0</v>
      </c>
      <c r="G23" s="22">
        <v>0</v>
      </c>
      <c r="H23" t="str">
        <f t="shared" si="1"/>
        <v>dead</v>
      </c>
    </row>
    <row r="24" spans="1:8" ht="45" x14ac:dyDescent="0.25">
      <c r="A24" s="19">
        <v>38559</v>
      </c>
      <c r="B24" s="20">
        <v>56</v>
      </c>
      <c r="C24" s="20">
        <f t="shared" si="0"/>
        <v>30.620799999999996</v>
      </c>
      <c r="D24" s="21" t="s">
        <v>93</v>
      </c>
      <c r="E24" s="21" t="s">
        <v>94</v>
      </c>
      <c r="F24" s="22">
        <v>0</v>
      </c>
      <c r="G24" s="22">
        <v>0</v>
      </c>
      <c r="H24" t="str">
        <f t="shared" si="1"/>
        <v>dead</v>
      </c>
    </row>
    <row r="25" spans="1:8" ht="45" x14ac:dyDescent="0.25">
      <c r="A25" s="19">
        <v>38559</v>
      </c>
      <c r="B25" s="20">
        <v>57</v>
      </c>
      <c r="C25" s="20">
        <f t="shared" si="0"/>
        <v>31.167599999999997</v>
      </c>
      <c r="D25" s="21" t="s">
        <v>93</v>
      </c>
      <c r="E25" s="21" t="s">
        <v>94</v>
      </c>
      <c r="F25" s="22">
        <v>0</v>
      </c>
      <c r="G25" s="22">
        <v>0</v>
      </c>
      <c r="H25" t="str">
        <f t="shared" si="1"/>
        <v>dead</v>
      </c>
    </row>
    <row r="26" spans="1:8" ht="45" x14ac:dyDescent="0.25">
      <c r="A26" s="19">
        <v>38559</v>
      </c>
      <c r="B26" s="20">
        <v>57</v>
      </c>
      <c r="C26" s="20">
        <f t="shared" si="0"/>
        <v>31.167599999999997</v>
      </c>
      <c r="D26" s="21" t="s">
        <v>93</v>
      </c>
      <c r="E26" s="21" t="s">
        <v>94</v>
      </c>
      <c r="F26" s="22">
        <v>0</v>
      </c>
      <c r="G26" s="22">
        <v>0</v>
      </c>
      <c r="H26" t="str">
        <f t="shared" si="1"/>
        <v>dead</v>
      </c>
    </row>
    <row r="27" spans="1:8" ht="45" x14ac:dyDescent="0.25">
      <c r="A27" s="19">
        <v>38559</v>
      </c>
      <c r="B27" s="20">
        <v>57</v>
      </c>
      <c r="C27" s="20">
        <f t="shared" si="0"/>
        <v>31.167599999999997</v>
      </c>
      <c r="D27" s="21" t="s">
        <v>100</v>
      </c>
      <c r="E27" s="21" t="s">
        <v>94</v>
      </c>
      <c r="F27" s="22">
        <v>0</v>
      </c>
      <c r="G27" s="22">
        <v>0</v>
      </c>
      <c r="H27" t="str">
        <f t="shared" si="1"/>
        <v>dead</v>
      </c>
    </row>
    <row r="28" spans="1:8" ht="45" x14ac:dyDescent="0.25">
      <c r="A28" s="19">
        <v>38559</v>
      </c>
      <c r="B28" s="20">
        <v>56</v>
      </c>
      <c r="C28" s="20">
        <f t="shared" si="0"/>
        <v>30.620799999999996</v>
      </c>
      <c r="D28" s="21" t="s">
        <v>100</v>
      </c>
      <c r="E28" s="21" t="s">
        <v>94</v>
      </c>
      <c r="F28" s="22">
        <v>0</v>
      </c>
      <c r="G28" s="22">
        <v>0</v>
      </c>
      <c r="H28" t="str">
        <f t="shared" si="1"/>
        <v>dead</v>
      </c>
    </row>
    <row r="29" spans="1:8" ht="45" x14ac:dyDescent="0.25">
      <c r="A29" s="19">
        <v>38860</v>
      </c>
      <c r="B29" s="20">
        <v>57</v>
      </c>
      <c r="C29" s="20">
        <f t="shared" si="0"/>
        <v>31.167599999999997</v>
      </c>
      <c r="D29" s="21" t="s">
        <v>100</v>
      </c>
      <c r="E29" s="21" t="s">
        <v>94</v>
      </c>
      <c r="F29" s="22">
        <v>0</v>
      </c>
      <c r="G29" s="22">
        <v>0</v>
      </c>
      <c r="H29" t="str">
        <f t="shared" si="1"/>
        <v>dead</v>
      </c>
    </row>
    <row r="30" spans="1:8" ht="45" x14ac:dyDescent="0.25">
      <c r="A30" s="19">
        <v>38867</v>
      </c>
      <c r="B30" s="20">
        <v>80</v>
      </c>
      <c r="C30" s="20">
        <f t="shared" si="0"/>
        <v>43.744</v>
      </c>
      <c r="D30" s="21" t="s">
        <v>93</v>
      </c>
      <c r="E30" s="21" t="s">
        <v>94</v>
      </c>
      <c r="F30" s="22">
        <v>0</v>
      </c>
      <c r="G30" s="22">
        <v>0</v>
      </c>
      <c r="H30" t="str">
        <f t="shared" si="1"/>
        <v>dead</v>
      </c>
    </row>
    <row r="31" spans="1:8" ht="30" x14ac:dyDescent="0.25">
      <c r="A31" s="19">
        <v>38860</v>
      </c>
      <c r="B31" s="20">
        <v>83</v>
      </c>
      <c r="C31" s="20">
        <f t="shared" si="0"/>
        <v>45.384399999999999</v>
      </c>
      <c r="D31" s="21" t="s">
        <v>103</v>
      </c>
      <c r="E31" s="21" t="s">
        <v>94</v>
      </c>
      <c r="F31" s="22">
        <v>0</v>
      </c>
      <c r="G31" s="22">
        <v>0</v>
      </c>
      <c r="H31" t="str">
        <f t="shared" si="1"/>
        <v>dead</v>
      </c>
    </row>
    <row r="32" spans="1:8" ht="45" x14ac:dyDescent="0.25">
      <c r="A32" s="19">
        <v>38867</v>
      </c>
      <c r="B32" s="20">
        <v>80</v>
      </c>
      <c r="C32" s="20">
        <f t="shared" si="0"/>
        <v>43.744</v>
      </c>
      <c r="D32" s="21" t="s">
        <v>93</v>
      </c>
      <c r="E32" s="21" t="s">
        <v>94</v>
      </c>
      <c r="F32" s="22">
        <v>0</v>
      </c>
      <c r="G32" s="22">
        <v>0</v>
      </c>
      <c r="H32" t="str">
        <f t="shared" si="1"/>
        <v>dead</v>
      </c>
    </row>
    <row r="33" spans="1:8" ht="45" x14ac:dyDescent="0.25">
      <c r="A33" s="19">
        <v>38559</v>
      </c>
      <c r="B33" s="20">
        <v>56</v>
      </c>
      <c r="C33" s="20">
        <f t="shared" si="0"/>
        <v>30.620799999999996</v>
      </c>
      <c r="D33" s="21" t="s">
        <v>100</v>
      </c>
      <c r="E33" s="21" t="s">
        <v>94</v>
      </c>
      <c r="F33" s="22">
        <v>0</v>
      </c>
      <c r="G33" s="22">
        <v>0</v>
      </c>
      <c r="H33" t="str">
        <f t="shared" si="1"/>
        <v>dead</v>
      </c>
    </row>
    <row r="34" spans="1:8" ht="45" x14ac:dyDescent="0.25">
      <c r="A34" s="19">
        <v>38519</v>
      </c>
      <c r="B34" s="20">
        <v>56</v>
      </c>
      <c r="C34" s="20">
        <f t="shared" si="0"/>
        <v>30.620799999999996</v>
      </c>
      <c r="D34" s="21" t="s">
        <v>95</v>
      </c>
      <c r="E34" s="21" t="s">
        <v>94</v>
      </c>
      <c r="F34" s="22">
        <v>0</v>
      </c>
      <c r="G34" s="22">
        <v>0</v>
      </c>
      <c r="H34" t="str">
        <f t="shared" si="1"/>
        <v>dead</v>
      </c>
    </row>
    <row r="35" spans="1:8" ht="30" x14ac:dyDescent="0.25">
      <c r="A35" s="19">
        <v>38881</v>
      </c>
      <c r="B35" s="20">
        <v>84</v>
      </c>
      <c r="C35" s="20">
        <f t="shared" si="0"/>
        <v>45.931199999999997</v>
      </c>
      <c r="D35" s="21" t="s">
        <v>103</v>
      </c>
      <c r="E35" s="21" t="s">
        <v>94</v>
      </c>
      <c r="F35" s="22">
        <v>0</v>
      </c>
      <c r="G35" s="22">
        <v>0</v>
      </c>
      <c r="H35" t="str">
        <f t="shared" si="1"/>
        <v>dead</v>
      </c>
    </row>
    <row r="36" spans="1:8" ht="45" x14ac:dyDescent="0.25">
      <c r="A36" s="19">
        <v>38867</v>
      </c>
      <c r="B36" s="20">
        <v>80</v>
      </c>
      <c r="C36" s="20">
        <f t="shared" si="0"/>
        <v>43.744</v>
      </c>
      <c r="D36" s="21" t="s">
        <v>93</v>
      </c>
      <c r="E36" s="21" t="s">
        <v>94</v>
      </c>
      <c r="F36" s="22">
        <v>0</v>
      </c>
      <c r="G36" s="22">
        <v>0</v>
      </c>
      <c r="H36" t="str">
        <f t="shared" si="1"/>
        <v>dead</v>
      </c>
    </row>
    <row r="37" spans="1:8" x14ac:dyDescent="0.25">
      <c r="A37" s="19">
        <v>38881</v>
      </c>
      <c r="B37" s="20">
        <v>83</v>
      </c>
      <c r="C37" s="20">
        <f t="shared" si="0"/>
        <v>45.384399999999999</v>
      </c>
      <c r="D37" s="21" t="s">
        <v>101</v>
      </c>
      <c r="E37" s="21" t="s">
        <v>94</v>
      </c>
      <c r="F37" s="22">
        <v>0</v>
      </c>
      <c r="G37" s="22">
        <v>0</v>
      </c>
      <c r="H37" t="str">
        <f t="shared" si="1"/>
        <v>dead</v>
      </c>
    </row>
    <row r="38" spans="1:8" ht="45" x14ac:dyDescent="0.25">
      <c r="A38" s="19">
        <v>38881</v>
      </c>
      <c r="B38" s="20">
        <v>83</v>
      </c>
      <c r="C38" s="20">
        <f t="shared" si="0"/>
        <v>45.384399999999999</v>
      </c>
      <c r="D38" s="21" t="s">
        <v>100</v>
      </c>
      <c r="E38" s="21" t="s">
        <v>94</v>
      </c>
      <c r="F38" s="22">
        <v>0</v>
      </c>
      <c r="G38" s="22">
        <v>0</v>
      </c>
      <c r="H38" t="str">
        <f t="shared" si="1"/>
        <v>dead</v>
      </c>
    </row>
    <row r="39" spans="1:8" ht="30" x14ac:dyDescent="0.25">
      <c r="A39" s="19">
        <v>38881</v>
      </c>
      <c r="B39" s="20">
        <v>84</v>
      </c>
      <c r="C39" s="20">
        <f t="shared" si="0"/>
        <v>45.931199999999997</v>
      </c>
      <c r="D39" s="21" t="s">
        <v>101</v>
      </c>
      <c r="E39" s="21" t="s">
        <v>107</v>
      </c>
      <c r="F39" s="22">
        <v>0</v>
      </c>
      <c r="G39" s="22">
        <v>0</v>
      </c>
      <c r="H39" t="str">
        <f t="shared" si="1"/>
        <v>dead</v>
      </c>
    </row>
    <row r="40" spans="1:8" ht="30" x14ac:dyDescent="0.25">
      <c r="A40" s="19">
        <v>38505</v>
      </c>
      <c r="B40" s="20">
        <v>82</v>
      </c>
      <c r="C40" s="20">
        <f t="shared" si="0"/>
        <v>44.837599999999995</v>
      </c>
      <c r="D40" s="21" t="s">
        <v>105</v>
      </c>
      <c r="E40" s="21" t="s">
        <v>94</v>
      </c>
      <c r="F40" s="22">
        <v>0</v>
      </c>
      <c r="G40" s="22">
        <v>0</v>
      </c>
      <c r="H40" t="str">
        <f t="shared" si="1"/>
        <v>dead</v>
      </c>
    </row>
    <row r="41" spans="1:8" ht="45" x14ac:dyDescent="0.25">
      <c r="A41" s="19">
        <v>38881</v>
      </c>
      <c r="B41" s="20">
        <v>83</v>
      </c>
      <c r="C41" s="20">
        <f t="shared" si="0"/>
        <v>45.384399999999999</v>
      </c>
      <c r="D41" s="21" t="s">
        <v>100</v>
      </c>
      <c r="E41" s="21" t="s">
        <v>94</v>
      </c>
      <c r="F41" s="22">
        <v>0</v>
      </c>
      <c r="G41" s="22">
        <v>0</v>
      </c>
      <c r="H41" t="str">
        <f t="shared" si="1"/>
        <v>dead</v>
      </c>
    </row>
    <row r="42" spans="1:8" ht="45" x14ac:dyDescent="0.25">
      <c r="A42" s="19">
        <v>38505</v>
      </c>
      <c r="B42" s="20">
        <v>59</v>
      </c>
      <c r="C42" s="20">
        <f t="shared" si="0"/>
        <v>32.261199999999995</v>
      </c>
      <c r="D42" s="21" t="s">
        <v>95</v>
      </c>
      <c r="E42" s="21" t="s">
        <v>94</v>
      </c>
      <c r="F42" s="22">
        <v>0</v>
      </c>
      <c r="G42" s="22">
        <v>0</v>
      </c>
      <c r="H42" t="str">
        <f t="shared" si="1"/>
        <v>dead</v>
      </c>
    </row>
    <row r="43" spans="1:8" ht="45" x14ac:dyDescent="0.25">
      <c r="A43" s="19">
        <v>38505</v>
      </c>
      <c r="B43" s="20">
        <v>84</v>
      </c>
      <c r="C43" s="20">
        <f t="shared" si="0"/>
        <v>45.931199999999997</v>
      </c>
      <c r="D43" s="21" t="s">
        <v>95</v>
      </c>
      <c r="E43" s="21" t="s">
        <v>99</v>
      </c>
      <c r="F43" s="22">
        <v>0</v>
      </c>
      <c r="G43" s="22">
        <v>0</v>
      </c>
      <c r="H43" t="str">
        <f t="shared" si="1"/>
        <v>dead</v>
      </c>
    </row>
    <row r="44" spans="1:8" ht="30" x14ac:dyDescent="0.25">
      <c r="A44" s="19">
        <v>38505</v>
      </c>
      <c r="B44" s="20">
        <v>84</v>
      </c>
      <c r="C44" s="20">
        <f t="shared" si="0"/>
        <v>45.931199999999997</v>
      </c>
      <c r="D44" s="21" t="s">
        <v>97</v>
      </c>
      <c r="E44" s="21" t="s">
        <v>94</v>
      </c>
      <c r="F44" s="22">
        <v>0</v>
      </c>
      <c r="G44" s="22">
        <v>0</v>
      </c>
      <c r="H44" t="str">
        <f t="shared" si="1"/>
        <v>dead</v>
      </c>
    </row>
    <row r="45" spans="1:8" x14ac:dyDescent="0.25">
      <c r="A45" s="19">
        <v>38937</v>
      </c>
      <c r="B45" s="20">
        <v>89</v>
      </c>
      <c r="C45" s="20">
        <f t="shared" si="0"/>
        <v>48.665199999999999</v>
      </c>
      <c r="D45" s="21" t="s">
        <v>101</v>
      </c>
      <c r="E45" s="21" t="s">
        <v>94</v>
      </c>
      <c r="F45" s="22">
        <v>0</v>
      </c>
      <c r="G45" s="22">
        <v>0</v>
      </c>
      <c r="H45" t="str">
        <f t="shared" si="1"/>
        <v>dead</v>
      </c>
    </row>
    <row r="46" spans="1:8" ht="30" x14ac:dyDescent="0.25">
      <c r="A46" s="19">
        <v>38937</v>
      </c>
      <c r="B46" s="20">
        <v>89</v>
      </c>
      <c r="C46" s="20">
        <f t="shared" si="0"/>
        <v>48.665199999999999</v>
      </c>
      <c r="D46" s="21" t="s">
        <v>98</v>
      </c>
      <c r="E46" s="21" t="s">
        <v>94</v>
      </c>
      <c r="F46" s="22">
        <v>0</v>
      </c>
      <c r="G46" s="22">
        <v>0</v>
      </c>
      <c r="H46" t="str">
        <f t="shared" si="1"/>
        <v>dead</v>
      </c>
    </row>
    <row r="47" spans="1:8" ht="30" x14ac:dyDescent="0.25">
      <c r="A47" s="19">
        <v>38881</v>
      </c>
      <c r="B47" s="20">
        <v>83</v>
      </c>
      <c r="C47" s="20">
        <f t="shared" si="0"/>
        <v>45.384399999999999</v>
      </c>
      <c r="D47" s="21" t="s">
        <v>98</v>
      </c>
      <c r="E47" s="21" t="s">
        <v>94</v>
      </c>
      <c r="F47" s="22">
        <v>0</v>
      </c>
      <c r="G47" s="22">
        <v>0</v>
      </c>
      <c r="H47" t="str">
        <f t="shared" si="1"/>
        <v>dead</v>
      </c>
    </row>
    <row r="48" spans="1:8" x14ac:dyDescent="0.25">
      <c r="A48" s="19">
        <v>38937</v>
      </c>
      <c r="B48" s="20">
        <v>89</v>
      </c>
      <c r="C48" s="20">
        <f t="shared" si="0"/>
        <v>48.665199999999999</v>
      </c>
      <c r="D48" s="21" t="s">
        <v>101</v>
      </c>
      <c r="E48" s="21" t="s">
        <v>94</v>
      </c>
      <c r="F48" s="22">
        <v>0</v>
      </c>
      <c r="G48" s="22">
        <v>0</v>
      </c>
      <c r="H48" t="str">
        <f t="shared" si="1"/>
        <v>dead</v>
      </c>
    </row>
    <row r="49" spans="1:8" ht="45" x14ac:dyDescent="0.25">
      <c r="A49" s="19">
        <v>38937</v>
      </c>
      <c r="B49" s="20">
        <v>83</v>
      </c>
      <c r="C49" s="20">
        <f t="shared" si="0"/>
        <v>45.384399999999999</v>
      </c>
      <c r="D49" s="21" t="s">
        <v>96</v>
      </c>
      <c r="E49" s="21" t="s">
        <v>99</v>
      </c>
      <c r="F49" s="22">
        <v>0</v>
      </c>
      <c r="G49" s="22">
        <v>0</v>
      </c>
      <c r="H49" t="str">
        <f t="shared" si="1"/>
        <v>dead</v>
      </c>
    </row>
    <row r="50" spans="1:8" ht="45" x14ac:dyDescent="0.25">
      <c r="A50" s="19">
        <v>38937</v>
      </c>
      <c r="B50" s="20">
        <v>83</v>
      </c>
      <c r="C50" s="20">
        <f t="shared" si="0"/>
        <v>45.384399999999999</v>
      </c>
      <c r="D50" s="21" t="s">
        <v>96</v>
      </c>
      <c r="E50" s="21" t="s">
        <v>99</v>
      </c>
      <c r="F50" s="22">
        <v>0</v>
      </c>
      <c r="G50" s="22">
        <v>0</v>
      </c>
      <c r="H50" t="str">
        <f t="shared" si="1"/>
        <v>dead</v>
      </c>
    </row>
    <row r="51" spans="1:8" x14ac:dyDescent="0.25">
      <c r="A51" s="19">
        <v>38937</v>
      </c>
      <c r="B51" s="20">
        <v>83</v>
      </c>
      <c r="C51" s="20">
        <f t="shared" si="0"/>
        <v>45.384399999999999</v>
      </c>
      <c r="D51" s="21" t="s">
        <v>101</v>
      </c>
      <c r="E51" s="21" t="s">
        <v>94</v>
      </c>
      <c r="F51" s="22">
        <v>0</v>
      </c>
      <c r="G51" s="22">
        <v>0</v>
      </c>
      <c r="H51" t="str">
        <f t="shared" si="1"/>
        <v>dead</v>
      </c>
    </row>
    <row r="52" spans="1:8" ht="45" x14ac:dyDescent="0.25">
      <c r="A52" s="19">
        <v>38505</v>
      </c>
      <c r="B52" s="20">
        <v>82</v>
      </c>
      <c r="C52" s="20">
        <f t="shared" si="0"/>
        <v>44.837599999999995</v>
      </c>
      <c r="D52" s="21" t="s">
        <v>95</v>
      </c>
      <c r="E52" s="21" t="s">
        <v>94</v>
      </c>
      <c r="F52" s="22">
        <v>0</v>
      </c>
      <c r="G52" s="22">
        <v>0</v>
      </c>
      <c r="H52" t="str">
        <f t="shared" si="1"/>
        <v>dead</v>
      </c>
    </row>
    <row r="53" spans="1:8" ht="45" x14ac:dyDescent="0.25">
      <c r="A53" s="19">
        <v>38881</v>
      </c>
      <c r="B53" s="20">
        <v>83</v>
      </c>
      <c r="C53" s="20">
        <f t="shared" si="0"/>
        <v>45.384399999999999</v>
      </c>
      <c r="D53" s="21" t="s">
        <v>100</v>
      </c>
      <c r="E53" s="21" t="s">
        <v>94</v>
      </c>
      <c r="F53" s="22">
        <v>0</v>
      </c>
      <c r="G53" s="22">
        <v>0</v>
      </c>
      <c r="H53" t="str">
        <f t="shared" si="1"/>
        <v>dead</v>
      </c>
    </row>
    <row r="54" spans="1:8" ht="30" x14ac:dyDescent="0.25">
      <c r="A54" s="19">
        <v>38881</v>
      </c>
      <c r="B54" s="20">
        <v>83</v>
      </c>
      <c r="C54" s="20">
        <f t="shared" si="0"/>
        <v>45.384399999999999</v>
      </c>
      <c r="D54" s="21" t="s">
        <v>105</v>
      </c>
      <c r="E54" s="21" t="s">
        <v>94</v>
      </c>
      <c r="F54" s="22">
        <v>0</v>
      </c>
      <c r="G54" s="22">
        <v>0</v>
      </c>
      <c r="H54" t="str">
        <f t="shared" si="1"/>
        <v>dead</v>
      </c>
    </row>
    <row r="55" spans="1:8" x14ac:dyDescent="0.25">
      <c r="A55" s="19">
        <v>38937</v>
      </c>
      <c r="B55" s="20">
        <v>89</v>
      </c>
      <c r="C55" s="20">
        <f t="shared" si="0"/>
        <v>48.665199999999999</v>
      </c>
      <c r="D55" s="21" t="s">
        <v>101</v>
      </c>
      <c r="E55" s="21" t="s">
        <v>94</v>
      </c>
      <c r="F55" s="22">
        <v>0</v>
      </c>
      <c r="G55" s="22">
        <v>0</v>
      </c>
      <c r="H55" t="str">
        <f t="shared" si="1"/>
        <v>dead</v>
      </c>
    </row>
    <row r="56" spans="1:8" x14ac:dyDescent="0.25">
      <c r="A56" s="19">
        <v>38881</v>
      </c>
      <c r="B56" s="20">
        <v>82</v>
      </c>
      <c r="C56" s="20">
        <f t="shared" si="0"/>
        <v>44.837599999999995</v>
      </c>
      <c r="D56" s="21" t="s">
        <v>101</v>
      </c>
      <c r="E56" s="21" t="s">
        <v>94</v>
      </c>
      <c r="F56" s="22">
        <v>0</v>
      </c>
      <c r="G56" s="22">
        <v>0</v>
      </c>
      <c r="H56" t="str">
        <f t="shared" si="1"/>
        <v>dead</v>
      </c>
    </row>
    <row r="57" spans="1:8" ht="45" x14ac:dyDescent="0.25">
      <c r="A57" s="19">
        <v>38881</v>
      </c>
      <c r="B57" s="20">
        <v>83</v>
      </c>
      <c r="C57" s="20">
        <f t="shared" si="0"/>
        <v>45.384399999999999</v>
      </c>
      <c r="D57" s="21" t="s">
        <v>106</v>
      </c>
      <c r="E57" s="21" t="s">
        <v>108</v>
      </c>
      <c r="F57" s="22">
        <v>0</v>
      </c>
      <c r="G57" s="22">
        <v>0</v>
      </c>
      <c r="H57" t="str">
        <f t="shared" si="1"/>
        <v>dead</v>
      </c>
    </row>
    <row r="58" spans="1:8" ht="45" x14ac:dyDescent="0.25">
      <c r="A58" s="19">
        <v>38519</v>
      </c>
      <c r="B58" s="20">
        <v>57</v>
      </c>
      <c r="C58" s="20">
        <f t="shared" si="0"/>
        <v>31.167599999999997</v>
      </c>
      <c r="D58" s="21" t="s">
        <v>100</v>
      </c>
      <c r="E58" s="21" t="s">
        <v>94</v>
      </c>
      <c r="F58" s="22">
        <v>0</v>
      </c>
      <c r="G58" s="22">
        <v>0</v>
      </c>
      <c r="H58" t="str">
        <f t="shared" si="1"/>
        <v>dead</v>
      </c>
    </row>
    <row r="59" spans="1:8" ht="45" x14ac:dyDescent="0.25">
      <c r="A59" s="19">
        <v>38867</v>
      </c>
      <c r="B59" s="20">
        <v>80</v>
      </c>
      <c r="C59" s="20">
        <f t="shared" si="0"/>
        <v>43.744</v>
      </c>
      <c r="D59" s="21" t="s">
        <v>93</v>
      </c>
      <c r="E59" s="21" t="s">
        <v>94</v>
      </c>
      <c r="F59" s="22">
        <v>0</v>
      </c>
      <c r="G59" s="22">
        <v>0</v>
      </c>
      <c r="H59" t="str">
        <f t="shared" si="1"/>
        <v>dead</v>
      </c>
    </row>
    <row r="60" spans="1:8" ht="30" x14ac:dyDescent="0.25">
      <c r="A60" s="19">
        <v>38881</v>
      </c>
      <c r="B60" s="20">
        <v>82</v>
      </c>
      <c r="C60" s="20">
        <f t="shared" si="0"/>
        <v>44.837599999999995</v>
      </c>
      <c r="D60" s="21" t="s">
        <v>98</v>
      </c>
      <c r="E60" s="21" t="s">
        <v>99</v>
      </c>
      <c r="F60" s="22">
        <v>0</v>
      </c>
      <c r="G60" s="22">
        <v>0</v>
      </c>
      <c r="H60" t="str">
        <f t="shared" si="1"/>
        <v>dead</v>
      </c>
    </row>
    <row r="61" spans="1:8" ht="30" x14ac:dyDescent="0.25">
      <c r="A61" s="19">
        <v>38867</v>
      </c>
      <c r="B61" s="20">
        <v>80</v>
      </c>
      <c r="C61" s="20">
        <f t="shared" si="0"/>
        <v>43.744</v>
      </c>
      <c r="D61" s="21" t="s">
        <v>97</v>
      </c>
      <c r="E61" s="21" t="s">
        <v>94</v>
      </c>
      <c r="F61" s="22">
        <v>0</v>
      </c>
      <c r="G61" s="22">
        <v>0</v>
      </c>
      <c r="H61" t="str">
        <f t="shared" si="1"/>
        <v>dead</v>
      </c>
    </row>
    <row r="62" spans="1:8" ht="45" x14ac:dyDescent="0.25">
      <c r="A62" s="19">
        <v>38519</v>
      </c>
      <c r="B62" s="20">
        <v>55</v>
      </c>
      <c r="C62" s="20">
        <f t="shared" si="0"/>
        <v>30.073999999999998</v>
      </c>
      <c r="D62" s="21" t="s">
        <v>100</v>
      </c>
      <c r="E62" s="21" t="s">
        <v>94</v>
      </c>
      <c r="F62" s="22">
        <v>0</v>
      </c>
      <c r="G62" s="22">
        <v>0</v>
      </c>
      <c r="H62" t="str">
        <f t="shared" si="1"/>
        <v>dead</v>
      </c>
    </row>
    <row r="63" spans="1:8" ht="45" x14ac:dyDescent="0.25">
      <c r="A63" s="19">
        <v>38519</v>
      </c>
      <c r="B63" s="20">
        <v>55</v>
      </c>
      <c r="C63" s="20">
        <f t="shared" si="0"/>
        <v>30.073999999999998</v>
      </c>
      <c r="D63" s="21" t="s">
        <v>100</v>
      </c>
      <c r="E63" s="21" t="s">
        <v>94</v>
      </c>
      <c r="F63" s="22">
        <v>0</v>
      </c>
      <c r="G63" s="22">
        <v>0</v>
      </c>
      <c r="H63" t="str">
        <f t="shared" si="1"/>
        <v>dead</v>
      </c>
    </row>
    <row r="64" spans="1:8" ht="45" x14ac:dyDescent="0.25">
      <c r="A64" s="19">
        <v>38881</v>
      </c>
      <c r="B64" s="20">
        <v>83</v>
      </c>
      <c r="C64" s="20">
        <f t="shared" si="0"/>
        <v>45.384399999999999</v>
      </c>
      <c r="D64" s="21" t="s">
        <v>95</v>
      </c>
      <c r="E64" s="21" t="s">
        <v>99</v>
      </c>
      <c r="F64" s="22">
        <v>0</v>
      </c>
      <c r="G64" s="22">
        <v>0</v>
      </c>
      <c r="H64" t="str">
        <f t="shared" si="1"/>
        <v>dead</v>
      </c>
    </row>
    <row r="65" spans="1:8" ht="45" x14ac:dyDescent="0.25">
      <c r="A65" s="19">
        <v>38867</v>
      </c>
      <c r="B65" s="20">
        <v>80</v>
      </c>
      <c r="C65" s="20">
        <f t="shared" si="0"/>
        <v>43.744</v>
      </c>
      <c r="D65" s="21" t="s">
        <v>93</v>
      </c>
      <c r="E65" s="21" t="s">
        <v>94</v>
      </c>
      <c r="F65" s="22">
        <v>1</v>
      </c>
      <c r="G65" s="22">
        <v>0</v>
      </c>
      <c r="H65" t="str">
        <f t="shared" si="1"/>
        <v>dead</v>
      </c>
    </row>
    <row r="66" spans="1:8" ht="30" x14ac:dyDescent="0.25">
      <c r="A66" s="19">
        <v>38937</v>
      </c>
      <c r="B66" s="20">
        <v>89</v>
      </c>
      <c r="C66" s="20">
        <f t="shared" ref="C66:C129" si="2">0.5468*B66</f>
        <v>48.665199999999999</v>
      </c>
      <c r="D66" s="21" t="s">
        <v>121</v>
      </c>
      <c r="E66" s="21" t="s">
        <v>94</v>
      </c>
      <c r="F66" s="22">
        <v>4</v>
      </c>
      <c r="G66" s="22">
        <v>0</v>
      </c>
      <c r="H66" t="str">
        <f t="shared" si="1"/>
        <v>dead</v>
      </c>
    </row>
    <row r="67" spans="1:8" x14ac:dyDescent="0.25">
      <c r="A67" s="19">
        <v>38937</v>
      </c>
      <c r="B67" s="20">
        <v>86</v>
      </c>
      <c r="C67" s="20">
        <f t="shared" si="2"/>
        <v>47.024799999999999</v>
      </c>
      <c r="D67" s="21" t="s">
        <v>101</v>
      </c>
      <c r="E67" s="21" t="s">
        <v>94</v>
      </c>
      <c r="F67" s="22">
        <v>4</v>
      </c>
      <c r="G67" s="22">
        <v>0</v>
      </c>
      <c r="H67" t="str">
        <f t="shared" ref="H67:H130" si="3">IF(G67=0, "dead", "live")</f>
        <v>dead</v>
      </c>
    </row>
    <row r="68" spans="1:8" x14ac:dyDescent="0.25">
      <c r="A68" s="19">
        <v>38937</v>
      </c>
      <c r="B68" s="20">
        <v>83</v>
      </c>
      <c r="C68" s="20">
        <f t="shared" si="2"/>
        <v>45.384399999999999</v>
      </c>
      <c r="D68" s="21" t="s">
        <v>101</v>
      </c>
      <c r="E68" s="21" t="s">
        <v>94</v>
      </c>
      <c r="F68" s="22">
        <v>4</v>
      </c>
      <c r="G68" s="22">
        <v>0</v>
      </c>
      <c r="H68" t="str">
        <f t="shared" si="3"/>
        <v>dead</v>
      </c>
    </row>
    <row r="69" spans="1:8" ht="45" x14ac:dyDescent="0.25">
      <c r="A69" s="19">
        <v>38937</v>
      </c>
      <c r="B69" s="20">
        <v>83</v>
      </c>
      <c r="C69" s="20">
        <f t="shared" si="2"/>
        <v>45.384399999999999</v>
      </c>
      <c r="D69" s="21" t="s">
        <v>100</v>
      </c>
      <c r="E69" s="21" t="s">
        <v>94</v>
      </c>
      <c r="F69" s="22">
        <v>4</v>
      </c>
      <c r="G69" s="22">
        <v>0</v>
      </c>
      <c r="H69" t="str">
        <f t="shared" si="3"/>
        <v>dead</v>
      </c>
    </row>
    <row r="70" spans="1:8" x14ac:dyDescent="0.25">
      <c r="A70" s="19">
        <v>38937</v>
      </c>
      <c r="B70" s="20">
        <v>83</v>
      </c>
      <c r="C70" s="20">
        <f t="shared" si="2"/>
        <v>45.384399999999999</v>
      </c>
      <c r="D70" s="21" t="s">
        <v>101</v>
      </c>
      <c r="E70" s="21" t="s">
        <v>94</v>
      </c>
      <c r="F70" s="22">
        <v>4</v>
      </c>
      <c r="G70" s="22">
        <v>0</v>
      </c>
      <c r="H70" t="str">
        <f t="shared" si="3"/>
        <v>dead</v>
      </c>
    </row>
    <row r="71" spans="1:8" ht="45" x14ac:dyDescent="0.25">
      <c r="A71" s="19">
        <v>38505</v>
      </c>
      <c r="B71" s="20">
        <v>58</v>
      </c>
      <c r="C71" s="20">
        <f t="shared" si="2"/>
        <v>31.714399999999998</v>
      </c>
      <c r="D71" s="21" t="s">
        <v>100</v>
      </c>
      <c r="E71" s="21" t="s">
        <v>94</v>
      </c>
      <c r="F71" s="22">
        <v>4</v>
      </c>
      <c r="G71" s="22">
        <v>0</v>
      </c>
      <c r="H71" t="str">
        <f t="shared" si="3"/>
        <v>dead</v>
      </c>
    </row>
    <row r="72" spans="1:8" ht="45" x14ac:dyDescent="0.25">
      <c r="A72" s="19">
        <v>38860</v>
      </c>
      <c r="B72" s="20">
        <v>83</v>
      </c>
      <c r="C72" s="20">
        <f t="shared" si="2"/>
        <v>45.384399999999999</v>
      </c>
      <c r="D72" s="21" t="s">
        <v>95</v>
      </c>
      <c r="E72" s="21" t="s">
        <v>94</v>
      </c>
      <c r="F72" s="22">
        <v>4</v>
      </c>
      <c r="G72" s="22">
        <v>0</v>
      </c>
      <c r="H72" t="str">
        <f t="shared" si="3"/>
        <v>dead</v>
      </c>
    </row>
    <row r="73" spans="1:8" ht="45" x14ac:dyDescent="0.25">
      <c r="A73" s="19">
        <v>38867</v>
      </c>
      <c r="B73" s="20">
        <v>80</v>
      </c>
      <c r="C73" s="20">
        <f t="shared" si="2"/>
        <v>43.744</v>
      </c>
      <c r="D73" s="21" t="s">
        <v>93</v>
      </c>
      <c r="E73" s="21" t="s">
        <v>94</v>
      </c>
      <c r="F73" s="22">
        <v>4</v>
      </c>
      <c r="G73" s="22">
        <v>0</v>
      </c>
      <c r="H73" t="str">
        <f t="shared" si="3"/>
        <v>dead</v>
      </c>
    </row>
    <row r="74" spans="1:8" ht="45" x14ac:dyDescent="0.25">
      <c r="A74" s="19">
        <v>38559</v>
      </c>
      <c r="B74" s="20">
        <v>57</v>
      </c>
      <c r="C74" s="20">
        <f t="shared" si="2"/>
        <v>31.167599999999997</v>
      </c>
      <c r="D74" s="21" t="s">
        <v>100</v>
      </c>
      <c r="E74" s="21" t="s">
        <v>124</v>
      </c>
      <c r="F74" s="22">
        <v>4</v>
      </c>
      <c r="G74" s="22">
        <v>0</v>
      </c>
      <c r="H74" t="str">
        <f t="shared" si="3"/>
        <v>dead</v>
      </c>
    </row>
    <row r="75" spans="1:8" ht="45" x14ac:dyDescent="0.25">
      <c r="A75" s="19">
        <v>38559</v>
      </c>
      <c r="B75" s="20">
        <v>56</v>
      </c>
      <c r="C75" s="20">
        <f t="shared" si="2"/>
        <v>30.620799999999996</v>
      </c>
      <c r="D75" s="21" t="s">
        <v>100</v>
      </c>
      <c r="E75" s="21" t="s">
        <v>94</v>
      </c>
      <c r="F75" s="22">
        <v>4</v>
      </c>
      <c r="G75" s="22">
        <v>0</v>
      </c>
      <c r="H75" t="str">
        <f t="shared" si="3"/>
        <v>dead</v>
      </c>
    </row>
    <row r="76" spans="1:8" ht="45" x14ac:dyDescent="0.25">
      <c r="A76" s="19">
        <v>38559</v>
      </c>
      <c r="B76" s="20">
        <v>56</v>
      </c>
      <c r="C76" s="20">
        <f t="shared" si="2"/>
        <v>30.620799999999996</v>
      </c>
      <c r="D76" s="21" t="s">
        <v>100</v>
      </c>
      <c r="E76" s="21" t="s">
        <v>94</v>
      </c>
      <c r="F76" s="22">
        <v>4</v>
      </c>
      <c r="G76" s="22">
        <v>0</v>
      </c>
      <c r="H76" t="str">
        <f t="shared" si="3"/>
        <v>dead</v>
      </c>
    </row>
    <row r="77" spans="1:8" ht="45" x14ac:dyDescent="0.25">
      <c r="A77" s="19">
        <v>38559</v>
      </c>
      <c r="B77" s="20">
        <v>56</v>
      </c>
      <c r="C77" s="20">
        <f t="shared" si="2"/>
        <v>30.620799999999996</v>
      </c>
      <c r="D77" s="21" t="s">
        <v>93</v>
      </c>
      <c r="E77" s="21" t="s">
        <v>94</v>
      </c>
      <c r="F77" s="22">
        <v>4</v>
      </c>
      <c r="G77" s="22">
        <v>0</v>
      </c>
      <c r="H77" t="str">
        <f t="shared" si="3"/>
        <v>dead</v>
      </c>
    </row>
    <row r="78" spans="1:8" ht="45" x14ac:dyDescent="0.25">
      <c r="A78" s="19">
        <v>38881</v>
      </c>
      <c r="B78" s="20">
        <v>84</v>
      </c>
      <c r="C78" s="20">
        <f t="shared" si="2"/>
        <v>45.931199999999997</v>
      </c>
      <c r="D78" s="21" t="s">
        <v>127</v>
      </c>
      <c r="E78" s="21" t="s">
        <v>94</v>
      </c>
      <c r="F78" s="22">
        <v>4</v>
      </c>
      <c r="G78" s="22">
        <v>0</v>
      </c>
      <c r="H78" t="str">
        <f t="shared" si="3"/>
        <v>dead</v>
      </c>
    </row>
    <row r="79" spans="1:8" ht="30" x14ac:dyDescent="0.25">
      <c r="A79" s="19">
        <v>38881</v>
      </c>
      <c r="B79" s="20">
        <v>82</v>
      </c>
      <c r="C79" s="20">
        <f t="shared" si="2"/>
        <v>44.837599999999995</v>
      </c>
      <c r="D79" s="21" t="s">
        <v>98</v>
      </c>
      <c r="E79" s="21" t="s">
        <v>94</v>
      </c>
      <c r="F79" s="22">
        <v>4</v>
      </c>
      <c r="G79" s="22">
        <v>0</v>
      </c>
      <c r="H79" t="str">
        <f t="shared" si="3"/>
        <v>dead</v>
      </c>
    </row>
    <row r="80" spans="1:8" ht="45" x14ac:dyDescent="0.25">
      <c r="A80" s="19">
        <v>38881</v>
      </c>
      <c r="B80" s="20">
        <v>84</v>
      </c>
      <c r="C80" s="20">
        <f t="shared" si="2"/>
        <v>45.931199999999997</v>
      </c>
      <c r="D80" s="21" t="s">
        <v>100</v>
      </c>
      <c r="E80" s="21" t="s">
        <v>94</v>
      </c>
      <c r="F80" s="22">
        <v>4</v>
      </c>
      <c r="G80" s="22">
        <v>0</v>
      </c>
      <c r="H80" t="str">
        <f t="shared" si="3"/>
        <v>dead</v>
      </c>
    </row>
    <row r="81" spans="1:8" ht="30" x14ac:dyDescent="0.25">
      <c r="A81" s="19">
        <v>38867</v>
      </c>
      <c r="B81" s="20">
        <v>80</v>
      </c>
      <c r="C81" s="20">
        <f t="shared" si="2"/>
        <v>43.744</v>
      </c>
      <c r="D81" s="21" t="s">
        <v>97</v>
      </c>
      <c r="E81" s="21" t="s">
        <v>94</v>
      </c>
      <c r="F81" s="22">
        <v>4</v>
      </c>
      <c r="G81" s="22">
        <v>0</v>
      </c>
      <c r="H81" t="str">
        <f t="shared" si="3"/>
        <v>dead</v>
      </c>
    </row>
    <row r="82" spans="1:8" ht="45" x14ac:dyDescent="0.25">
      <c r="A82" s="19">
        <v>38867</v>
      </c>
      <c r="B82" s="20">
        <v>80</v>
      </c>
      <c r="C82" s="20">
        <f t="shared" si="2"/>
        <v>43.744</v>
      </c>
      <c r="D82" s="21" t="s">
        <v>93</v>
      </c>
      <c r="E82" s="21" t="s">
        <v>94</v>
      </c>
      <c r="F82" s="22">
        <v>4</v>
      </c>
      <c r="G82" s="22">
        <v>0</v>
      </c>
      <c r="H82" t="str">
        <f t="shared" si="3"/>
        <v>dead</v>
      </c>
    </row>
    <row r="83" spans="1:8" ht="45" x14ac:dyDescent="0.25">
      <c r="A83" s="19">
        <v>38867</v>
      </c>
      <c r="B83" s="20">
        <v>80</v>
      </c>
      <c r="C83" s="20">
        <f t="shared" si="2"/>
        <v>43.744</v>
      </c>
      <c r="D83" s="21" t="s">
        <v>93</v>
      </c>
      <c r="E83" s="21" t="s">
        <v>94</v>
      </c>
      <c r="F83" s="22">
        <v>4</v>
      </c>
      <c r="G83" s="22">
        <v>0</v>
      </c>
      <c r="H83" t="str">
        <f t="shared" si="3"/>
        <v>dead</v>
      </c>
    </row>
    <row r="84" spans="1:8" ht="45" x14ac:dyDescent="0.25">
      <c r="A84" s="19">
        <v>38559</v>
      </c>
      <c r="B84" s="20">
        <v>84</v>
      </c>
      <c r="C84" s="20">
        <f t="shared" si="2"/>
        <v>45.931199999999997</v>
      </c>
      <c r="D84" s="21" t="s">
        <v>96</v>
      </c>
      <c r="E84" s="21" t="s">
        <v>99</v>
      </c>
      <c r="F84" s="22">
        <v>0</v>
      </c>
      <c r="G84" s="22">
        <v>1</v>
      </c>
      <c r="H84" t="str">
        <f t="shared" si="3"/>
        <v>live</v>
      </c>
    </row>
    <row r="85" spans="1:8" ht="30" x14ac:dyDescent="0.25">
      <c r="A85" s="19">
        <v>38881</v>
      </c>
      <c r="B85" s="20">
        <v>84</v>
      </c>
      <c r="C85" s="20">
        <f t="shared" si="2"/>
        <v>45.931199999999997</v>
      </c>
      <c r="D85" s="21" t="s">
        <v>105</v>
      </c>
      <c r="E85" s="21" t="s">
        <v>99</v>
      </c>
      <c r="F85" s="22">
        <v>0</v>
      </c>
      <c r="G85" s="22">
        <v>1</v>
      </c>
      <c r="H85" t="str">
        <f t="shared" si="3"/>
        <v>live</v>
      </c>
    </row>
    <row r="86" spans="1:8" ht="45" x14ac:dyDescent="0.25">
      <c r="A86" s="19">
        <v>38505</v>
      </c>
      <c r="B86" s="20">
        <v>59</v>
      </c>
      <c r="C86" s="20">
        <f t="shared" si="2"/>
        <v>32.261199999999995</v>
      </c>
      <c r="D86" s="21" t="s">
        <v>100</v>
      </c>
      <c r="E86" s="21" t="s">
        <v>94</v>
      </c>
      <c r="F86" s="22">
        <v>1</v>
      </c>
      <c r="G86" s="22">
        <v>1</v>
      </c>
      <c r="H86" t="str">
        <f t="shared" si="3"/>
        <v>live</v>
      </c>
    </row>
    <row r="87" spans="1:8" ht="45" x14ac:dyDescent="0.25">
      <c r="A87" s="19">
        <v>38559</v>
      </c>
      <c r="B87" s="20">
        <v>56</v>
      </c>
      <c r="C87" s="20">
        <f t="shared" si="2"/>
        <v>30.620799999999996</v>
      </c>
      <c r="D87" s="21" t="s">
        <v>100</v>
      </c>
      <c r="E87" s="21" t="s">
        <v>94</v>
      </c>
      <c r="F87" s="22">
        <v>1</v>
      </c>
      <c r="G87" s="22">
        <v>1</v>
      </c>
      <c r="H87" t="str">
        <f t="shared" si="3"/>
        <v>live</v>
      </c>
    </row>
    <row r="88" spans="1:8" ht="45" x14ac:dyDescent="0.25">
      <c r="A88" s="19">
        <v>38559</v>
      </c>
      <c r="B88" s="20">
        <v>57</v>
      </c>
      <c r="C88" s="20">
        <f t="shared" si="2"/>
        <v>31.167599999999997</v>
      </c>
      <c r="D88" s="21" t="s">
        <v>100</v>
      </c>
      <c r="E88" s="21" t="s">
        <v>94</v>
      </c>
      <c r="F88" s="22">
        <v>1</v>
      </c>
      <c r="G88" s="22">
        <v>1</v>
      </c>
      <c r="H88" t="str">
        <f t="shared" si="3"/>
        <v>live</v>
      </c>
    </row>
    <row r="89" spans="1:8" ht="45" x14ac:dyDescent="0.25">
      <c r="A89" s="19">
        <v>38505</v>
      </c>
      <c r="B89" s="20">
        <v>84</v>
      </c>
      <c r="C89" s="20">
        <f t="shared" si="2"/>
        <v>45.931199999999997</v>
      </c>
      <c r="D89" s="21" t="s">
        <v>95</v>
      </c>
      <c r="E89" s="21" t="s">
        <v>99</v>
      </c>
      <c r="F89" s="22">
        <v>1</v>
      </c>
      <c r="G89" s="22">
        <v>1</v>
      </c>
      <c r="H89" t="str">
        <f t="shared" si="3"/>
        <v>live</v>
      </c>
    </row>
    <row r="90" spans="1:8" ht="45" x14ac:dyDescent="0.25">
      <c r="A90" s="19">
        <v>38505</v>
      </c>
      <c r="B90" s="20">
        <v>84</v>
      </c>
      <c r="C90" s="20">
        <f t="shared" si="2"/>
        <v>45.931199999999997</v>
      </c>
      <c r="D90" s="21" t="s">
        <v>95</v>
      </c>
      <c r="E90" s="21" t="s">
        <v>99</v>
      </c>
      <c r="F90" s="22">
        <v>1</v>
      </c>
      <c r="G90" s="22">
        <v>1</v>
      </c>
      <c r="H90" t="str">
        <f t="shared" si="3"/>
        <v>live</v>
      </c>
    </row>
    <row r="91" spans="1:8" ht="30" x14ac:dyDescent="0.25">
      <c r="A91" s="19">
        <v>38505</v>
      </c>
      <c r="B91" s="20">
        <v>58</v>
      </c>
      <c r="C91" s="20">
        <f t="shared" si="2"/>
        <v>31.714399999999998</v>
      </c>
      <c r="D91" s="21" t="s">
        <v>98</v>
      </c>
      <c r="E91" s="21" t="s">
        <v>94</v>
      </c>
      <c r="F91" s="22">
        <v>1</v>
      </c>
      <c r="G91" s="22">
        <v>1</v>
      </c>
      <c r="H91" t="str">
        <f t="shared" si="3"/>
        <v>live</v>
      </c>
    </row>
    <row r="92" spans="1:8" ht="45" x14ac:dyDescent="0.25">
      <c r="A92" s="19">
        <v>38505</v>
      </c>
      <c r="B92" s="20">
        <v>58</v>
      </c>
      <c r="C92" s="20">
        <f t="shared" si="2"/>
        <v>31.714399999999998</v>
      </c>
      <c r="D92" s="21" t="s">
        <v>100</v>
      </c>
      <c r="E92" s="21" t="s">
        <v>94</v>
      </c>
      <c r="F92" s="22">
        <v>1</v>
      </c>
      <c r="G92" s="22">
        <v>1</v>
      </c>
      <c r="H92" t="str">
        <f t="shared" si="3"/>
        <v>live</v>
      </c>
    </row>
    <row r="93" spans="1:8" ht="30" x14ac:dyDescent="0.25">
      <c r="A93" s="19">
        <v>38505</v>
      </c>
      <c r="B93" s="20">
        <v>58</v>
      </c>
      <c r="C93" s="20">
        <f t="shared" si="2"/>
        <v>31.714399999999998</v>
      </c>
      <c r="D93" s="21" t="s">
        <v>105</v>
      </c>
      <c r="E93" s="21" t="s">
        <v>94</v>
      </c>
      <c r="F93" s="22">
        <v>1</v>
      </c>
      <c r="G93" s="22">
        <v>1</v>
      </c>
      <c r="H93" t="str">
        <f t="shared" si="3"/>
        <v>live</v>
      </c>
    </row>
    <row r="94" spans="1:8" ht="45" x14ac:dyDescent="0.25">
      <c r="A94" s="19">
        <v>38505</v>
      </c>
      <c r="B94" s="20">
        <v>58</v>
      </c>
      <c r="C94" s="20">
        <f t="shared" si="2"/>
        <v>31.714399999999998</v>
      </c>
      <c r="D94" s="21" t="s">
        <v>95</v>
      </c>
      <c r="E94" s="21" t="s">
        <v>94</v>
      </c>
      <c r="F94" s="22">
        <v>1</v>
      </c>
      <c r="G94" s="22">
        <v>1</v>
      </c>
      <c r="H94" t="str">
        <f t="shared" si="3"/>
        <v>live</v>
      </c>
    </row>
    <row r="95" spans="1:8" x14ac:dyDescent="0.25">
      <c r="A95" s="19">
        <v>38559</v>
      </c>
      <c r="B95" s="20">
        <v>84</v>
      </c>
      <c r="C95" s="20">
        <f t="shared" si="2"/>
        <v>45.931199999999997</v>
      </c>
      <c r="D95" s="21" t="s">
        <v>101</v>
      </c>
      <c r="E95" s="21" t="s">
        <v>94</v>
      </c>
      <c r="F95" s="22">
        <v>1</v>
      </c>
      <c r="G95" s="22">
        <v>1</v>
      </c>
      <c r="H95" t="str">
        <f t="shared" si="3"/>
        <v>live</v>
      </c>
    </row>
    <row r="96" spans="1:8" ht="45" x14ac:dyDescent="0.25">
      <c r="A96" s="19">
        <v>38505</v>
      </c>
      <c r="B96" s="20">
        <v>59</v>
      </c>
      <c r="C96" s="20">
        <f t="shared" si="2"/>
        <v>32.261199999999995</v>
      </c>
      <c r="D96" s="21" t="s">
        <v>100</v>
      </c>
      <c r="E96" s="21" t="s">
        <v>94</v>
      </c>
      <c r="F96" s="22">
        <v>1</v>
      </c>
      <c r="G96" s="22">
        <v>1</v>
      </c>
      <c r="H96" t="str">
        <f t="shared" si="3"/>
        <v>live</v>
      </c>
    </row>
    <row r="97" spans="1:8" ht="45" x14ac:dyDescent="0.25">
      <c r="A97" s="19">
        <v>38505</v>
      </c>
      <c r="B97" s="20">
        <v>59</v>
      </c>
      <c r="C97" s="20">
        <f t="shared" si="2"/>
        <v>32.261199999999995</v>
      </c>
      <c r="D97" s="21" t="s">
        <v>100</v>
      </c>
      <c r="E97" s="21" t="s">
        <v>94</v>
      </c>
      <c r="F97" s="22">
        <v>1</v>
      </c>
      <c r="G97" s="22">
        <v>1</v>
      </c>
      <c r="H97" t="str">
        <f t="shared" si="3"/>
        <v>live</v>
      </c>
    </row>
    <row r="98" spans="1:8" ht="45" x14ac:dyDescent="0.25">
      <c r="A98" s="19">
        <v>38505</v>
      </c>
      <c r="B98" s="20">
        <v>59</v>
      </c>
      <c r="C98" s="20">
        <f t="shared" si="2"/>
        <v>32.261199999999995</v>
      </c>
      <c r="D98" s="21" t="s">
        <v>95</v>
      </c>
      <c r="E98" s="21" t="s">
        <v>94</v>
      </c>
      <c r="F98" s="22">
        <v>1</v>
      </c>
      <c r="G98" s="22">
        <v>1</v>
      </c>
      <c r="H98" t="str">
        <f t="shared" si="3"/>
        <v>live</v>
      </c>
    </row>
    <row r="99" spans="1:8" ht="45" x14ac:dyDescent="0.25">
      <c r="A99" s="19">
        <v>38505</v>
      </c>
      <c r="B99" s="20">
        <v>59</v>
      </c>
      <c r="C99" s="20">
        <f t="shared" si="2"/>
        <v>32.261199999999995</v>
      </c>
      <c r="D99" s="21" t="s">
        <v>100</v>
      </c>
      <c r="E99" s="21" t="s">
        <v>94</v>
      </c>
      <c r="F99" s="22">
        <v>1</v>
      </c>
      <c r="G99" s="22">
        <v>1</v>
      </c>
      <c r="H99" t="str">
        <f t="shared" si="3"/>
        <v>live</v>
      </c>
    </row>
    <row r="100" spans="1:8" ht="45" x14ac:dyDescent="0.25">
      <c r="A100" s="19">
        <v>38505</v>
      </c>
      <c r="B100" s="20">
        <v>59</v>
      </c>
      <c r="C100" s="20">
        <f t="shared" si="2"/>
        <v>32.261199999999995</v>
      </c>
      <c r="D100" s="21" t="s">
        <v>100</v>
      </c>
      <c r="E100" s="21" t="s">
        <v>94</v>
      </c>
      <c r="F100" s="22">
        <v>1</v>
      </c>
      <c r="G100" s="22">
        <v>1</v>
      </c>
      <c r="H100" t="str">
        <f t="shared" si="3"/>
        <v>live</v>
      </c>
    </row>
    <row r="101" spans="1:8" ht="45" x14ac:dyDescent="0.25">
      <c r="A101" s="19">
        <v>38505</v>
      </c>
      <c r="B101" s="20">
        <v>59</v>
      </c>
      <c r="C101" s="20">
        <f t="shared" si="2"/>
        <v>32.261199999999995</v>
      </c>
      <c r="D101" s="21" t="s">
        <v>100</v>
      </c>
      <c r="E101" s="21" t="s">
        <v>94</v>
      </c>
      <c r="F101" s="22">
        <v>1</v>
      </c>
      <c r="G101" s="22">
        <v>1</v>
      </c>
      <c r="H101" t="str">
        <f t="shared" si="3"/>
        <v>live</v>
      </c>
    </row>
    <row r="102" spans="1:8" ht="45" x14ac:dyDescent="0.25">
      <c r="A102" s="19">
        <v>38505</v>
      </c>
      <c r="B102" s="20">
        <v>58</v>
      </c>
      <c r="C102" s="20">
        <f t="shared" si="2"/>
        <v>31.714399999999998</v>
      </c>
      <c r="D102" s="21" t="s">
        <v>100</v>
      </c>
      <c r="E102" s="21" t="s">
        <v>94</v>
      </c>
      <c r="F102" s="22">
        <v>1</v>
      </c>
      <c r="G102" s="22">
        <v>1</v>
      </c>
      <c r="H102" t="str">
        <f t="shared" si="3"/>
        <v>live</v>
      </c>
    </row>
    <row r="103" spans="1:8" ht="45" x14ac:dyDescent="0.25">
      <c r="A103" s="19">
        <v>38519</v>
      </c>
      <c r="B103" s="20">
        <v>59</v>
      </c>
      <c r="C103" s="20">
        <f t="shared" si="2"/>
        <v>32.261199999999995</v>
      </c>
      <c r="D103" s="21" t="s">
        <v>100</v>
      </c>
      <c r="E103" s="21" t="s">
        <v>94</v>
      </c>
      <c r="F103" s="22">
        <v>1</v>
      </c>
      <c r="G103" s="22">
        <v>1</v>
      </c>
      <c r="H103" t="str">
        <f t="shared" si="3"/>
        <v>live</v>
      </c>
    </row>
    <row r="104" spans="1:8" ht="30" x14ac:dyDescent="0.25">
      <c r="A104" s="19">
        <v>38519</v>
      </c>
      <c r="B104" s="20">
        <v>57</v>
      </c>
      <c r="C104" s="20">
        <f t="shared" si="2"/>
        <v>31.167599999999997</v>
      </c>
      <c r="D104" s="21" t="s">
        <v>98</v>
      </c>
      <c r="E104" s="21" t="s">
        <v>94</v>
      </c>
      <c r="F104" s="22">
        <v>1</v>
      </c>
      <c r="G104" s="22">
        <v>1</v>
      </c>
      <c r="H104" t="str">
        <f t="shared" si="3"/>
        <v>live</v>
      </c>
    </row>
    <row r="105" spans="1:8" ht="45" x14ac:dyDescent="0.25">
      <c r="A105" s="19">
        <v>38519</v>
      </c>
      <c r="B105" s="20">
        <v>57</v>
      </c>
      <c r="C105" s="20">
        <f t="shared" si="2"/>
        <v>31.167599999999997</v>
      </c>
      <c r="D105" s="21" t="s">
        <v>100</v>
      </c>
      <c r="E105" s="21" t="s">
        <v>94</v>
      </c>
      <c r="F105" s="22">
        <v>1</v>
      </c>
      <c r="G105" s="22">
        <v>1</v>
      </c>
      <c r="H105" t="str">
        <f t="shared" si="3"/>
        <v>live</v>
      </c>
    </row>
    <row r="106" spans="1:8" ht="30" x14ac:dyDescent="0.25">
      <c r="A106" s="19">
        <v>38519</v>
      </c>
      <c r="B106" s="20">
        <v>57</v>
      </c>
      <c r="C106" s="20">
        <f t="shared" si="2"/>
        <v>31.167599999999997</v>
      </c>
      <c r="D106" s="21" t="s">
        <v>98</v>
      </c>
      <c r="E106" s="21" t="s">
        <v>94</v>
      </c>
      <c r="F106" s="22">
        <v>1</v>
      </c>
      <c r="G106" s="22">
        <v>1</v>
      </c>
      <c r="H106" t="str">
        <f t="shared" si="3"/>
        <v>live</v>
      </c>
    </row>
    <row r="107" spans="1:8" ht="45" x14ac:dyDescent="0.25">
      <c r="A107" s="19">
        <v>38519</v>
      </c>
      <c r="B107" s="20">
        <v>57</v>
      </c>
      <c r="C107" s="20">
        <f t="shared" si="2"/>
        <v>31.167599999999997</v>
      </c>
      <c r="D107" s="21" t="s">
        <v>100</v>
      </c>
      <c r="E107" s="21" t="s">
        <v>109</v>
      </c>
      <c r="F107" s="22">
        <v>1</v>
      </c>
      <c r="G107" s="22">
        <v>1</v>
      </c>
      <c r="H107" t="str">
        <f t="shared" si="3"/>
        <v>live</v>
      </c>
    </row>
    <row r="108" spans="1:8" ht="45" x14ac:dyDescent="0.25">
      <c r="A108" s="19">
        <v>38519</v>
      </c>
      <c r="B108" s="20">
        <v>55</v>
      </c>
      <c r="C108" s="20">
        <f t="shared" si="2"/>
        <v>30.073999999999998</v>
      </c>
      <c r="D108" s="21" t="s">
        <v>100</v>
      </c>
      <c r="E108" s="21" t="s">
        <v>94</v>
      </c>
      <c r="F108" s="22">
        <v>1</v>
      </c>
      <c r="G108" s="22">
        <v>1</v>
      </c>
      <c r="H108" t="str">
        <f t="shared" si="3"/>
        <v>live</v>
      </c>
    </row>
    <row r="109" spans="1:8" ht="45" x14ac:dyDescent="0.25">
      <c r="A109" s="19">
        <v>38519</v>
      </c>
      <c r="B109" s="20">
        <v>57</v>
      </c>
      <c r="C109" s="20">
        <f t="shared" si="2"/>
        <v>31.167599999999997</v>
      </c>
      <c r="D109" s="21" t="s">
        <v>93</v>
      </c>
      <c r="E109" s="21" t="s">
        <v>94</v>
      </c>
      <c r="F109" s="22">
        <v>1</v>
      </c>
      <c r="G109" s="22">
        <v>1</v>
      </c>
      <c r="H109" t="str">
        <f t="shared" si="3"/>
        <v>live</v>
      </c>
    </row>
    <row r="110" spans="1:8" ht="30" x14ac:dyDescent="0.25">
      <c r="A110" s="19">
        <v>38519</v>
      </c>
      <c r="B110" s="20">
        <v>55</v>
      </c>
      <c r="C110" s="20">
        <f t="shared" si="2"/>
        <v>30.073999999999998</v>
      </c>
      <c r="D110" s="21" t="s">
        <v>98</v>
      </c>
      <c r="E110" s="21" t="s">
        <v>94</v>
      </c>
      <c r="F110" s="22">
        <v>1</v>
      </c>
      <c r="G110" s="22">
        <v>1</v>
      </c>
      <c r="H110" t="str">
        <f t="shared" si="3"/>
        <v>live</v>
      </c>
    </row>
    <row r="111" spans="1:8" ht="30" x14ac:dyDescent="0.25">
      <c r="A111" s="19">
        <v>38519</v>
      </c>
      <c r="B111" s="20">
        <v>57</v>
      </c>
      <c r="C111" s="20">
        <f t="shared" si="2"/>
        <v>31.167599999999997</v>
      </c>
      <c r="D111" s="21" t="s">
        <v>97</v>
      </c>
      <c r="E111" s="21" t="s">
        <v>94</v>
      </c>
      <c r="F111" s="22">
        <v>1</v>
      </c>
      <c r="G111" s="22">
        <v>1</v>
      </c>
      <c r="H111" t="str">
        <f t="shared" si="3"/>
        <v>live</v>
      </c>
    </row>
    <row r="112" spans="1:8" ht="45" x14ac:dyDescent="0.25">
      <c r="A112" s="19">
        <v>38519</v>
      </c>
      <c r="B112" s="20">
        <v>57</v>
      </c>
      <c r="C112" s="20">
        <f t="shared" si="2"/>
        <v>31.167599999999997</v>
      </c>
      <c r="D112" s="21" t="s">
        <v>100</v>
      </c>
      <c r="E112" s="21" t="s">
        <v>94</v>
      </c>
      <c r="F112" s="22">
        <v>1</v>
      </c>
      <c r="G112" s="22">
        <v>1</v>
      </c>
      <c r="H112" t="str">
        <f t="shared" si="3"/>
        <v>live</v>
      </c>
    </row>
    <row r="113" spans="1:8" ht="45" x14ac:dyDescent="0.25">
      <c r="A113" s="19">
        <v>38519</v>
      </c>
      <c r="B113" s="20">
        <v>57</v>
      </c>
      <c r="C113" s="20">
        <f t="shared" si="2"/>
        <v>31.167599999999997</v>
      </c>
      <c r="D113" s="21" t="s">
        <v>100</v>
      </c>
      <c r="E113" s="21" t="s">
        <v>94</v>
      </c>
      <c r="F113" s="22">
        <v>1</v>
      </c>
      <c r="G113" s="22">
        <v>1</v>
      </c>
      <c r="H113" t="str">
        <f t="shared" si="3"/>
        <v>live</v>
      </c>
    </row>
    <row r="114" spans="1:8" ht="30" x14ac:dyDescent="0.25">
      <c r="A114" s="19">
        <v>38519</v>
      </c>
      <c r="B114" s="20">
        <v>56</v>
      </c>
      <c r="C114" s="20">
        <f t="shared" si="2"/>
        <v>30.620799999999996</v>
      </c>
      <c r="D114" s="21" t="s">
        <v>102</v>
      </c>
      <c r="E114" s="21" t="s">
        <v>94</v>
      </c>
      <c r="F114" s="22">
        <v>1</v>
      </c>
      <c r="G114" s="22">
        <v>1</v>
      </c>
      <c r="H114" t="str">
        <f t="shared" si="3"/>
        <v>live</v>
      </c>
    </row>
    <row r="115" spans="1:8" ht="45" x14ac:dyDescent="0.25">
      <c r="A115" s="19">
        <v>38519</v>
      </c>
      <c r="B115" s="20">
        <v>57</v>
      </c>
      <c r="C115" s="20">
        <f t="shared" si="2"/>
        <v>31.167599999999997</v>
      </c>
      <c r="D115" s="21" t="s">
        <v>100</v>
      </c>
      <c r="E115" s="21" t="s">
        <v>94</v>
      </c>
      <c r="F115" s="22">
        <v>1</v>
      </c>
      <c r="G115" s="22">
        <v>1</v>
      </c>
      <c r="H115" t="str">
        <f t="shared" si="3"/>
        <v>live</v>
      </c>
    </row>
    <row r="116" spans="1:8" ht="30" x14ac:dyDescent="0.25">
      <c r="A116" s="19">
        <v>38519</v>
      </c>
      <c r="B116" s="20">
        <v>57</v>
      </c>
      <c r="C116" s="20">
        <f t="shared" si="2"/>
        <v>31.167599999999997</v>
      </c>
      <c r="D116" s="21" t="s">
        <v>98</v>
      </c>
      <c r="E116" s="21" t="s">
        <v>94</v>
      </c>
      <c r="F116" s="22">
        <v>1</v>
      </c>
      <c r="G116" s="22">
        <v>1</v>
      </c>
      <c r="H116" t="str">
        <f t="shared" si="3"/>
        <v>live</v>
      </c>
    </row>
    <row r="117" spans="1:8" ht="30" x14ac:dyDescent="0.25">
      <c r="A117" s="19">
        <v>38519</v>
      </c>
      <c r="B117" s="20">
        <v>57</v>
      </c>
      <c r="C117" s="20">
        <f t="shared" si="2"/>
        <v>31.167599999999997</v>
      </c>
      <c r="D117" s="21" t="s">
        <v>98</v>
      </c>
      <c r="E117" s="21" t="s">
        <v>94</v>
      </c>
      <c r="F117" s="22">
        <v>1</v>
      </c>
      <c r="G117" s="22">
        <v>1</v>
      </c>
      <c r="H117" t="str">
        <f t="shared" si="3"/>
        <v>live</v>
      </c>
    </row>
    <row r="118" spans="1:8" ht="30" x14ac:dyDescent="0.25">
      <c r="A118" s="19">
        <v>38519</v>
      </c>
      <c r="B118" s="20">
        <v>56</v>
      </c>
      <c r="C118" s="20">
        <f t="shared" si="2"/>
        <v>30.620799999999996</v>
      </c>
      <c r="D118" s="21" t="s">
        <v>98</v>
      </c>
      <c r="E118" s="21" t="s">
        <v>94</v>
      </c>
      <c r="F118" s="22">
        <v>1</v>
      </c>
      <c r="G118" s="22">
        <v>1</v>
      </c>
      <c r="H118" t="str">
        <f t="shared" si="3"/>
        <v>live</v>
      </c>
    </row>
    <row r="119" spans="1:8" ht="45" x14ac:dyDescent="0.25">
      <c r="A119" s="19">
        <v>38505</v>
      </c>
      <c r="B119" s="20">
        <v>82</v>
      </c>
      <c r="C119" s="20">
        <f t="shared" si="2"/>
        <v>44.837599999999995</v>
      </c>
      <c r="D119" s="21" t="s">
        <v>95</v>
      </c>
      <c r="E119" s="21" t="s">
        <v>94</v>
      </c>
      <c r="F119" s="22">
        <v>1</v>
      </c>
      <c r="G119" s="22">
        <v>1</v>
      </c>
      <c r="H119" t="str">
        <f t="shared" si="3"/>
        <v>live</v>
      </c>
    </row>
    <row r="120" spans="1:8" ht="45" x14ac:dyDescent="0.25">
      <c r="A120" s="19">
        <v>38519</v>
      </c>
      <c r="B120" s="20">
        <v>59</v>
      </c>
      <c r="C120" s="20">
        <f t="shared" si="2"/>
        <v>32.261199999999995</v>
      </c>
      <c r="D120" s="21" t="s">
        <v>100</v>
      </c>
      <c r="E120" s="21" t="s">
        <v>94</v>
      </c>
      <c r="F120" s="22">
        <v>1</v>
      </c>
      <c r="G120" s="22">
        <v>1</v>
      </c>
      <c r="H120" t="str">
        <f t="shared" si="3"/>
        <v>live</v>
      </c>
    </row>
    <row r="121" spans="1:8" ht="45" x14ac:dyDescent="0.25">
      <c r="A121" s="19">
        <v>38505</v>
      </c>
      <c r="B121" s="20">
        <v>82</v>
      </c>
      <c r="C121" s="20">
        <f t="shared" si="2"/>
        <v>44.837599999999995</v>
      </c>
      <c r="D121" s="21" t="s">
        <v>95</v>
      </c>
      <c r="E121" s="21" t="s">
        <v>94</v>
      </c>
      <c r="F121" s="22">
        <v>1</v>
      </c>
      <c r="G121" s="22">
        <v>1</v>
      </c>
      <c r="H121" t="str">
        <f t="shared" si="3"/>
        <v>live</v>
      </c>
    </row>
    <row r="122" spans="1:8" ht="30" x14ac:dyDescent="0.25">
      <c r="A122" s="19">
        <v>38505</v>
      </c>
      <c r="B122" s="20">
        <v>82</v>
      </c>
      <c r="C122" s="20">
        <f t="shared" si="2"/>
        <v>44.837599999999995</v>
      </c>
      <c r="D122" s="21" t="s">
        <v>110</v>
      </c>
      <c r="E122" s="21" t="s">
        <v>94</v>
      </c>
      <c r="F122" s="22">
        <v>1</v>
      </c>
      <c r="G122" s="22">
        <v>1</v>
      </c>
      <c r="H122" t="str">
        <f t="shared" si="3"/>
        <v>live</v>
      </c>
    </row>
    <row r="123" spans="1:8" ht="45" x14ac:dyDescent="0.25">
      <c r="A123" s="19">
        <v>38519</v>
      </c>
      <c r="B123" s="20">
        <v>57</v>
      </c>
      <c r="C123" s="20">
        <f t="shared" si="2"/>
        <v>31.167599999999997</v>
      </c>
      <c r="D123" s="21" t="s">
        <v>100</v>
      </c>
      <c r="E123" s="21" t="s">
        <v>94</v>
      </c>
      <c r="F123" s="22">
        <v>1</v>
      </c>
      <c r="G123" s="22">
        <v>1</v>
      </c>
      <c r="H123" t="str">
        <f t="shared" si="3"/>
        <v>live</v>
      </c>
    </row>
    <row r="124" spans="1:8" ht="30" x14ac:dyDescent="0.25">
      <c r="A124" s="19">
        <v>38519</v>
      </c>
      <c r="B124" s="20">
        <v>56</v>
      </c>
      <c r="C124" s="20">
        <f t="shared" si="2"/>
        <v>30.620799999999996</v>
      </c>
      <c r="D124" s="21" t="s">
        <v>98</v>
      </c>
      <c r="E124" s="21" t="s">
        <v>94</v>
      </c>
      <c r="F124" s="22">
        <v>1</v>
      </c>
      <c r="G124" s="22">
        <v>1</v>
      </c>
      <c r="H124" t="str">
        <f t="shared" si="3"/>
        <v>live</v>
      </c>
    </row>
    <row r="125" spans="1:8" ht="30" x14ac:dyDescent="0.25">
      <c r="A125" s="19">
        <v>38519</v>
      </c>
      <c r="B125" s="20">
        <v>56</v>
      </c>
      <c r="C125" s="20">
        <f t="shared" si="2"/>
        <v>30.620799999999996</v>
      </c>
      <c r="D125" s="21" t="s">
        <v>98</v>
      </c>
      <c r="E125" s="21" t="s">
        <v>94</v>
      </c>
      <c r="F125" s="22">
        <v>1</v>
      </c>
      <c r="G125" s="22">
        <v>1</v>
      </c>
      <c r="H125" t="str">
        <f t="shared" si="3"/>
        <v>live</v>
      </c>
    </row>
    <row r="126" spans="1:8" ht="30" x14ac:dyDescent="0.25">
      <c r="A126" s="19">
        <v>38519</v>
      </c>
      <c r="B126" s="20">
        <v>56</v>
      </c>
      <c r="C126" s="20">
        <f t="shared" si="2"/>
        <v>30.620799999999996</v>
      </c>
      <c r="D126" s="21" t="s">
        <v>111</v>
      </c>
      <c r="E126" s="21" t="s">
        <v>94</v>
      </c>
      <c r="F126" s="22">
        <v>1</v>
      </c>
      <c r="G126" s="22">
        <v>1</v>
      </c>
      <c r="H126" t="str">
        <f t="shared" si="3"/>
        <v>live</v>
      </c>
    </row>
    <row r="127" spans="1:8" ht="45" x14ac:dyDescent="0.25">
      <c r="A127" s="19">
        <v>38519</v>
      </c>
      <c r="B127" s="20">
        <v>59</v>
      </c>
      <c r="C127" s="20">
        <f t="shared" si="2"/>
        <v>32.261199999999995</v>
      </c>
      <c r="D127" s="21" t="s">
        <v>100</v>
      </c>
      <c r="E127" s="21" t="s">
        <v>94</v>
      </c>
      <c r="F127" s="22">
        <v>1</v>
      </c>
      <c r="G127" s="22">
        <v>1</v>
      </c>
      <c r="H127" t="str">
        <f t="shared" si="3"/>
        <v>live</v>
      </c>
    </row>
    <row r="128" spans="1:8" ht="45" x14ac:dyDescent="0.25">
      <c r="A128" s="19">
        <v>38519</v>
      </c>
      <c r="B128" s="20">
        <v>57</v>
      </c>
      <c r="C128" s="20">
        <f t="shared" si="2"/>
        <v>31.167599999999997</v>
      </c>
      <c r="D128" s="21" t="s">
        <v>100</v>
      </c>
      <c r="E128" s="21" t="s">
        <v>94</v>
      </c>
      <c r="F128" s="22">
        <v>1</v>
      </c>
      <c r="G128" s="22">
        <v>1</v>
      </c>
      <c r="H128" t="str">
        <f t="shared" si="3"/>
        <v>live</v>
      </c>
    </row>
    <row r="129" spans="1:8" x14ac:dyDescent="0.25">
      <c r="A129" s="19">
        <v>38937</v>
      </c>
      <c r="B129" s="20">
        <v>86</v>
      </c>
      <c r="C129" s="20">
        <f t="shared" si="2"/>
        <v>47.024799999999999</v>
      </c>
      <c r="D129" s="21" t="s">
        <v>101</v>
      </c>
      <c r="E129" s="21" t="s">
        <v>94</v>
      </c>
      <c r="F129" s="22">
        <v>1</v>
      </c>
      <c r="G129" s="22">
        <v>1</v>
      </c>
      <c r="H129" t="str">
        <f t="shared" si="3"/>
        <v>live</v>
      </c>
    </row>
    <row r="130" spans="1:8" ht="45" x14ac:dyDescent="0.25">
      <c r="A130" s="19">
        <v>38937</v>
      </c>
      <c r="B130" s="20">
        <v>86</v>
      </c>
      <c r="C130" s="20">
        <f t="shared" ref="C130:C193" si="4">0.5468*B130</f>
        <v>47.024799999999999</v>
      </c>
      <c r="D130" s="21" t="s">
        <v>100</v>
      </c>
      <c r="E130" s="21" t="s">
        <v>94</v>
      </c>
      <c r="F130" s="22">
        <v>1</v>
      </c>
      <c r="G130" s="22">
        <v>1</v>
      </c>
      <c r="H130" t="str">
        <f t="shared" si="3"/>
        <v>live</v>
      </c>
    </row>
    <row r="131" spans="1:8" x14ac:dyDescent="0.25">
      <c r="A131" s="19">
        <v>38867</v>
      </c>
      <c r="B131" s="20">
        <v>80</v>
      </c>
      <c r="C131" s="20">
        <f t="shared" si="4"/>
        <v>43.744</v>
      </c>
      <c r="D131" s="21" t="s">
        <v>101</v>
      </c>
      <c r="E131" s="21" t="s">
        <v>94</v>
      </c>
      <c r="F131" s="22">
        <v>1</v>
      </c>
      <c r="G131" s="22">
        <v>1</v>
      </c>
      <c r="H131" t="str">
        <f t="shared" ref="H131:H194" si="5">IF(G131=0, "dead", "live")</f>
        <v>live</v>
      </c>
    </row>
    <row r="132" spans="1:8" x14ac:dyDescent="0.25">
      <c r="A132" s="19">
        <v>38867</v>
      </c>
      <c r="B132" s="20">
        <v>80</v>
      </c>
      <c r="C132" s="20">
        <f t="shared" si="4"/>
        <v>43.744</v>
      </c>
      <c r="D132" s="21" t="s">
        <v>101</v>
      </c>
      <c r="E132" s="21" t="s">
        <v>94</v>
      </c>
      <c r="F132" s="22">
        <v>1</v>
      </c>
      <c r="G132" s="22">
        <v>1</v>
      </c>
      <c r="H132" t="str">
        <f t="shared" si="5"/>
        <v>live</v>
      </c>
    </row>
    <row r="133" spans="1:8" ht="45" x14ac:dyDescent="0.25">
      <c r="A133" s="19">
        <v>38867</v>
      </c>
      <c r="B133" s="20">
        <v>80</v>
      </c>
      <c r="C133" s="20">
        <f t="shared" si="4"/>
        <v>43.744</v>
      </c>
      <c r="D133" s="21" t="s">
        <v>93</v>
      </c>
      <c r="E133" s="21" t="s">
        <v>94</v>
      </c>
      <c r="F133" s="22">
        <v>1</v>
      </c>
      <c r="G133" s="22">
        <v>1</v>
      </c>
      <c r="H133" t="str">
        <f t="shared" si="5"/>
        <v>live</v>
      </c>
    </row>
    <row r="134" spans="1:8" ht="60" x14ac:dyDescent="0.25">
      <c r="A134" s="19">
        <v>38881</v>
      </c>
      <c r="B134" s="20">
        <v>83</v>
      </c>
      <c r="C134" s="20">
        <f t="shared" si="4"/>
        <v>45.384399999999999</v>
      </c>
      <c r="D134" s="21" t="s">
        <v>98</v>
      </c>
      <c r="E134" s="21" t="s">
        <v>112</v>
      </c>
      <c r="F134" s="22">
        <v>1</v>
      </c>
      <c r="G134" s="22">
        <v>1</v>
      </c>
      <c r="H134" t="str">
        <f t="shared" si="5"/>
        <v>live</v>
      </c>
    </row>
    <row r="135" spans="1:8" ht="30" x14ac:dyDescent="0.25">
      <c r="A135" s="19">
        <v>38881</v>
      </c>
      <c r="B135" s="20">
        <v>83</v>
      </c>
      <c r="C135" s="20">
        <f t="shared" si="4"/>
        <v>45.384399999999999</v>
      </c>
      <c r="D135" s="21" t="s">
        <v>98</v>
      </c>
      <c r="E135" s="21" t="s">
        <v>94</v>
      </c>
      <c r="F135" s="22">
        <v>1</v>
      </c>
      <c r="G135" s="22">
        <v>1</v>
      </c>
      <c r="H135" t="str">
        <f t="shared" si="5"/>
        <v>live</v>
      </c>
    </row>
    <row r="136" spans="1:8" x14ac:dyDescent="0.25">
      <c r="A136" s="19">
        <v>38867</v>
      </c>
      <c r="B136" s="20">
        <v>80</v>
      </c>
      <c r="C136" s="20">
        <f t="shared" si="4"/>
        <v>43.744</v>
      </c>
      <c r="D136" s="21" t="s">
        <v>101</v>
      </c>
      <c r="E136" s="21" t="s">
        <v>94</v>
      </c>
      <c r="F136" s="22">
        <v>1</v>
      </c>
      <c r="G136" s="22">
        <v>1</v>
      </c>
      <c r="H136" t="str">
        <f t="shared" si="5"/>
        <v>live</v>
      </c>
    </row>
    <row r="137" spans="1:8" ht="45" x14ac:dyDescent="0.25">
      <c r="A137" s="19">
        <v>38937</v>
      </c>
      <c r="B137" s="20">
        <v>86</v>
      </c>
      <c r="C137" s="20">
        <f t="shared" si="4"/>
        <v>47.024799999999999</v>
      </c>
      <c r="D137" s="21" t="s">
        <v>100</v>
      </c>
      <c r="E137" s="21" t="s">
        <v>94</v>
      </c>
      <c r="F137" s="22">
        <v>1</v>
      </c>
      <c r="G137" s="22">
        <v>1</v>
      </c>
      <c r="H137" t="str">
        <f t="shared" si="5"/>
        <v>live</v>
      </c>
    </row>
    <row r="138" spans="1:8" x14ac:dyDescent="0.25">
      <c r="A138" s="19">
        <v>38881</v>
      </c>
      <c r="B138" s="20">
        <v>83</v>
      </c>
      <c r="C138" s="20">
        <f t="shared" si="4"/>
        <v>45.384399999999999</v>
      </c>
      <c r="D138" s="21" t="s">
        <v>101</v>
      </c>
      <c r="E138" s="21" t="s">
        <v>94</v>
      </c>
      <c r="F138" s="22">
        <v>1</v>
      </c>
      <c r="G138" s="22">
        <v>1</v>
      </c>
      <c r="H138" t="str">
        <f t="shared" si="5"/>
        <v>live</v>
      </c>
    </row>
    <row r="139" spans="1:8" x14ac:dyDescent="0.25">
      <c r="A139" s="19">
        <v>38881</v>
      </c>
      <c r="B139" s="20">
        <v>82</v>
      </c>
      <c r="C139" s="20">
        <f t="shared" si="4"/>
        <v>44.837599999999995</v>
      </c>
      <c r="D139" s="21" t="s">
        <v>101</v>
      </c>
      <c r="E139" s="21" t="s">
        <v>94</v>
      </c>
      <c r="F139" s="22">
        <v>1</v>
      </c>
      <c r="G139" s="22">
        <v>1</v>
      </c>
      <c r="H139" t="str">
        <f t="shared" si="5"/>
        <v>live</v>
      </c>
    </row>
    <row r="140" spans="1:8" ht="45" x14ac:dyDescent="0.25">
      <c r="A140" s="19">
        <v>38867</v>
      </c>
      <c r="B140" s="20">
        <v>80</v>
      </c>
      <c r="C140" s="20">
        <f t="shared" si="4"/>
        <v>43.744</v>
      </c>
      <c r="D140" s="21" t="s">
        <v>95</v>
      </c>
      <c r="E140" s="21" t="s">
        <v>94</v>
      </c>
      <c r="F140" s="22">
        <v>1</v>
      </c>
      <c r="G140" s="22">
        <v>1</v>
      </c>
      <c r="H140" t="str">
        <f t="shared" si="5"/>
        <v>live</v>
      </c>
    </row>
    <row r="141" spans="1:8" x14ac:dyDescent="0.25">
      <c r="A141" s="19">
        <v>38867</v>
      </c>
      <c r="B141" s="20">
        <v>80</v>
      </c>
      <c r="C141" s="20">
        <f t="shared" si="4"/>
        <v>43.744</v>
      </c>
      <c r="D141" s="21" t="s">
        <v>101</v>
      </c>
      <c r="E141" s="21" t="s">
        <v>94</v>
      </c>
      <c r="F141" s="22">
        <v>1</v>
      </c>
      <c r="G141" s="22">
        <v>1</v>
      </c>
      <c r="H141" t="str">
        <f t="shared" si="5"/>
        <v>live</v>
      </c>
    </row>
    <row r="142" spans="1:8" ht="45" x14ac:dyDescent="0.25">
      <c r="A142" s="19">
        <v>38860</v>
      </c>
      <c r="B142" s="20">
        <v>83</v>
      </c>
      <c r="C142" s="20">
        <f t="shared" si="4"/>
        <v>45.384399999999999</v>
      </c>
      <c r="D142" s="21" t="s">
        <v>106</v>
      </c>
      <c r="E142" s="21" t="s">
        <v>94</v>
      </c>
      <c r="F142" s="22">
        <v>1</v>
      </c>
      <c r="G142" s="22">
        <v>1</v>
      </c>
      <c r="H142" t="str">
        <f t="shared" si="5"/>
        <v>live</v>
      </c>
    </row>
    <row r="143" spans="1:8" x14ac:dyDescent="0.25">
      <c r="A143" s="19">
        <v>38937</v>
      </c>
      <c r="B143" s="20">
        <v>86</v>
      </c>
      <c r="C143" s="20">
        <f t="shared" si="4"/>
        <v>47.024799999999999</v>
      </c>
      <c r="D143" s="21" t="s">
        <v>101</v>
      </c>
      <c r="E143" s="21" t="s">
        <v>94</v>
      </c>
      <c r="F143" s="22">
        <v>1</v>
      </c>
      <c r="G143" s="22">
        <v>1</v>
      </c>
      <c r="H143" t="str">
        <f t="shared" si="5"/>
        <v>live</v>
      </c>
    </row>
    <row r="144" spans="1:8" ht="30" x14ac:dyDescent="0.25">
      <c r="A144" s="19">
        <v>38860</v>
      </c>
      <c r="B144" s="20">
        <v>83</v>
      </c>
      <c r="C144" s="20">
        <f t="shared" si="4"/>
        <v>45.384399999999999</v>
      </c>
      <c r="D144" s="21" t="s">
        <v>105</v>
      </c>
      <c r="E144" s="21" t="s">
        <v>94</v>
      </c>
      <c r="F144" s="22">
        <v>1</v>
      </c>
      <c r="G144" s="22">
        <v>1</v>
      </c>
      <c r="H144" t="str">
        <f t="shared" si="5"/>
        <v>live</v>
      </c>
    </row>
    <row r="145" spans="1:8" ht="45" x14ac:dyDescent="0.25">
      <c r="A145" s="19">
        <v>38860</v>
      </c>
      <c r="B145" s="20">
        <v>81</v>
      </c>
      <c r="C145" s="20">
        <f t="shared" si="4"/>
        <v>44.290799999999997</v>
      </c>
      <c r="D145" s="21" t="s">
        <v>93</v>
      </c>
      <c r="E145" s="21" t="s">
        <v>94</v>
      </c>
      <c r="F145" s="22">
        <v>1</v>
      </c>
      <c r="G145" s="22">
        <v>1</v>
      </c>
      <c r="H145" t="str">
        <f t="shared" si="5"/>
        <v>live</v>
      </c>
    </row>
    <row r="146" spans="1:8" ht="45" x14ac:dyDescent="0.25">
      <c r="A146" s="19">
        <v>38860</v>
      </c>
      <c r="B146" s="20">
        <v>81</v>
      </c>
      <c r="C146" s="20">
        <f t="shared" si="4"/>
        <v>44.290799999999997</v>
      </c>
      <c r="D146" s="21" t="s">
        <v>93</v>
      </c>
      <c r="E146" s="21" t="s">
        <v>94</v>
      </c>
      <c r="F146" s="22">
        <v>1</v>
      </c>
      <c r="G146" s="22">
        <v>1</v>
      </c>
      <c r="H146" t="str">
        <f t="shared" si="5"/>
        <v>live</v>
      </c>
    </row>
    <row r="147" spans="1:8" x14ac:dyDescent="0.25">
      <c r="A147" s="19">
        <v>38937</v>
      </c>
      <c r="B147" s="20">
        <v>83.5</v>
      </c>
      <c r="C147" s="20">
        <f t="shared" si="4"/>
        <v>45.657799999999995</v>
      </c>
      <c r="D147" s="21" t="s">
        <v>101</v>
      </c>
      <c r="E147" s="21" t="s">
        <v>94</v>
      </c>
      <c r="F147" s="22">
        <v>1</v>
      </c>
      <c r="G147" s="22">
        <v>1</v>
      </c>
      <c r="H147" t="str">
        <f t="shared" si="5"/>
        <v>live</v>
      </c>
    </row>
    <row r="148" spans="1:8" x14ac:dyDescent="0.25">
      <c r="A148" s="19">
        <v>38867</v>
      </c>
      <c r="B148" s="20">
        <v>80</v>
      </c>
      <c r="C148" s="20">
        <f t="shared" si="4"/>
        <v>43.744</v>
      </c>
      <c r="D148" s="21" t="s">
        <v>101</v>
      </c>
      <c r="E148" s="21" t="s">
        <v>94</v>
      </c>
      <c r="F148" s="22">
        <v>1</v>
      </c>
      <c r="G148" s="22">
        <v>1</v>
      </c>
      <c r="H148" t="str">
        <f t="shared" si="5"/>
        <v>live</v>
      </c>
    </row>
    <row r="149" spans="1:8" ht="30" x14ac:dyDescent="0.25">
      <c r="A149" s="19">
        <v>38881</v>
      </c>
      <c r="B149" s="20">
        <v>82</v>
      </c>
      <c r="C149" s="20">
        <f t="shared" si="4"/>
        <v>44.837599999999995</v>
      </c>
      <c r="D149" s="21" t="s">
        <v>113</v>
      </c>
      <c r="E149" s="21" t="s">
        <v>99</v>
      </c>
      <c r="F149" s="22">
        <v>1</v>
      </c>
      <c r="G149" s="22">
        <v>1</v>
      </c>
      <c r="H149" t="str">
        <f t="shared" si="5"/>
        <v>live</v>
      </c>
    </row>
    <row r="150" spans="1:8" ht="45" x14ac:dyDescent="0.25">
      <c r="A150" s="19">
        <v>38881</v>
      </c>
      <c r="B150" s="20">
        <v>84</v>
      </c>
      <c r="C150" s="20">
        <f t="shared" si="4"/>
        <v>45.931199999999997</v>
      </c>
      <c r="D150" s="21" t="s">
        <v>100</v>
      </c>
      <c r="E150" s="21" t="s">
        <v>94</v>
      </c>
      <c r="F150" s="22">
        <v>1</v>
      </c>
      <c r="G150" s="22">
        <v>1</v>
      </c>
      <c r="H150" t="str">
        <f t="shared" si="5"/>
        <v>live</v>
      </c>
    </row>
    <row r="151" spans="1:8" x14ac:dyDescent="0.25">
      <c r="A151" s="19">
        <v>38881</v>
      </c>
      <c r="B151" s="20">
        <v>83</v>
      </c>
      <c r="C151" s="20">
        <f t="shared" si="4"/>
        <v>45.384399999999999</v>
      </c>
      <c r="D151" s="21" t="s">
        <v>101</v>
      </c>
      <c r="E151" s="21" t="s">
        <v>94</v>
      </c>
      <c r="F151" s="22">
        <v>1</v>
      </c>
      <c r="G151" s="22">
        <v>1</v>
      </c>
      <c r="H151" t="str">
        <f t="shared" si="5"/>
        <v>live</v>
      </c>
    </row>
    <row r="152" spans="1:8" ht="30" x14ac:dyDescent="0.25">
      <c r="A152" s="19">
        <v>38937</v>
      </c>
      <c r="B152" s="20">
        <v>83.5</v>
      </c>
      <c r="C152" s="20">
        <f t="shared" si="4"/>
        <v>45.657799999999995</v>
      </c>
      <c r="D152" s="21" t="s">
        <v>102</v>
      </c>
      <c r="E152" s="21" t="s">
        <v>94</v>
      </c>
      <c r="F152" s="22">
        <v>1</v>
      </c>
      <c r="G152" s="22">
        <v>1</v>
      </c>
      <c r="H152" t="str">
        <f t="shared" si="5"/>
        <v>live</v>
      </c>
    </row>
    <row r="153" spans="1:8" x14ac:dyDescent="0.25">
      <c r="A153" s="19">
        <v>38867</v>
      </c>
      <c r="B153" s="20">
        <v>80</v>
      </c>
      <c r="C153" s="20">
        <f t="shared" si="4"/>
        <v>43.744</v>
      </c>
      <c r="D153" s="21" t="s">
        <v>101</v>
      </c>
      <c r="E153" s="21" t="s">
        <v>94</v>
      </c>
      <c r="F153" s="22">
        <v>1</v>
      </c>
      <c r="G153" s="22">
        <v>1</v>
      </c>
      <c r="H153" t="str">
        <f t="shared" si="5"/>
        <v>live</v>
      </c>
    </row>
    <row r="154" spans="1:8" x14ac:dyDescent="0.25">
      <c r="A154" s="19">
        <v>38937</v>
      </c>
      <c r="B154" s="20">
        <v>83.5</v>
      </c>
      <c r="C154" s="20">
        <f t="shared" si="4"/>
        <v>45.657799999999995</v>
      </c>
      <c r="D154" s="21" t="s">
        <v>101</v>
      </c>
      <c r="E154" s="21" t="s">
        <v>94</v>
      </c>
      <c r="F154" s="22">
        <v>1</v>
      </c>
      <c r="G154" s="22">
        <v>1</v>
      </c>
      <c r="H154" t="str">
        <f t="shared" si="5"/>
        <v>live</v>
      </c>
    </row>
    <row r="155" spans="1:8" x14ac:dyDescent="0.25">
      <c r="A155" s="19">
        <v>38937</v>
      </c>
      <c r="B155" s="20">
        <v>83.5</v>
      </c>
      <c r="C155" s="20">
        <f t="shared" si="4"/>
        <v>45.657799999999995</v>
      </c>
      <c r="D155" s="21" t="s">
        <v>101</v>
      </c>
      <c r="E155" s="21" t="s">
        <v>94</v>
      </c>
      <c r="F155" s="22">
        <v>1</v>
      </c>
      <c r="G155" s="22">
        <v>1</v>
      </c>
      <c r="H155" t="str">
        <f t="shared" si="5"/>
        <v>live</v>
      </c>
    </row>
    <row r="156" spans="1:8" x14ac:dyDescent="0.25">
      <c r="A156" s="19">
        <v>38937</v>
      </c>
      <c r="B156" s="20">
        <v>83.5</v>
      </c>
      <c r="C156" s="20">
        <f t="shared" si="4"/>
        <v>45.657799999999995</v>
      </c>
      <c r="D156" s="21" t="s">
        <v>101</v>
      </c>
      <c r="E156" s="21" t="s">
        <v>94</v>
      </c>
      <c r="F156" s="22">
        <v>1</v>
      </c>
      <c r="G156" s="22">
        <v>1</v>
      </c>
      <c r="H156" t="str">
        <f t="shared" si="5"/>
        <v>live</v>
      </c>
    </row>
    <row r="157" spans="1:8" x14ac:dyDescent="0.25">
      <c r="A157" s="19">
        <v>38559</v>
      </c>
      <c r="B157" s="20">
        <v>84</v>
      </c>
      <c r="C157" s="20">
        <f t="shared" si="4"/>
        <v>45.931199999999997</v>
      </c>
      <c r="D157" s="21" t="s">
        <v>101</v>
      </c>
      <c r="E157" s="21" t="s">
        <v>94</v>
      </c>
      <c r="F157" s="22">
        <v>1</v>
      </c>
      <c r="G157" s="22">
        <v>1</v>
      </c>
      <c r="H157" t="str">
        <f t="shared" si="5"/>
        <v>live</v>
      </c>
    </row>
    <row r="158" spans="1:8" x14ac:dyDescent="0.25">
      <c r="A158" s="19">
        <v>38881</v>
      </c>
      <c r="B158" s="20">
        <v>82</v>
      </c>
      <c r="C158" s="20">
        <f t="shared" si="4"/>
        <v>44.837599999999995</v>
      </c>
      <c r="D158" s="21" t="s">
        <v>101</v>
      </c>
      <c r="E158" s="21" t="s">
        <v>94</v>
      </c>
      <c r="F158" s="22">
        <v>1</v>
      </c>
      <c r="G158" s="22">
        <v>1</v>
      </c>
      <c r="H158" t="str">
        <f t="shared" si="5"/>
        <v>live</v>
      </c>
    </row>
    <row r="159" spans="1:8" ht="30" x14ac:dyDescent="0.25">
      <c r="A159" s="19">
        <v>38937</v>
      </c>
      <c r="B159" s="20">
        <v>83</v>
      </c>
      <c r="C159" s="20">
        <f t="shared" si="4"/>
        <v>45.384399999999999</v>
      </c>
      <c r="D159" s="21" t="s">
        <v>103</v>
      </c>
      <c r="E159" s="21" t="s">
        <v>94</v>
      </c>
      <c r="F159" s="22">
        <v>1</v>
      </c>
      <c r="G159" s="22">
        <v>1</v>
      </c>
      <c r="H159" t="str">
        <f t="shared" si="5"/>
        <v>live</v>
      </c>
    </row>
    <row r="160" spans="1:8" x14ac:dyDescent="0.25">
      <c r="A160" s="19">
        <v>38937</v>
      </c>
      <c r="B160" s="20">
        <v>86</v>
      </c>
      <c r="C160" s="20">
        <f t="shared" si="4"/>
        <v>47.024799999999999</v>
      </c>
      <c r="D160" s="21" t="s">
        <v>101</v>
      </c>
      <c r="E160" s="21" t="s">
        <v>94</v>
      </c>
      <c r="F160" s="22">
        <v>1</v>
      </c>
      <c r="G160" s="22">
        <v>1</v>
      </c>
      <c r="H160" t="str">
        <f t="shared" si="5"/>
        <v>live</v>
      </c>
    </row>
    <row r="161" spans="1:8" ht="75" x14ac:dyDescent="0.25">
      <c r="A161" s="19">
        <v>38867</v>
      </c>
      <c r="B161" s="20">
        <v>80</v>
      </c>
      <c r="C161" s="20">
        <f t="shared" si="4"/>
        <v>43.744</v>
      </c>
      <c r="D161" s="21" t="s">
        <v>101</v>
      </c>
      <c r="E161" s="21" t="s">
        <v>114</v>
      </c>
      <c r="F161" s="22">
        <v>1</v>
      </c>
      <c r="G161" s="22">
        <v>1</v>
      </c>
      <c r="H161" t="str">
        <f t="shared" si="5"/>
        <v>live</v>
      </c>
    </row>
    <row r="162" spans="1:8" x14ac:dyDescent="0.25">
      <c r="A162" s="19">
        <v>38937</v>
      </c>
      <c r="B162" s="20">
        <v>83</v>
      </c>
      <c r="C162" s="20">
        <f t="shared" si="4"/>
        <v>45.384399999999999</v>
      </c>
      <c r="D162" s="21" t="s">
        <v>101</v>
      </c>
      <c r="E162" s="21" t="s">
        <v>94</v>
      </c>
      <c r="F162" s="22">
        <v>1</v>
      </c>
      <c r="G162" s="22">
        <v>1</v>
      </c>
      <c r="H162" t="str">
        <f t="shared" si="5"/>
        <v>live</v>
      </c>
    </row>
    <row r="163" spans="1:8" x14ac:dyDescent="0.25">
      <c r="A163" s="19">
        <v>38867</v>
      </c>
      <c r="B163" s="20">
        <v>80</v>
      </c>
      <c r="C163" s="20">
        <f t="shared" si="4"/>
        <v>43.744</v>
      </c>
      <c r="D163" s="21" t="s">
        <v>101</v>
      </c>
      <c r="E163" s="21" t="s">
        <v>94</v>
      </c>
      <c r="F163" s="22">
        <v>1</v>
      </c>
      <c r="G163" s="22">
        <v>1</v>
      </c>
      <c r="H163" t="str">
        <f t="shared" si="5"/>
        <v>live</v>
      </c>
    </row>
    <row r="164" spans="1:8" ht="30" x14ac:dyDescent="0.25">
      <c r="A164" s="19">
        <v>38881</v>
      </c>
      <c r="B164" s="20">
        <v>82</v>
      </c>
      <c r="C164" s="20">
        <f t="shared" si="4"/>
        <v>44.837599999999995</v>
      </c>
      <c r="D164" s="21" t="s">
        <v>98</v>
      </c>
      <c r="E164" s="21" t="s">
        <v>94</v>
      </c>
      <c r="F164" s="22">
        <v>1</v>
      </c>
      <c r="G164" s="22">
        <v>1</v>
      </c>
      <c r="H164" t="str">
        <f t="shared" si="5"/>
        <v>live</v>
      </c>
    </row>
    <row r="165" spans="1:8" x14ac:dyDescent="0.25">
      <c r="A165" s="19">
        <v>38881</v>
      </c>
      <c r="B165" s="20">
        <v>82</v>
      </c>
      <c r="C165" s="20">
        <f t="shared" si="4"/>
        <v>44.837599999999995</v>
      </c>
      <c r="D165" s="21" t="s">
        <v>101</v>
      </c>
      <c r="E165" s="21" t="s">
        <v>94</v>
      </c>
      <c r="F165" s="22">
        <v>1</v>
      </c>
      <c r="G165" s="22">
        <v>1</v>
      </c>
      <c r="H165" t="str">
        <f t="shared" si="5"/>
        <v>live</v>
      </c>
    </row>
    <row r="166" spans="1:8" ht="30" x14ac:dyDescent="0.25">
      <c r="A166" s="19">
        <v>38867</v>
      </c>
      <c r="B166" s="20">
        <v>80</v>
      </c>
      <c r="C166" s="20">
        <f t="shared" si="4"/>
        <v>43.744</v>
      </c>
      <c r="D166" s="21" t="s">
        <v>105</v>
      </c>
      <c r="E166" s="21" t="s">
        <v>94</v>
      </c>
      <c r="F166" s="22">
        <v>1</v>
      </c>
      <c r="G166" s="22">
        <v>1</v>
      </c>
      <c r="H166" t="str">
        <f t="shared" si="5"/>
        <v>live</v>
      </c>
    </row>
    <row r="167" spans="1:8" x14ac:dyDescent="0.25">
      <c r="A167" s="19">
        <v>38867</v>
      </c>
      <c r="B167" s="20">
        <v>80</v>
      </c>
      <c r="C167" s="20">
        <f t="shared" si="4"/>
        <v>43.744</v>
      </c>
      <c r="D167" s="21" t="s">
        <v>101</v>
      </c>
      <c r="E167" s="21" t="s">
        <v>94</v>
      </c>
      <c r="F167" s="22">
        <v>1</v>
      </c>
      <c r="G167" s="22">
        <v>1</v>
      </c>
      <c r="H167" t="str">
        <f t="shared" si="5"/>
        <v>live</v>
      </c>
    </row>
    <row r="168" spans="1:8" x14ac:dyDescent="0.25">
      <c r="A168" s="19">
        <v>38867</v>
      </c>
      <c r="B168" s="20">
        <v>80</v>
      </c>
      <c r="C168" s="20">
        <f t="shared" si="4"/>
        <v>43.744</v>
      </c>
      <c r="D168" s="21" t="s">
        <v>101</v>
      </c>
      <c r="E168" s="21" t="s">
        <v>94</v>
      </c>
      <c r="F168" s="22">
        <v>1</v>
      </c>
      <c r="G168" s="22">
        <v>1</v>
      </c>
      <c r="H168" t="str">
        <f t="shared" si="5"/>
        <v>live</v>
      </c>
    </row>
    <row r="169" spans="1:8" x14ac:dyDescent="0.25">
      <c r="A169" s="19">
        <v>38937</v>
      </c>
      <c r="B169" s="20">
        <v>83.5</v>
      </c>
      <c r="C169" s="20">
        <f t="shared" si="4"/>
        <v>45.657799999999995</v>
      </c>
      <c r="D169" s="21" t="s">
        <v>101</v>
      </c>
      <c r="E169" s="21" t="s">
        <v>94</v>
      </c>
      <c r="F169" s="22">
        <v>1</v>
      </c>
      <c r="G169" s="22">
        <v>1</v>
      </c>
      <c r="H169" t="str">
        <f t="shared" si="5"/>
        <v>live</v>
      </c>
    </row>
    <row r="170" spans="1:8" x14ac:dyDescent="0.25">
      <c r="A170" s="19">
        <v>38559</v>
      </c>
      <c r="B170" s="20">
        <v>84</v>
      </c>
      <c r="C170" s="20">
        <f t="shared" si="4"/>
        <v>45.931199999999997</v>
      </c>
      <c r="D170" s="21" t="s">
        <v>101</v>
      </c>
      <c r="E170" s="21" t="s">
        <v>94</v>
      </c>
      <c r="F170" s="22">
        <v>1</v>
      </c>
      <c r="G170" s="22">
        <v>1</v>
      </c>
      <c r="H170" t="str">
        <f t="shared" si="5"/>
        <v>live</v>
      </c>
    </row>
    <row r="171" spans="1:8" ht="45" x14ac:dyDescent="0.25">
      <c r="A171" s="19">
        <v>38559</v>
      </c>
      <c r="B171" s="20">
        <v>84</v>
      </c>
      <c r="C171" s="20">
        <f t="shared" si="4"/>
        <v>45.931199999999997</v>
      </c>
      <c r="D171" s="21" t="s">
        <v>100</v>
      </c>
      <c r="E171" s="21" t="s">
        <v>94</v>
      </c>
      <c r="F171" s="22">
        <v>1</v>
      </c>
      <c r="G171" s="22">
        <v>1</v>
      </c>
      <c r="H171" t="str">
        <f t="shared" si="5"/>
        <v>live</v>
      </c>
    </row>
    <row r="172" spans="1:8" x14ac:dyDescent="0.25">
      <c r="A172" s="19">
        <v>38937</v>
      </c>
      <c r="B172" s="20">
        <v>89</v>
      </c>
      <c r="C172" s="20">
        <f t="shared" si="4"/>
        <v>48.665199999999999</v>
      </c>
      <c r="D172" s="21" t="s">
        <v>101</v>
      </c>
      <c r="E172" s="21" t="s">
        <v>94</v>
      </c>
      <c r="F172" s="22">
        <v>1</v>
      </c>
      <c r="G172" s="22">
        <v>1</v>
      </c>
      <c r="H172" t="str">
        <f t="shared" si="5"/>
        <v>live</v>
      </c>
    </row>
    <row r="173" spans="1:8" ht="45" x14ac:dyDescent="0.25">
      <c r="A173" s="19">
        <v>38559</v>
      </c>
      <c r="B173" s="20">
        <v>84</v>
      </c>
      <c r="C173" s="20">
        <f t="shared" si="4"/>
        <v>45.931199999999997</v>
      </c>
      <c r="D173" s="21" t="s">
        <v>100</v>
      </c>
      <c r="E173" s="21" t="s">
        <v>94</v>
      </c>
      <c r="F173" s="22">
        <v>1</v>
      </c>
      <c r="G173" s="22">
        <v>1</v>
      </c>
      <c r="H173" t="str">
        <f t="shared" si="5"/>
        <v>live</v>
      </c>
    </row>
    <row r="174" spans="1:8" x14ac:dyDescent="0.25">
      <c r="A174" s="19">
        <v>38559</v>
      </c>
      <c r="B174" s="20">
        <v>84</v>
      </c>
      <c r="C174" s="20">
        <f t="shared" si="4"/>
        <v>45.931199999999997</v>
      </c>
      <c r="D174" s="21" t="s">
        <v>101</v>
      </c>
      <c r="E174" s="21" t="s">
        <v>94</v>
      </c>
      <c r="F174" s="22">
        <v>1</v>
      </c>
      <c r="G174" s="22">
        <v>1</v>
      </c>
      <c r="H174" t="str">
        <f t="shared" si="5"/>
        <v>live</v>
      </c>
    </row>
    <row r="175" spans="1:8" ht="60" x14ac:dyDescent="0.25">
      <c r="A175" s="19">
        <v>38860</v>
      </c>
      <c r="B175" s="20">
        <v>57</v>
      </c>
      <c r="C175" s="20">
        <f t="shared" si="4"/>
        <v>31.167599999999997</v>
      </c>
      <c r="D175" s="21" t="s">
        <v>96</v>
      </c>
      <c r="E175" s="21" t="s">
        <v>115</v>
      </c>
      <c r="F175" s="22">
        <v>1</v>
      </c>
      <c r="G175" s="22">
        <v>1</v>
      </c>
      <c r="H175" t="str">
        <f t="shared" si="5"/>
        <v>live</v>
      </c>
    </row>
    <row r="176" spans="1:8" ht="30" x14ac:dyDescent="0.25">
      <c r="A176" s="19">
        <v>38559</v>
      </c>
      <c r="B176" s="20">
        <v>84</v>
      </c>
      <c r="C176" s="20">
        <f t="shared" si="4"/>
        <v>45.931199999999997</v>
      </c>
      <c r="D176" s="21" t="s">
        <v>98</v>
      </c>
      <c r="E176" s="21" t="s">
        <v>94</v>
      </c>
      <c r="F176" s="22">
        <v>1</v>
      </c>
      <c r="G176" s="22">
        <v>1</v>
      </c>
      <c r="H176" t="str">
        <f t="shared" si="5"/>
        <v>live</v>
      </c>
    </row>
    <row r="177" spans="1:8" ht="45" x14ac:dyDescent="0.25">
      <c r="A177" s="19">
        <v>38505</v>
      </c>
      <c r="B177" s="20">
        <v>59</v>
      </c>
      <c r="C177" s="20">
        <f t="shared" si="4"/>
        <v>32.261199999999995</v>
      </c>
      <c r="D177" s="21" t="s">
        <v>100</v>
      </c>
      <c r="E177" s="21" t="s">
        <v>94</v>
      </c>
      <c r="F177" s="22">
        <v>1</v>
      </c>
      <c r="G177" s="22">
        <v>1</v>
      </c>
      <c r="H177" t="str">
        <f t="shared" si="5"/>
        <v>live</v>
      </c>
    </row>
    <row r="178" spans="1:8" x14ac:dyDescent="0.25">
      <c r="A178" s="19">
        <v>38559</v>
      </c>
      <c r="B178" s="20">
        <v>84</v>
      </c>
      <c r="C178" s="20">
        <f t="shared" si="4"/>
        <v>45.931199999999997</v>
      </c>
      <c r="D178" s="21" t="s">
        <v>101</v>
      </c>
      <c r="E178" s="21" t="s">
        <v>94</v>
      </c>
      <c r="F178" s="22">
        <v>1</v>
      </c>
      <c r="G178" s="22">
        <v>1</v>
      </c>
      <c r="H178" t="str">
        <f t="shared" si="5"/>
        <v>live</v>
      </c>
    </row>
    <row r="179" spans="1:8" ht="45" x14ac:dyDescent="0.25">
      <c r="A179" s="19">
        <v>38860</v>
      </c>
      <c r="B179" s="20">
        <v>81</v>
      </c>
      <c r="C179" s="20">
        <f t="shared" si="4"/>
        <v>44.290799999999997</v>
      </c>
      <c r="D179" s="21" t="s">
        <v>100</v>
      </c>
      <c r="E179" s="21" t="s">
        <v>116</v>
      </c>
      <c r="F179" s="22">
        <v>1</v>
      </c>
      <c r="G179" s="22">
        <v>1</v>
      </c>
      <c r="H179" t="str">
        <f t="shared" si="5"/>
        <v>live</v>
      </c>
    </row>
    <row r="180" spans="1:8" x14ac:dyDescent="0.25">
      <c r="A180" s="19">
        <v>38937</v>
      </c>
      <c r="B180" s="20">
        <v>89</v>
      </c>
      <c r="C180" s="20">
        <f t="shared" si="4"/>
        <v>48.665199999999999</v>
      </c>
      <c r="D180" s="21" t="s">
        <v>101</v>
      </c>
      <c r="E180" s="21" t="s">
        <v>94</v>
      </c>
      <c r="F180" s="22">
        <v>1</v>
      </c>
      <c r="G180" s="22">
        <v>1</v>
      </c>
      <c r="H180" t="str">
        <f t="shared" si="5"/>
        <v>live</v>
      </c>
    </row>
    <row r="181" spans="1:8" ht="45" x14ac:dyDescent="0.25">
      <c r="A181" s="19">
        <v>38860</v>
      </c>
      <c r="B181" s="20">
        <v>57</v>
      </c>
      <c r="C181" s="20">
        <f t="shared" si="4"/>
        <v>31.167599999999997</v>
      </c>
      <c r="D181" s="21" t="s">
        <v>100</v>
      </c>
      <c r="E181" s="21" t="s">
        <v>94</v>
      </c>
      <c r="F181" s="22">
        <v>1</v>
      </c>
      <c r="G181" s="22">
        <v>1</v>
      </c>
      <c r="H181" t="str">
        <f t="shared" si="5"/>
        <v>live</v>
      </c>
    </row>
    <row r="182" spans="1:8" ht="30" x14ac:dyDescent="0.25">
      <c r="A182" s="19">
        <v>38937</v>
      </c>
      <c r="B182" s="20">
        <v>89</v>
      </c>
      <c r="C182" s="20">
        <f t="shared" si="4"/>
        <v>48.665199999999999</v>
      </c>
      <c r="D182" s="21" t="s">
        <v>105</v>
      </c>
      <c r="E182" s="21" t="s">
        <v>94</v>
      </c>
      <c r="F182" s="22">
        <v>1</v>
      </c>
      <c r="G182" s="22">
        <v>1</v>
      </c>
      <c r="H182" t="str">
        <f t="shared" si="5"/>
        <v>live</v>
      </c>
    </row>
    <row r="183" spans="1:8" ht="30" x14ac:dyDescent="0.25">
      <c r="A183" s="19">
        <v>38881</v>
      </c>
      <c r="B183" s="20">
        <v>83</v>
      </c>
      <c r="C183" s="20">
        <f t="shared" si="4"/>
        <v>45.384399999999999</v>
      </c>
      <c r="D183" s="21" t="s">
        <v>103</v>
      </c>
      <c r="E183" s="21" t="s">
        <v>94</v>
      </c>
      <c r="F183" s="22">
        <v>1</v>
      </c>
      <c r="G183" s="22">
        <v>1</v>
      </c>
      <c r="H183" t="str">
        <f t="shared" si="5"/>
        <v>live</v>
      </c>
    </row>
    <row r="184" spans="1:8" ht="45" x14ac:dyDescent="0.25">
      <c r="A184" s="19">
        <v>38559</v>
      </c>
      <c r="B184" s="20">
        <v>84</v>
      </c>
      <c r="C184" s="20">
        <f t="shared" si="4"/>
        <v>45.931199999999997</v>
      </c>
      <c r="D184" s="21" t="s">
        <v>100</v>
      </c>
      <c r="E184" s="21" t="s">
        <v>94</v>
      </c>
      <c r="F184" s="22">
        <v>1</v>
      </c>
      <c r="G184" s="22">
        <v>1</v>
      </c>
      <c r="H184" t="str">
        <f t="shared" si="5"/>
        <v>live</v>
      </c>
    </row>
    <row r="185" spans="1:8" x14ac:dyDescent="0.25">
      <c r="A185" s="19">
        <v>38937</v>
      </c>
      <c r="B185" s="20">
        <v>89</v>
      </c>
      <c r="C185" s="20">
        <f t="shared" si="4"/>
        <v>48.665199999999999</v>
      </c>
      <c r="D185" s="21" t="s">
        <v>101</v>
      </c>
      <c r="E185" s="21" t="s">
        <v>94</v>
      </c>
      <c r="F185" s="22">
        <v>1</v>
      </c>
      <c r="G185" s="22">
        <v>1</v>
      </c>
      <c r="H185" t="str">
        <f t="shared" si="5"/>
        <v>live</v>
      </c>
    </row>
    <row r="186" spans="1:8" x14ac:dyDescent="0.25">
      <c r="A186" s="19">
        <v>38559</v>
      </c>
      <c r="B186" s="20">
        <v>84</v>
      </c>
      <c r="C186" s="20">
        <f t="shared" si="4"/>
        <v>45.931199999999997</v>
      </c>
      <c r="D186" s="21" t="s">
        <v>101</v>
      </c>
      <c r="E186" s="21" t="s">
        <v>94</v>
      </c>
      <c r="F186" s="22">
        <v>1</v>
      </c>
      <c r="G186" s="22">
        <v>1</v>
      </c>
      <c r="H186" t="str">
        <f t="shared" si="5"/>
        <v>live</v>
      </c>
    </row>
    <row r="187" spans="1:8" x14ac:dyDescent="0.25">
      <c r="A187" s="19">
        <v>38559</v>
      </c>
      <c r="B187" s="20">
        <v>84</v>
      </c>
      <c r="C187" s="20">
        <f t="shared" si="4"/>
        <v>45.931199999999997</v>
      </c>
      <c r="D187" s="21" t="s">
        <v>101</v>
      </c>
      <c r="E187" s="21" t="s">
        <v>94</v>
      </c>
      <c r="F187" s="22">
        <v>1</v>
      </c>
      <c r="G187" s="22">
        <v>1</v>
      </c>
      <c r="H187" t="str">
        <f t="shared" si="5"/>
        <v>live</v>
      </c>
    </row>
    <row r="188" spans="1:8" x14ac:dyDescent="0.25">
      <c r="A188" s="19">
        <v>38881</v>
      </c>
      <c r="B188" s="20">
        <v>83</v>
      </c>
      <c r="C188" s="20">
        <f t="shared" si="4"/>
        <v>45.384399999999999</v>
      </c>
      <c r="D188" s="21" t="s">
        <v>101</v>
      </c>
      <c r="E188" s="21" t="s">
        <v>94</v>
      </c>
      <c r="F188" s="22">
        <v>1</v>
      </c>
      <c r="G188" s="22">
        <v>1</v>
      </c>
      <c r="H188" t="str">
        <f t="shared" si="5"/>
        <v>live</v>
      </c>
    </row>
    <row r="189" spans="1:8" x14ac:dyDescent="0.25">
      <c r="A189" s="19">
        <v>38937</v>
      </c>
      <c r="B189" s="20">
        <v>89</v>
      </c>
      <c r="C189" s="20">
        <f t="shared" si="4"/>
        <v>48.665199999999999</v>
      </c>
      <c r="D189" s="21" t="s">
        <v>101</v>
      </c>
      <c r="E189" s="21" t="s">
        <v>94</v>
      </c>
      <c r="F189" s="22">
        <v>1</v>
      </c>
      <c r="G189" s="22">
        <v>1</v>
      </c>
      <c r="H189" t="str">
        <f t="shared" si="5"/>
        <v>live</v>
      </c>
    </row>
    <row r="190" spans="1:8" ht="75" x14ac:dyDescent="0.25">
      <c r="A190" s="19">
        <v>38559</v>
      </c>
      <c r="B190" s="20">
        <v>84</v>
      </c>
      <c r="C190" s="20">
        <f t="shared" si="4"/>
        <v>45.931199999999997</v>
      </c>
      <c r="D190" s="21" t="s">
        <v>101</v>
      </c>
      <c r="E190" s="21" t="s">
        <v>114</v>
      </c>
      <c r="F190" s="22">
        <v>1</v>
      </c>
      <c r="G190" s="22">
        <v>1</v>
      </c>
      <c r="H190" t="str">
        <f t="shared" si="5"/>
        <v>live</v>
      </c>
    </row>
    <row r="191" spans="1:8" ht="45" x14ac:dyDescent="0.25">
      <c r="A191" s="19">
        <v>38860</v>
      </c>
      <c r="B191" s="20">
        <v>57</v>
      </c>
      <c r="C191" s="20">
        <f t="shared" si="4"/>
        <v>31.167599999999997</v>
      </c>
      <c r="D191" s="21" t="s">
        <v>100</v>
      </c>
      <c r="E191" s="21" t="s">
        <v>94</v>
      </c>
      <c r="F191" s="22">
        <v>1</v>
      </c>
      <c r="G191" s="22">
        <v>1</v>
      </c>
      <c r="H191" t="str">
        <f t="shared" si="5"/>
        <v>live</v>
      </c>
    </row>
    <row r="192" spans="1:8" x14ac:dyDescent="0.25">
      <c r="A192" s="19">
        <v>38860</v>
      </c>
      <c r="B192" s="20">
        <v>83</v>
      </c>
      <c r="C192" s="20">
        <f t="shared" si="4"/>
        <v>45.384399999999999</v>
      </c>
      <c r="D192" s="21" t="s">
        <v>101</v>
      </c>
      <c r="E192" s="21" t="s">
        <v>94</v>
      </c>
      <c r="F192" s="22">
        <v>1</v>
      </c>
      <c r="G192" s="22">
        <v>1</v>
      </c>
      <c r="H192" t="str">
        <f t="shared" si="5"/>
        <v>live</v>
      </c>
    </row>
    <row r="193" spans="1:8" x14ac:dyDescent="0.25">
      <c r="A193" s="19">
        <v>38860</v>
      </c>
      <c r="B193" s="20">
        <v>83</v>
      </c>
      <c r="C193" s="20">
        <f t="shared" si="4"/>
        <v>45.384399999999999</v>
      </c>
      <c r="D193" s="21" t="s">
        <v>101</v>
      </c>
      <c r="E193" s="21" t="s">
        <v>94</v>
      </c>
      <c r="F193" s="22">
        <v>1</v>
      </c>
      <c r="G193" s="22">
        <v>1</v>
      </c>
      <c r="H193" t="str">
        <f t="shared" si="5"/>
        <v>live</v>
      </c>
    </row>
    <row r="194" spans="1:8" ht="30" x14ac:dyDescent="0.25">
      <c r="A194" s="19">
        <v>38881</v>
      </c>
      <c r="B194" s="20">
        <v>83</v>
      </c>
      <c r="C194" s="20">
        <f t="shared" ref="C194:C257" si="6">0.5468*B194</f>
        <v>45.384399999999999</v>
      </c>
      <c r="D194" s="21" t="s">
        <v>103</v>
      </c>
      <c r="E194" s="21" t="s">
        <v>94</v>
      </c>
      <c r="F194" s="22">
        <v>1</v>
      </c>
      <c r="G194" s="22">
        <v>1</v>
      </c>
      <c r="H194" t="str">
        <f t="shared" si="5"/>
        <v>live</v>
      </c>
    </row>
    <row r="195" spans="1:8" ht="45" x14ac:dyDescent="0.25">
      <c r="A195" s="19">
        <v>38860</v>
      </c>
      <c r="B195" s="20">
        <v>83</v>
      </c>
      <c r="C195" s="20">
        <f t="shared" si="6"/>
        <v>45.384399999999999</v>
      </c>
      <c r="D195" s="21" t="s">
        <v>93</v>
      </c>
      <c r="E195" s="21" t="s">
        <v>94</v>
      </c>
      <c r="F195" s="22">
        <v>1</v>
      </c>
      <c r="G195" s="22">
        <v>1</v>
      </c>
      <c r="H195" t="str">
        <f t="shared" ref="H195:H258" si="7">IF(G195=0, "dead", "live")</f>
        <v>live</v>
      </c>
    </row>
    <row r="196" spans="1:8" x14ac:dyDescent="0.25">
      <c r="A196" s="19">
        <v>38860</v>
      </c>
      <c r="B196" s="20">
        <v>83</v>
      </c>
      <c r="C196" s="20">
        <f t="shared" si="6"/>
        <v>45.384399999999999</v>
      </c>
      <c r="D196" s="21" t="s">
        <v>101</v>
      </c>
      <c r="E196" s="21" t="s">
        <v>94</v>
      </c>
      <c r="F196" s="22">
        <v>1</v>
      </c>
      <c r="G196" s="22">
        <v>1</v>
      </c>
      <c r="H196" t="str">
        <f t="shared" si="7"/>
        <v>live</v>
      </c>
    </row>
    <row r="197" spans="1:8" ht="30" x14ac:dyDescent="0.25">
      <c r="A197" s="19">
        <v>38559</v>
      </c>
      <c r="B197" s="20">
        <v>84</v>
      </c>
      <c r="C197" s="20">
        <f t="shared" si="6"/>
        <v>45.931199999999997</v>
      </c>
      <c r="D197" s="21" t="s">
        <v>98</v>
      </c>
      <c r="E197" s="21" t="s">
        <v>94</v>
      </c>
      <c r="F197" s="22">
        <v>1</v>
      </c>
      <c r="G197" s="22">
        <v>1</v>
      </c>
      <c r="H197" t="str">
        <f t="shared" si="7"/>
        <v>live</v>
      </c>
    </row>
    <row r="198" spans="1:8" ht="60" x14ac:dyDescent="0.25">
      <c r="A198" s="19">
        <v>38860</v>
      </c>
      <c r="B198" s="20">
        <v>57</v>
      </c>
      <c r="C198" s="20">
        <f t="shared" si="6"/>
        <v>31.167599999999997</v>
      </c>
      <c r="D198" s="21" t="s">
        <v>100</v>
      </c>
      <c r="E198" s="21" t="s">
        <v>117</v>
      </c>
      <c r="F198" s="22">
        <v>1</v>
      </c>
      <c r="G198" s="22">
        <v>1</v>
      </c>
      <c r="H198" t="str">
        <f t="shared" si="7"/>
        <v>live</v>
      </c>
    </row>
    <row r="199" spans="1:8" ht="45" x14ac:dyDescent="0.25">
      <c r="A199" s="19">
        <v>38860</v>
      </c>
      <c r="B199" s="20">
        <v>57</v>
      </c>
      <c r="C199" s="20">
        <f t="shared" si="6"/>
        <v>31.167599999999997</v>
      </c>
      <c r="D199" s="21" t="s">
        <v>100</v>
      </c>
      <c r="E199" s="21" t="s">
        <v>94</v>
      </c>
      <c r="F199" s="22">
        <v>1</v>
      </c>
      <c r="G199" s="22">
        <v>1</v>
      </c>
      <c r="H199" t="str">
        <f t="shared" si="7"/>
        <v>live</v>
      </c>
    </row>
    <row r="200" spans="1:8" ht="30" x14ac:dyDescent="0.25">
      <c r="A200" s="19">
        <v>38860</v>
      </c>
      <c r="B200" s="20">
        <v>57</v>
      </c>
      <c r="C200" s="20">
        <f t="shared" si="6"/>
        <v>31.167599999999997</v>
      </c>
      <c r="D200" s="21" t="s">
        <v>101</v>
      </c>
      <c r="E200" s="21" t="s">
        <v>99</v>
      </c>
      <c r="F200" s="22">
        <v>1</v>
      </c>
      <c r="G200" s="22">
        <v>1</v>
      </c>
      <c r="H200" t="str">
        <f t="shared" si="7"/>
        <v>live</v>
      </c>
    </row>
    <row r="201" spans="1:8" ht="45" x14ac:dyDescent="0.25">
      <c r="A201" s="19">
        <v>38860</v>
      </c>
      <c r="B201" s="20">
        <v>57</v>
      </c>
      <c r="C201" s="20">
        <f t="shared" si="6"/>
        <v>31.167599999999997</v>
      </c>
      <c r="D201" s="21" t="s">
        <v>100</v>
      </c>
      <c r="E201" s="21" t="s">
        <v>94</v>
      </c>
      <c r="F201" s="22">
        <v>1</v>
      </c>
      <c r="G201" s="22">
        <v>1</v>
      </c>
      <c r="H201" t="str">
        <f t="shared" si="7"/>
        <v>live</v>
      </c>
    </row>
    <row r="202" spans="1:8" ht="45" x14ac:dyDescent="0.25">
      <c r="A202" s="19">
        <v>38937</v>
      </c>
      <c r="B202" s="20">
        <v>86</v>
      </c>
      <c r="C202" s="20">
        <f t="shared" si="6"/>
        <v>47.024799999999999</v>
      </c>
      <c r="D202" s="21" t="s">
        <v>100</v>
      </c>
      <c r="E202" s="21" t="s">
        <v>94</v>
      </c>
      <c r="F202" s="22">
        <v>1</v>
      </c>
      <c r="G202" s="22">
        <v>1</v>
      </c>
      <c r="H202" t="str">
        <f t="shared" si="7"/>
        <v>live</v>
      </c>
    </row>
    <row r="203" spans="1:8" ht="45" x14ac:dyDescent="0.25">
      <c r="A203" s="19">
        <v>38860</v>
      </c>
      <c r="B203" s="20">
        <v>57</v>
      </c>
      <c r="C203" s="20">
        <f t="shared" si="6"/>
        <v>31.167599999999997</v>
      </c>
      <c r="D203" s="21" t="s">
        <v>100</v>
      </c>
      <c r="E203" s="21" t="s">
        <v>94</v>
      </c>
      <c r="F203" s="22">
        <v>1</v>
      </c>
      <c r="G203" s="22">
        <v>1</v>
      </c>
      <c r="H203" t="str">
        <f t="shared" si="7"/>
        <v>live</v>
      </c>
    </row>
    <row r="204" spans="1:8" ht="30" x14ac:dyDescent="0.25">
      <c r="A204" s="19">
        <v>38881</v>
      </c>
      <c r="B204" s="20">
        <v>83</v>
      </c>
      <c r="C204" s="20">
        <f t="shared" si="6"/>
        <v>45.384399999999999</v>
      </c>
      <c r="D204" s="21" t="s">
        <v>103</v>
      </c>
      <c r="E204" s="21" t="s">
        <v>118</v>
      </c>
      <c r="F204" s="22">
        <v>1</v>
      </c>
      <c r="G204" s="22">
        <v>1</v>
      </c>
      <c r="H204" t="str">
        <f t="shared" si="7"/>
        <v>live</v>
      </c>
    </row>
    <row r="205" spans="1:8" ht="45" x14ac:dyDescent="0.25">
      <c r="A205" s="19">
        <v>38860</v>
      </c>
      <c r="B205" s="20">
        <v>57</v>
      </c>
      <c r="C205" s="20">
        <f t="shared" si="6"/>
        <v>31.167599999999997</v>
      </c>
      <c r="D205" s="21" t="s">
        <v>100</v>
      </c>
      <c r="E205" s="21" t="s">
        <v>94</v>
      </c>
      <c r="F205" s="22">
        <v>1</v>
      </c>
      <c r="G205" s="22">
        <v>1</v>
      </c>
      <c r="H205" t="str">
        <f t="shared" si="7"/>
        <v>live</v>
      </c>
    </row>
    <row r="206" spans="1:8" ht="45" x14ac:dyDescent="0.25">
      <c r="A206" s="19">
        <v>38860</v>
      </c>
      <c r="B206" s="20">
        <v>57</v>
      </c>
      <c r="C206" s="20">
        <f t="shared" si="6"/>
        <v>31.167599999999997</v>
      </c>
      <c r="D206" s="21" t="s">
        <v>100</v>
      </c>
      <c r="E206" s="21" t="s">
        <v>94</v>
      </c>
      <c r="F206" s="22">
        <v>1</v>
      </c>
      <c r="G206" s="22">
        <v>1</v>
      </c>
      <c r="H206" t="str">
        <f t="shared" si="7"/>
        <v>live</v>
      </c>
    </row>
    <row r="207" spans="1:8" ht="45" x14ac:dyDescent="0.25">
      <c r="A207" s="19">
        <v>38867</v>
      </c>
      <c r="B207" s="20">
        <v>80</v>
      </c>
      <c r="C207" s="20">
        <f t="shared" si="6"/>
        <v>43.744</v>
      </c>
      <c r="D207" s="21" t="s">
        <v>100</v>
      </c>
      <c r="E207" s="21" t="s">
        <v>94</v>
      </c>
      <c r="F207" s="22">
        <v>1</v>
      </c>
      <c r="G207" s="22">
        <v>1</v>
      </c>
      <c r="H207" t="str">
        <f t="shared" si="7"/>
        <v>live</v>
      </c>
    </row>
    <row r="208" spans="1:8" ht="45" x14ac:dyDescent="0.25">
      <c r="A208" s="19">
        <v>38860</v>
      </c>
      <c r="B208" s="20">
        <v>57</v>
      </c>
      <c r="C208" s="20">
        <f t="shared" si="6"/>
        <v>31.167599999999997</v>
      </c>
      <c r="D208" s="21" t="s">
        <v>100</v>
      </c>
      <c r="E208" s="21" t="s">
        <v>94</v>
      </c>
      <c r="F208" s="22">
        <v>1</v>
      </c>
      <c r="G208" s="22">
        <v>1</v>
      </c>
      <c r="H208" t="str">
        <f t="shared" si="7"/>
        <v>live</v>
      </c>
    </row>
    <row r="209" spans="1:8" ht="105" x14ac:dyDescent="0.25">
      <c r="A209" s="19">
        <v>38881</v>
      </c>
      <c r="B209" s="20">
        <v>56</v>
      </c>
      <c r="C209" s="20">
        <f t="shared" si="6"/>
        <v>30.620799999999996</v>
      </c>
      <c r="D209" s="21" t="s">
        <v>98</v>
      </c>
      <c r="E209" s="21" t="s">
        <v>119</v>
      </c>
      <c r="F209" s="22">
        <v>2</v>
      </c>
      <c r="G209" s="22">
        <v>1</v>
      </c>
      <c r="H209" t="str">
        <f t="shared" si="7"/>
        <v>live</v>
      </c>
    </row>
    <row r="210" spans="1:8" ht="30" x14ac:dyDescent="0.25">
      <c r="A210" s="19">
        <v>38881</v>
      </c>
      <c r="B210" s="20">
        <v>82</v>
      </c>
      <c r="C210" s="20">
        <f t="shared" si="6"/>
        <v>44.837599999999995</v>
      </c>
      <c r="D210" s="21" t="s">
        <v>103</v>
      </c>
      <c r="E210" s="21" t="s">
        <v>94</v>
      </c>
      <c r="F210" s="22">
        <v>2</v>
      </c>
      <c r="G210" s="22">
        <v>1</v>
      </c>
      <c r="H210" t="str">
        <f t="shared" si="7"/>
        <v>live</v>
      </c>
    </row>
    <row r="211" spans="1:8" ht="30" x14ac:dyDescent="0.25">
      <c r="A211" s="19">
        <v>38519</v>
      </c>
      <c r="B211" s="20">
        <v>57</v>
      </c>
      <c r="C211" s="20">
        <f t="shared" si="6"/>
        <v>31.167599999999997</v>
      </c>
      <c r="D211" s="21" t="s">
        <v>98</v>
      </c>
      <c r="E211" s="21" t="s">
        <v>94</v>
      </c>
      <c r="F211" s="22">
        <v>2</v>
      </c>
      <c r="G211" s="22">
        <v>1</v>
      </c>
      <c r="H211" t="str">
        <f t="shared" si="7"/>
        <v>live</v>
      </c>
    </row>
    <row r="212" spans="1:8" ht="30" x14ac:dyDescent="0.25">
      <c r="A212" s="19">
        <v>38559</v>
      </c>
      <c r="B212" s="20">
        <v>57</v>
      </c>
      <c r="C212" s="20">
        <f t="shared" si="6"/>
        <v>31.167599999999997</v>
      </c>
      <c r="D212" s="21" t="s">
        <v>98</v>
      </c>
      <c r="E212" s="21" t="s">
        <v>94</v>
      </c>
      <c r="F212" s="22">
        <v>2</v>
      </c>
      <c r="G212" s="22">
        <v>1</v>
      </c>
      <c r="H212" t="str">
        <f t="shared" si="7"/>
        <v>live</v>
      </c>
    </row>
    <row r="213" spans="1:8" ht="45" x14ac:dyDescent="0.25">
      <c r="A213" s="19">
        <v>38860</v>
      </c>
      <c r="B213" s="20">
        <v>83</v>
      </c>
      <c r="C213" s="20">
        <f t="shared" si="6"/>
        <v>45.384399999999999</v>
      </c>
      <c r="D213" s="21" t="s">
        <v>95</v>
      </c>
      <c r="E213" s="21" t="s">
        <v>94</v>
      </c>
      <c r="F213" s="22">
        <v>2</v>
      </c>
      <c r="G213" s="22">
        <v>1</v>
      </c>
      <c r="H213" t="str">
        <f t="shared" si="7"/>
        <v>live</v>
      </c>
    </row>
    <row r="214" spans="1:8" x14ac:dyDescent="0.25">
      <c r="A214" s="19">
        <v>38937</v>
      </c>
      <c r="B214" s="20">
        <v>86</v>
      </c>
      <c r="C214" s="20">
        <f t="shared" si="6"/>
        <v>47.024799999999999</v>
      </c>
      <c r="D214" s="21" t="s">
        <v>101</v>
      </c>
      <c r="E214" s="21" t="s">
        <v>94</v>
      </c>
      <c r="F214" s="22">
        <v>2</v>
      </c>
      <c r="G214" s="22">
        <v>1</v>
      </c>
      <c r="H214" t="str">
        <f t="shared" si="7"/>
        <v>live</v>
      </c>
    </row>
    <row r="215" spans="1:8" ht="45" x14ac:dyDescent="0.25">
      <c r="A215" s="19">
        <v>38937</v>
      </c>
      <c r="B215" s="20">
        <v>86</v>
      </c>
      <c r="C215" s="20">
        <f t="shared" si="6"/>
        <v>47.024799999999999</v>
      </c>
      <c r="D215" s="21" t="s">
        <v>100</v>
      </c>
      <c r="E215" s="21" t="s">
        <v>94</v>
      </c>
      <c r="F215" s="22">
        <v>2</v>
      </c>
      <c r="G215" s="22">
        <v>1</v>
      </c>
      <c r="H215" t="str">
        <f t="shared" si="7"/>
        <v>live</v>
      </c>
    </row>
    <row r="216" spans="1:8" ht="45" x14ac:dyDescent="0.25">
      <c r="A216" s="19">
        <v>38881</v>
      </c>
      <c r="B216" s="20">
        <v>83</v>
      </c>
      <c r="C216" s="20">
        <f t="shared" si="6"/>
        <v>45.384399999999999</v>
      </c>
      <c r="D216" s="21" t="s">
        <v>111</v>
      </c>
      <c r="E216" s="21" t="s">
        <v>120</v>
      </c>
      <c r="F216" s="22">
        <v>2</v>
      </c>
      <c r="G216" s="22">
        <v>1</v>
      </c>
      <c r="H216" t="str">
        <f t="shared" si="7"/>
        <v>live</v>
      </c>
    </row>
    <row r="217" spans="1:8" ht="45" x14ac:dyDescent="0.25">
      <c r="A217" s="19">
        <v>38519</v>
      </c>
      <c r="B217" s="20">
        <v>57</v>
      </c>
      <c r="C217" s="20">
        <f t="shared" si="6"/>
        <v>31.167599999999997</v>
      </c>
      <c r="D217" s="21" t="s">
        <v>93</v>
      </c>
      <c r="E217" s="21" t="s">
        <v>94</v>
      </c>
      <c r="F217" s="22">
        <v>2</v>
      </c>
      <c r="G217" s="22">
        <v>1</v>
      </c>
      <c r="H217" t="str">
        <f t="shared" si="7"/>
        <v>live</v>
      </c>
    </row>
    <row r="218" spans="1:8" ht="30" x14ac:dyDescent="0.25">
      <c r="A218" s="19">
        <v>38867</v>
      </c>
      <c r="B218" s="20">
        <v>80</v>
      </c>
      <c r="C218" s="20">
        <f t="shared" si="6"/>
        <v>43.744</v>
      </c>
      <c r="D218" s="21" t="s">
        <v>98</v>
      </c>
      <c r="E218" s="21" t="s">
        <v>94</v>
      </c>
      <c r="F218" s="22">
        <v>2</v>
      </c>
      <c r="G218" s="22">
        <v>1</v>
      </c>
      <c r="H218" t="str">
        <f t="shared" si="7"/>
        <v>live</v>
      </c>
    </row>
    <row r="219" spans="1:8" ht="30" x14ac:dyDescent="0.25">
      <c r="A219" s="19">
        <v>38867</v>
      </c>
      <c r="B219" s="20">
        <v>80</v>
      </c>
      <c r="C219" s="20">
        <f t="shared" si="6"/>
        <v>43.744</v>
      </c>
      <c r="D219" s="21" t="s">
        <v>98</v>
      </c>
      <c r="E219" s="21" t="s">
        <v>94</v>
      </c>
      <c r="F219" s="22">
        <v>2</v>
      </c>
      <c r="G219" s="22">
        <v>1</v>
      </c>
      <c r="H219" t="str">
        <f t="shared" si="7"/>
        <v>live</v>
      </c>
    </row>
    <row r="220" spans="1:8" x14ac:dyDescent="0.25">
      <c r="A220" s="19">
        <v>38867</v>
      </c>
      <c r="B220" s="20">
        <v>80</v>
      </c>
      <c r="C220" s="20">
        <f t="shared" si="6"/>
        <v>43.744</v>
      </c>
      <c r="D220" s="21" t="s">
        <v>101</v>
      </c>
      <c r="E220" s="21" t="s">
        <v>94</v>
      </c>
      <c r="F220" s="22">
        <v>2</v>
      </c>
      <c r="G220" s="22">
        <v>1</v>
      </c>
      <c r="H220" t="str">
        <f t="shared" si="7"/>
        <v>live</v>
      </c>
    </row>
    <row r="221" spans="1:8" ht="45" x14ac:dyDescent="0.25">
      <c r="A221" s="19">
        <v>38505</v>
      </c>
      <c r="B221" s="20">
        <v>58</v>
      </c>
      <c r="C221" s="20">
        <f t="shared" si="6"/>
        <v>31.714399999999998</v>
      </c>
      <c r="D221" s="21" t="s">
        <v>100</v>
      </c>
      <c r="E221" s="21" t="s">
        <v>94</v>
      </c>
      <c r="F221" s="22">
        <v>4</v>
      </c>
      <c r="G221" s="22">
        <v>1</v>
      </c>
      <c r="H221" t="str">
        <f t="shared" si="7"/>
        <v>live</v>
      </c>
    </row>
    <row r="222" spans="1:8" x14ac:dyDescent="0.25">
      <c r="A222" s="19">
        <v>38937</v>
      </c>
      <c r="B222" s="20">
        <v>89</v>
      </c>
      <c r="C222" s="20">
        <f t="shared" si="6"/>
        <v>48.665199999999999</v>
      </c>
      <c r="D222" s="21" t="s">
        <v>101</v>
      </c>
      <c r="E222" s="21" t="s">
        <v>94</v>
      </c>
      <c r="F222" s="22">
        <v>4</v>
      </c>
      <c r="G222" s="22">
        <v>1</v>
      </c>
      <c r="H222" t="str">
        <f t="shared" si="7"/>
        <v>live</v>
      </c>
    </row>
    <row r="223" spans="1:8" x14ac:dyDescent="0.25">
      <c r="A223" s="19">
        <v>38937</v>
      </c>
      <c r="B223" s="20">
        <v>89</v>
      </c>
      <c r="C223" s="20">
        <f t="shared" si="6"/>
        <v>48.665199999999999</v>
      </c>
      <c r="D223" s="21" t="s">
        <v>101</v>
      </c>
      <c r="E223" s="21" t="s">
        <v>94</v>
      </c>
      <c r="F223" s="22">
        <v>4</v>
      </c>
      <c r="G223" s="22">
        <v>1</v>
      </c>
      <c r="H223" t="str">
        <f t="shared" si="7"/>
        <v>live</v>
      </c>
    </row>
    <row r="224" spans="1:8" ht="30" x14ac:dyDescent="0.25">
      <c r="A224" s="19">
        <v>38881</v>
      </c>
      <c r="B224" s="20">
        <v>83</v>
      </c>
      <c r="C224" s="20">
        <f t="shared" si="6"/>
        <v>45.384399999999999</v>
      </c>
      <c r="D224" s="21" t="s">
        <v>103</v>
      </c>
      <c r="E224" s="21" t="s">
        <v>94</v>
      </c>
      <c r="F224" s="22">
        <v>4</v>
      </c>
      <c r="G224" s="22">
        <v>1</v>
      </c>
      <c r="H224" t="str">
        <f t="shared" si="7"/>
        <v>live</v>
      </c>
    </row>
    <row r="225" spans="1:8" ht="30" x14ac:dyDescent="0.25">
      <c r="A225" s="19">
        <v>38505</v>
      </c>
      <c r="B225" s="20">
        <v>58</v>
      </c>
      <c r="C225" s="20">
        <f t="shared" si="6"/>
        <v>31.714399999999998</v>
      </c>
      <c r="D225" s="21" t="s">
        <v>98</v>
      </c>
      <c r="E225" s="21" t="s">
        <v>94</v>
      </c>
      <c r="F225" s="22">
        <v>4</v>
      </c>
      <c r="G225" s="22">
        <v>1</v>
      </c>
      <c r="H225" t="str">
        <f t="shared" si="7"/>
        <v>live</v>
      </c>
    </row>
    <row r="226" spans="1:8" ht="30" x14ac:dyDescent="0.25">
      <c r="A226" s="19">
        <v>38505</v>
      </c>
      <c r="B226" s="20">
        <v>58</v>
      </c>
      <c r="C226" s="20">
        <f t="shared" si="6"/>
        <v>31.714399999999998</v>
      </c>
      <c r="D226" s="21" t="s">
        <v>105</v>
      </c>
      <c r="E226" s="21" t="s">
        <v>94</v>
      </c>
      <c r="F226" s="22">
        <v>4</v>
      </c>
      <c r="G226" s="22">
        <v>1</v>
      </c>
      <c r="H226" t="str">
        <f t="shared" si="7"/>
        <v>live</v>
      </c>
    </row>
    <row r="227" spans="1:8" x14ac:dyDescent="0.25">
      <c r="A227" s="19">
        <v>38937</v>
      </c>
      <c r="B227" s="20">
        <v>83</v>
      </c>
      <c r="C227" s="20">
        <f t="shared" si="6"/>
        <v>45.384399999999999</v>
      </c>
      <c r="D227" s="21" t="s">
        <v>101</v>
      </c>
      <c r="E227" s="21" t="s">
        <v>94</v>
      </c>
      <c r="F227" s="22">
        <v>4</v>
      </c>
      <c r="G227" s="22">
        <v>1</v>
      </c>
      <c r="H227" t="str">
        <f t="shared" si="7"/>
        <v>live</v>
      </c>
    </row>
    <row r="228" spans="1:8" x14ac:dyDescent="0.25">
      <c r="A228" s="19">
        <v>38937</v>
      </c>
      <c r="B228" s="20">
        <v>83.5</v>
      </c>
      <c r="C228" s="20">
        <f t="shared" si="6"/>
        <v>45.657799999999995</v>
      </c>
      <c r="D228" s="21" t="s">
        <v>101</v>
      </c>
      <c r="E228" s="21" t="s">
        <v>94</v>
      </c>
      <c r="F228" s="22">
        <v>4</v>
      </c>
      <c r="G228" s="22">
        <v>1</v>
      </c>
      <c r="H228" t="str">
        <f t="shared" si="7"/>
        <v>live</v>
      </c>
    </row>
    <row r="229" spans="1:8" ht="45" x14ac:dyDescent="0.25">
      <c r="A229" s="19">
        <v>38937</v>
      </c>
      <c r="B229" s="20">
        <v>86</v>
      </c>
      <c r="C229" s="20">
        <f t="shared" si="6"/>
        <v>47.024799999999999</v>
      </c>
      <c r="D229" s="21" t="s">
        <v>100</v>
      </c>
      <c r="E229" s="21" t="s">
        <v>94</v>
      </c>
      <c r="F229" s="22">
        <v>4</v>
      </c>
      <c r="G229" s="22">
        <v>1</v>
      </c>
      <c r="H229" t="str">
        <f t="shared" si="7"/>
        <v>live</v>
      </c>
    </row>
    <row r="230" spans="1:8" ht="45" x14ac:dyDescent="0.25">
      <c r="A230" s="19">
        <v>38505</v>
      </c>
      <c r="B230" s="20">
        <v>82</v>
      </c>
      <c r="C230" s="20">
        <f t="shared" si="6"/>
        <v>44.837599999999995</v>
      </c>
      <c r="D230" s="21" t="s">
        <v>95</v>
      </c>
      <c r="E230" s="21" t="s">
        <v>94</v>
      </c>
      <c r="F230" s="22">
        <v>4</v>
      </c>
      <c r="G230" s="22">
        <v>1</v>
      </c>
      <c r="H230" t="str">
        <f t="shared" si="7"/>
        <v>live</v>
      </c>
    </row>
    <row r="231" spans="1:8" ht="45" x14ac:dyDescent="0.25">
      <c r="A231" s="19">
        <v>38860</v>
      </c>
      <c r="B231" s="20">
        <v>57</v>
      </c>
      <c r="C231" s="20">
        <f t="shared" si="6"/>
        <v>31.167599999999997</v>
      </c>
      <c r="D231" s="21" t="s">
        <v>93</v>
      </c>
      <c r="E231" s="21" t="s">
        <v>94</v>
      </c>
      <c r="F231" s="22">
        <v>4</v>
      </c>
      <c r="G231" s="22">
        <v>1</v>
      </c>
      <c r="H231" t="str">
        <f t="shared" si="7"/>
        <v>live</v>
      </c>
    </row>
    <row r="232" spans="1:8" ht="30" x14ac:dyDescent="0.25">
      <c r="A232" s="19">
        <v>38867</v>
      </c>
      <c r="B232" s="20">
        <v>80</v>
      </c>
      <c r="C232" s="20">
        <f t="shared" si="6"/>
        <v>43.744</v>
      </c>
      <c r="D232" s="21" t="s">
        <v>101</v>
      </c>
      <c r="E232" s="21" t="s">
        <v>122</v>
      </c>
      <c r="F232" s="22">
        <v>4</v>
      </c>
      <c r="G232" s="22">
        <v>1</v>
      </c>
      <c r="H232" t="str">
        <f t="shared" si="7"/>
        <v>live</v>
      </c>
    </row>
    <row r="233" spans="1:8" ht="30" x14ac:dyDescent="0.25">
      <c r="A233" s="19">
        <v>38867</v>
      </c>
      <c r="B233" s="20">
        <v>80</v>
      </c>
      <c r="C233" s="20">
        <f t="shared" si="6"/>
        <v>43.744</v>
      </c>
      <c r="D233" s="21" t="s">
        <v>98</v>
      </c>
      <c r="E233" s="21" t="s">
        <v>94</v>
      </c>
      <c r="F233" s="22">
        <v>4</v>
      </c>
      <c r="G233" s="22">
        <v>1</v>
      </c>
      <c r="H233" t="str">
        <f t="shared" si="7"/>
        <v>live</v>
      </c>
    </row>
    <row r="234" spans="1:8" ht="45" x14ac:dyDescent="0.25">
      <c r="A234" s="19">
        <v>38867</v>
      </c>
      <c r="B234" s="20">
        <v>80</v>
      </c>
      <c r="C234" s="20">
        <f t="shared" si="6"/>
        <v>43.744</v>
      </c>
      <c r="D234" s="21" t="s">
        <v>106</v>
      </c>
      <c r="E234" s="21" t="s">
        <v>94</v>
      </c>
      <c r="F234" s="22">
        <v>4</v>
      </c>
      <c r="G234" s="22">
        <v>1</v>
      </c>
      <c r="H234" t="str">
        <f t="shared" si="7"/>
        <v>live</v>
      </c>
    </row>
    <row r="235" spans="1:8" ht="30" x14ac:dyDescent="0.25">
      <c r="A235" s="19">
        <v>38867</v>
      </c>
      <c r="B235" s="20">
        <v>80</v>
      </c>
      <c r="C235" s="20">
        <f t="shared" si="6"/>
        <v>43.744</v>
      </c>
      <c r="D235" s="21" t="s">
        <v>98</v>
      </c>
      <c r="E235" s="21" t="s">
        <v>123</v>
      </c>
      <c r="F235" s="22">
        <v>4</v>
      </c>
      <c r="G235" s="22">
        <v>1</v>
      </c>
      <c r="H235" t="str">
        <f t="shared" si="7"/>
        <v>live</v>
      </c>
    </row>
    <row r="236" spans="1:8" ht="45" x14ac:dyDescent="0.25">
      <c r="A236" s="19">
        <v>38860</v>
      </c>
      <c r="B236" s="20">
        <v>83</v>
      </c>
      <c r="C236" s="20">
        <f t="shared" si="6"/>
        <v>45.384399999999999</v>
      </c>
      <c r="D236" s="21" t="s">
        <v>95</v>
      </c>
      <c r="E236" s="21" t="s">
        <v>94</v>
      </c>
      <c r="F236" s="22">
        <v>4</v>
      </c>
      <c r="G236" s="22">
        <v>1</v>
      </c>
      <c r="H236" t="str">
        <f t="shared" si="7"/>
        <v>live</v>
      </c>
    </row>
    <row r="237" spans="1:8" ht="45" x14ac:dyDescent="0.25">
      <c r="A237" s="19">
        <v>38860</v>
      </c>
      <c r="B237" s="20">
        <v>83</v>
      </c>
      <c r="C237" s="20">
        <f t="shared" si="6"/>
        <v>45.384399999999999</v>
      </c>
      <c r="D237" s="21" t="s">
        <v>100</v>
      </c>
      <c r="E237" s="21" t="s">
        <v>94</v>
      </c>
      <c r="F237" s="22">
        <v>4</v>
      </c>
      <c r="G237" s="22">
        <v>1</v>
      </c>
      <c r="H237" t="str">
        <f t="shared" si="7"/>
        <v>live</v>
      </c>
    </row>
    <row r="238" spans="1:8" ht="45" x14ac:dyDescent="0.25">
      <c r="A238" s="19">
        <v>38867</v>
      </c>
      <c r="B238" s="20">
        <v>80</v>
      </c>
      <c r="C238" s="20">
        <f t="shared" si="6"/>
        <v>43.744</v>
      </c>
      <c r="D238" s="21" t="s">
        <v>93</v>
      </c>
      <c r="E238" s="21" t="s">
        <v>94</v>
      </c>
      <c r="F238" s="22">
        <v>4</v>
      </c>
      <c r="G238" s="22">
        <v>1</v>
      </c>
      <c r="H238" t="str">
        <f t="shared" si="7"/>
        <v>live</v>
      </c>
    </row>
    <row r="239" spans="1:8" ht="30" x14ac:dyDescent="0.25">
      <c r="A239" s="19">
        <v>38860</v>
      </c>
      <c r="B239" s="20">
        <v>83</v>
      </c>
      <c r="C239" s="20">
        <f t="shared" si="6"/>
        <v>45.384399999999999</v>
      </c>
      <c r="D239" s="21" t="s">
        <v>97</v>
      </c>
      <c r="E239" s="21" t="s">
        <v>94</v>
      </c>
      <c r="F239" s="22">
        <v>4</v>
      </c>
      <c r="G239" s="22">
        <v>1</v>
      </c>
      <c r="H239" t="str">
        <f t="shared" si="7"/>
        <v>live</v>
      </c>
    </row>
    <row r="240" spans="1:8" ht="45" x14ac:dyDescent="0.25">
      <c r="A240" s="19">
        <v>38860</v>
      </c>
      <c r="B240" s="20">
        <v>57</v>
      </c>
      <c r="C240" s="20">
        <f t="shared" si="6"/>
        <v>31.167599999999997</v>
      </c>
      <c r="D240" s="21" t="s">
        <v>100</v>
      </c>
      <c r="E240" s="21" t="s">
        <v>94</v>
      </c>
      <c r="F240" s="22">
        <v>4</v>
      </c>
      <c r="G240" s="22">
        <v>1</v>
      </c>
      <c r="H240" t="str">
        <f t="shared" si="7"/>
        <v>live</v>
      </c>
    </row>
    <row r="241" spans="1:8" ht="45" x14ac:dyDescent="0.25">
      <c r="A241" s="19">
        <v>38860</v>
      </c>
      <c r="B241" s="20">
        <v>57</v>
      </c>
      <c r="C241" s="20">
        <f t="shared" si="6"/>
        <v>31.167599999999997</v>
      </c>
      <c r="D241" s="21" t="s">
        <v>100</v>
      </c>
      <c r="E241" s="21" t="s">
        <v>94</v>
      </c>
      <c r="F241" s="22">
        <v>4</v>
      </c>
      <c r="G241" s="22">
        <v>1</v>
      </c>
      <c r="H241" t="str">
        <f t="shared" si="7"/>
        <v>live</v>
      </c>
    </row>
    <row r="242" spans="1:8" ht="45" x14ac:dyDescent="0.25">
      <c r="A242" s="19">
        <v>38559</v>
      </c>
      <c r="B242" s="20">
        <v>84</v>
      </c>
      <c r="C242" s="20">
        <f t="shared" si="6"/>
        <v>45.931199999999997</v>
      </c>
      <c r="D242" s="21" t="s">
        <v>125</v>
      </c>
      <c r="E242" s="21" t="s">
        <v>94</v>
      </c>
      <c r="F242" s="22">
        <v>4</v>
      </c>
      <c r="G242" s="22">
        <v>1</v>
      </c>
      <c r="H242" t="str">
        <f t="shared" si="7"/>
        <v>live</v>
      </c>
    </row>
    <row r="243" spans="1:8" ht="45" x14ac:dyDescent="0.25">
      <c r="A243" s="19">
        <v>38559</v>
      </c>
      <c r="B243" s="20">
        <v>57</v>
      </c>
      <c r="C243" s="20">
        <f t="shared" si="6"/>
        <v>31.167599999999997</v>
      </c>
      <c r="D243" s="21" t="s">
        <v>100</v>
      </c>
      <c r="E243" s="21" t="s">
        <v>99</v>
      </c>
      <c r="F243" s="22">
        <v>4</v>
      </c>
      <c r="G243" s="22">
        <v>1</v>
      </c>
      <c r="H243" t="str">
        <f t="shared" si="7"/>
        <v>live</v>
      </c>
    </row>
    <row r="244" spans="1:8" ht="45" x14ac:dyDescent="0.25">
      <c r="A244" s="19">
        <v>38519</v>
      </c>
      <c r="B244" s="20">
        <v>57</v>
      </c>
      <c r="C244" s="20">
        <f t="shared" si="6"/>
        <v>31.167599999999997</v>
      </c>
      <c r="D244" s="21" t="s">
        <v>100</v>
      </c>
      <c r="E244" s="21" t="s">
        <v>94</v>
      </c>
      <c r="F244" s="22">
        <v>4</v>
      </c>
      <c r="G244" s="22">
        <v>1</v>
      </c>
      <c r="H244" t="str">
        <f t="shared" si="7"/>
        <v>live</v>
      </c>
    </row>
    <row r="245" spans="1:8" ht="120" x14ac:dyDescent="0.25">
      <c r="A245" s="19">
        <v>38881</v>
      </c>
      <c r="B245" s="20">
        <v>83</v>
      </c>
      <c r="C245" s="20">
        <f t="shared" si="6"/>
        <v>45.384399999999999</v>
      </c>
      <c r="D245" s="21" t="s">
        <v>101</v>
      </c>
      <c r="E245" s="21" t="s">
        <v>126</v>
      </c>
      <c r="F245" s="22">
        <v>4</v>
      </c>
      <c r="G245" s="22">
        <v>1</v>
      </c>
      <c r="H245" t="str">
        <f t="shared" si="7"/>
        <v>live</v>
      </c>
    </row>
    <row r="246" spans="1:8" ht="120" x14ac:dyDescent="0.25">
      <c r="A246" s="19">
        <v>38881</v>
      </c>
      <c r="B246" s="20">
        <v>83</v>
      </c>
      <c r="C246" s="20">
        <f t="shared" si="6"/>
        <v>45.384399999999999</v>
      </c>
      <c r="D246" s="21" t="s">
        <v>101</v>
      </c>
      <c r="E246" s="21" t="s">
        <v>126</v>
      </c>
      <c r="F246" s="22">
        <v>4</v>
      </c>
      <c r="G246" s="22">
        <v>1</v>
      </c>
      <c r="H246" t="str">
        <f t="shared" si="7"/>
        <v>live</v>
      </c>
    </row>
    <row r="247" spans="1:8" x14ac:dyDescent="0.25">
      <c r="A247" s="19">
        <v>38881</v>
      </c>
      <c r="B247" s="20">
        <v>82</v>
      </c>
      <c r="C247" s="20">
        <f t="shared" si="6"/>
        <v>44.837599999999995</v>
      </c>
      <c r="D247" s="21" t="s">
        <v>101</v>
      </c>
      <c r="E247" s="21" t="s">
        <v>94</v>
      </c>
      <c r="F247" s="22">
        <v>4</v>
      </c>
      <c r="G247" s="22">
        <v>1</v>
      </c>
      <c r="H247" t="str">
        <f t="shared" si="7"/>
        <v>live</v>
      </c>
    </row>
    <row r="248" spans="1:8" ht="45" x14ac:dyDescent="0.25">
      <c r="A248" s="19">
        <v>38519</v>
      </c>
      <c r="B248" s="20">
        <v>55</v>
      </c>
      <c r="C248" s="20">
        <f t="shared" si="6"/>
        <v>30.073999999999998</v>
      </c>
      <c r="D248" s="21" t="s">
        <v>93</v>
      </c>
      <c r="E248" s="21" t="s">
        <v>94</v>
      </c>
      <c r="F248" s="22">
        <v>4</v>
      </c>
      <c r="G248" s="22">
        <v>1</v>
      </c>
      <c r="H248" t="str">
        <f t="shared" si="7"/>
        <v>live</v>
      </c>
    </row>
    <row r="249" spans="1:8" ht="30" x14ac:dyDescent="0.25">
      <c r="A249" s="19">
        <v>38881</v>
      </c>
      <c r="B249" s="20">
        <v>84</v>
      </c>
      <c r="C249" s="20">
        <f t="shared" si="6"/>
        <v>45.931199999999997</v>
      </c>
      <c r="D249" s="21" t="s">
        <v>101</v>
      </c>
      <c r="E249" s="21" t="s">
        <v>124</v>
      </c>
      <c r="F249" s="22">
        <v>4</v>
      </c>
      <c r="G249" s="22">
        <v>1</v>
      </c>
      <c r="H249" t="str">
        <f t="shared" si="7"/>
        <v>live</v>
      </c>
    </row>
    <row r="250" spans="1:8" ht="30" x14ac:dyDescent="0.25">
      <c r="A250" s="19">
        <v>38867</v>
      </c>
      <c r="B250" s="20">
        <v>80</v>
      </c>
      <c r="C250" s="20">
        <f t="shared" si="6"/>
        <v>43.744</v>
      </c>
      <c r="D250" s="21" t="s">
        <v>105</v>
      </c>
      <c r="E250" s="21" t="s">
        <v>99</v>
      </c>
      <c r="F250" s="22">
        <v>4</v>
      </c>
      <c r="G250" s="22">
        <v>1</v>
      </c>
      <c r="H250" t="str">
        <f t="shared" si="7"/>
        <v>live</v>
      </c>
    </row>
    <row r="251" spans="1:8" ht="45" x14ac:dyDescent="0.25">
      <c r="A251" s="19">
        <v>38519</v>
      </c>
      <c r="B251" s="20">
        <v>57</v>
      </c>
      <c r="C251" s="20">
        <f t="shared" si="6"/>
        <v>31.167599999999997</v>
      </c>
      <c r="D251" s="21" t="s">
        <v>100</v>
      </c>
      <c r="E251" s="21" t="s">
        <v>94</v>
      </c>
      <c r="F251" s="22">
        <v>4</v>
      </c>
      <c r="G251" s="22">
        <v>1</v>
      </c>
      <c r="H251" t="str">
        <f t="shared" si="7"/>
        <v>live</v>
      </c>
    </row>
    <row r="252" spans="1:8" x14ac:dyDescent="0.25">
      <c r="A252" s="19">
        <v>38881</v>
      </c>
      <c r="B252" s="20">
        <v>83</v>
      </c>
      <c r="C252" s="20">
        <f t="shared" si="6"/>
        <v>45.384399999999999</v>
      </c>
      <c r="D252" s="21" t="s">
        <v>101</v>
      </c>
      <c r="E252" s="21" t="s">
        <v>94</v>
      </c>
      <c r="F252" s="22">
        <v>4</v>
      </c>
      <c r="G252" s="22">
        <v>1</v>
      </c>
      <c r="H252" t="str">
        <f t="shared" si="7"/>
        <v>live</v>
      </c>
    </row>
    <row r="253" spans="1:8" ht="30" x14ac:dyDescent="0.25">
      <c r="A253" s="19">
        <v>38867</v>
      </c>
      <c r="B253" s="20">
        <v>80</v>
      </c>
      <c r="C253" s="20">
        <f t="shared" si="6"/>
        <v>43.744</v>
      </c>
      <c r="D253" s="21" t="s">
        <v>105</v>
      </c>
      <c r="E253" s="21" t="s">
        <v>94</v>
      </c>
      <c r="F253" s="22">
        <v>4</v>
      </c>
      <c r="G253" s="22">
        <v>1</v>
      </c>
      <c r="H253" t="str">
        <f t="shared" si="7"/>
        <v>live</v>
      </c>
    </row>
    <row r="254" spans="1:8" ht="45" x14ac:dyDescent="0.25">
      <c r="A254" s="19">
        <v>38867</v>
      </c>
      <c r="B254" s="20">
        <v>80</v>
      </c>
      <c r="C254" s="20">
        <f t="shared" si="6"/>
        <v>43.744</v>
      </c>
      <c r="D254" s="21" t="s">
        <v>95</v>
      </c>
      <c r="E254" s="21" t="s">
        <v>124</v>
      </c>
      <c r="F254" s="22">
        <v>4</v>
      </c>
      <c r="G254" s="22">
        <v>1</v>
      </c>
      <c r="H254" t="str">
        <f t="shared" si="7"/>
        <v>live</v>
      </c>
    </row>
    <row r="255" spans="1:8" ht="45" x14ac:dyDescent="0.25">
      <c r="A255" s="19">
        <v>38559</v>
      </c>
      <c r="B255" s="20">
        <v>57</v>
      </c>
      <c r="C255" s="20">
        <f t="shared" si="6"/>
        <v>31.167599999999997</v>
      </c>
      <c r="D255" s="21" t="s">
        <v>100</v>
      </c>
      <c r="E255" s="21" t="s">
        <v>94</v>
      </c>
      <c r="F255" s="22">
        <v>4</v>
      </c>
      <c r="G255" s="22">
        <v>1</v>
      </c>
      <c r="H255" t="str">
        <f t="shared" si="7"/>
        <v>live</v>
      </c>
    </row>
    <row r="256" spans="1:8" ht="45" x14ac:dyDescent="0.25">
      <c r="A256" s="19">
        <v>38519</v>
      </c>
      <c r="B256" s="20">
        <v>59</v>
      </c>
      <c r="C256" s="20">
        <f t="shared" si="6"/>
        <v>32.261199999999995</v>
      </c>
      <c r="D256" s="21" t="s">
        <v>93</v>
      </c>
      <c r="E256" s="21" t="s">
        <v>94</v>
      </c>
      <c r="F256" s="22">
        <v>4</v>
      </c>
      <c r="G256" s="22">
        <v>1</v>
      </c>
      <c r="H256" t="str">
        <f t="shared" si="7"/>
        <v>live</v>
      </c>
    </row>
    <row r="257" spans="1:8" ht="30" x14ac:dyDescent="0.25">
      <c r="A257" s="19">
        <v>38867</v>
      </c>
      <c r="B257" s="20">
        <v>80</v>
      </c>
      <c r="C257" s="20">
        <f t="shared" si="6"/>
        <v>43.744</v>
      </c>
      <c r="D257" s="21" t="s">
        <v>98</v>
      </c>
      <c r="E257" s="21" t="s">
        <v>94</v>
      </c>
      <c r="F257" s="22">
        <v>4</v>
      </c>
      <c r="G257" s="22">
        <v>1</v>
      </c>
      <c r="H257" t="str">
        <f t="shared" si="7"/>
        <v>live</v>
      </c>
    </row>
    <row r="258" spans="1:8" ht="30" x14ac:dyDescent="0.25">
      <c r="A258" s="19">
        <v>38881</v>
      </c>
      <c r="B258" s="20">
        <v>83</v>
      </c>
      <c r="C258" s="20">
        <f t="shared" ref="C258:C321" si="8">0.5468*B258</f>
        <v>45.384399999999999</v>
      </c>
      <c r="D258" s="21" t="s">
        <v>105</v>
      </c>
      <c r="E258" s="21" t="s">
        <v>94</v>
      </c>
      <c r="F258" s="22">
        <v>4</v>
      </c>
      <c r="G258" s="22">
        <v>1</v>
      </c>
      <c r="H258" t="str">
        <f t="shared" si="7"/>
        <v>live</v>
      </c>
    </row>
  </sheetData>
  <sortState xmlns:xlrd2="http://schemas.microsoft.com/office/spreadsheetml/2017/richdata2" ref="A2:G259">
    <sortCondition ref="G1:G25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B51F-0708-4C49-BBB7-90EF8858669B}">
  <dimension ref="A3:H23"/>
  <sheetViews>
    <sheetView topLeftCell="D13" workbookViewId="0">
      <selection activeCell="H23" sqref="A3:H23"/>
    </sheetView>
  </sheetViews>
  <sheetFormatPr defaultRowHeight="15" x14ac:dyDescent="0.25"/>
  <cols>
    <col min="1" max="1" width="20.7109375" bestFit="1" customWidth="1"/>
    <col min="2" max="3" width="13" bestFit="1" customWidth="1"/>
    <col min="4" max="4" width="10.5703125" bestFit="1" customWidth="1"/>
    <col min="5" max="6" width="7.5703125" bestFit="1" customWidth="1"/>
    <col min="7" max="7" width="10.5703125" bestFit="1" customWidth="1"/>
    <col min="8" max="8" width="11.28515625" bestFit="1" customWidth="1"/>
    <col min="9" max="9" width="5.5703125" bestFit="1" customWidth="1"/>
    <col min="10" max="10" width="10.42578125" bestFit="1" customWidth="1"/>
    <col min="11" max="12" width="5.5703125" bestFit="1" customWidth="1"/>
    <col min="13" max="13" width="10.42578125" bestFit="1" customWidth="1"/>
    <col min="14" max="15" width="5.5703125" bestFit="1" customWidth="1"/>
    <col min="16" max="16" width="10.42578125" bestFit="1" customWidth="1"/>
    <col min="17" max="18" width="5.5703125" bestFit="1" customWidth="1"/>
    <col min="19" max="19" width="10.42578125" bestFit="1" customWidth="1"/>
    <col min="20" max="20" width="5.5703125" bestFit="1" customWidth="1"/>
    <col min="21" max="21" width="10.42578125" bestFit="1" customWidth="1"/>
    <col min="22" max="23" width="5.5703125" bestFit="1" customWidth="1"/>
    <col min="24" max="24" width="10.42578125" bestFit="1" customWidth="1"/>
    <col min="25" max="26" width="5.5703125" bestFit="1" customWidth="1"/>
    <col min="27" max="27" width="10.42578125" bestFit="1" customWidth="1"/>
    <col min="28" max="28" width="5.5703125" bestFit="1" customWidth="1"/>
    <col min="29" max="29" width="10.42578125" bestFit="1" customWidth="1"/>
    <col min="30" max="31" width="5.5703125" bestFit="1" customWidth="1"/>
    <col min="32" max="32" width="10.42578125" bestFit="1" customWidth="1"/>
    <col min="33" max="34" width="5.5703125" bestFit="1" customWidth="1"/>
    <col min="35" max="35" width="10.42578125" bestFit="1" customWidth="1"/>
    <col min="36" max="37" width="5.5703125" bestFit="1" customWidth="1"/>
    <col min="38" max="38" width="10.42578125" bestFit="1" customWidth="1"/>
    <col min="39" max="39" width="11.28515625" bestFit="1" customWidth="1"/>
  </cols>
  <sheetData>
    <row r="3" spans="1:8" x14ac:dyDescent="0.25">
      <c r="A3" s="14" t="s">
        <v>131</v>
      </c>
      <c r="B3" s="14" t="s">
        <v>129</v>
      </c>
      <c r="C3" s="14" t="s">
        <v>130</v>
      </c>
    </row>
    <row r="4" spans="1:8" x14ac:dyDescent="0.25">
      <c r="B4" s="23" t="s">
        <v>67</v>
      </c>
      <c r="D4" s="23" t="s">
        <v>68</v>
      </c>
      <c r="E4" s="23" t="s">
        <v>69</v>
      </c>
      <c r="G4" s="23" t="s">
        <v>70</v>
      </c>
      <c r="H4" s="23" t="s">
        <v>59</v>
      </c>
    </row>
    <row r="5" spans="1:8" x14ac:dyDescent="0.25">
      <c r="A5" s="14" t="s">
        <v>29</v>
      </c>
      <c r="B5" t="s">
        <v>55</v>
      </c>
      <c r="C5" t="s">
        <v>132</v>
      </c>
      <c r="E5" t="s">
        <v>55</v>
      </c>
      <c r="F5" t="s">
        <v>132</v>
      </c>
    </row>
    <row r="6" spans="1:8" x14ac:dyDescent="0.25">
      <c r="A6" t="s">
        <v>101</v>
      </c>
      <c r="B6" s="16"/>
      <c r="C6" s="16">
        <v>1</v>
      </c>
      <c r="D6" s="16">
        <v>1</v>
      </c>
      <c r="E6" s="16">
        <v>11</v>
      </c>
      <c r="F6" s="16">
        <v>52</v>
      </c>
      <c r="G6" s="16">
        <v>63</v>
      </c>
      <c r="H6" s="16">
        <v>64</v>
      </c>
    </row>
    <row r="7" spans="1:8" x14ac:dyDescent="0.25">
      <c r="A7" t="s">
        <v>121</v>
      </c>
      <c r="B7" s="16"/>
      <c r="C7" s="16"/>
      <c r="D7" s="16"/>
      <c r="E7" s="16">
        <v>1</v>
      </c>
      <c r="F7" s="16"/>
      <c r="G7" s="16">
        <v>1</v>
      </c>
      <c r="H7" s="16">
        <v>1</v>
      </c>
    </row>
    <row r="8" spans="1:8" x14ac:dyDescent="0.25">
      <c r="A8" t="s">
        <v>97</v>
      </c>
      <c r="B8" s="16"/>
      <c r="C8" s="16">
        <v>1</v>
      </c>
      <c r="D8" s="16">
        <v>1</v>
      </c>
      <c r="E8" s="16">
        <v>5</v>
      </c>
      <c r="F8" s="16">
        <v>1</v>
      </c>
      <c r="G8" s="16">
        <v>6</v>
      </c>
      <c r="H8" s="16">
        <v>7</v>
      </c>
    </row>
    <row r="9" spans="1:8" x14ac:dyDescent="0.25">
      <c r="A9" t="s">
        <v>102</v>
      </c>
      <c r="B9" s="16"/>
      <c r="C9" s="16">
        <v>1</v>
      </c>
      <c r="D9" s="16">
        <v>1</v>
      </c>
      <c r="E9" s="16"/>
      <c r="F9" s="16">
        <v>1</v>
      </c>
      <c r="G9" s="16">
        <v>1</v>
      </c>
      <c r="H9" s="16">
        <v>2</v>
      </c>
    </row>
    <row r="10" spans="1:8" x14ac:dyDescent="0.25">
      <c r="A10" t="s">
        <v>98</v>
      </c>
      <c r="B10" s="16">
        <v>1</v>
      </c>
      <c r="C10" s="16">
        <v>13</v>
      </c>
      <c r="D10" s="16">
        <v>14</v>
      </c>
      <c r="E10" s="16">
        <v>5</v>
      </c>
      <c r="F10" s="16">
        <v>10</v>
      </c>
      <c r="G10" s="16">
        <v>15</v>
      </c>
      <c r="H10" s="16">
        <v>29</v>
      </c>
    </row>
    <row r="11" spans="1:8" x14ac:dyDescent="0.25">
      <c r="A11" t="s">
        <v>110</v>
      </c>
      <c r="B11" s="16"/>
      <c r="C11" s="16"/>
      <c r="D11" s="16"/>
      <c r="E11" s="16"/>
      <c r="F11" s="16">
        <v>1</v>
      </c>
      <c r="G11" s="16">
        <v>1</v>
      </c>
      <c r="H11" s="16">
        <v>1</v>
      </c>
    </row>
    <row r="12" spans="1:8" x14ac:dyDescent="0.25">
      <c r="A12" t="s">
        <v>106</v>
      </c>
      <c r="B12" s="16"/>
      <c r="C12" s="16"/>
      <c r="D12" s="16"/>
      <c r="E12" s="16">
        <v>1</v>
      </c>
      <c r="F12" s="16">
        <v>2</v>
      </c>
      <c r="G12" s="16">
        <v>3</v>
      </c>
      <c r="H12" s="16">
        <v>3</v>
      </c>
    </row>
    <row r="13" spans="1:8" x14ac:dyDescent="0.25">
      <c r="A13" t="s">
        <v>125</v>
      </c>
      <c r="B13" s="16"/>
      <c r="C13" s="16"/>
      <c r="D13" s="16"/>
      <c r="E13" s="16"/>
      <c r="F13" s="16">
        <v>1</v>
      </c>
      <c r="G13" s="16">
        <v>1</v>
      </c>
      <c r="H13" s="16">
        <v>1</v>
      </c>
    </row>
    <row r="14" spans="1:8" x14ac:dyDescent="0.25">
      <c r="A14" t="s">
        <v>96</v>
      </c>
      <c r="B14" s="16">
        <v>1</v>
      </c>
      <c r="C14" s="16">
        <v>1</v>
      </c>
      <c r="D14" s="16">
        <v>2</v>
      </c>
      <c r="E14" s="16">
        <v>2</v>
      </c>
      <c r="F14" s="16">
        <v>1</v>
      </c>
      <c r="G14" s="16">
        <v>3</v>
      </c>
      <c r="H14" s="16">
        <v>5</v>
      </c>
    </row>
    <row r="15" spans="1:8" x14ac:dyDescent="0.25">
      <c r="A15" t="s">
        <v>95</v>
      </c>
      <c r="B15" s="16">
        <v>2</v>
      </c>
      <c r="C15" s="16">
        <v>2</v>
      </c>
      <c r="D15" s="16">
        <v>4</v>
      </c>
      <c r="E15" s="16">
        <v>4</v>
      </c>
      <c r="F15" s="16">
        <v>9</v>
      </c>
      <c r="G15" s="16">
        <v>13</v>
      </c>
      <c r="H15" s="16">
        <v>17</v>
      </c>
    </row>
    <row r="16" spans="1:8" x14ac:dyDescent="0.25">
      <c r="A16" t="s">
        <v>111</v>
      </c>
      <c r="B16" s="16"/>
      <c r="C16" s="16">
        <v>1</v>
      </c>
      <c r="D16" s="16">
        <v>1</v>
      </c>
      <c r="E16" s="16"/>
      <c r="F16" s="16">
        <v>1</v>
      </c>
      <c r="G16" s="16">
        <v>1</v>
      </c>
      <c r="H16" s="16">
        <v>2</v>
      </c>
    </row>
    <row r="17" spans="1:8" x14ac:dyDescent="0.25">
      <c r="A17" t="s">
        <v>113</v>
      </c>
      <c r="B17" s="16"/>
      <c r="C17" s="16"/>
      <c r="D17" s="16"/>
      <c r="E17" s="16"/>
      <c r="F17" s="16">
        <v>1</v>
      </c>
      <c r="G17" s="16">
        <v>1</v>
      </c>
      <c r="H17" s="16">
        <v>1</v>
      </c>
    </row>
    <row r="18" spans="1:8" x14ac:dyDescent="0.25">
      <c r="A18" t="s">
        <v>103</v>
      </c>
      <c r="B18" s="16"/>
      <c r="C18" s="16"/>
      <c r="D18" s="16"/>
      <c r="E18" s="16">
        <v>5</v>
      </c>
      <c r="F18" s="16">
        <v>6</v>
      </c>
      <c r="G18" s="16">
        <v>11</v>
      </c>
      <c r="H18" s="16">
        <v>11</v>
      </c>
    </row>
    <row r="19" spans="1:8" x14ac:dyDescent="0.25">
      <c r="A19" t="s">
        <v>93</v>
      </c>
      <c r="B19" s="16">
        <v>7</v>
      </c>
      <c r="C19" s="16">
        <v>5</v>
      </c>
      <c r="D19" s="16">
        <v>12</v>
      </c>
      <c r="E19" s="16">
        <v>11</v>
      </c>
      <c r="F19" s="16">
        <v>5</v>
      </c>
      <c r="G19" s="16">
        <v>16</v>
      </c>
      <c r="H19" s="16">
        <v>28</v>
      </c>
    </row>
    <row r="20" spans="1:8" x14ac:dyDescent="0.25">
      <c r="A20" t="s">
        <v>105</v>
      </c>
      <c r="B20" s="16"/>
      <c r="C20" s="16">
        <v>2</v>
      </c>
      <c r="D20" s="16">
        <v>2</v>
      </c>
      <c r="E20" s="16">
        <v>2</v>
      </c>
      <c r="F20" s="16">
        <v>7</v>
      </c>
      <c r="G20" s="16">
        <v>9</v>
      </c>
      <c r="H20" s="16">
        <v>11</v>
      </c>
    </row>
    <row r="21" spans="1:8" x14ac:dyDescent="0.25">
      <c r="A21" t="s">
        <v>100</v>
      </c>
      <c r="B21" s="16">
        <v>17</v>
      </c>
      <c r="C21" s="16">
        <v>38</v>
      </c>
      <c r="D21" s="16">
        <v>55</v>
      </c>
      <c r="E21" s="16">
        <v>6</v>
      </c>
      <c r="F21" s="16">
        <v>12</v>
      </c>
      <c r="G21" s="16">
        <v>18</v>
      </c>
      <c r="H21" s="16">
        <v>73</v>
      </c>
    </row>
    <row r="22" spans="1:8" x14ac:dyDescent="0.25">
      <c r="A22" t="s">
        <v>127</v>
      </c>
      <c r="B22" s="16"/>
      <c r="C22" s="16"/>
      <c r="D22" s="16"/>
      <c r="E22" s="16">
        <v>1</v>
      </c>
      <c r="F22" s="16"/>
      <c r="G22" s="16">
        <v>1</v>
      </c>
      <c r="H22" s="16">
        <v>1</v>
      </c>
    </row>
    <row r="23" spans="1:8" x14ac:dyDescent="0.25">
      <c r="A23" t="s">
        <v>59</v>
      </c>
      <c r="B23" s="16">
        <v>28</v>
      </c>
      <c r="C23" s="16">
        <v>65</v>
      </c>
      <c r="D23" s="16">
        <v>93</v>
      </c>
      <c r="E23" s="16">
        <v>54</v>
      </c>
      <c r="F23" s="16">
        <v>110</v>
      </c>
      <c r="G23" s="16">
        <v>164</v>
      </c>
      <c r="H23" s="16">
        <v>257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8FFA-896C-4A9F-A979-B93788B3F8B4}">
  <dimension ref="A1"/>
  <sheetViews>
    <sheetView workbookViewId="0">
      <selection activeCell="A6" sqref="A6:A7"/>
    </sheetView>
  </sheetViews>
  <sheetFormatPr defaultRowHeight="15" x14ac:dyDescent="0.25"/>
  <sheetData>
    <row r="1" spans="1:1" x14ac:dyDescent="0.25">
      <c r="A1" t="s">
        <v>128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CCA2-9282-4492-837B-FF25EB4A706D}">
  <dimension ref="A1:G21"/>
  <sheetViews>
    <sheetView workbookViewId="0">
      <selection activeCell="J15" sqref="J15"/>
    </sheetView>
  </sheetViews>
  <sheetFormatPr defaultRowHeight="15" x14ac:dyDescent="0.25"/>
  <cols>
    <col min="1" max="1" width="20.7109375" bestFit="1" customWidth="1"/>
    <col min="2" max="4" width="20.7109375" customWidth="1"/>
  </cols>
  <sheetData>
    <row r="1" spans="1:7" x14ac:dyDescent="0.25">
      <c r="A1" t="s">
        <v>131</v>
      </c>
    </row>
    <row r="3" spans="1:7" x14ac:dyDescent="0.25">
      <c r="A3" t="s">
        <v>29</v>
      </c>
      <c r="E3" t="s">
        <v>132</v>
      </c>
      <c r="F3" t="s">
        <v>55</v>
      </c>
      <c r="G3" t="s">
        <v>150</v>
      </c>
    </row>
    <row r="4" spans="1:7" x14ac:dyDescent="0.25">
      <c r="A4" t="s">
        <v>133</v>
      </c>
      <c r="E4">
        <v>53</v>
      </c>
      <c r="F4">
        <v>11</v>
      </c>
      <c r="G4">
        <v>64</v>
      </c>
    </row>
    <row r="5" spans="1:7" x14ac:dyDescent="0.25">
      <c r="A5" t="s">
        <v>134</v>
      </c>
      <c r="E5">
        <v>0</v>
      </c>
      <c r="F5">
        <v>1</v>
      </c>
      <c r="G5">
        <v>1</v>
      </c>
    </row>
    <row r="6" spans="1:7" x14ac:dyDescent="0.25">
      <c r="A6" t="s">
        <v>135</v>
      </c>
      <c r="E6">
        <v>2</v>
      </c>
      <c r="F6">
        <v>5</v>
      </c>
      <c r="G6">
        <v>7</v>
      </c>
    </row>
    <row r="7" spans="1:7" x14ac:dyDescent="0.25">
      <c r="A7" t="s">
        <v>136</v>
      </c>
      <c r="E7">
        <v>2</v>
      </c>
      <c r="F7">
        <v>0</v>
      </c>
      <c r="G7">
        <v>2</v>
      </c>
    </row>
    <row r="8" spans="1:7" x14ac:dyDescent="0.25">
      <c r="A8" t="s">
        <v>137</v>
      </c>
      <c r="E8">
        <v>23</v>
      </c>
      <c r="F8">
        <v>6</v>
      </c>
      <c r="G8">
        <v>29</v>
      </c>
    </row>
    <row r="9" spans="1:7" x14ac:dyDescent="0.25">
      <c r="A9" t="s">
        <v>138</v>
      </c>
      <c r="E9">
        <v>1</v>
      </c>
      <c r="F9">
        <v>0</v>
      </c>
      <c r="G9">
        <v>1</v>
      </c>
    </row>
    <row r="10" spans="1:7" x14ac:dyDescent="0.25">
      <c r="A10" t="s">
        <v>139</v>
      </c>
      <c r="E10">
        <v>2</v>
      </c>
      <c r="F10">
        <v>1</v>
      </c>
      <c r="G10">
        <v>3</v>
      </c>
    </row>
    <row r="11" spans="1:7" x14ac:dyDescent="0.25">
      <c r="A11" t="s">
        <v>140</v>
      </c>
      <c r="E11">
        <v>1</v>
      </c>
      <c r="F11">
        <v>0</v>
      </c>
      <c r="G11">
        <v>1</v>
      </c>
    </row>
    <row r="12" spans="1:7" x14ac:dyDescent="0.25">
      <c r="A12" t="s">
        <v>141</v>
      </c>
      <c r="E12">
        <v>2</v>
      </c>
      <c r="F12">
        <v>3</v>
      </c>
      <c r="G12">
        <v>5</v>
      </c>
    </row>
    <row r="13" spans="1:7" x14ac:dyDescent="0.25">
      <c r="A13" t="s">
        <v>142</v>
      </c>
      <c r="E13">
        <v>11</v>
      </c>
      <c r="F13">
        <v>6</v>
      </c>
      <c r="G13">
        <v>17</v>
      </c>
    </row>
    <row r="14" spans="1:7" x14ac:dyDescent="0.25">
      <c r="A14" t="s">
        <v>143</v>
      </c>
      <c r="E14">
        <v>2</v>
      </c>
      <c r="F14">
        <v>0</v>
      </c>
      <c r="G14">
        <v>2</v>
      </c>
    </row>
    <row r="15" spans="1:7" x14ac:dyDescent="0.25">
      <c r="A15" t="s">
        <v>144</v>
      </c>
      <c r="E15">
        <v>1</v>
      </c>
      <c r="F15">
        <v>0</v>
      </c>
      <c r="G15">
        <v>1</v>
      </c>
    </row>
    <row r="16" spans="1:7" x14ac:dyDescent="0.25">
      <c r="A16" t="s">
        <v>145</v>
      </c>
      <c r="E16">
        <v>6</v>
      </c>
      <c r="F16">
        <v>5</v>
      </c>
      <c r="G16">
        <v>11</v>
      </c>
    </row>
    <row r="17" spans="1:7" x14ac:dyDescent="0.25">
      <c r="A17" t="s">
        <v>146</v>
      </c>
      <c r="E17">
        <v>10</v>
      </c>
      <c r="F17">
        <v>18</v>
      </c>
      <c r="G17">
        <v>28</v>
      </c>
    </row>
    <row r="18" spans="1:7" x14ac:dyDescent="0.25">
      <c r="A18" t="s">
        <v>147</v>
      </c>
      <c r="E18">
        <v>9</v>
      </c>
      <c r="F18">
        <v>2</v>
      </c>
      <c r="G18">
        <v>11</v>
      </c>
    </row>
    <row r="19" spans="1:7" x14ac:dyDescent="0.25">
      <c r="A19" t="s">
        <v>148</v>
      </c>
      <c r="E19">
        <v>50</v>
      </c>
      <c r="F19">
        <v>23</v>
      </c>
      <c r="G19">
        <v>73</v>
      </c>
    </row>
    <row r="20" spans="1:7" x14ac:dyDescent="0.25">
      <c r="A20" t="s">
        <v>149</v>
      </c>
      <c r="E20">
        <v>0</v>
      </c>
      <c r="F20">
        <v>1</v>
      </c>
      <c r="G20">
        <v>1</v>
      </c>
    </row>
    <row r="21" spans="1:7" x14ac:dyDescent="0.25">
      <c r="A21" t="s">
        <v>59</v>
      </c>
      <c r="E21">
        <v>175</v>
      </c>
      <c r="F21">
        <v>82</v>
      </c>
      <c r="G21">
        <v>257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F773-684D-4F5F-BD11-2425CC843291}">
  <dimension ref="A2:U65"/>
  <sheetViews>
    <sheetView topLeftCell="A22" workbookViewId="0">
      <selection activeCell="G20" sqref="G20"/>
    </sheetView>
  </sheetViews>
  <sheetFormatPr defaultRowHeight="15" x14ac:dyDescent="0.25"/>
  <cols>
    <col min="1" max="1" width="16.85546875" bestFit="1" customWidth="1"/>
    <col min="2" max="2" width="4.5703125" bestFit="1" customWidth="1"/>
    <col min="3" max="3" width="5.5703125" bestFit="1" customWidth="1"/>
    <col min="4" max="4" width="5.42578125" bestFit="1" customWidth="1"/>
    <col min="5" max="5" width="5" bestFit="1" customWidth="1"/>
    <col min="6" max="6" width="5.5703125" bestFit="1" customWidth="1"/>
    <col min="7" max="7" width="5.42578125" bestFit="1" customWidth="1"/>
    <col min="8" max="9" width="5.5703125" bestFit="1" customWidth="1"/>
    <col min="10" max="10" width="5.42578125" bestFit="1" customWidth="1"/>
  </cols>
  <sheetData>
    <row r="2" spans="1:10" ht="15.75" thickBot="1" x14ac:dyDescent="0.3">
      <c r="A2" t="s">
        <v>151</v>
      </c>
    </row>
    <row r="3" spans="1:10" x14ac:dyDescent="0.25">
      <c r="A3" s="62" t="s">
        <v>152</v>
      </c>
      <c r="B3" s="54" t="s">
        <v>153</v>
      </c>
      <c r="C3" s="55"/>
      <c r="D3" s="56"/>
      <c r="E3" s="54" t="s">
        <v>154</v>
      </c>
      <c r="F3" s="55"/>
      <c r="G3" s="56"/>
      <c r="H3" s="54" t="s">
        <v>155</v>
      </c>
      <c r="I3" s="55"/>
      <c r="J3" s="56"/>
    </row>
    <row r="4" spans="1:10" x14ac:dyDescent="0.25">
      <c r="A4" s="63"/>
      <c r="B4" s="25" t="s">
        <v>77</v>
      </c>
      <c r="C4" s="26" t="s">
        <v>156</v>
      </c>
      <c r="D4" s="27" t="s">
        <v>79</v>
      </c>
      <c r="E4" s="25" t="s">
        <v>157</v>
      </c>
      <c r="F4" s="26" t="s">
        <v>156</v>
      </c>
      <c r="G4" s="27" t="s">
        <v>79</v>
      </c>
      <c r="H4" s="25" t="s">
        <v>77</v>
      </c>
      <c r="I4" s="26" t="s">
        <v>156</v>
      </c>
      <c r="J4" s="27" t="s">
        <v>79</v>
      </c>
    </row>
    <row r="5" spans="1:10" x14ac:dyDescent="0.25">
      <c r="A5" s="31" t="s">
        <v>40</v>
      </c>
      <c r="B5" s="28">
        <v>47</v>
      </c>
      <c r="C5" s="29">
        <v>0</v>
      </c>
      <c r="D5" s="30">
        <v>47</v>
      </c>
      <c r="E5" s="28">
        <v>34</v>
      </c>
      <c r="F5" s="29">
        <v>4</v>
      </c>
      <c r="G5" s="30">
        <v>38</v>
      </c>
      <c r="H5" s="28">
        <v>2</v>
      </c>
      <c r="I5" s="29">
        <v>8</v>
      </c>
      <c r="J5" s="30">
        <v>10</v>
      </c>
    </row>
    <row r="6" spans="1:10" x14ac:dyDescent="0.25">
      <c r="A6" s="31" t="s">
        <v>81</v>
      </c>
      <c r="B6" s="28">
        <v>37</v>
      </c>
      <c r="C6" s="29">
        <v>0</v>
      </c>
      <c r="D6" s="30">
        <v>37</v>
      </c>
      <c r="E6" s="28">
        <v>56</v>
      </c>
      <c r="F6" s="29">
        <v>3</v>
      </c>
      <c r="G6" s="30">
        <v>59</v>
      </c>
      <c r="H6" s="28">
        <v>9</v>
      </c>
      <c r="I6" s="29">
        <v>1</v>
      </c>
      <c r="J6" s="30">
        <v>10</v>
      </c>
    </row>
    <row r="7" spans="1:10" x14ac:dyDescent="0.25">
      <c r="A7" s="31" t="s">
        <v>87</v>
      </c>
      <c r="B7" s="28">
        <v>127</v>
      </c>
      <c r="C7" s="29">
        <v>14</v>
      </c>
      <c r="D7" s="30">
        <v>141</v>
      </c>
      <c r="E7" s="28">
        <v>3</v>
      </c>
      <c r="F7" s="29">
        <v>0</v>
      </c>
      <c r="G7" s="30">
        <v>3</v>
      </c>
      <c r="H7" s="28"/>
      <c r="I7" s="29"/>
      <c r="J7" s="30"/>
    </row>
    <row r="8" spans="1:10" x14ac:dyDescent="0.25">
      <c r="A8" s="31" t="s">
        <v>86</v>
      </c>
      <c r="B8" s="28">
        <v>29</v>
      </c>
      <c r="C8" s="29">
        <v>7</v>
      </c>
      <c r="D8" s="30">
        <v>36</v>
      </c>
      <c r="E8" s="28"/>
      <c r="F8" s="29"/>
      <c r="G8" s="30"/>
      <c r="H8" s="28"/>
      <c r="I8" s="29"/>
      <c r="J8" s="30"/>
    </row>
    <row r="9" spans="1:10" x14ac:dyDescent="0.25">
      <c r="A9" s="31" t="s">
        <v>85</v>
      </c>
      <c r="B9" s="28">
        <v>3</v>
      </c>
      <c r="C9" s="29">
        <v>0</v>
      </c>
      <c r="D9" s="30">
        <v>3</v>
      </c>
      <c r="E9" s="28"/>
      <c r="F9" s="29"/>
      <c r="G9" s="30"/>
      <c r="H9" s="28"/>
      <c r="I9" s="29"/>
      <c r="J9" s="30"/>
    </row>
    <row r="10" spans="1:10" x14ac:dyDescent="0.25">
      <c r="A10" s="31" t="s">
        <v>84</v>
      </c>
      <c r="B10" s="28">
        <v>10</v>
      </c>
      <c r="C10" s="29">
        <v>0</v>
      </c>
      <c r="D10" s="30">
        <v>10</v>
      </c>
      <c r="E10" s="28"/>
      <c r="F10" s="29"/>
      <c r="G10" s="30"/>
      <c r="H10" s="28"/>
      <c r="I10" s="29"/>
      <c r="J10" s="30"/>
    </row>
    <row r="11" spans="1:10" x14ac:dyDescent="0.25">
      <c r="A11" s="31" t="s">
        <v>83</v>
      </c>
      <c r="B11" s="28">
        <v>28</v>
      </c>
      <c r="C11" s="29">
        <v>0</v>
      </c>
      <c r="D11" s="30">
        <v>28</v>
      </c>
      <c r="E11" s="28"/>
      <c r="F11" s="29"/>
      <c r="G11" s="30"/>
      <c r="H11" s="28"/>
      <c r="I11" s="29"/>
      <c r="J11" s="30"/>
    </row>
    <row r="12" spans="1:10" x14ac:dyDescent="0.25">
      <c r="A12" s="31" t="s">
        <v>82</v>
      </c>
      <c r="B12" s="28"/>
      <c r="C12" s="29"/>
      <c r="D12" s="30"/>
      <c r="E12" s="28">
        <v>4</v>
      </c>
      <c r="F12" s="29">
        <v>0</v>
      </c>
      <c r="G12" s="30">
        <v>4</v>
      </c>
      <c r="H12" s="28"/>
      <c r="I12" s="29"/>
      <c r="J12" s="30"/>
    </row>
    <row r="13" spans="1:10" x14ac:dyDescent="0.25">
      <c r="A13" s="31" t="s">
        <v>80</v>
      </c>
      <c r="B13" s="28"/>
      <c r="C13" s="29"/>
      <c r="D13" s="30"/>
      <c r="E13" s="28">
        <v>1</v>
      </c>
      <c r="F13" s="29">
        <v>0</v>
      </c>
      <c r="G13" s="30">
        <v>1</v>
      </c>
      <c r="H13" s="28"/>
      <c r="I13" s="29"/>
      <c r="J13" s="30"/>
    </row>
    <row r="14" spans="1:10" ht="15.75" thickBot="1" x14ac:dyDescent="0.3">
      <c r="A14" s="32" t="s">
        <v>59</v>
      </c>
      <c r="B14" s="33">
        <v>281</v>
      </c>
      <c r="C14" s="34">
        <v>21</v>
      </c>
      <c r="D14" s="35">
        <v>302</v>
      </c>
      <c r="E14" s="33">
        <v>98</v>
      </c>
      <c r="F14" s="34">
        <v>7</v>
      </c>
      <c r="G14" s="35">
        <v>105</v>
      </c>
      <c r="H14" s="33">
        <v>11</v>
      </c>
      <c r="I14" s="34">
        <v>9</v>
      </c>
      <c r="J14" s="35">
        <v>20</v>
      </c>
    </row>
    <row r="15" spans="1:10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</row>
    <row r="16" spans="1:10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</row>
    <row r="17" spans="1:21" x14ac:dyDescent="0.25">
      <c r="A17" s="43"/>
      <c r="B17" s="43"/>
      <c r="C17" s="43"/>
      <c r="D17" s="43"/>
      <c r="E17" s="43"/>
      <c r="F17" s="43"/>
      <c r="G17" s="43"/>
      <c r="H17" s="43"/>
      <c r="I17" s="43"/>
      <c r="J17" s="43"/>
    </row>
    <row r="18" spans="1:21" x14ac:dyDescent="0.25">
      <c r="A18" s="43"/>
      <c r="B18" s="43"/>
      <c r="C18" s="43"/>
      <c r="D18" s="43"/>
      <c r="E18" s="43"/>
      <c r="F18" s="43"/>
      <c r="G18" s="43"/>
      <c r="H18" s="43"/>
      <c r="I18" s="43"/>
      <c r="J18" s="43"/>
    </row>
    <row r="19" spans="1:21" ht="17.25" x14ac:dyDescent="0.25">
      <c r="A19" s="36"/>
    </row>
    <row r="20" spans="1:21" ht="17.25" x14ac:dyDescent="0.25">
      <c r="A20" s="36"/>
    </row>
    <row r="21" spans="1:21" ht="17.25" x14ac:dyDescent="0.25">
      <c r="A21" s="36"/>
    </row>
    <row r="23" spans="1:21" ht="15.75" thickBot="1" x14ac:dyDescent="0.3">
      <c r="A23" t="s">
        <v>158</v>
      </c>
    </row>
    <row r="24" spans="1:21" x14ac:dyDescent="0.25">
      <c r="A24" s="62" t="s">
        <v>152</v>
      </c>
      <c r="B24" s="54" t="s">
        <v>153</v>
      </c>
      <c r="C24" s="55"/>
      <c r="D24" s="56"/>
      <c r="E24" s="54" t="s">
        <v>154</v>
      </c>
      <c r="F24" s="55"/>
      <c r="G24" s="56"/>
      <c r="H24" s="54" t="s">
        <v>155</v>
      </c>
      <c r="I24" s="55"/>
      <c r="J24" s="56"/>
      <c r="L24" s="60" t="s">
        <v>152</v>
      </c>
      <c r="M24" s="54" t="s">
        <v>153</v>
      </c>
      <c r="N24" s="55"/>
      <c r="O24" s="56"/>
      <c r="P24" s="54" t="s">
        <v>154</v>
      </c>
      <c r="Q24" s="55"/>
      <c r="R24" s="56"/>
      <c r="S24" s="54" t="s">
        <v>155</v>
      </c>
      <c r="T24" s="55"/>
      <c r="U24" s="56"/>
    </row>
    <row r="25" spans="1:21" x14ac:dyDescent="0.25">
      <c r="A25" s="63"/>
      <c r="B25" s="25" t="s">
        <v>77</v>
      </c>
      <c r="C25" s="26" t="s">
        <v>156</v>
      </c>
      <c r="D25" s="27" t="s">
        <v>79</v>
      </c>
      <c r="E25" s="25" t="s">
        <v>157</v>
      </c>
      <c r="F25" s="26" t="s">
        <v>156</v>
      </c>
      <c r="G25" s="27" t="s">
        <v>79</v>
      </c>
      <c r="H25" s="25" t="s">
        <v>77</v>
      </c>
      <c r="I25" s="26" t="s">
        <v>156</v>
      </c>
      <c r="J25" s="27" t="s">
        <v>79</v>
      </c>
      <c r="L25" s="61"/>
      <c r="M25" s="25" t="s">
        <v>77</v>
      </c>
      <c r="N25" s="26" t="s">
        <v>156</v>
      </c>
      <c r="O25" s="27" t="s">
        <v>79</v>
      </c>
      <c r="P25" s="25" t="s">
        <v>157</v>
      </c>
      <c r="Q25" s="26" t="s">
        <v>156</v>
      </c>
      <c r="R25" s="27" t="s">
        <v>79</v>
      </c>
      <c r="S25" s="25" t="s">
        <v>77</v>
      </c>
      <c r="T25" s="26" t="s">
        <v>156</v>
      </c>
      <c r="U25" s="27" t="s">
        <v>79</v>
      </c>
    </row>
    <row r="26" spans="1:21" x14ac:dyDescent="0.25">
      <c r="A26" s="41" t="s">
        <v>133</v>
      </c>
      <c r="B26" s="28"/>
      <c r="C26" s="29"/>
      <c r="D26" s="30"/>
      <c r="E26" s="28">
        <v>53</v>
      </c>
      <c r="F26" s="29">
        <v>11</v>
      </c>
      <c r="G26" s="30">
        <v>64</v>
      </c>
      <c r="H26" s="28"/>
      <c r="I26" s="29"/>
      <c r="J26" s="30"/>
      <c r="L26" s="39" t="s">
        <v>87</v>
      </c>
      <c r="M26" s="28">
        <v>127</v>
      </c>
      <c r="N26" s="29">
        <v>14</v>
      </c>
      <c r="O26" s="30">
        <v>141</v>
      </c>
      <c r="P26" s="28">
        <v>3</v>
      </c>
      <c r="Q26" s="29">
        <v>0</v>
      </c>
      <c r="R26" s="30">
        <v>3</v>
      </c>
      <c r="S26" s="28">
        <v>0</v>
      </c>
      <c r="T26" s="29">
        <v>0</v>
      </c>
      <c r="U26" s="30">
        <v>0</v>
      </c>
    </row>
    <row r="27" spans="1:21" x14ac:dyDescent="0.25">
      <c r="A27" s="41" t="s">
        <v>135</v>
      </c>
      <c r="B27" s="28"/>
      <c r="C27" s="29"/>
      <c r="D27" s="30"/>
      <c r="E27" s="28">
        <v>2</v>
      </c>
      <c r="F27" s="29">
        <v>5</v>
      </c>
      <c r="G27" s="30">
        <v>7</v>
      </c>
      <c r="H27" s="28"/>
      <c r="I27" s="29"/>
      <c r="J27" s="30"/>
      <c r="L27" s="39" t="s">
        <v>86</v>
      </c>
      <c r="M27" s="28">
        <v>29</v>
      </c>
      <c r="N27" s="29">
        <v>7</v>
      </c>
      <c r="O27" s="30">
        <v>36</v>
      </c>
      <c r="P27" s="28">
        <v>0</v>
      </c>
      <c r="Q27" s="29">
        <v>0</v>
      </c>
      <c r="R27" s="30">
        <v>0</v>
      </c>
      <c r="S27" s="28">
        <v>0</v>
      </c>
      <c r="T27" s="29">
        <v>0</v>
      </c>
      <c r="U27" s="30">
        <v>0</v>
      </c>
    </row>
    <row r="28" spans="1:21" x14ac:dyDescent="0.25">
      <c r="A28" s="41" t="s">
        <v>40</v>
      </c>
      <c r="B28" s="28"/>
      <c r="C28" s="29"/>
      <c r="D28" s="30"/>
      <c r="E28" s="28">
        <v>0</v>
      </c>
      <c r="F28" s="29">
        <v>1</v>
      </c>
      <c r="G28" s="30">
        <v>1</v>
      </c>
      <c r="H28" s="28"/>
      <c r="I28" s="29"/>
      <c r="J28" s="30"/>
      <c r="L28" s="39" t="s">
        <v>40</v>
      </c>
      <c r="M28" s="28">
        <v>47</v>
      </c>
      <c r="N28" s="29">
        <v>0</v>
      </c>
      <c r="O28" s="30">
        <v>47</v>
      </c>
      <c r="P28" s="28">
        <v>34</v>
      </c>
      <c r="Q28" s="29">
        <v>4</v>
      </c>
      <c r="R28" s="30">
        <v>38</v>
      </c>
      <c r="S28" s="28">
        <v>2</v>
      </c>
      <c r="T28" s="29">
        <v>8</v>
      </c>
      <c r="U28" s="30">
        <v>10</v>
      </c>
    </row>
    <row r="29" spans="1:21" x14ac:dyDescent="0.25">
      <c r="A29" s="41" t="s">
        <v>84</v>
      </c>
      <c r="B29" s="28"/>
      <c r="C29" s="29"/>
      <c r="D29" s="30"/>
      <c r="E29" s="28">
        <v>2</v>
      </c>
      <c r="F29" s="29">
        <v>0</v>
      </c>
      <c r="G29" s="30">
        <v>2</v>
      </c>
      <c r="H29" s="28"/>
      <c r="I29" s="29"/>
      <c r="J29" s="30"/>
      <c r="L29" s="39" t="s">
        <v>85</v>
      </c>
      <c r="M29" s="28">
        <v>3</v>
      </c>
      <c r="N29" s="29">
        <v>0</v>
      </c>
      <c r="O29" s="30">
        <v>3</v>
      </c>
      <c r="P29" s="28">
        <v>0</v>
      </c>
      <c r="Q29" s="29">
        <v>0</v>
      </c>
      <c r="R29" s="30">
        <v>0</v>
      </c>
      <c r="S29" s="28">
        <v>0</v>
      </c>
      <c r="T29" s="29">
        <v>0</v>
      </c>
      <c r="U29" s="30">
        <v>0</v>
      </c>
    </row>
    <row r="30" spans="1:21" x14ac:dyDescent="0.25">
      <c r="A30" s="41" t="s">
        <v>159</v>
      </c>
      <c r="B30" s="28"/>
      <c r="C30" s="29"/>
      <c r="D30" s="30"/>
      <c r="E30" s="28">
        <v>23</v>
      </c>
      <c r="F30" s="29">
        <v>6</v>
      </c>
      <c r="G30" s="30">
        <v>29</v>
      </c>
      <c r="H30" s="28"/>
      <c r="I30" s="29"/>
      <c r="J30" s="30"/>
      <c r="L30" s="39" t="s">
        <v>84</v>
      </c>
      <c r="M30" s="28">
        <v>10</v>
      </c>
      <c r="N30" s="29">
        <v>0</v>
      </c>
      <c r="O30" s="30">
        <v>10</v>
      </c>
      <c r="P30" s="28">
        <v>0</v>
      </c>
      <c r="Q30" s="29">
        <v>0</v>
      </c>
      <c r="R30" s="30">
        <v>0</v>
      </c>
      <c r="S30" s="28">
        <v>0</v>
      </c>
      <c r="T30" s="29">
        <v>0</v>
      </c>
      <c r="U30" s="30">
        <v>0</v>
      </c>
    </row>
    <row r="31" spans="1:21" x14ac:dyDescent="0.25">
      <c r="A31" s="41" t="s">
        <v>160</v>
      </c>
      <c r="B31" s="28"/>
      <c r="C31" s="29"/>
      <c r="D31" s="30"/>
      <c r="E31" s="28">
        <v>1</v>
      </c>
      <c r="F31" s="29">
        <v>0</v>
      </c>
      <c r="G31" s="30">
        <v>1</v>
      </c>
      <c r="H31" s="28"/>
      <c r="I31" s="29"/>
      <c r="J31" s="30"/>
      <c r="L31" s="39" t="s">
        <v>83</v>
      </c>
      <c r="M31" s="28">
        <v>28</v>
      </c>
      <c r="N31" s="29">
        <v>0</v>
      </c>
      <c r="O31" s="30">
        <v>28</v>
      </c>
      <c r="P31" s="28">
        <v>0</v>
      </c>
      <c r="Q31" s="29">
        <v>0</v>
      </c>
      <c r="R31" s="30">
        <v>0</v>
      </c>
      <c r="S31" s="28">
        <v>0</v>
      </c>
      <c r="T31" s="29">
        <v>0</v>
      </c>
      <c r="U31" s="30">
        <v>0</v>
      </c>
    </row>
    <row r="32" spans="1:21" x14ac:dyDescent="0.25">
      <c r="A32" s="41" t="s">
        <v>161</v>
      </c>
      <c r="B32" s="28"/>
      <c r="C32" s="29"/>
      <c r="D32" s="30"/>
      <c r="E32" s="28">
        <v>2</v>
      </c>
      <c r="F32" s="29">
        <v>1</v>
      </c>
      <c r="G32" s="30">
        <v>3</v>
      </c>
      <c r="H32" s="28"/>
      <c r="I32" s="29"/>
      <c r="J32" s="30"/>
      <c r="L32" s="39" t="s">
        <v>82</v>
      </c>
      <c r="M32" s="28">
        <v>0</v>
      </c>
      <c r="N32" s="29">
        <v>0</v>
      </c>
      <c r="O32" s="30">
        <v>0</v>
      </c>
      <c r="P32" s="28">
        <v>4</v>
      </c>
      <c r="Q32" s="29">
        <v>0</v>
      </c>
      <c r="R32" s="30">
        <v>4</v>
      </c>
      <c r="S32" s="28">
        <v>0</v>
      </c>
      <c r="T32" s="29">
        <v>0</v>
      </c>
      <c r="U32" s="30">
        <v>0</v>
      </c>
    </row>
    <row r="33" spans="1:21" x14ac:dyDescent="0.25">
      <c r="A33" s="41" t="s">
        <v>162</v>
      </c>
      <c r="B33" s="28"/>
      <c r="C33" s="29"/>
      <c r="D33" s="30"/>
      <c r="E33" s="28">
        <v>1</v>
      </c>
      <c r="F33" s="29">
        <v>0</v>
      </c>
      <c r="G33" s="30">
        <v>1</v>
      </c>
      <c r="H33" s="28"/>
      <c r="I33" s="29"/>
      <c r="J33" s="30"/>
      <c r="L33" s="39" t="s">
        <v>80</v>
      </c>
      <c r="M33" s="28">
        <v>0</v>
      </c>
      <c r="N33" s="29">
        <v>0</v>
      </c>
      <c r="O33" s="30">
        <v>0</v>
      </c>
      <c r="P33" s="28">
        <v>1</v>
      </c>
      <c r="Q33" s="29">
        <v>0</v>
      </c>
      <c r="R33" s="30">
        <v>1</v>
      </c>
      <c r="S33" s="28">
        <v>0</v>
      </c>
      <c r="T33" s="29">
        <v>0</v>
      </c>
      <c r="U33" s="30">
        <v>0</v>
      </c>
    </row>
    <row r="34" spans="1:21" x14ac:dyDescent="0.25">
      <c r="A34" s="41" t="s">
        <v>163</v>
      </c>
      <c r="B34" s="28"/>
      <c r="C34" s="29"/>
      <c r="D34" s="30"/>
      <c r="E34" s="28">
        <v>2</v>
      </c>
      <c r="F34" s="29">
        <v>3</v>
      </c>
      <c r="G34" s="30">
        <v>5</v>
      </c>
      <c r="H34" s="28"/>
      <c r="I34" s="29"/>
      <c r="J34" s="30"/>
      <c r="L34" s="39" t="s">
        <v>81</v>
      </c>
      <c r="M34" s="28">
        <v>37</v>
      </c>
      <c r="N34" s="29">
        <v>0</v>
      </c>
      <c r="O34" s="30">
        <v>37</v>
      </c>
      <c r="P34" s="28">
        <v>56</v>
      </c>
      <c r="Q34" s="29">
        <v>3</v>
      </c>
      <c r="R34" s="30">
        <v>59</v>
      </c>
      <c r="S34" s="28">
        <v>9</v>
      </c>
      <c r="T34" s="29">
        <v>1</v>
      </c>
      <c r="U34" s="30">
        <v>10</v>
      </c>
    </row>
    <row r="35" spans="1:21" x14ac:dyDescent="0.25">
      <c r="A35" s="41" t="s">
        <v>164</v>
      </c>
      <c r="B35" s="28"/>
      <c r="C35" s="29"/>
      <c r="D35" s="30"/>
      <c r="E35" s="28">
        <v>11</v>
      </c>
      <c r="F35" s="29">
        <v>6</v>
      </c>
      <c r="G35" s="30">
        <v>17</v>
      </c>
      <c r="H35" s="28"/>
      <c r="I35" s="29"/>
      <c r="J35" s="30"/>
      <c r="L35" s="39" t="s">
        <v>59</v>
      </c>
      <c r="M35" s="28">
        <v>281</v>
      </c>
      <c r="N35" s="29">
        <v>21</v>
      </c>
      <c r="O35" s="30">
        <v>302</v>
      </c>
      <c r="P35" s="28">
        <v>98</v>
      </c>
      <c r="Q35" s="29">
        <v>7</v>
      </c>
      <c r="R35" s="30">
        <v>105</v>
      </c>
      <c r="S35" s="28">
        <v>11</v>
      </c>
      <c r="T35" s="29">
        <v>9</v>
      </c>
      <c r="U35" s="30">
        <v>20</v>
      </c>
    </row>
    <row r="36" spans="1:21" x14ac:dyDescent="0.25">
      <c r="A36" s="41" t="s">
        <v>165</v>
      </c>
      <c r="B36" s="28"/>
      <c r="C36" s="29"/>
      <c r="D36" s="30"/>
      <c r="E36" s="28">
        <v>2</v>
      </c>
      <c r="F36" s="29">
        <v>0</v>
      </c>
      <c r="G36" s="30">
        <v>2</v>
      </c>
      <c r="H36" s="28"/>
      <c r="I36" s="29"/>
      <c r="J36" s="30"/>
      <c r="L36" s="39"/>
      <c r="M36" s="28"/>
      <c r="N36" s="29"/>
      <c r="O36" s="30"/>
      <c r="P36" s="28"/>
      <c r="Q36" s="29"/>
      <c r="R36" s="30"/>
      <c r="S36" s="28"/>
      <c r="T36" s="29"/>
      <c r="U36" s="30"/>
    </row>
    <row r="37" spans="1:21" x14ac:dyDescent="0.25">
      <c r="A37" s="41" t="s">
        <v>166</v>
      </c>
      <c r="B37" s="28"/>
      <c r="C37" s="29"/>
      <c r="D37" s="30"/>
      <c r="E37" s="28">
        <v>1</v>
      </c>
      <c r="F37" s="29">
        <v>0</v>
      </c>
      <c r="G37" s="30">
        <v>1</v>
      </c>
      <c r="H37" s="28"/>
      <c r="I37" s="29"/>
      <c r="J37" s="30"/>
      <c r="L37" s="39"/>
      <c r="M37" s="28"/>
      <c r="N37" s="29"/>
      <c r="O37" s="30"/>
      <c r="P37" s="28"/>
      <c r="Q37" s="29"/>
      <c r="R37" s="30"/>
      <c r="S37" s="28"/>
      <c r="T37" s="29"/>
      <c r="U37" s="30"/>
    </row>
    <row r="38" spans="1:21" x14ac:dyDescent="0.25">
      <c r="A38" s="41" t="s">
        <v>167</v>
      </c>
      <c r="B38" s="28"/>
      <c r="C38" s="29"/>
      <c r="D38" s="30"/>
      <c r="E38" s="28">
        <v>6</v>
      </c>
      <c r="F38" s="29">
        <v>5</v>
      </c>
      <c r="G38" s="30">
        <v>11</v>
      </c>
      <c r="H38" s="28"/>
      <c r="I38" s="29"/>
      <c r="J38" s="30"/>
      <c r="L38" s="39"/>
      <c r="M38" s="28"/>
      <c r="N38" s="29"/>
      <c r="O38" s="30"/>
      <c r="P38" s="28"/>
      <c r="Q38" s="29"/>
      <c r="R38" s="30"/>
      <c r="S38" s="28"/>
      <c r="T38" s="29"/>
      <c r="U38" s="30"/>
    </row>
    <row r="39" spans="1:21" ht="15.75" thickBot="1" x14ac:dyDescent="0.3">
      <c r="A39" s="41" t="s">
        <v>168</v>
      </c>
      <c r="B39" s="28"/>
      <c r="C39" s="29"/>
      <c r="D39" s="30"/>
      <c r="E39" s="28">
        <v>10</v>
      </c>
      <c r="F39" s="29">
        <v>18</v>
      </c>
      <c r="G39" s="30">
        <v>28</v>
      </c>
      <c r="H39" s="28"/>
      <c r="I39" s="29"/>
      <c r="J39" s="30"/>
      <c r="L39" s="40"/>
      <c r="M39" s="33"/>
      <c r="N39" s="34"/>
      <c r="O39" s="35"/>
      <c r="P39" s="33"/>
      <c r="Q39" s="34"/>
      <c r="R39" s="35"/>
      <c r="S39" s="33"/>
      <c r="T39" s="34"/>
      <c r="U39" s="35"/>
    </row>
    <row r="40" spans="1:21" x14ac:dyDescent="0.25">
      <c r="A40" s="41" t="s">
        <v>169</v>
      </c>
      <c r="B40" s="28"/>
      <c r="C40" s="29"/>
      <c r="D40" s="30"/>
      <c r="E40" s="28">
        <v>9</v>
      </c>
      <c r="F40" s="29">
        <v>2</v>
      </c>
      <c r="G40" s="30">
        <v>11</v>
      </c>
      <c r="H40" s="28"/>
      <c r="I40" s="29"/>
      <c r="J40" s="30"/>
    </row>
    <row r="41" spans="1:21" x14ac:dyDescent="0.25">
      <c r="A41" s="41" t="s">
        <v>170</v>
      </c>
      <c r="B41" s="28"/>
      <c r="C41" s="29"/>
      <c r="D41" s="30"/>
      <c r="E41" s="28">
        <v>50</v>
      </c>
      <c r="F41" s="29">
        <v>23</v>
      </c>
      <c r="G41" s="30">
        <v>73</v>
      </c>
      <c r="H41" s="28"/>
      <c r="I41" s="29"/>
      <c r="J41" s="30"/>
    </row>
    <row r="42" spans="1:21" x14ac:dyDescent="0.25">
      <c r="A42" s="41" t="s">
        <v>171</v>
      </c>
      <c r="B42" s="28"/>
      <c r="C42" s="29"/>
      <c r="D42" s="30"/>
      <c r="E42" s="28">
        <v>0</v>
      </c>
      <c r="F42" s="29">
        <v>1</v>
      </c>
      <c r="G42" s="30">
        <v>1</v>
      </c>
      <c r="H42" s="28"/>
      <c r="I42" s="29"/>
      <c r="J42" s="30"/>
    </row>
    <row r="43" spans="1:21" ht="15.75" thickBot="1" x14ac:dyDescent="0.3">
      <c r="A43" s="42" t="s">
        <v>79</v>
      </c>
      <c r="B43" s="33"/>
      <c r="C43" s="34"/>
      <c r="D43" s="35"/>
      <c r="E43" s="33">
        <v>175</v>
      </c>
      <c r="F43" s="34">
        <v>82</v>
      </c>
      <c r="G43" s="35">
        <v>257</v>
      </c>
      <c r="H43" s="33"/>
      <c r="I43" s="34"/>
      <c r="J43" s="35"/>
    </row>
    <row r="44" spans="1:21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</row>
    <row r="45" spans="1:21" ht="15.75" thickBot="1" x14ac:dyDescent="0.3">
      <c r="A45" s="45" t="s">
        <v>172</v>
      </c>
    </row>
    <row r="46" spans="1:21" x14ac:dyDescent="0.25">
      <c r="A46" s="57" t="s">
        <v>152</v>
      </c>
      <c r="B46" s="59" t="s">
        <v>153</v>
      </c>
      <c r="C46" s="55"/>
      <c r="D46" s="56"/>
      <c r="E46" s="54" t="s">
        <v>154</v>
      </c>
      <c r="F46" s="55"/>
      <c r="G46" s="56"/>
      <c r="H46" s="54" t="s">
        <v>176</v>
      </c>
      <c r="I46" s="55"/>
      <c r="J46" s="56"/>
    </row>
    <row r="47" spans="1:21" x14ac:dyDescent="0.25">
      <c r="A47" s="58"/>
      <c r="B47" s="37" t="s">
        <v>77</v>
      </c>
      <c r="C47" s="26" t="s">
        <v>156</v>
      </c>
      <c r="D47" s="27" t="s">
        <v>79</v>
      </c>
      <c r="E47" s="25" t="s">
        <v>157</v>
      </c>
      <c r="F47" s="26" t="s">
        <v>156</v>
      </c>
      <c r="G47" s="27" t="s">
        <v>79</v>
      </c>
      <c r="H47" s="25" t="s">
        <v>77</v>
      </c>
      <c r="I47" s="26" t="s">
        <v>156</v>
      </c>
      <c r="J47" s="27" t="s">
        <v>79</v>
      </c>
      <c r="L47" t="e">
        <f>#REF!*0.5468</f>
        <v>#REF!</v>
      </c>
    </row>
    <row r="48" spans="1:21" x14ac:dyDescent="0.25">
      <c r="A48" s="29" t="s">
        <v>173</v>
      </c>
      <c r="B48" s="38"/>
      <c r="C48" s="29"/>
      <c r="D48" s="29"/>
      <c r="E48" s="29"/>
      <c r="F48" s="29"/>
      <c r="G48" s="29"/>
      <c r="H48" s="29">
        <f>J48-I48</f>
        <v>27</v>
      </c>
      <c r="I48" s="29">
        <v>19</v>
      </c>
      <c r="J48" s="29">
        <v>46</v>
      </c>
      <c r="L48" t="e">
        <f>#REF!*0.5468</f>
        <v>#REF!</v>
      </c>
    </row>
    <row r="49" spans="1:10" x14ac:dyDescent="0.25">
      <c r="A49" s="29" t="s">
        <v>133</v>
      </c>
      <c r="B49" s="38"/>
      <c r="C49" s="29"/>
      <c r="D49" s="29"/>
      <c r="E49" s="29"/>
      <c r="F49" s="29"/>
      <c r="G49" s="29"/>
      <c r="H49" s="29">
        <f>J49-I49</f>
        <v>37</v>
      </c>
      <c r="I49" s="29">
        <v>4</v>
      </c>
      <c r="J49" s="29">
        <v>41</v>
      </c>
    </row>
    <row r="50" spans="1:10" x14ac:dyDescent="0.25">
      <c r="A50" s="29" t="s">
        <v>174</v>
      </c>
      <c r="B50" s="38"/>
      <c r="C50" s="29"/>
      <c r="D50" s="29"/>
      <c r="E50" s="29"/>
      <c r="F50" s="29"/>
      <c r="G50" s="29"/>
      <c r="H50" s="29">
        <f>J50-I50</f>
        <v>10</v>
      </c>
      <c r="I50" s="29">
        <v>3</v>
      </c>
      <c r="J50" s="29">
        <v>13</v>
      </c>
    </row>
    <row r="51" spans="1:10" x14ac:dyDescent="0.25">
      <c r="A51" s="29" t="s">
        <v>175</v>
      </c>
      <c r="B51" s="38"/>
      <c r="C51" s="29"/>
      <c r="D51" s="29"/>
      <c r="E51" s="29"/>
      <c r="F51" s="29"/>
      <c r="G51" s="29"/>
      <c r="H51" s="29">
        <f>J51-I51</f>
        <v>8</v>
      </c>
      <c r="I51" s="29">
        <v>4</v>
      </c>
      <c r="J51" s="29">
        <v>12</v>
      </c>
    </row>
    <row r="52" spans="1:10" x14ac:dyDescent="0.25">
      <c r="A52" s="29"/>
      <c r="B52" s="38"/>
      <c r="C52" s="29"/>
      <c r="D52" s="29"/>
      <c r="E52" s="29"/>
      <c r="F52" s="29"/>
      <c r="G52" s="29"/>
      <c r="H52" s="29"/>
      <c r="I52" s="29"/>
      <c r="J52" s="29"/>
    </row>
    <row r="53" spans="1:10" x14ac:dyDescent="0.25">
      <c r="A53" s="29"/>
      <c r="B53" s="38"/>
      <c r="C53" s="29"/>
      <c r="D53" s="29"/>
      <c r="E53" s="29"/>
      <c r="F53" s="29"/>
      <c r="G53" s="29"/>
      <c r="H53" s="29"/>
      <c r="I53" s="29"/>
      <c r="J53" s="29"/>
    </row>
    <row r="54" spans="1:10" x14ac:dyDescent="0.25">
      <c r="A54" s="29"/>
      <c r="B54" s="38"/>
      <c r="C54" s="29"/>
      <c r="D54" s="29"/>
      <c r="E54" s="29"/>
      <c r="F54" s="29"/>
      <c r="G54" s="29"/>
      <c r="H54" s="29"/>
      <c r="I54" s="29"/>
      <c r="J54" s="29"/>
    </row>
    <row r="55" spans="1:10" x14ac:dyDescent="0.25">
      <c r="A55" s="29"/>
      <c r="B55" s="38"/>
      <c r="C55" s="29"/>
      <c r="D55" s="29"/>
      <c r="E55" s="29"/>
      <c r="F55" s="29"/>
      <c r="G55" s="29"/>
      <c r="H55" s="29"/>
      <c r="I55" s="29"/>
      <c r="J55" s="29"/>
    </row>
    <row r="56" spans="1:10" x14ac:dyDescent="0.25">
      <c r="A56" s="29"/>
      <c r="B56" s="38"/>
      <c r="C56" s="29"/>
      <c r="D56" s="29"/>
      <c r="E56" s="29"/>
      <c r="F56" s="29"/>
      <c r="G56" s="29"/>
      <c r="H56" s="29"/>
      <c r="I56" s="29"/>
      <c r="J56" s="29"/>
    </row>
    <row r="57" spans="1:10" x14ac:dyDescent="0.25">
      <c r="A57" s="29"/>
      <c r="B57" s="38"/>
      <c r="C57" s="29"/>
      <c r="D57" s="29"/>
      <c r="E57" s="29"/>
      <c r="F57" s="29"/>
      <c r="G57" s="29"/>
      <c r="H57" s="29"/>
      <c r="I57" s="29"/>
      <c r="J57" s="29"/>
    </row>
    <row r="58" spans="1:10" x14ac:dyDescent="0.25">
      <c r="A58" s="29"/>
      <c r="B58" s="38"/>
      <c r="C58" s="29"/>
      <c r="D58" s="29"/>
      <c r="E58" s="29"/>
      <c r="F58" s="29"/>
      <c r="G58" s="29"/>
      <c r="H58" s="29"/>
      <c r="I58" s="29"/>
      <c r="J58" s="29"/>
    </row>
    <row r="59" spans="1:10" x14ac:dyDescent="0.25">
      <c r="A59" s="29"/>
      <c r="B59" s="38"/>
      <c r="C59" s="29"/>
      <c r="D59" s="29"/>
      <c r="E59" s="29"/>
      <c r="F59" s="29"/>
      <c r="G59" s="29"/>
      <c r="H59" s="29"/>
      <c r="I59" s="29"/>
      <c r="J59" s="29"/>
    </row>
    <row r="60" spans="1:10" x14ac:dyDescent="0.25">
      <c r="A60" s="29"/>
      <c r="B60" s="38"/>
      <c r="C60" s="29"/>
      <c r="D60" s="29"/>
      <c r="E60" s="29"/>
      <c r="F60" s="29"/>
      <c r="G60" s="29"/>
      <c r="H60" s="29"/>
      <c r="I60" s="29"/>
      <c r="J60" s="29"/>
    </row>
    <row r="61" spans="1:10" x14ac:dyDescent="0.25">
      <c r="A61" s="29"/>
      <c r="B61" s="38"/>
      <c r="C61" s="29"/>
      <c r="D61" s="29"/>
      <c r="E61" s="29"/>
      <c r="F61" s="29"/>
      <c r="G61" s="29"/>
      <c r="H61" s="29"/>
      <c r="I61" s="29"/>
      <c r="J61" s="29"/>
    </row>
    <row r="62" spans="1:10" x14ac:dyDescent="0.25">
      <c r="A62" s="29"/>
      <c r="B62" s="38"/>
      <c r="C62" s="29"/>
      <c r="D62" s="29"/>
      <c r="E62" s="29"/>
      <c r="F62" s="29"/>
      <c r="G62" s="29"/>
      <c r="H62" s="29"/>
      <c r="I62" s="29"/>
      <c r="J62" s="29"/>
    </row>
    <row r="63" spans="1:10" x14ac:dyDescent="0.25">
      <c r="A63" s="29"/>
      <c r="B63" s="38"/>
      <c r="C63" s="29"/>
      <c r="D63" s="29"/>
      <c r="E63" s="29"/>
      <c r="F63" s="29"/>
      <c r="G63" s="29"/>
      <c r="H63" s="29"/>
      <c r="I63" s="29"/>
      <c r="J63" s="29"/>
    </row>
    <row r="64" spans="1:10" x14ac:dyDescent="0.25">
      <c r="A64" s="29"/>
      <c r="B64" s="38"/>
      <c r="C64" s="29"/>
      <c r="D64" s="29"/>
      <c r="E64" s="29"/>
      <c r="F64" s="29"/>
      <c r="G64" s="29"/>
      <c r="H64" s="29"/>
      <c r="I64" s="29"/>
      <c r="J64" s="29"/>
    </row>
    <row r="65" spans="1:10" x14ac:dyDescent="0.25">
      <c r="A65" s="29"/>
      <c r="B65" s="38"/>
      <c r="C65" s="29"/>
      <c r="D65" s="29"/>
      <c r="E65" s="29"/>
      <c r="F65" s="29"/>
      <c r="G65" s="29"/>
      <c r="H65" s="29"/>
      <c r="I65" s="29"/>
      <c r="J65" s="29"/>
    </row>
  </sheetData>
  <mergeCells count="16">
    <mergeCell ref="A3:A4"/>
    <mergeCell ref="B3:D3"/>
    <mergeCell ref="E3:G3"/>
    <mergeCell ref="H3:J3"/>
    <mergeCell ref="A24:A25"/>
    <mergeCell ref="B24:D24"/>
    <mergeCell ref="E24:G24"/>
    <mergeCell ref="H24:J24"/>
    <mergeCell ref="P24:R24"/>
    <mergeCell ref="S24:U24"/>
    <mergeCell ref="A46:A47"/>
    <mergeCell ref="B46:D46"/>
    <mergeCell ref="E46:G46"/>
    <mergeCell ref="H46:J46"/>
    <mergeCell ref="L24:L25"/>
    <mergeCell ref="M24:O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Hannah Raw Data</vt:lpstr>
      <vt:lpstr>Hannah Pivot</vt:lpstr>
      <vt:lpstr>Hannah Intermediate</vt:lpstr>
      <vt:lpstr> Hannah Compiled</vt:lpstr>
      <vt:lpstr>Jarvis Raw Data</vt:lpstr>
      <vt:lpstr>Pivot Jarvis</vt:lpstr>
      <vt:lpstr>Jarvis Disposition Codes</vt:lpstr>
      <vt:lpstr>Jarvis Compiled</vt:lpstr>
      <vt:lpstr>Summary All Studies</vt:lpstr>
      <vt:lpstr>Wegner Compiled</vt:lpstr>
      <vt:lpstr>All Studies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K Rasmuson</dc:creator>
  <cp:lastModifiedBy>Budrick, John@Wildlife</cp:lastModifiedBy>
  <dcterms:created xsi:type="dcterms:W3CDTF">2021-10-27T21:12:47Z</dcterms:created>
  <dcterms:modified xsi:type="dcterms:W3CDTF">2022-01-27T22:03:34Z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John.Budrick@wildlife.ca.gov</vt:lpwstr>
  </property>
  <property fmtid="{D5CDD505-2E9C-101B-9397-08002B2CF9AE}" pid="5" name="MSIP_Label_6e685f86-ed8d-482b-be3a-2b7af73f9b7f_SetDate">
    <vt:lpwstr>2021-10-30T00:09:47.6783508Z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ActionId">
    <vt:lpwstr>53d7251a-8943-4f17-97a5-cabf1e9e590d</vt:lpwstr>
  </property>
  <property fmtid="{D5CDD505-2E9C-101B-9397-08002B2CF9AE}" pid="9" name="MSIP_Label_6e685f86-ed8d-482b-be3a-2b7af73f9b7f_Extended_MSFT_Method">
    <vt:lpwstr>Automatic</vt:lpwstr>
  </property>
  <property fmtid="{D5CDD505-2E9C-101B-9397-08002B2CF9AE}" pid="10" name="Sensitivity">
    <vt:lpwstr>General</vt:lpwstr>
  </property>
</Properties>
</file>