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codeName="ThisWorkbook"/>
  <xr:revisionPtr revIDLastSave="0" documentId="13_ncr:1_{EE5ACC47-300F-46F1-AD00-024CE5DFFEDF}" xr6:coauthVersionLast="47" xr6:coauthVersionMax="47" xr10:uidLastSave="{00000000-0000-0000-0000-000000000000}"/>
  <bookViews>
    <workbookView xWindow="-108" yWindow="-108" windowWidth="23256" windowHeight="12576" tabRatio="415" activeTab="1" xr2:uid="{00000000-000D-0000-FFFF-FFFF00000000}"/>
  </bookViews>
  <sheets>
    <sheet name="About" sheetId="12" r:id="rId1"/>
    <sheet name="Light" sheetId="17" r:id="rId2"/>
    <sheet name="Dark" sheetId="16" r:id="rId3"/>
    <sheet name="Color" sheetId="18" r:id="rId4"/>
  </sheets>
  <definedNames>
    <definedName name="_xlnm.Print_Area" localSheetId="1">Light!$A$1:$BS$37</definedName>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S9" i="17" l="1"/>
  <c r="BR9" i="17"/>
  <c r="BQ9" i="17"/>
  <c r="BP9" i="17"/>
  <c r="BO9" i="17"/>
  <c r="BN9" i="17"/>
  <c r="BM9" i="17"/>
  <c r="BZ9" i="17"/>
  <c r="BY9" i="17"/>
  <c r="BX9" i="17"/>
  <c r="BW9" i="17"/>
  <c r="BV9" i="17"/>
  <c r="BU9" i="17"/>
  <c r="BT9" i="17"/>
  <c r="F13" i="18"/>
  <c r="F12" i="18"/>
  <c r="F24" i="18" l="1"/>
  <c r="F25" i="18" s="1"/>
  <c r="F26" i="18" s="1"/>
  <c r="F15" i="18"/>
  <c r="F18" i="18"/>
  <c r="F19" i="18" s="1"/>
  <c r="F20" i="18" s="1"/>
  <c r="F21" i="18" s="1"/>
  <c r="F16" i="18"/>
  <c r="F28" i="18" s="1"/>
  <c r="F14" i="18"/>
  <c r="F27" i="18" l="1"/>
  <c r="F30" i="18" s="1"/>
  <c r="F31" i="18" s="1"/>
  <c r="F32" i="18" s="1"/>
  <c r="F22" i="18"/>
  <c r="C6" i="17" a="1"/>
  <c r="C6" i="17" s="1"/>
  <c r="I7" i="17" s="1"/>
  <c r="I12" i="17" l="1"/>
  <c r="C6" i="18" a="1"/>
  <c r="C6" i="18" s="1"/>
  <c r="I7" i="18" s="1"/>
  <c r="I26" i="18" s="1"/>
  <c r="J7" i="17"/>
  <c r="I9" i="17"/>
  <c r="I13" i="17"/>
  <c r="I11" i="17"/>
  <c r="I16" i="17"/>
  <c r="I18" i="17"/>
  <c r="I15" i="17"/>
  <c r="I14" i="17"/>
  <c r="I6" i="17"/>
  <c r="J15" i="17" l="1"/>
  <c r="J14" i="17"/>
  <c r="J16" i="17"/>
  <c r="K7" i="17"/>
  <c r="J18" i="17"/>
  <c r="J9" i="17"/>
  <c r="J11" i="17"/>
  <c r="J13"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9" i="17"/>
  <c r="M13" i="17"/>
  <c r="K11" i="17"/>
  <c r="K18" i="17"/>
  <c r="K14" i="17"/>
  <c r="K15" i="17"/>
  <c r="L7" i="17"/>
  <c r="K16"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15" i="17"/>
  <c r="L16" i="17"/>
  <c r="N13" i="17"/>
  <c r="M7" i="17"/>
  <c r="L18" i="17"/>
  <c r="L9" i="17"/>
  <c r="L14" i="17"/>
  <c r="L11" i="17"/>
  <c r="K21" i="18"/>
  <c r="K20" i="18"/>
  <c r="K31" i="18"/>
  <c r="K18" i="18"/>
  <c r="K24" i="18"/>
  <c r="K9" i="18"/>
  <c r="K25" i="18"/>
  <c r="K27" i="18"/>
  <c r="K34" i="18"/>
  <c r="K13" i="18"/>
  <c r="K14" i="18"/>
  <c r="K16" i="18"/>
  <c r="K22" i="18"/>
  <c r="K28" i="18"/>
  <c r="K32" i="18"/>
  <c r="K15" i="18"/>
  <c r="L7" i="18"/>
  <c r="L35" i="18" s="1"/>
  <c r="K19" i="18"/>
  <c r="K17" i="18"/>
  <c r="K23" i="18"/>
  <c r="K29" i="18"/>
  <c r="M12" i="17" l="1"/>
  <c r="M14" i="17"/>
  <c r="M18" i="17"/>
  <c r="M15" i="17"/>
  <c r="M16" i="17"/>
  <c r="M9" i="17"/>
  <c r="N7" i="17"/>
  <c r="O13" i="17"/>
  <c r="M11"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12" i="17" l="1"/>
  <c r="M35" i="18"/>
  <c r="N11" i="17"/>
  <c r="N18" i="17"/>
  <c r="N15" i="17"/>
  <c r="O7" i="17"/>
  <c r="N14" i="17"/>
  <c r="M33" i="18"/>
  <c r="N9" i="17"/>
  <c r="N16" i="17"/>
  <c r="P13"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16" i="17"/>
  <c r="O9" i="17"/>
  <c r="O11" i="17"/>
  <c r="O18" i="17"/>
  <c r="O15" i="17"/>
  <c r="O14" i="17"/>
  <c r="P7" i="17"/>
  <c r="Q13"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2" i="17" l="1"/>
  <c r="P15" i="17"/>
  <c r="R14" i="17"/>
  <c r="P16" i="17"/>
  <c r="P6" i="17"/>
  <c r="P9" i="17"/>
  <c r="P18" i="17"/>
  <c r="P11" i="17"/>
  <c r="Q7"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12" i="17" l="1"/>
  <c r="P34" i="18"/>
  <c r="Q18" i="17"/>
  <c r="Q9" i="17"/>
  <c r="S14" i="17"/>
  <c r="Q11" i="17"/>
  <c r="R7" i="17"/>
  <c r="Q16" i="17"/>
  <c r="Q15"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12" i="17" l="1"/>
  <c r="S7" i="17"/>
  <c r="R13" i="17"/>
  <c r="R11" i="17"/>
  <c r="T14" i="17"/>
  <c r="R9" i="17"/>
  <c r="R16" i="17"/>
  <c r="R15" i="17"/>
  <c r="R18"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16" i="17" l="1"/>
  <c r="S12" i="17"/>
  <c r="T7" i="17"/>
  <c r="U14" i="17"/>
  <c r="S9" i="17"/>
  <c r="S18" i="17"/>
  <c r="S13" i="17"/>
  <c r="S11"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16" i="17"/>
  <c r="T12" i="17"/>
  <c r="T13" i="17"/>
  <c r="U7" i="17"/>
  <c r="V14" i="17"/>
  <c r="T9" i="17"/>
  <c r="T11"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1" i="17" l="1"/>
  <c r="U16" i="17"/>
  <c r="U18" i="17"/>
  <c r="U12" i="17"/>
  <c r="V7" i="17"/>
  <c r="W14" i="17"/>
  <c r="U13" i="17"/>
  <c r="U9"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16" i="17" l="1"/>
  <c r="U34" i="18"/>
  <c r="V11" i="17"/>
  <c r="V12" i="17"/>
  <c r="X14" i="17"/>
  <c r="W7" i="17"/>
  <c r="V18" i="17"/>
  <c r="V13" i="17"/>
  <c r="V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8" i="17" l="1"/>
  <c r="W12" i="17"/>
  <c r="W11" i="17"/>
  <c r="W16" i="17"/>
  <c r="X7" i="17"/>
  <c r="X12" i="17" s="1"/>
  <c r="Y14" i="17"/>
  <c r="W6" i="17"/>
  <c r="W13" i="17"/>
  <c r="W9"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9" i="17" l="1"/>
  <c r="X18" i="17"/>
  <c r="X11" i="17"/>
  <c r="X13" i="17"/>
  <c r="Y7" i="17"/>
  <c r="Y12" i="17" s="1"/>
  <c r="AA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1" i="17" l="1"/>
  <c r="Y9" i="17"/>
  <c r="Y13" i="17"/>
  <c r="Z7" i="17"/>
  <c r="Z12" i="17" s="1"/>
  <c r="AB16" i="17"/>
  <c r="Y18"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AA7" i="17" l="1"/>
  <c r="AA12" i="17" s="1"/>
  <c r="Z11" i="17"/>
  <c r="AC16" i="17"/>
  <c r="Z13" i="17"/>
  <c r="Z18" i="17"/>
  <c r="Z9" i="17"/>
  <c r="Z14"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18" i="17" l="1"/>
  <c r="AB7" i="17"/>
  <c r="AB12" i="17" s="1"/>
  <c r="AA13" i="17"/>
  <c r="AA14" i="17"/>
  <c r="AA9" i="17"/>
  <c r="AA11" i="17"/>
  <c r="AA1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5" i="17" l="1"/>
  <c r="AB14" i="17"/>
  <c r="AB9" i="17"/>
  <c r="AB11" i="17"/>
  <c r="AB18" i="17"/>
  <c r="AB13" i="17"/>
  <c r="AC7" i="17"/>
  <c r="AC12" i="17" s="1"/>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18" i="17"/>
  <c r="AC15" i="17"/>
  <c r="AC9" i="17"/>
  <c r="AD7" i="17"/>
  <c r="AD12" i="17" s="1"/>
  <c r="AC11" i="17"/>
  <c r="AC13"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3" i="17" l="1"/>
  <c r="AD11" i="17"/>
  <c r="AD6" i="17"/>
  <c r="AD9" i="17"/>
  <c r="AD16" i="17"/>
  <c r="AD15" i="17"/>
  <c r="AE7" i="17"/>
  <c r="AE12" i="17" s="1"/>
  <c r="AD18" i="17"/>
  <c r="AD14"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4" i="17" l="1"/>
  <c r="AE11" i="17"/>
  <c r="AE16" i="17"/>
  <c r="AE15" i="17"/>
  <c r="AE13" i="17"/>
  <c r="AE9" i="17"/>
  <c r="AF7" i="17"/>
  <c r="AF12" i="17" s="1"/>
  <c r="AE18"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9" i="17" l="1"/>
  <c r="AG7" i="17"/>
  <c r="AG12" i="17" s="1"/>
  <c r="AF18" i="17"/>
  <c r="AF13" i="17"/>
  <c r="AF14" i="17"/>
  <c r="AF11" i="17"/>
  <c r="AF16" i="17"/>
  <c r="AF1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3" i="17" l="1"/>
  <c r="AG18" i="17"/>
  <c r="AG14" i="17"/>
  <c r="AG16" i="17"/>
  <c r="AG9" i="17"/>
  <c r="AH7" i="17"/>
  <c r="AH12" i="17" s="1"/>
  <c r="AG15" i="17"/>
  <c r="AG11"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I7" i="17" l="1"/>
  <c r="AI12" i="17" s="1"/>
  <c r="AH15" i="17"/>
  <c r="AH18" i="17"/>
  <c r="AH9" i="17"/>
  <c r="AH14" i="17"/>
  <c r="AH11" i="17"/>
  <c r="AH16" i="17"/>
  <c r="AH13"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8" i="17" l="1"/>
  <c r="AI11" i="17"/>
  <c r="AJ7" i="17"/>
  <c r="AJ12" i="17" s="1"/>
  <c r="AI9" i="17"/>
  <c r="AI14" i="17"/>
  <c r="AI16" i="17"/>
  <c r="AI13" i="17"/>
  <c r="AI15"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4" i="17" l="1"/>
  <c r="AK7" i="17"/>
  <c r="AK12" i="17" s="1"/>
  <c r="AJ15" i="17"/>
  <c r="AJ13" i="17"/>
  <c r="AJ18" i="17"/>
  <c r="AJ9" i="17"/>
  <c r="AJ11" i="17"/>
  <c r="AJ16"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6" i="17" l="1"/>
  <c r="AK15" i="17"/>
  <c r="AK14" i="17"/>
  <c r="AK18" i="17"/>
  <c r="AK9" i="17"/>
  <c r="AL7" i="17"/>
  <c r="AL12" i="17" s="1"/>
  <c r="AK11" i="17"/>
  <c r="AK13" i="17"/>
  <c r="AK16"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9" i="17" l="1"/>
  <c r="AL14" i="17"/>
  <c r="AL11" i="17"/>
  <c r="AL13" i="17"/>
  <c r="AL16" i="17"/>
  <c r="AL18" i="17"/>
  <c r="AL15" i="17"/>
  <c r="AM7" i="17"/>
  <c r="AK9" i="18"/>
  <c r="AK15" i="18"/>
  <c r="AK16" i="18"/>
  <c r="AK6" i="18"/>
  <c r="AK22" i="18"/>
  <c r="AK19" i="18"/>
  <c r="AK35" i="18"/>
  <c r="AK24" i="18"/>
  <c r="AK29" i="18"/>
  <c r="AK30" i="18"/>
  <c r="AK11" i="18"/>
  <c r="AK21" i="18"/>
  <c r="AK14" i="18"/>
  <c r="AK31" i="18"/>
  <c r="AK12" i="18"/>
  <c r="AK20" i="18"/>
  <c r="AK23" i="18"/>
  <c r="AK28" i="18"/>
  <c r="AK26" i="18"/>
  <c r="AL7" i="18"/>
  <c r="AL32" i="18" s="1"/>
  <c r="AK13" i="18"/>
  <c r="AK17" i="18"/>
  <c r="AK18" i="18"/>
  <c r="AK27" i="18"/>
  <c r="AK33" i="18"/>
  <c r="AK32" i="18"/>
  <c r="AK25" i="18"/>
  <c r="AM12" i="17" l="1"/>
  <c r="AM18" i="17"/>
  <c r="AM9" i="17"/>
  <c r="AN7" i="17"/>
  <c r="AN12" i="17" s="1"/>
  <c r="AM14" i="17"/>
  <c r="AM13" i="17"/>
  <c r="AM11" i="17"/>
  <c r="AM15" i="17"/>
  <c r="AM16" i="17"/>
  <c r="AL35" i="18"/>
  <c r="AM7" i="18"/>
  <c r="AM33" i="18" s="1"/>
  <c r="AL14" i="18"/>
  <c r="AL22" i="18"/>
  <c r="AL12" i="18"/>
  <c r="AL23" i="18"/>
  <c r="AL24" i="18"/>
  <c r="AL19" i="18"/>
  <c r="AL28" i="18"/>
  <c r="AL16" i="18"/>
  <c r="AL29" i="18"/>
  <c r="AL26" i="18"/>
  <c r="AL25" i="18"/>
  <c r="AL17" i="18"/>
  <c r="AL30" i="18"/>
  <c r="AL11" i="18"/>
  <c r="AL21" i="18"/>
  <c r="AL34" i="18"/>
  <c r="AL9" i="18"/>
  <c r="AL20" i="18"/>
  <c r="AL27" i="18"/>
  <c r="AL33" i="18"/>
  <c r="AL13" i="18"/>
  <c r="AL31" i="18"/>
  <c r="AL15" i="18"/>
  <c r="AL18" i="18"/>
  <c r="AN18" i="17" l="1"/>
  <c r="AO7" i="17"/>
  <c r="AO12" i="17" s="1"/>
  <c r="AN16" i="17"/>
  <c r="AN13" i="17"/>
  <c r="AN14" i="17"/>
  <c r="AN9" i="17"/>
  <c r="AN11" i="17"/>
  <c r="AN15" i="17"/>
  <c r="AM16" i="18"/>
  <c r="AM17" i="18"/>
  <c r="AM29" i="18"/>
  <c r="AM35" i="18"/>
  <c r="AM12" i="18"/>
  <c r="AM20" i="18"/>
  <c r="AM11" i="18"/>
  <c r="AM27" i="18"/>
  <c r="AM24" i="18"/>
  <c r="AM18" i="18"/>
  <c r="AN7" i="18"/>
  <c r="AN23" i="18" s="1"/>
  <c r="AM28" i="18"/>
  <c r="AM34" i="18"/>
  <c r="AM21" i="18"/>
  <c r="AM13" i="18"/>
  <c r="AM25" i="18"/>
  <c r="AM30" i="18"/>
  <c r="AM15" i="18"/>
  <c r="AM26" i="18"/>
  <c r="AM31" i="18"/>
  <c r="AM14" i="18"/>
  <c r="AM22" i="18"/>
  <c r="AM32" i="18"/>
  <c r="AM9" i="18"/>
  <c r="AM19" i="18"/>
  <c r="AM23" i="18"/>
  <c r="AP7" i="17" l="1"/>
  <c r="AP12" i="17" s="1"/>
  <c r="AO16" i="17"/>
  <c r="AO15" i="17"/>
  <c r="AO13" i="17"/>
  <c r="AO14" i="17"/>
  <c r="AO9" i="17"/>
  <c r="AO18" i="17"/>
  <c r="AO11" i="17"/>
  <c r="AN35" i="18"/>
  <c r="AN16" i="18"/>
  <c r="AN17" i="18"/>
  <c r="AN28" i="18"/>
  <c r="AN21" i="18"/>
  <c r="AN15" i="18"/>
  <c r="AN22" i="18"/>
  <c r="AN27" i="18"/>
  <c r="AN33" i="18"/>
  <c r="AO7" i="18"/>
  <c r="AO26" i="18" s="1"/>
  <c r="AN20" i="18"/>
  <c r="AN13" i="18"/>
  <c r="AN25" i="18"/>
  <c r="AN11" i="18"/>
  <c r="AN30" i="18"/>
  <c r="AN18" i="18"/>
  <c r="AN31" i="18"/>
  <c r="AN9" i="18"/>
  <c r="AN24" i="18"/>
  <c r="AN32" i="18"/>
  <c r="AN29" i="18"/>
  <c r="AN14" i="18"/>
  <c r="AN26" i="18"/>
  <c r="AN34" i="18"/>
  <c r="AN12" i="18"/>
  <c r="AN19" i="18"/>
  <c r="AP15" i="17" l="1"/>
  <c r="AP13" i="17"/>
  <c r="AP11" i="17"/>
  <c r="AP9" i="17"/>
  <c r="AP18" i="17"/>
  <c r="AQ7" i="17"/>
  <c r="AQ12" i="17" s="1"/>
  <c r="AP14" i="17"/>
  <c r="AP16" i="17"/>
  <c r="AO34" i="18"/>
  <c r="AO17" i="18"/>
  <c r="AO30" i="18"/>
  <c r="AO32" i="18"/>
  <c r="AO14" i="18"/>
  <c r="AO12" i="18"/>
  <c r="AO22" i="18"/>
  <c r="AO24" i="18"/>
  <c r="AO29" i="18"/>
  <c r="AO9" i="18"/>
  <c r="AO31" i="18"/>
  <c r="AO20" i="18"/>
  <c r="AO35" i="18"/>
  <c r="AO15" i="18"/>
  <c r="AO21" i="18"/>
  <c r="AO28" i="18"/>
  <c r="AO27" i="18"/>
  <c r="AO18" i="18"/>
  <c r="AO25" i="18"/>
  <c r="AP7" i="18"/>
  <c r="AP30" i="18" s="1"/>
  <c r="AO11" i="18"/>
  <c r="AO19" i="18"/>
  <c r="AO33" i="18"/>
  <c r="AO13" i="18"/>
  <c r="AO16" i="18"/>
  <c r="AO23" i="18"/>
  <c r="AQ9" i="17" l="1"/>
  <c r="AQ18" i="17"/>
  <c r="AR7" i="17"/>
  <c r="AR12" i="17" s="1"/>
  <c r="AQ11" i="17"/>
  <c r="AQ13" i="17"/>
  <c r="AQ14" i="17"/>
  <c r="AQ15" i="17"/>
  <c r="AQ16" i="17"/>
  <c r="AP31" i="18"/>
  <c r="AP22" i="18"/>
  <c r="AP32" i="18"/>
  <c r="AP19" i="18"/>
  <c r="AP12" i="18"/>
  <c r="AP34" i="18"/>
  <c r="AP15" i="18"/>
  <c r="AP17" i="18"/>
  <c r="AP13" i="18"/>
  <c r="AP18" i="18"/>
  <c r="AP11" i="18"/>
  <c r="AP24" i="18"/>
  <c r="AP29" i="18"/>
  <c r="AP9" i="18"/>
  <c r="AP14" i="18"/>
  <c r="AP27" i="18"/>
  <c r="AP33" i="18"/>
  <c r="AP16" i="18"/>
  <c r="AP20" i="18"/>
  <c r="AP28" i="18"/>
  <c r="AP35" i="18"/>
  <c r="AP23" i="18"/>
  <c r="AP21" i="18"/>
  <c r="AP25" i="18"/>
  <c r="AQ7" i="18"/>
  <c r="AQ28" i="18" s="1"/>
  <c r="AP26" i="18"/>
  <c r="AR18" i="17"/>
  <c r="AR16" i="17" l="1"/>
  <c r="AR13" i="17"/>
  <c r="AR6" i="17"/>
  <c r="AR14" i="17"/>
  <c r="AR11" i="17"/>
  <c r="AR9" i="17"/>
  <c r="AS7" i="17"/>
  <c r="AS12" i="17" s="1"/>
  <c r="AR15" i="17"/>
  <c r="AQ12" i="18"/>
  <c r="AQ20" i="18"/>
  <c r="AQ16" i="18"/>
  <c r="AQ17" i="18"/>
  <c r="AQ21" i="18"/>
  <c r="AQ11" i="18"/>
  <c r="AQ26" i="18"/>
  <c r="AQ13" i="18"/>
  <c r="AQ24" i="18"/>
  <c r="AR7" i="18"/>
  <c r="AR32" i="18" s="1"/>
  <c r="AQ31" i="18"/>
  <c r="AQ18" i="18"/>
  <c r="AQ35" i="18"/>
  <c r="AQ29" i="18"/>
  <c r="AQ30" i="18"/>
  <c r="AQ15" i="18"/>
  <c r="AQ14" i="18"/>
  <c r="AQ23" i="18"/>
  <c r="AQ33" i="18"/>
  <c r="AQ25" i="18"/>
  <c r="AQ22" i="18"/>
  <c r="AQ32" i="18"/>
  <c r="AQ9" i="18"/>
  <c r="AQ19" i="18"/>
  <c r="AQ27" i="18"/>
  <c r="AQ34" i="18"/>
  <c r="AS15" i="17" l="1"/>
  <c r="AS16" i="17"/>
  <c r="AS13" i="17"/>
  <c r="AS14" i="17"/>
  <c r="AS11" i="17"/>
  <c r="AT7" i="17"/>
  <c r="AT12" i="17" s="1"/>
  <c r="AS18" i="17"/>
  <c r="AS9" i="17"/>
  <c r="AR14" i="18"/>
  <c r="AR24" i="18"/>
  <c r="AR29" i="18"/>
  <c r="AR25" i="18"/>
  <c r="AR13" i="18"/>
  <c r="AR22" i="18"/>
  <c r="AR23" i="18"/>
  <c r="AR16" i="18"/>
  <c r="AR33" i="18"/>
  <c r="AR21" i="18"/>
  <c r="AR35" i="18"/>
  <c r="AR17" i="18"/>
  <c r="AR18" i="18"/>
  <c r="AR26" i="18"/>
  <c r="AR34" i="18"/>
  <c r="AS7" i="18"/>
  <c r="AS33" i="18" s="1"/>
  <c r="AR19" i="18"/>
  <c r="AR27" i="18"/>
  <c r="AR12" i="18"/>
  <c r="AR15" i="18"/>
  <c r="AR30" i="18"/>
  <c r="AR9" i="18"/>
  <c r="AR20" i="18"/>
  <c r="AR31" i="18"/>
  <c r="AR6" i="18"/>
  <c r="AR11" i="18"/>
  <c r="AR28" i="18"/>
  <c r="AT15" i="17" l="1"/>
  <c r="AT9" i="17"/>
  <c r="AU7" i="17"/>
  <c r="AU12" i="17" s="1"/>
  <c r="AT11" i="17"/>
  <c r="AT16" i="17"/>
  <c r="AT18" i="17"/>
  <c r="AT13" i="17"/>
  <c r="AT14" i="17"/>
  <c r="AS18" i="18"/>
  <c r="AS22" i="18"/>
  <c r="AS24" i="18"/>
  <c r="AS20" i="18"/>
  <c r="AS29" i="18"/>
  <c r="AS34" i="18"/>
  <c r="AS12" i="18"/>
  <c r="AS25" i="18"/>
  <c r="AS15" i="18"/>
  <c r="AS35" i="18"/>
  <c r="AS9" i="18"/>
  <c r="AS23" i="18"/>
  <c r="AS30" i="18"/>
  <c r="AS11" i="18"/>
  <c r="AS27" i="18"/>
  <c r="AS32" i="18"/>
  <c r="AS16" i="18"/>
  <c r="AS14" i="18"/>
  <c r="AS26" i="18"/>
  <c r="AS13" i="18"/>
  <c r="AS17" i="18"/>
  <c r="AS19" i="18"/>
  <c r="AS31" i="18"/>
  <c r="AT7" i="18"/>
  <c r="AT34" i="18" s="1"/>
  <c r="AS21" i="18"/>
  <c r="AS28" i="18"/>
  <c r="AU18" i="17" l="1"/>
  <c r="AU9" i="17"/>
  <c r="AU15" i="17"/>
  <c r="AU14" i="17"/>
  <c r="AU11" i="17"/>
  <c r="AV7" i="17"/>
  <c r="AV12" i="17" s="1"/>
  <c r="AU13" i="17"/>
  <c r="AU16" i="17"/>
  <c r="AT11" i="18"/>
  <c r="AT35" i="18"/>
  <c r="AU7" i="18"/>
  <c r="AU28" i="18" s="1"/>
  <c r="AT27" i="18"/>
  <c r="AT12" i="18"/>
  <c r="AT14" i="18"/>
  <c r="AT19" i="18"/>
  <c r="AT21" i="18"/>
  <c r="AT22" i="18"/>
  <c r="AT9" i="18"/>
  <c r="AT13" i="18"/>
  <c r="AT28" i="18"/>
  <c r="AT29" i="18"/>
  <c r="AT20" i="18"/>
  <c r="AT25" i="18"/>
  <c r="AT17" i="18"/>
  <c r="AT31" i="18"/>
  <c r="AT23" i="18"/>
  <c r="AT30" i="18"/>
  <c r="AT16" i="18"/>
  <c r="AT18" i="18"/>
  <c r="AT32" i="18"/>
  <c r="AT15" i="18"/>
  <c r="AT26" i="18"/>
  <c r="AT33" i="18"/>
  <c r="AT24" i="18"/>
  <c r="AU35" i="18"/>
  <c r="AV15" i="17" l="1"/>
  <c r="AV14" i="17"/>
  <c r="AV9" i="17"/>
  <c r="AV11" i="17"/>
  <c r="AW7" i="17"/>
  <c r="AW12" i="17" s="1"/>
  <c r="AV16" i="17"/>
  <c r="AV18" i="17"/>
  <c r="AV13" i="17"/>
  <c r="AU11" i="18"/>
  <c r="AU17" i="18"/>
  <c r="AU29" i="18"/>
  <c r="AU15" i="18"/>
  <c r="AU20" i="18"/>
  <c r="AU24" i="18"/>
  <c r="AV7" i="18"/>
  <c r="AV33" i="18" s="1"/>
  <c r="AU12" i="18"/>
  <c r="AU21" i="18"/>
  <c r="AU30" i="18"/>
  <c r="AU31" i="18"/>
  <c r="AU26" i="18"/>
  <c r="AU14" i="18"/>
  <c r="AU22" i="18"/>
  <c r="AU32" i="18"/>
  <c r="AU13" i="18"/>
  <c r="AU19" i="18"/>
  <c r="AU23" i="18"/>
  <c r="AU33" i="18"/>
  <c r="AU9" i="18"/>
  <c r="AU25" i="18"/>
  <c r="AU27" i="18"/>
  <c r="AU34" i="18"/>
  <c r="AU18" i="18"/>
  <c r="AU16" i="18"/>
  <c r="AX7" i="17" l="1"/>
  <c r="AX12" i="17" s="1"/>
  <c r="AW14" i="17"/>
  <c r="AW16" i="17"/>
  <c r="AW13" i="17"/>
  <c r="AW18" i="17"/>
  <c r="AW9" i="17"/>
  <c r="AW11" i="17"/>
  <c r="AW15" i="17"/>
  <c r="AW7" i="18"/>
  <c r="AW35" i="18" s="1"/>
  <c r="AV9" i="18"/>
  <c r="AV30" i="18"/>
  <c r="AV31" i="18"/>
  <c r="AV15" i="18"/>
  <c r="AV20" i="18"/>
  <c r="AV12" i="18"/>
  <c r="AV16" i="18"/>
  <c r="AV21" i="18"/>
  <c r="AV26" i="18"/>
  <c r="AV34" i="18"/>
  <c r="AV13" i="18"/>
  <c r="AV18" i="18"/>
  <c r="AV22" i="18"/>
  <c r="AV35" i="18"/>
  <c r="AV17" i="18"/>
  <c r="AV19" i="18"/>
  <c r="AV23" i="18"/>
  <c r="AV28" i="18"/>
  <c r="AV29" i="18"/>
  <c r="AV27" i="18"/>
  <c r="AV11" i="18"/>
  <c r="AV24" i="18"/>
  <c r="AV32" i="18"/>
  <c r="AV14" i="18"/>
  <c r="AV25" i="18"/>
  <c r="AX15" i="17" l="1"/>
  <c r="AX13" i="17"/>
  <c r="AX16" i="17"/>
  <c r="AX11" i="17"/>
  <c r="AY7" i="17"/>
  <c r="AY12" i="17" s="1"/>
  <c r="AX9" i="17"/>
  <c r="AX14" i="17"/>
  <c r="AX18" i="17"/>
  <c r="AW16" i="18"/>
  <c r="AW27" i="18"/>
  <c r="AW28" i="18"/>
  <c r="AW31" i="18"/>
  <c r="AW22" i="18"/>
  <c r="AX7" i="18"/>
  <c r="AX35" i="18" s="1"/>
  <c r="AW25" i="18"/>
  <c r="AW24" i="18"/>
  <c r="AW34" i="18"/>
  <c r="AW11" i="18"/>
  <c r="AW33" i="18"/>
  <c r="AW18" i="18"/>
  <c r="AW29" i="18"/>
  <c r="AW15" i="18"/>
  <c r="AW14" i="18"/>
  <c r="AW30" i="18"/>
  <c r="AW9" i="18"/>
  <c r="AW13" i="18"/>
  <c r="AW19" i="18"/>
  <c r="AW32" i="18"/>
  <c r="AW12" i="18"/>
  <c r="AW17" i="18"/>
  <c r="AW23" i="18"/>
  <c r="AW26" i="18"/>
  <c r="AW20" i="18"/>
  <c r="AW21" i="18"/>
  <c r="AY11" i="17" l="1"/>
  <c r="AY15" i="17"/>
  <c r="AY9" i="17"/>
  <c r="AZ7" i="17"/>
  <c r="AZ12" i="17" s="1"/>
  <c r="AY13" i="17"/>
  <c r="AY14" i="17"/>
  <c r="AY18" i="17"/>
  <c r="AY16" i="17"/>
  <c r="AY6" i="17"/>
  <c r="AX20" i="18"/>
  <c r="AX17" i="18"/>
  <c r="AX18" i="18"/>
  <c r="AX29" i="18"/>
  <c r="AX25" i="18"/>
  <c r="AX32" i="18"/>
  <c r="AX14" i="18"/>
  <c r="AX19" i="18"/>
  <c r="AY7" i="18"/>
  <c r="AY28" i="18" s="1"/>
  <c r="AX12" i="18"/>
  <c r="AX21" i="18"/>
  <c r="AX30" i="18"/>
  <c r="AX23" i="18"/>
  <c r="AX13" i="18"/>
  <c r="AX31" i="18"/>
  <c r="AX9" i="18"/>
  <c r="AX22" i="18"/>
  <c r="AX27" i="18"/>
  <c r="AX33" i="18"/>
  <c r="AX11" i="18"/>
  <c r="AX26" i="18"/>
  <c r="AX24" i="18"/>
  <c r="AX34" i="18"/>
  <c r="AX16" i="18"/>
  <c r="AX15" i="18"/>
  <c r="AX28" i="18"/>
  <c r="AZ18" i="17"/>
  <c r="AZ13" i="17" l="1"/>
  <c r="AZ11" i="17"/>
  <c r="AZ9" i="17"/>
  <c r="BA7" i="17"/>
  <c r="BA12" i="17" s="1"/>
  <c r="AZ15" i="17"/>
  <c r="AZ16" i="17"/>
  <c r="AZ14" i="17"/>
  <c r="AY29" i="18"/>
  <c r="AY11" i="18"/>
  <c r="AY17" i="18"/>
  <c r="AY30" i="18"/>
  <c r="AY12" i="18"/>
  <c r="AY26" i="18"/>
  <c r="AY31" i="18"/>
  <c r="AZ7" i="18"/>
  <c r="AZ27" i="18" s="1"/>
  <c r="AY15" i="18"/>
  <c r="AY14" i="18"/>
  <c r="AY22" i="18"/>
  <c r="AY32" i="18"/>
  <c r="AY18" i="18"/>
  <c r="AY19" i="18"/>
  <c r="AY23" i="18"/>
  <c r="AY33" i="18"/>
  <c r="AY21" i="18"/>
  <c r="AY13" i="18"/>
  <c r="AY20" i="18"/>
  <c r="AY27" i="18"/>
  <c r="AY34" i="18"/>
  <c r="AY6" i="18"/>
  <c r="AY25" i="18"/>
  <c r="AY24" i="18"/>
  <c r="AY35" i="18"/>
  <c r="AY9" i="18"/>
  <c r="AY16" i="18"/>
  <c r="BA13" i="17" l="1"/>
  <c r="BA9" i="17"/>
  <c r="BB7" i="17"/>
  <c r="BB12" i="17" s="1"/>
  <c r="BA18" i="17"/>
  <c r="BA11" i="17"/>
  <c r="BA14" i="17"/>
  <c r="BA15" i="17"/>
  <c r="BA16" i="17"/>
  <c r="AZ11" i="18"/>
  <c r="AZ29" i="18"/>
  <c r="AZ31" i="18"/>
  <c r="AZ9" i="18"/>
  <c r="AZ20" i="18"/>
  <c r="AZ30" i="18"/>
  <c r="AZ17" i="18"/>
  <c r="AZ25" i="18"/>
  <c r="AZ32" i="18"/>
  <c r="AZ33" i="18"/>
  <c r="AZ14" i="18"/>
  <c r="AZ24" i="18"/>
  <c r="AZ26" i="18"/>
  <c r="AZ34" i="18"/>
  <c r="AZ21" i="18"/>
  <c r="BA7" i="18"/>
  <c r="BA33" i="18" s="1"/>
  <c r="AZ28" i="18"/>
  <c r="AZ22" i="18"/>
  <c r="AZ35" i="18"/>
  <c r="AZ18" i="18"/>
  <c r="AZ12" i="18"/>
  <c r="AZ19" i="18"/>
  <c r="AZ23" i="18"/>
  <c r="AZ13" i="18"/>
  <c r="AZ16" i="18"/>
  <c r="AZ15" i="18"/>
  <c r="BB14" i="17"/>
  <c r="BB13" i="17"/>
  <c r="BC7" i="17" l="1"/>
  <c r="BC12" i="17" s="1"/>
  <c r="BB11" i="17"/>
  <c r="BB16" i="17"/>
  <c r="BB18" i="17"/>
  <c r="BB9" i="17"/>
  <c r="BB15" i="17"/>
  <c r="BA20" i="18"/>
  <c r="BA24" i="18"/>
  <c r="BA35" i="18"/>
  <c r="BA9" i="18"/>
  <c r="BA14" i="18"/>
  <c r="BA25" i="18"/>
  <c r="BA21" i="18"/>
  <c r="BA19" i="18"/>
  <c r="BA26" i="18"/>
  <c r="BB7" i="18"/>
  <c r="BB25" i="18" s="1"/>
  <c r="BA16" i="18"/>
  <c r="BA27" i="18"/>
  <c r="BA30" i="18"/>
  <c r="BA17" i="18"/>
  <c r="BA32" i="18"/>
  <c r="BA11" i="18"/>
  <c r="BA22" i="18"/>
  <c r="BA29" i="18"/>
  <c r="BA34" i="18"/>
  <c r="BA12" i="18"/>
  <c r="BA13" i="18"/>
  <c r="BA23" i="18"/>
  <c r="BA31" i="18"/>
  <c r="BA28" i="18"/>
  <c r="BA15" i="18"/>
  <c r="BA18" i="18"/>
  <c r="BC18" i="17"/>
  <c r="BC11" i="17" l="1"/>
  <c r="BC9" i="17"/>
  <c r="BC15" i="17"/>
  <c r="BC14" i="17"/>
  <c r="BC16" i="17"/>
  <c r="BC13" i="17"/>
  <c r="BD7" i="17"/>
  <c r="BD12" i="17" s="1"/>
  <c r="BC7" i="18"/>
  <c r="BC35" i="18" s="1"/>
  <c r="BB16" i="18"/>
  <c r="BB17" i="18"/>
  <c r="BB9" i="18"/>
  <c r="BB18" i="18"/>
  <c r="BB24" i="18"/>
  <c r="BB14" i="18"/>
  <c r="BB27" i="18"/>
  <c r="BB15" i="18"/>
  <c r="BB29" i="18"/>
  <c r="BB20" i="18"/>
  <c r="BB31" i="18"/>
  <c r="BB21" i="18"/>
  <c r="BB33" i="18"/>
  <c r="BB11" i="18"/>
  <c r="BB13" i="18"/>
  <c r="BB23" i="18"/>
  <c r="BB34" i="18"/>
  <c r="BB30" i="18"/>
  <c r="BB32" i="18"/>
  <c r="BB19" i="18"/>
  <c r="BB26" i="18"/>
  <c r="BB28" i="18"/>
  <c r="BB35" i="18"/>
  <c r="BB12" i="18"/>
  <c r="BB22" i="18"/>
  <c r="BE7" i="17" l="1"/>
  <c r="BE12" i="17" s="1"/>
  <c r="BD16" i="17"/>
  <c r="BD14" i="17"/>
  <c r="BD11" i="17"/>
  <c r="BD18" i="17"/>
  <c r="BD13" i="17"/>
  <c r="BD9" i="17"/>
  <c r="BD15" i="17"/>
  <c r="BC13" i="18"/>
  <c r="BC11" i="18"/>
  <c r="BC28" i="18"/>
  <c r="BC20" i="18"/>
  <c r="BC16" i="18"/>
  <c r="BC25" i="18"/>
  <c r="BC30" i="18"/>
  <c r="BC27" i="18"/>
  <c r="BD7" i="18"/>
  <c r="BD23" i="18" s="1"/>
  <c r="BC34" i="18"/>
  <c r="BC12" i="18"/>
  <c r="BC17" i="18"/>
  <c r="BC29" i="18"/>
  <c r="BC15" i="18"/>
  <c r="BC26" i="18"/>
  <c r="BC31" i="18"/>
  <c r="BC14" i="18"/>
  <c r="BC22" i="18"/>
  <c r="BC32" i="18"/>
  <c r="BC9" i="18"/>
  <c r="BC19" i="18"/>
  <c r="BC23" i="18"/>
  <c r="BC33" i="18"/>
  <c r="BC18" i="18"/>
  <c r="BC21" i="18"/>
  <c r="BC24" i="18"/>
  <c r="BE16" i="17" l="1"/>
  <c r="BE13" i="17"/>
  <c r="BE14" i="17"/>
  <c r="BE18" i="17"/>
  <c r="BE9" i="17"/>
  <c r="BE11" i="17"/>
  <c r="BE15" i="17"/>
  <c r="BF7" i="17"/>
  <c r="BF12" i="17" s="1"/>
  <c r="BD20" i="18"/>
  <c r="BD30" i="18"/>
  <c r="BD9" i="18"/>
  <c r="BD24" i="18"/>
  <c r="BD31" i="18"/>
  <c r="BD18" i="18"/>
  <c r="BD34" i="18"/>
  <c r="BD19" i="18"/>
  <c r="BD29" i="18"/>
  <c r="BD28" i="18"/>
  <c r="BD12" i="18"/>
  <c r="BD15" i="18"/>
  <c r="BD27" i="18"/>
  <c r="BD13" i="18"/>
  <c r="BD11" i="18"/>
  <c r="BD25" i="18"/>
  <c r="BD32" i="18"/>
  <c r="BE7" i="18"/>
  <c r="BE26" i="18" s="1"/>
  <c r="BD14" i="18"/>
  <c r="BD21" i="18"/>
  <c r="BD33" i="18"/>
  <c r="BD16" i="18"/>
  <c r="BD26" i="18"/>
  <c r="BD17" i="18"/>
  <c r="BD22" i="18"/>
  <c r="BD35" i="18"/>
  <c r="BF11" i="17" l="1"/>
  <c r="BG7" i="17"/>
  <c r="BG12" i="17" s="1"/>
  <c r="BF14" i="17"/>
  <c r="BF16" i="17"/>
  <c r="BF6" i="17"/>
  <c r="BF18" i="17"/>
  <c r="BF9" i="17"/>
  <c r="BF13" i="17"/>
  <c r="BF15" i="17"/>
  <c r="BE13" i="18"/>
  <c r="BE17" i="18"/>
  <c r="BE28" i="18"/>
  <c r="BE32" i="18"/>
  <c r="BE9" i="18"/>
  <c r="BE29" i="18"/>
  <c r="BE24" i="18"/>
  <c r="BE18" i="18"/>
  <c r="BE25" i="18"/>
  <c r="BE11" i="18"/>
  <c r="BE30" i="18"/>
  <c r="BE31" i="18"/>
  <c r="BE20" i="18"/>
  <c r="BE14" i="18"/>
  <c r="BE33" i="18"/>
  <c r="BE15" i="18"/>
  <c r="BE27" i="18"/>
  <c r="BE19" i="18"/>
  <c r="BE35" i="18"/>
  <c r="BF7" i="18"/>
  <c r="BF31" i="18" s="1"/>
  <c r="BE34" i="18"/>
  <c r="BE22" i="18"/>
  <c r="BE21" i="18"/>
  <c r="BE12" i="18"/>
  <c r="BE16" i="18"/>
  <c r="BE23" i="18"/>
  <c r="BH7" i="17" l="1"/>
  <c r="BH12" i="17" s="1"/>
  <c r="BG13" i="17"/>
  <c r="BG15" i="17"/>
  <c r="BG11" i="17"/>
  <c r="BG16" i="17"/>
  <c r="BG9" i="17"/>
  <c r="BG18" i="17"/>
  <c r="BG14" i="17"/>
  <c r="BF19" i="18"/>
  <c r="BF13" i="18"/>
  <c r="BF23" i="18"/>
  <c r="BF29" i="18"/>
  <c r="BF33" i="18"/>
  <c r="BF6" i="18"/>
  <c r="BF14" i="18"/>
  <c r="BF15" i="18"/>
  <c r="BF25" i="18"/>
  <c r="BF21" i="18"/>
  <c r="BF34" i="18"/>
  <c r="BF9" i="18"/>
  <c r="BF17" i="18"/>
  <c r="BF30" i="18"/>
  <c r="BG7" i="18"/>
  <c r="BG30" i="18" s="1"/>
  <c r="BF27" i="18"/>
  <c r="BF24" i="18"/>
  <c r="BF11" i="18"/>
  <c r="BF26" i="18"/>
  <c r="BF32" i="18"/>
  <c r="BF12" i="18"/>
  <c r="BF16" i="18"/>
  <c r="BF20" i="18"/>
  <c r="BF28" i="18"/>
  <c r="BF35" i="18"/>
  <c r="BF22" i="18"/>
  <c r="BF18" i="18"/>
  <c r="BH11" i="17"/>
  <c r="BH9" i="17" l="1"/>
  <c r="BH14" i="17"/>
  <c r="BH15" i="17"/>
  <c r="BH16" i="17"/>
  <c r="BI7" i="17"/>
  <c r="BI12" i="17" s="1"/>
  <c r="BH18" i="17"/>
  <c r="BH13" i="17"/>
  <c r="BG12" i="18"/>
  <c r="BH7" i="18"/>
  <c r="BH27" i="18" s="1"/>
  <c r="BG22" i="18"/>
  <c r="BG26" i="18"/>
  <c r="BG32" i="18"/>
  <c r="BG31" i="18"/>
  <c r="BG21" i="18"/>
  <c r="BG14" i="18"/>
  <c r="BG27" i="18"/>
  <c r="BG34" i="18"/>
  <c r="BG18" i="18"/>
  <c r="BG33" i="18"/>
  <c r="BG25" i="18"/>
  <c r="BG24" i="18"/>
  <c r="BG35" i="18"/>
  <c r="BG19" i="18"/>
  <c r="BG9" i="18"/>
  <c r="BG20" i="18"/>
  <c r="BG28" i="18"/>
  <c r="BG15" i="18"/>
  <c r="BG23" i="18"/>
  <c r="BG11" i="18"/>
  <c r="BG16" i="18"/>
  <c r="BG29" i="18"/>
  <c r="BG13" i="18"/>
  <c r="BG17" i="18"/>
  <c r="BI16" i="17" l="1"/>
  <c r="BI13" i="17"/>
  <c r="BI14" i="17"/>
  <c r="BI9" i="17"/>
  <c r="BI11" i="17"/>
  <c r="BI15" i="17"/>
  <c r="BJ7" i="17"/>
  <c r="BJ12" i="17" s="1"/>
  <c r="BI18" i="17"/>
  <c r="BH11" i="18"/>
  <c r="BH16" i="18"/>
  <c r="BH19" i="18"/>
  <c r="BH28" i="18"/>
  <c r="BH25" i="18"/>
  <c r="BH13" i="18"/>
  <c r="BH23" i="18"/>
  <c r="BH31" i="18"/>
  <c r="BH9" i="18"/>
  <c r="BH20" i="18"/>
  <c r="BH30" i="18"/>
  <c r="BH32" i="18"/>
  <c r="BH12" i="18"/>
  <c r="BH18" i="18"/>
  <c r="BH21" i="18"/>
  <c r="BH33" i="18"/>
  <c r="BH24" i="18"/>
  <c r="BH14" i="18"/>
  <c r="BH26" i="18"/>
  <c r="BH34" i="18"/>
  <c r="BH17" i="18"/>
  <c r="BH29" i="18"/>
  <c r="BH22" i="18"/>
  <c r="BH35" i="18"/>
  <c r="BI7" i="18"/>
  <c r="BI32" i="18" s="1"/>
  <c r="BH15" i="18"/>
  <c r="BJ9" i="17" l="1"/>
  <c r="BJ11" i="17"/>
  <c r="BK7" i="17"/>
  <c r="BK12" i="17" s="1"/>
  <c r="BJ18" i="17"/>
  <c r="BJ13" i="17"/>
  <c r="BJ14" i="17"/>
  <c r="BJ15" i="17"/>
  <c r="BJ16" i="17"/>
  <c r="BI18" i="18"/>
  <c r="BI15" i="18"/>
  <c r="BI34" i="18"/>
  <c r="BI25" i="18"/>
  <c r="BI13" i="18"/>
  <c r="BI14" i="18"/>
  <c r="BI21" i="18"/>
  <c r="BI9" i="18"/>
  <c r="BI19" i="18"/>
  <c r="BI26" i="18"/>
  <c r="BI24" i="18"/>
  <c r="BI16" i="18"/>
  <c r="BJ7" i="18"/>
  <c r="BJ29" i="18" s="1"/>
  <c r="BI17" i="18"/>
  <c r="BI28" i="18"/>
  <c r="BI31" i="18"/>
  <c r="BI22" i="18"/>
  <c r="BI29" i="18"/>
  <c r="BI33" i="18"/>
  <c r="BI12" i="18"/>
  <c r="BI11" i="18"/>
  <c r="BI23" i="18"/>
  <c r="BI30" i="18"/>
  <c r="BI35" i="18"/>
  <c r="BI20" i="18"/>
  <c r="BI27" i="18"/>
  <c r="BK18" i="17"/>
  <c r="BK14" i="17" l="1"/>
  <c r="BK11" i="17"/>
  <c r="BK15" i="17"/>
  <c r="BL7" i="17"/>
  <c r="BL12" i="17" s="1"/>
  <c r="BK13" i="17"/>
  <c r="BK16" i="17"/>
  <c r="BK9" i="17"/>
  <c r="BJ20" i="18"/>
  <c r="BJ14" i="18"/>
  <c r="BJ17" i="18"/>
  <c r="BJ28" i="18"/>
  <c r="BJ27" i="18"/>
  <c r="BJ33" i="18"/>
  <c r="BJ9" i="18"/>
  <c r="BJ35" i="18"/>
  <c r="BK7" i="18"/>
  <c r="BK28" i="18" s="1"/>
  <c r="BJ25" i="18"/>
  <c r="BJ19" i="18"/>
  <c r="BJ23" i="18"/>
  <c r="BJ16" i="18"/>
  <c r="BJ18" i="18"/>
  <c r="BJ31" i="18"/>
  <c r="BJ13" i="18"/>
  <c r="BJ30" i="18"/>
  <c r="BJ15" i="18"/>
  <c r="BJ26" i="18"/>
  <c r="BJ32" i="18"/>
  <c r="BJ11" i="18"/>
  <c r="BJ21" i="18"/>
  <c r="BJ24" i="18"/>
  <c r="BJ34" i="18"/>
  <c r="BJ12" i="18"/>
  <c r="BJ22" i="18"/>
  <c r="BL14" i="17"/>
  <c r="BL9" i="17" l="1"/>
  <c r="BL13" i="17"/>
  <c r="BL15" i="17"/>
  <c r="BL18" i="17"/>
  <c r="BL11" i="17"/>
  <c r="BL16" i="17"/>
  <c r="BL7" i="18"/>
  <c r="BL35" i="18" s="1"/>
  <c r="BK16" i="18"/>
  <c r="BK15" i="18"/>
  <c r="BK26" i="18"/>
  <c r="BK31" i="18"/>
  <c r="BK22" i="18"/>
  <c r="BK32" i="18"/>
  <c r="BK29" i="18"/>
  <c r="BK14" i="18"/>
  <c r="BK13" i="18"/>
  <c r="BK19" i="18"/>
  <c r="BK23" i="18"/>
  <c r="BK33" i="18"/>
  <c r="BK12" i="18"/>
  <c r="BK18" i="18"/>
  <c r="BK25" i="18"/>
  <c r="BK27" i="18"/>
  <c r="BK34" i="18"/>
  <c r="BK9" i="18"/>
  <c r="BK20" i="18"/>
  <c r="BK24" i="18"/>
  <c r="BK35" i="18"/>
  <c r="BK17" i="18"/>
  <c r="BK30" i="18"/>
  <c r="BK11" i="18"/>
  <c r="BK21" i="18"/>
  <c r="BL32" i="18" l="1"/>
  <c r="BL15" i="18"/>
  <c r="BL20" i="18"/>
  <c r="BL14" i="18"/>
  <c r="BL21" i="18"/>
  <c r="BL17" i="18"/>
  <c r="BL27" i="18"/>
  <c r="BL13" i="18"/>
  <c r="BL26" i="18"/>
  <c r="BL16" i="18"/>
  <c r="BL29" i="18"/>
  <c r="BL28" i="18"/>
  <c r="BL33" i="18"/>
  <c r="BL9" i="18"/>
  <c r="BL24" i="18"/>
  <c r="BL30" i="18"/>
  <c r="BL11" i="18"/>
  <c r="BL25" i="18"/>
  <c r="BL31" i="18"/>
  <c r="BL12" i="18"/>
  <c r="BL18" i="18"/>
  <c r="BL22" i="18"/>
  <c r="BL34" i="18"/>
  <c r="BL19" i="18"/>
  <c r="BL23"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2" i="16" l="1"/>
  <c r="BC18" i="16"/>
  <c r="BC27" i="16"/>
  <c r="BC22" i="16"/>
  <c r="BC31" i="16"/>
  <c r="BC21" i="16"/>
  <c r="BC24" i="16"/>
  <c r="BC9" i="16"/>
  <c r="BC23" i="16"/>
  <c r="BC32" i="16"/>
  <c r="BD7" i="16"/>
  <c r="BD27" i="16" s="1"/>
  <c r="BC29" i="16"/>
  <c r="BC33" i="16"/>
  <c r="BC28" i="16"/>
  <c r="BC13" i="16"/>
  <c r="BC11" i="16"/>
  <c r="BC16" i="16"/>
  <c r="BC15" i="16"/>
  <c r="BC17" i="16"/>
  <c r="BC35" i="16"/>
  <c r="BC14" i="16"/>
  <c r="BC25" i="16"/>
  <c r="BC19" i="16"/>
  <c r="BC20" i="16"/>
  <c r="BC26" i="16"/>
  <c r="BC30" i="16"/>
  <c r="BD35" i="16"/>
  <c r="BE7" i="16" l="1"/>
  <c r="BE33" i="16" s="1"/>
  <c r="BD20" i="16"/>
  <c r="BD17" i="16"/>
  <c r="BD22" i="16"/>
  <c r="BD29" i="16"/>
  <c r="BD18" i="16"/>
  <c r="BD19" i="16"/>
  <c r="BD25" i="16"/>
  <c r="BD34" i="16"/>
  <c r="BD31" i="16"/>
  <c r="BD14" i="16"/>
  <c r="BD28" i="16"/>
  <c r="BD32" i="16"/>
  <c r="BD30" i="16"/>
  <c r="BD23" i="16"/>
  <c r="BD9" i="16"/>
  <c r="BD12" i="16"/>
  <c r="BD11" i="16"/>
  <c r="BD15" i="16"/>
  <c r="BD33" i="16"/>
  <c r="BD13" i="16"/>
  <c r="BD26" i="16"/>
  <c r="BD21" i="16"/>
  <c r="BD16" i="16"/>
  <c r="BD24" i="16"/>
  <c r="BE24" i="16" l="1"/>
  <c r="BE12" i="16"/>
  <c r="BE20" i="16"/>
  <c r="BE25" i="16"/>
  <c r="BE15" i="16"/>
  <c r="BE27" i="16"/>
  <c r="BF7" i="16"/>
  <c r="BF33" i="16" s="1"/>
  <c r="BE34" i="16"/>
  <c r="BE13" i="16"/>
  <c r="BE32" i="16"/>
  <c r="BE16" i="16"/>
  <c r="BE26" i="16"/>
  <c r="BE19" i="16"/>
  <c r="BE14" i="16"/>
  <c r="BE35" i="16"/>
  <c r="BE22" i="16"/>
  <c r="BE30" i="16"/>
  <c r="BE28" i="16"/>
  <c r="BE9" i="16"/>
  <c r="BE18" i="16"/>
  <c r="BE31" i="16"/>
  <c r="BE23" i="16"/>
  <c r="BE29" i="16"/>
  <c r="BE17" i="16"/>
  <c r="BE11" i="16"/>
  <c r="BE21" i="16"/>
  <c r="BF12" i="16" l="1"/>
  <c r="BG7" i="16"/>
  <c r="BG34" i="16" s="1"/>
  <c r="BF16" i="16"/>
  <c r="BF26" i="16"/>
  <c r="BF18" i="16"/>
  <c r="BF11" i="16"/>
  <c r="BF27" i="16"/>
  <c r="BF17" i="16"/>
  <c r="BF35" i="16"/>
  <c r="BF21" i="16"/>
  <c r="BF29" i="16"/>
  <c r="BF25" i="16"/>
  <c r="BF20" i="16"/>
  <c r="BF30" i="16"/>
  <c r="BF9" i="16"/>
  <c r="BF19" i="16"/>
  <c r="BF31" i="16"/>
  <c r="BF24" i="16"/>
  <c r="BF28" i="16"/>
  <c r="BF34" i="16"/>
  <c r="BF14" i="16"/>
  <c r="BF6" i="16"/>
  <c r="BF22" i="16"/>
  <c r="BF32" i="16"/>
  <c r="BF15" i="16"/>
  <c r="BF13" i="16"/>
  <c r="BF23" i="16"/>
  <c r="BG15" i="16" l="1"/>
  <c r="BH7" i="16"/>
  <c r="BH27" i="16" s="1"/>
  <c r="BG19" i="16"/>
  <c r="BG21" i="16"/>
  <c r="BG17" i="16"/>
  <c r="BG28" i="16"/>
  <c r="BG18" i="16"/>
  <c r="BG9" i="16"/>
  <c r="BG30" i="16"/>
  <c r="BG11" i="16"/>
  <c r="BG31" i="16"/>
  <c r="BG16" i="16"/>
  <c r="BG13" i="16"/>
  <c r="BG25" i="16"/>
  <c r="BG33" i="16"/>
  <c r="BG32" i="16"/>
  <c r="BG12" i="16"/>
  <c r="BG14" i="16"/>
  <c r="BG23" i="16"/>
  <c r="BG26" i="16"/>
  <c r="BG35" i="16"/>
  <c r="BG20" i="16"/>
  <c r="BG27" i="16"/>
  <c r="BG24" i="16"/>
  <c r="BG22" i="16"/>
  <c r="BG29" i="16"/>
  <c r="BH19" i="16" l="1"/>
  <c r="BH22" i="16"/>
  <c r="BH11" i="16"/>
  <c r="BH21" i="16"/>
  <c r="BH25" i="16"/>
  <c r="BH30" i="16"/>
  <c r="BH31" i="16"/>
  <c r="BH32" i="16"/>
  <c r="BH17" i="16"/>
  <c r="BH18" i="16"/>
  <c r="BH15" i="16"/>
  <c r="BH33" i="16"/>
  <c r="BH14" i="16"/>
  <c r="BH23" i="16"/>
  <c r="BI7" i="16"/>
  <c r="BI32" i="16" s="1"/>
  <c r="BH20" i="16"/>
  <c r="BH34" i="16"/>
  <c r="BH24" i="16"/>
  <c r="BH12" i="16"/>
  <c r="BH16" i="16"/>
  <c r="BH9" i="16"/>
  <c r="BH29" i="16"/>
  <c r="BH35" i="16"/>
  <c r="BH13" i="16"/>
  <c r="BH28" i="16"/>
  <c r="BH26" i="16"/>
  <c r="BI11" i="16" l="1"/>
  <c r="BI23" i="16"/>
  <c r="BI34" i="16"/>
  <c r="BI19" i="16"/>
  <c r="BI26" i="16"/>
  <c r="BI18" i="16"/>
  <c r="BJ7" i="16"/>
  <c r="BJ35" i="16" s="1"/>
  <c r="BI12" i="16"/>
  <c r="BI21" i="16"/>
  <c r="BI28" i="16"/>
  <c r="BI35" i="16"/>
  <c r="BI14" i="16"/>
  <c r="BI27" i="16"/>
  <c r="BI9" i="16"/>
  <c r="BI31" i="16"/>
  <c r="BI22" i="16"/>
  <c r="BI16" i="16"/>
  <c r="BI25" i="16"/>
  <c r="BI29" i="16"/>
  <c r="BI13" i="16"/>
  <c r="BI17" i="16"/>
  <c r="BI30" i="16"/>
  <c r="BI24" i="16"/>
  <c r="BI33" i="16"/>
  <c r="BI15" i="16"/>
  <c r="BI20" i="16"/>
  <c r="BJ15" i="16" l="1"/>
  <c r="BJ29" i="16"/>
  <c r="BJ13" i="16"/>
  <c r="BJ27" i="16"/>
  <c r="BJ9" i="16"/>
  <c r="BJ30" i="16"/>
  <c r="BJ21" i="16"/>
  <c r="BJ24" i="16"/>
  <c r="BK7" i="16"/>
  <c r="BK35" i="16" s="1"/>
  <c r="BJ31" i="16"/>
  <c r="BJ12" i="16"/>
  <c r="BJ26" i="16"/>
  <c r="BJ32" i="16"/>
  <c r="BJ14" i="16"/>
  <c r="BJ16" i="16"/>
  <c r="BJ18" i="16"/>
  <c r="BJ17" i="16"/>
  <c r="BJ25" i="16"/>
  <c r="BJ19" i="16"/>
  <c r="BJ23" i="16"/>
  <c r="BJ22" i="16"/>
  <c r="BJ33" i="16"/>
  <c r="BJ34" i="16"/>
  <c r="BJ11" i="16"/>
  <c r="BJ20" i="16"/>
  <c r="BJ28" i="16"/>
  <c r="BK11" i="16" l="1"/>
  <c r="BK24" i="16"/>
  <c r="BK29" i="16"/>
  <c r="BK9" i="16"/>
  <c r="BK18" i="16"/>
  <c r="BK28" i="16"/>
  <c r="BK16" i="16"/>
  <c r="BK12" i="16"/>
  <c r="BK31" i="16"/>
  <c r="BK23" i="16"/>
  <c r="BK17" i="16"/>
  <c r="BK32" i="16"/>
  <c r="BK25" i="16"/>
  <c r="BK21" i="16"/>
  <c r="BL7" i="16"/>
  <c r="BL35" i="16" s="1"/>
  <c r="BK30" i="16"/>
  <c r="BK13" i="16"/>
  <c r="BK20" i="16"/>
  <c r="BK33" i="16"/>
  <c r="BK15" i="16"/>
  <c r="BK26" i="16"/>
  <c r="BK34" i="16"/>
  <c r="BK19" i="16"/>
  <c r="BK14" i="16"/>
  <c r="BK22" i="16"/>
  <c r="BK27" i="16"/>
  <c r="BL12" i="16" l="1"/>
  <c r="BL17" i="16"/>
  <c r="BL18" i="16"/>
  <c r="BL9" i="16"/>
  <c r="BL11" i="16"/>
  <c r="BL16" i="16"/>
  <c r="BL23" i="16"/>
  <c r="BL13" i="16"/>
  <c r="BL19" i="16"/>
  <c r="BL28" i="16"/>
  <c r="BL21" i="16"/>
  <c r="BL14" i="16"/>
  <c r="BL22" i="16"/>
  <c r="BL24" i="16"/>
  <c r="BL15" i="16"/>
  <c r="BL20" i="16"/>
  <c r="BL25" i="16"/>
  <c r="BL26" i="16"/>
  <c r="BL27" i="16"/>
  <c r="BL29" i="16"/>
  <c r="BL30" i="16"/>
  <c r="BL33" i="16"/>
  <c r="BL34" i="16"/>
  <c r="BL31" i="16"/>
  <c r="BL32"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<sst xmlns="http://schemas.openxmlformats.org/spreadsheetml/2006/main" count="180" uniqueCount="65">
  <si>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</si>
  <si>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</si>
  <si>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</si>
  <si>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</si>
  <si>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</si>
  <si>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</si>
  <si>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</si>
  <si>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</si>
  <si>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</si>
  <si>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</si>
  <si>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</si>
  <si>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</si>
  <si>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</si>
  <si>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</si>
  <si>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</si>
  <si>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</si>
  <si>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</si>
  <si>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</si>
  <si>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</si>
  <si>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</si>
  <si>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</si>
  <si>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</si>
  <si>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</si>
  <si>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</si>
  <si>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</si>
  <si>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</si>
  <si>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</si>
  <si>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</si>
  <si>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</si>
  <si>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</si>
  <si>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</si>
  <si>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</si>
  <si>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</si>
  <si>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</si>
  <si>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</si>
  <si>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</si>
  <si>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</si>
  <si>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Scrolling Increment:</t>
    <phoneticPr fontId="34" type="noConversion"/>
  </si>
  <si>
    <t>Iteration 01</t>
    <phoneticPr fontId="34" type="noConversion"/>
  </si>
  <si>
    <t>Iteration planning and meeting</t>
    <phoneticPr fontId="34" type="noConversion"/>
  </si>
  <si>
    <t>Complete stakeholder register</t>
    <phoneticPr fontId="34" type="noConversion"/>
  </si>
  <si>
    <t>High Risk</t>
    <phoneticPr fontId="34" type="noConversion"/>
  </si>
  <si>
    <t>Med Risk</t>
    <phoneticPr fontId="34" type="noConversion"/>
  </si>
  <si>
    <t>On Track</t>
    <phoneticPr fontId="34" type="noConversion"/>
  </si>
  <si>
    <t>Design persona</t>
    <phoneticPr fontId="34" type="noConversion"/>
  </si>
  <si>
    <t>Review and test persona</t>
    <phoneticPr fontId="34" type="noConversion"/>
  </si>
  <si>
    <t>Complete progress report</t>
    <phoneticPr fontId="34" type="noConversion"/>
  </si>
  <si>
    <t>Wang keyi&amp;Li yufan</t>
    <phoneticPr fontId="34" type="noConversion"/>
  </si>
  <si>
    <t>Reflection</t>
    <phoneticPr fontId="34" type="noConversion"/>
  </si>
  <si>
    <t>All members</t>
    <phoneticPr fontId="34" type="noConversion"/>
  </si>
  <si>
    <t>Group 21</t>
    <phoneticPr fontId="34" type="noConversion"/>
  </si>
  <si>
    <t>Make Gantt chart</t>
    <phoneticPr fontId="34" type="noConversion"/>
  </si>
  <si>
    <t>Unknown</t>
    <phoneticPr fontId="34" type="noConversion"/>
  </si>
  <si>
    <t>e-shopping</t>
    <phoneticPr fontId="34" type="noConversion"/>
  </si>
  <si>
    <t>Iteration 02</t>
    <phoneticPr fontId="34" type="noConversion"/>
  </si>
  <si>
    <t>Iteration 03</t>
    <phoneticPr fontId="34" type="noConversion"/>
  </si>
  <si>
    <t>complete Gantt chart for second time</t>
    <phoneticPr fontId="34" type="noConversion"/>
  </si>
  <si>
    <t>Complete risk Register</t>
    <phoneticPr fontId="34" type="noConversion"/>
  </si>
  <si>
    <t>Group Meeting3</t>
    <phoneticPr fontId="34" type="noConversion"/>
  </si>
  <si>
    <t>Group Meeting2</t>
    <phoneticPr fontId="34" type="noConversion"/>
  </si>
  <si>
    <t xml:space="preserve">Add new data to  Gantt chart </t>
    <phoneticPr fontId="34" type="noConversion"/>
  </si>
  <si>
    <t>Complete Resource Requirement List</t>
    <phoneticPr fontId="34" type="noConversion"/>
  </si>
  <si>
    <t>Complete user Acceptance Test Results</t>
    <phoneticPr fontId="34" type="noConversion"/>
  </si>
  <si>
    <t>Complete progress report2</t>
    <phoneticPr fontId="34" type="noConversion"/>
  </si>
  <si>
    <t>Complete progress report3</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</si>
</sst>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 #,##0.00_);_(* \(#,##0.00\);_(* &quot;-&quot;??_);_(@_)"/>
    <numFmt numFmtId="177" formatCode="d"/>
  </numFmts>
  <fonts count="35" x14ac:knownFonts="1">
    <font>
      <sz val="11"/>
      <color theme="1"/>
      <name val="宋体"/>
      <family val="2"/>
      <scheme val="minor"/>
    </font>
    <font>
      <sz val="10"/>
      <name val="宋体"/>
      <family val="2"/>
      <scheme val="minor"/>
    </font>
    <font>
      <u/>
      <sz val="11"/>
      <color indexed="12"/>
      <name val="Arial"/>
      <family val="2"/>
    </font>
    <font>
      <sz val="11"/>
      <name val="宋体"/>
      <family val="2"/>
      <scheme val="minor"/>
    </font>
    <font>
      <sz val="11"/>
      <color theme="1"/>
      <name val="宋体"/>
      <family val="2"/>
      <scheme val="minor"/>
    </font>
    <font>
      <sz val="14"/>
      <color theme="1"/>
      <name val="宋体"/>
      <family val="2"/>
      <scheme val="minor"/>
    </font>
    <font>
      <b/>
      <sz val="22"/>
      <color theme="1" tint="0.34998626667073579"/>
      <name val="宋体"/>
      <family val="2"/>
      <scheme val="major"/>
    </font>
    <font>
      <b/>
      <sz val="11"/>
      <color theme="1" tint="0.499984740745262"/>
      <name val="宋体"/>
      <family val="2"/>
      <scheme val="minor"/>
    </font>
    <font>
      <sz val="10"/>
      <color theme="1" tint="0.499984740745262"/>
      <name val="Arial"/>
      <family val="2"/>
    </font>
    <font>
      <sz val="20"/>
      <name val="宋体"/>
      <family val="2"/>
      <scheme val="major"/>
    </font>
    <font>
      <sz val="11"/>
      <color theme="0"/>
      <name val="宋体"/>
      <family val="2"/>
      <scheme val="minor"/>
    </font>
    <font>
      <b/>
      <sz val="10"/>
      <color theme="0"/>
      <name val="宋体"/>
      <family val="2"/>
      <scheme val="minor"/>
    </font>
    <font>
      <sz val="10"/>
      <color theme="0"/>
      <name val="宋体"/>
      <family val="2"/>
      <scheme val="minor"/>
    </font>
    <font>
      <b/>
      <sz val="14"/>
      <name val="宋体"/>
      <family val="2"/>
      <scheme val="minor"/>
    </font>
    <font>
      <b/>
      <sz val="14"/>
      <color theme="0"/>
      <name val="宋体"/>
      <family val="2"/>
      <scheme val="minor"/>
    </font>
    <font>
      <sz val="16"/>
      <color theme="1"/>
      <name val="宋体"/>
      <family val="2"/>
      <scheme val="minor"/>
    </font>
    <font>
      <b/>
      <sz val="11"/>
      <name val="宋体"/>
      <family val="2"/>
      <scheme val="minor"/>
    </font>
    <font>
      <sz val="14"/>
      <name val="宋体"/>
      <family val="2"/>
      <scheme val="minor"/>
    </font>
    <font>
      <sz val="16"/>
      <color rgb="FF000000"/>
      <name val="宋体"/>
      <family val="2"/>
      <scheme val="minor"/>
    </font>
    <font>
      <sz val="14"/>
      <color rgb="FF000000"/>
      <name val="宋体"/>
      <family val="2"/>
      <scheme val="minor"/>
    </font>
    <font>
      <sz val="11"/>
      <color rgb="FF000000"/>
      <name val="宋体"/>
      <family val="2"/>
      <scheme val="minor"/>
    </font>
    <font>
      <b/>
      <sz val="11"/>
      <color theme="0"/>
      <name val="宋体"/>
      <family val="2"/>
      <scheme val="minor"/>
    </font>
    <font>
      <b/>
      <sz val="20"/>
      <name val="宋体"/>
      <family val="2"/>
      <scheme val="major"/>
    </font>
    <font>
      <b/>
      <sz val="22"/>
      <name val="宋体"/>
      <family val="2"/>
      <scheme val="major"/>
    </font>
    <font>
      <sz val="14"/>
      <color theme="0"/>
      <name val="宋体"/>
      <family val="2"/>
      <scheme val="minor"/>
    </font>
    <font>
      <b/>
      <sz val="26"/>
      <color theme="0"/>
      <name val="宋体"/>
      <family val="2"/>
      <scheme val="major"/>
    </font>
    <font>
      <b/>
      <sz val="16"/>
      <color theme="0"/>
      <name val="宋体"/>
      <family val="2"/>
      <scheme val="minor"/>
    </font>
    <font>
      <b/>
      <sz val="16"/>
      <name val="宋体"/>
      <family val="2"/>
      <scheme val="minor"/>
    </font>
    <font>
      <b/>
      <sz val="26"/>
      <name val="宋体"/>
      <family val="2"/>
      <scheme val="major"/>
    </font>
    <font>
      <b/>
      <sz val="16"/>
      <color rgb="FF000000"/>
      <name val="宋体"/>
      <family val="2"/>
      <scheme val="minor"/>
    </font>
    <font>
      <sz val="22"/>
      <name val="Corbel"/>
      <family val="2"/>
    </font>
    <font>
      <sz val="20"/>
      <color theme="8" tint="0.59999389629810485"/>
      <name val="宋体"/>
      <family val="2"/>
      <scheme val="major"/>
    </font>
    <font>
      <b/>
      <sz val="24"/>
      <color theme="0"/>
      <name val="宋体"/>
      <family val="2"/>
      <scheme val="major"/>
    </font>
    <font>
      <sz val="14"/>
      <name val="Corbel"/>
      <family val="2"/>
    </font>
    <font>
      <sz val="9"/>
      <name val="宋体"/>
      <family val="3"/>
      <charset val="134"/>
      <scheme val="minor"/>
    </font>
  </fonts>
  <fills count="18">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3"/>
        <bgColor indexed="64"/>
      </patternFill>
    </fill>
    <fill>
      <patternFill patternType="solid">
        <fgColor theme="4" tint="0.39997558519241921"/>
        <bgColor indexed="64"/>
      </patternFill>
    </fill>
    <fill>
      <patternFill patternType="solid">
        <fgColor theme="8"/>
        <bgColor indexed="64"/>
      </patternFill>
    </fill>
  </fills>
  <borders count="2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7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86">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77" fontId="12" fillId="9" borderId="0" xfId="0" applyNumberFormat="1" applyFont="1" applyFill="1" applyBorder="1" applyAlignment="1">
      <alignment horizontal="center" vertical="center"/>
    </xf>
    <xf numFmtId="177"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7" fontId="1" fillId="9" borderId="11" xfId="0" applyNumberFormat="1" applyFont="1" applyFill="1" applyBorder="1" applyAlignment="1">
      <alignment horizontal="center" vertical="center"/>
    </xf>
    <xf numFmtId="177" fontId="1" fillId="9" borderId="12" xfId="0" applyNumberFormat="1" applyFont="1" applyFill="1" applyBorder="1" applyAlignment="1">
      <alignment horizontal="center" vertical="center"/>
    </xf>
    <xf numFmtId="177"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77"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77" fontId="12" fillId="9" borderId="17" xfId="0" applyNumberFormat="1" applyFont="1" applyFill="1" applyBorder="1" applyAlignment="1">
      <alignment horizontal="center" vertical="center"/>
    </xf>
    <xf numFmtId="0" fontId="10" fillId="13" borderId="0" xfId="0" applyFont="1" applyFill="1"/>
    <xf numFmtId="177" fontId="1" fillId="14" borderId="9" xfId="0" applyNumberFormat="1" applyFont="1" applyFill="1" applyBorder="1" applyAlignment="1">
      <alignment horizontal="center" vertical="center"/>
    </xf>
    <xf numFmtId="177" fontId="1" fillId="14" borderId="6" xfId="0" applyNumberFormat="1" applyFont="1" applyFill="1" applyBorder="1" applyAlignment="1">
      <alignment horizontal="center" vertical="center"/>
    </xf>
    <xf numFmtId="177" fontId="1" fillId="14" borderId="10" xfId="0" applyNumberFormat="1" applyFont="1" applyFill="1" applyBorder="1" applyAlignment="1">
      <alignment horizontal="center" vertical="center"/>
    </xf>
    <xf numFmtId="177" fontId="1" fillId="14" borderId="2" xfId="0" applyNumberFormat="1" applyFont="1" applyFill="1" applyBorder="1" applyAlignment="1">
      <alignment horizontal="center" vertical="center"/>
    </xf>
    <xf numFmtId="177" fontId="1" fillId="14" borderId="0" xfId="0" applyNumberFormat="1" applyFont="1" applyFill="1" applyBorder="1" applyAlignment="1">
      <alignment horizontal="center" vertical="center"/>
    </xf>
    <xf numFmtId="177" fontId="1" fillId="14" borderId="18" xfId="0" applyNumberFormat="1" applyFont="1" applyFill="1" applyBorder="1" applyAlignment="1">
      <alignment horizontal="center" vertical="center"/>
    </xf>
    <xf numFmtId="177" fontId="1" fillId="14" borderId="19" xfId="0" applyNumberFormat="1" applyFont="1" applyFill="1" applyBorder="1" applyAlignment="1">
      <alignment horizontal="center" vertical="center"/>
    </xf>
    <xf numFmtId="177"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0" fillId="0" borderId="21" xfId="0" applyFill="1" applyBorder="1" applyAlignment="1">
      <alignment horizontal="center" vertical="center"/>
    </xf>
    <xf numFmtId="0" fontId="3" fillId="0" borderId="0" xfId="0" applyFont="1" applyFill="1" applyBorder="1" applyAlignment="1">
      <alignment horizontal="left" wrapText="1" indent="3"/>
    </xf>
    <xf numFmtId="0" fontId="14" fillId="0" borderId="21" xfId="0" applyFont="1" applyFill="1" applyBorder="1" applyAlignment="1">
      <alignment horizontal="center" vertical="center"/>
    </xf>
    <xf numFmtId="0" fontId="14" fillId="0" borderId="21" xfId="0" applyFont="1" applyFill="1" applyBorder="1" applyAlignment="1">
      <alignment vertical="center"/>
    </xf>
    <xf numFmtId="0" fontId="0" fillId="0" borderId="21" xfId="0" applyFont="1" applyFill="1" applyBorder="1" applyAlignment="1">
      <alignment horizontal="center" vertical="center"/>
    </xf>
    <xf numFmtId="0" fontId="3" fillId="15" borderId="21" xfId="0" applyFont="1" applyFill="1" applyBorder="1" applyAlignment="1">
      <alignment horizontal="center" vertical="center"/>
    </xf>
    <xf numFmtId="0" fontId="0" fillId="16" borderId="21" xfId="0" applyFill="1" applyBorder="1" applyAlignment="1">
      <alignment horizontal="center" vertical="center"/>
    </xf>
    <xf numFmtId="0" fontId="14" fillId="17" borderId="21" xfId="0" applyFont="1" applyFill="1" applyBorder="1" applyAlignment="1">
      <alignment vertical="center"/>
    </xf>
    <xf numFmtId="9" fontId="16" fillId="0" borderId="21" xfId="2" applyNumberFormat="1" applyFont="1" applyFill="1" applyBorder="1" applyAlignment="1">
      <alignment horizontal="center" vertical="center"/>
    </xf>
    <xf numFmtId="9" fontId="16" fillId="5" borderId="21" xfId="2" applyNumberFormat="1" applyFont="1" applyFill="1" applyBorder="1" applyAlignment="1">
      <alignment horizontal="center" vertical="center"/>
    </xf>
    <xf numFmtId="0" fontId="0" fillId="5" borderId="21" xfId="0" applyFill="1" applyBorder="1" applyAlignment="1">
      <alignment horizontal="center" vertical="center"/>
    </xf>
    <xf numFmtId="0" fontId="0" fillId="0" borderId="21" xfId="0" applyBorder="1" applyAlignment="1">
      <alignment vertical="center"/>
    </xf>
    <xf numFmtId="0" fontId="3" fillId="2" borderId="0" xfId="0" applyFont="1" applyFill="1" applyBorder="1" applyAlignment="1">
      <alignment horizontal="center" vertical="center"/>
    </xf>
    <xf numFmtId="0" fontId="0" fillId="0" borderId="0" xfId="0" applyFont="1" applyAlignment="1">
      <alignment horizontal="center" vertical="center"/>
    </xf>
    <xf numFmtId="0" fontId="0" fillId="0" borderId="0" xfId="0" applyFont="1" applyAlignment="1">
      <alignment horizontal="left" wrapText="1" indent="1"/>
    </xf>
    <xf numFmtId="0" fontId="0" fillId="0" borderId="0" xfId="0" applyFont="1" applyAlignment="1">
      <alignment vertical="center"/>
    </xf>
    <xf numFmtId="14" fontId="0" fillId="0" borderId="0" xfId="9" applyFont="1">
      <alignment horizontal="center" vertical="center"/>
    </xf>
    <xf numFmtId="0" fontId="0" fillId="0" borderId="21" xfId="0" applyFill="1" applyBorder="1" applyAlignment="1">
      <alignment vertical="center"/>
    </xf>
    <xf numFmtId="0" fontId="0" fillId="0" borderId="21" xfId="0" applyFill="1" applyBorder="1"/>
    <xf numFmtId="0" fontId="0" fillId="5" borderId="21" xfId="0" applyFill="1" applyBorder="1" applyAlignment="1">
      <alignment vertical="center"/>
    </xf>
    <xf numFmtId="0" fontId="0" fillId="0" borderId="22" xfId="0" applyFill="1" applyBorder="1" applyAlignment="1">
      <alignment horizontal="center" vertical="center"/>
    </xf>
    <xf numFmtId="0" fontId="3" fillId="15" borderId="22" xfId="0" applyFont="1" applyFill="1" applyBorder="1" applyAlignment="1">
      <alignment horizontal="center" vertical="center"/>
    </xf>
    <xf numFmtId="0" fontId="0" fillId="16" borderId="22" xfId="0" applyFill="1" applyBorder="1" applyAlignment="1">
      <alignment horizontal="center" vertical="center"/>
    </xf>
    <xf numFmtId="0" fontId="14" fillId="17" borderId="22" xfId="0" applyFont="1" applyFill="1" applyBorder="1" applyAlignment="1">
      <alignment vertical="center"/>
    </xf>
    <xf numFmtId="0" fontId="14" fillId="17" borderId="22" xfId="0" applyFont="1" applyFill="1" applyBorder="1" applyAlignment="1">
      <alignment horizontal="center" vertical="center"/>
    </xf>
    <xf numFmtId="0" fontId="0" fillId="0" borderId="23" xfId="0" applyFill="1" applyBorder="1" applyAlignment="1">
      <alignment horizontal="center" vertical="center"/>
    </xf>
    <xf numFmtId="0" fontId="14" fillId="0" borderId="23" xfId="0" applyFont="1" applyFill="1" applyBorder="1" applyAlignment="1">
      <alignment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Date" xfId="9" xr:uid="{229918B6-DD13-4F5A-97B9-305F7E002AA3}"/>
    <cellStyle name="zHiddenText" xfId="3" xr:uid="{26E66EE6-E33F-4D77-BAE4-0FB4F5BBF673}"/>
    <cellStyle name="百分比" xfId="2" builtinId="5" customBuiltin="1"/>
    <cellStyle name="标题" xfId="5" builtinId="15" customBuiltin="1"/>
    <cellStyle name="标题 1" xfId="6" builtinId="16" customBuiltin="1"/>
    <cellStyle name="标题 2" xfId="7" builtinId="17" customBuiltin="1"/>
    <cellStyle name="标题 3" xfId="8" builtinId="18" customBuiltin="1"/>
    <cellStyle name="常规" xfId="0" builtinId="0"/>
    <cellStyle name="超链接" xfId="1" builtinId="8" customBuiltin="1"/>
    <cellStyle name="千位分隔" xfId="4" builtinId="3" customBuiltin="1"/>
    <cellStyle name="千位分隔[0]" xfId="10" builtinId="6" customBuiltin="1"/>
    <cellStyle name="着色 3" xfId="11" builtinId="37"/>
  </cellStyles>
  <dxfs count="115">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114"/>
      <tableStyleElement type="headerRow" dxfId="113"/>
      <tableStyleElement type="firstRowStripe" dxfId="112"/>
      <tableStyleElement type="secondRowStripe" dxfId="111"/>
    </tableStyle>
    <tableStyle name="ToDoList" pivot="0" count="9" xr9:uid="{00000000-0011-0000-FFFF-FFFF00000000}">
      <tableStyleElement type="wholeTable" dxfId="110"/>
      <tableStyleElement type="headerRow" dxfId="109"/>
      <tableStyleElement type="totalRow" dxfId="108"/>
      <tableStyleElement type="firstColumn" dxfId="107"/>
      <tableStyleElement type="lastColumn" dxfId="106"/>
      <tableStyleElement type="firstRowStripe" dxfId="105"/>
      <tableStyleElement type="secondRowStripe" dxfId="104"/>
      <tableStyleElement type="firstColumnStripe" dxfId="103"/>
      <tableStyleElement type="secondColumnStripe" dxfId="10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323"/>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243840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7" totalsRowShown="0" headerRowDxfId="43" dataDxfId="42">
  <autoFilter ref="B9:G3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2" x14ac:dyDescent="0.15"/>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x14ac:dyDescent="0.4">
      <c r="D1" s="125"/>
    </row>
    <row r="2" spans="1:13" ht="50.1" customHeight="1" x14ac:dyDescent="0.4">
      <c r="A2" s="7"/>
      <c r="B2" s="131"/>
      <c r="C2" s="169" t="s">
        <v>34</v>
      </c>
      <c r="D2" s="169"/>
      <c r="E2" s="169"/>
      <c r="F2" s="131"/>
      <c r="G2" s="7"/>
      <c r="H2" s="7"/>
      <c r="I2" s="7"/>
      <c r="J2" s="7"/>
      <c r="K2" s="7"/>
      <c r="L2" s="7"/>
      <c r="M2" s="7"/>
    </row>
    <row r="3" spans="1:13" ht="14.4" customHeight="1" x14ac:dyDescent="0.4">
      <c r="A3" s="7"/>
      <c r="B3" s="126"/>
      <c r="C3" s="127"/>
      <c r="D3" s="128"/>
      <c r="E3" s="126"/>
      <c r="F3" s="126"/>
      <c r="G3" s="7"/>
      <c r="H3" s="7"/>
      <c r="I3" s="7"/>
      <c r="J3" s="7"/>
      <c r="K3" s="7"/>
      <c r="L3" s="7"/>
      <c r="M3" s="7"/>
    </row>
    <row r="4" spans="1:13" s="8" customFormat="1" ht="67.2" customHeight="1" x14ac:dyDescent="0.4">
      <c r="A4" s="7"/>
      <c r="B4" s="126"/>
      <c r="C4" s="170" t="s">
        <v>35</v>
      </c>
      <c r="D4" s="170"/>
      <c r="E4" s="170"/>
      <c r="F4" s="126"/>
      <c r="G4" s="7"/>
      <c r="H4" s="7"/>
      <c r="I4" s="7"/>
      <c r="J4" s="7"/>
      <c r="K4" s="7"/>
      <c r="L4" s="7"/>
      <c r="M4" s="7"/>
    </row>
    <row r="5" spans="1:13" s="8" customFormat="1" ht="67.2" customHeight="1" x14ac:dyDescent="0.4">
      <c r="A5" s="7"/>
      <c r="B5" s="126"/>
      <c r="C5" s="170" t="s">
        <v>36</v>
      </c>
      <c r="D5" s="170"/>
      <c r="E5" s="170"/>
      <c r="F5" s="126"/>
      <c r="G5" s="7"/>
      <c r="H5" s="7"/>
      <c r="I5" s="7"/>
      <c r="J5" s="7"/>
      <c r="K5" s="7"/>
      <c r="L5" s="7"/>
      <c r="M5" s="7"/>
    </row>
    <row r="6" spans="1:13" ht="14.4" x14ac:dyDescent="0.25">
      <c r="A6" s="6"/>
      <c r="B6" s="129"/>
      <c r="C6" s="129"/>
      <c r="D6" s="130"/>
      <c r="E6" s="129"/>
      <c r="F6" s="129"/>
    </row>
    <row r="7" spans="1:13" ht="50.1" customHeight="1" x14ac:dyDescent="0.15">
      <c r="A7" s="6"/>
      <c r="B7" s="6"/>
    </row>
    <row r="8" spans="1:13" ht="14.4" customHeight="1" x14ac:dyDescent="0.15">
      <c r="A8" s="6"/>
      <c r="B8" s="6"/>
    </row>
    <row r="9" spans="1:13" ht="90" customHeight="1" x14ac:dyDescent="0.15">
      <c r="C9" s="8"/>
      <c r="D9" s="8"/>
      <c r="E9" s="8"/>
      <c r="F9" s="8"/>
      <c r="G9" s="8"/>
      <c r="H9" s="8"/>
    </row>
    <row r="10" spans="1:13" ht="14.4" customHeight="1" x14ac:dyDescent="0.15">
      <c r="A10" s="6"/>
      <c r="B10" s="6"/>
    </row>
    <row r="11" spans="1:13" x14ac:dyDescent="0.15">
      <c r="A11" s="6"/>
      <c r="B11" s="6"/>
      <c r="D11" s="8"/>
    </row>
    <row r="12" spans="1:13" x14ac:dyDescent="0.15">
      <c r="A12" s="6"/>
      <c r="B12" s="6"/>
      <c r="D12" s="8"/>
    </row>
    <row r="13" spans="1:13" x14ac:dyDescent="0.15">
      <c r="A13" s="6"/>
      <c r="B13" s="6"/>
      <c r="D13" s="8"/>
    </row>
    <row r="14" spans="1:13" x14ac:dyDescent="0.15">
      <c r="A14" s="6"/>
      <c r="B14" s="6"/>
      <c r="D14" s="8"/>
    </row>
    <row r="15" spans="1:13" x14ac:dyDescent="0.15">
      <c r="A15" s="6"/>
      <c r="B15" s="6"/>
      <c r="D15" s="8"/>
    </row>
    <row r="16" spans="1:13" x14ac:dyDescent="0.15">
      <c r="A16" s="6"/>
      <c r="B16" s="6"/>
      <c r="D16" s="8"/>
    </row>
    <row r="17" spans="1:4" x14ac:dyDescent="0.15">
      <c r="A17" s="6"/>
      <c r="B17" s="6"/>
      <c r="D17" s="8"/>
    </row>
    <row r="18" spans="1:4" x14ac:dyDescent="0.15">
      <c r="A18" s="6"/>
      <c r="B18" s="6"/>
      <c r="D18" s="8"/>
    </row>
    <row r="19" spans="1:4" x14ac:dyDescent="0.15">
      <c r="A19" s="6"/>
      <c r="B19" s="6"/>
      <c r="D19" s="8"/>
    </row>
  </sheetData>
  <mergeCells count="3">
    <mergeCell ref="C2:E2"/>
    <mergeCell ref="C4:E4"/>
    <mergeCell ref="C5:E5"/>
  </mergeCells>
  <phoneticPr fontId="34" type="noConversion"/>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DC39"/>
  <sheetViews>
    <sheetView showGridLines="0" tabSelected="1" showRuler="0" view="pageBreakPreview" topLeftCell="C23" zoomScale="60" zoomScaleNormal="100" zoomScalePageLayoutView="70" workbookViewId="0">
      <selection activeCell="O18" sqref="O18"/>
    </sheetView>
  </sheetViews>
  <sheetFormatPr defaultColWidth="8.88671875" defaultRowHeight="30" customHeight="1" x14ac:dyDescent="0.25"/>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3" style="2" customWidth="1"/>
    <col min="7" max="7" width="10.44140625" style="12" customWidth="1"/>
    <col min="8" max="8" width="2.6640625" style="12" customWidth="1"/>
    <col min="9" max="64" width="3.5546875" style="12" customWidth="1"/>
    <col min="65" max="65" width="2.6640625" style="12" customWidth="1"/>
    <col min="66" max="66" width="3" style="12" customWidth="1"/>
    <col min="67" max="67" width="3.109375" style="12" customWidth="1"/>
    <col min="68" max="107" width="3.5546875" style="12" customWidth="1"/>
    <col min="108" max="16384" width="8.88671875" style="12"/>
  </cols>
  <sheetData>
    <row r="1" spans="1:107" ht="25.2" customHeight="1" x14ac:dyDescent="0.25"/>
    <row r="2" spans="1:107" ht="49.95" customHeight="1" x14ac:dyDescent="0.25">
      <c r="A2" s="10"/>
      <c r="B2" s="173" t="s">
        <v>53</v>
      </c>
      <c r="C2" s="173"/>
      <c r="D2" s="173"/>
      <c r="E2" s="173"/>
      <c r="F2" s="173"/>
      <c r="G2" s="173"/>
      <c r="H2" s="173"/>
      <c r="I2" s="174"/>
      <c r="J2" s="174"/>
      <c r="K2" s="174"/>
      <c r="L2" s="174"/>
      <c r="M2" s="174"/>
      <c r="N2" s="174"/>
      <c r="O2" s="175"/>
      <c r="P2" s="175"/>
      <c r="Q2" s="175"/>
      <c r="R2" s="175"/>
      <c r="S2" s="175"/>
      <c r="T2" s="175"/>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107" ht="19.95"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107" ht="30" customHeight="1" x14ac:dyDescent="0.25">
      <c r="A4" s="10"/>
      <c r="B4" s="81" t="s">
        <v>50</v>
      </c>
      <c r="C4" s="82"/>
      <c r="D4" s="83"/>
      <c r="E4" s="84"/>
      <c r="F4" s="85"/>
      <c r="G4" s="86" t="s">
        <v>18</v>
      </c>
      <c r="H4" s="84"/>
      <c r="I4" s="176" t="s">
        <v>26</v>
      </c>
      <c r="J4" s="176"/>
      <c r="K4" s="176"/>
      <c r="L4" s="176"/>
      <c r="M4" s="99"/>
      <c r="N4" s="177" t="s">
        <v>27</v>
      </c>
      <c r="O4" s="177"/>
      <c r="P4" s="177"/>
      <c r="Q4" s="177"/>
      <c r="R4" s="99"/>
      <c r="S4" s="178" t="s">
        <v>28</v>
      </c>
      <c r="T4" s="178"/>
      <c r="U4" s="178"/>
      <c r="V4" s="178"/>
      <c r="W4" s="99"/>
      <c r="X4" s="171" t="s">
        <v>29</v>
      </c>
      <c r="Y4" s="171"/>
      <c r="Z4" s="171"/>
      <c r="AA4" s="171"/>
      <c r="AB4" s="99"/>
      <c r="AC4" s="172" t="s">
        <v>19</v>
      </c>
      <c r="AD4" s="172"/>
      <c r="AE4" s="172"/>
      <c r="AF4" s="172"/>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107"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107" ht="30" customHeight="1" x14ac:dyDescent="0.3">
      <c r="A6" s="10"/>
      <c r="B6" s="89" t="s">
        <v>17</v>
      </c>
      <c r="C6" s="90" cm="1">
        <f t="array" aca="1" ref="C6" ca="1">IFERROR(IF(MIN(Milestones4352[Start])=0,TODAY(),B11(Milestones4352[Start])),TODAY())</f>
        <v>44509</v>
      </c>
      <c r="D6" s="91"/>
      <c r="E6" s="84"/>
      <c r="F6" s="92"/>
      <c r="G6" s="84"/>
      <c r="H6" s="84"/>
      <c r="I6" s="109" t="str">
        <f ca="1">TEXT(I7,"mmmm")</f>
        <v>September</v>
      </c>
      <c r="J6" s="109"/>
      <c r="K6" s="109"/>
      <c r="L6" s="109"/>
      <c r="M6" s="109"/>
      <c r="N6" s="109"/>
      <c r="O6" s="109"/>
      <c r="P6" s="109" t="str">
        <f ca="1">IF(TEXT(P7,"mmmm")=I6,"",TEXT(P7,"mmmm"))</f>
        <v>October</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November</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107" ht="30" customHeight="1" x14ac:dyDescent="0.25">
      <c r="A7" s="10"/>
      <c r="B7" s="89" t="s">
        <v>37</v>
      </c>
      <c r="C7" s="154">
        <v>323</v>
      </c>
      <c r="D7" s="83"/>
      <c r="E7" s="84"/>
      <c r="F7" s="88"/>
      <c r="G7" s="88"/>
      <c r="H7" s="94"/>
      <c r="I7" s="116">
        <f ca="1">IFERROR(Project_Start+Scrolling_Increment,TODAY())</f>
        <v>44832</v>
      </c>
      <c r="J7" s="117">
        <f ca="1">I7+1</f>
        <v>44833</v>
      </c>
      <c r="K7" s="117">
        <f t="shared" ref="K7:AX7" ca="1" si="0">J7+1</f>
        <v>44834</v>
      </c>
      <c r="L7" s="117">
        <f t="shared" ca="1" si="0"/>
        <v>44835</v>
      </c>
      <c r="M7" s="117">
        <f t="shared" ca="1" si="0"/>
        <v>44836</v>
      </c>
      <c r="N7" s="117">
        <f t="shared" ca="1" si="0"/>
        <v>44837</v>
      </c>
      <c r="O7" s="118">
        <f t="shared" ca="1" si="0"/>
        <v>44838</v>
      </c>
      <c r="P7" s="117">
        <f ca="1">O7+1</f>
        <v>44839</v>
      </c>
      <c r="Q7" s="117">
        <f ca="1">P7+1</f>
        <v>44840</v>
      </c>
      <c r="R7" s="117">
        <f t="shared" ca="1" si="0"/>
        <v>44841</v>
      </c>
      <c r="S7" s="117">
        <f t="shared" ca="1" si="0"/>
        <v>44842</v>
      </c>
      <c r="T7" s="117">
        <f t="shared" ca="1" si="0"/>
        <v>44843</v>
      </c>
      <c r="U7" s="117">
        <f t="shared" ca="1" si="0"/>
        <v>44844</v>
      </c>
      <c r="V7" s="118">
        <f t="shared" ca="1" si="0"/>
        <v>44845</v>
      </c>
      <c r="W7" s="117">
        <f ca="1">V7+1</f>
        <v>44846</v>
      </c>
      <c r="X7" s="117">
        <f ca="1">W7+1</f>
        <v>44847</v>
      </c>
      <c r="Y7" s="117">
        <f t="shared" ca="1" si="0"/>
        <v>44848</v>
      </c>
      <c r="Z7" s="117">
        <f t="shared" ca="1" si="0"/>
        <v>44849</v>
      </c>
      <c r="AA7" s="117">
        <f t="shared" ca="1" si="0"/>
        <v>44850</v>
      </c>
      <c r="AB7" s="117">
        <f t="shared" ca="1" si="0"/>
        <v>44851</v>
      </c>
      <c r="AC7" s="118">
        <f t="shared" ca="1" si="0"/>
        <v>44852</v>
      </c>
      <c r="AD7" s="117">
        <f ca="1">AC7+1</f>
        <v>44853</v>
      </c>
      <c r="AE7" s="117">
        <f ca="1">AD7+1</f>
        <v>44854</v>
      </c>
      <c r="AF7" s="117">
        <f t="shared" ca="1" si="0"/>
        <v>44855</v>
      </c>
      <c r="AG7" s="117">
        <f t="shared" ca="1" si="0"/>
        <v>44856</v>
      </c>
      <c r="AH7" s="117">
        <f t="shared" ca="1" si="0"/>
        <v>44857</v>
      </c>
      <c r="AI7" s="117">
        <f t="shared" ca="1" si="0"/>
        <v>44858</v>
      </c>
      <c r="AJ7" s="118">
        <f t="shared" ca="1" si="0"/>
        <v>44859</v>
      </c>
      <c r="AK7" s="117">
        <f ca="1">AJ7+1</f>
        <v>44860</v>
      </c>
      <c r="AL7" s="117">
        <f ca="1">AK7+1</f>
        <v>44861</v>
      </c>
      <c r="AM7" s="117">
        <f t="shared" ca="1" si="0"/>
        <v>44862</v>
      </c>
      <c r="AN7" s="117">
        <f t="shared" ca="1" si="0"/>
        <v>44863</v>
      </c>
      <c r="AO7" s="117">
        <f t="shared" ca="1" si="0"/>
        <v>44864</v>
      </c>
      <c r="AP7" s="117">
        <f t="shared" ca="1" si="0"/>
        <v>44865</v>
      </c>
      <c r="AQ7" s="118">
        <f t="shared" ca="1" si="0"/>
        <v>44866</v>
      </c>
      <c r="AR7" s="117">
        <f ca="1">AQ7+1</f>
        <v>44867</v>
      </c>
      <c r="AS7" s="117">
        <f ca="1">AR7+1</f>
        <v>44868</v>
      </c>
      <c r="AT7" s="117">
        <f t="shared" ca="1" si="0"/>
        <v>44869</v>
      </c>
      <c r="AU7" s="117">
        <f t="shared" ca="1" si="0"/>
        <v>44870</v>
      </c>
      <c r="AV7" s="117">
        <f t="shared" ca="1" si="0"/>
        <v>44871</v>
      </c>
      <c r="AW7" s="117">
        <f t="shared" ca="1" si="0"/>
        <v>44872</v>
      </c>
      <c r="AX7" s="118">
        <f t="shared" ca="1" si="0"/>
        <v>44873</v>
      </c>
      <c r="AY7" s="117">
        <f ca="1">AX7+1</f>
        <v>44874</v>
      </c>
      <c r="AZ7" s="117">
        <f ca="1">AY7+1</f>
        <v>44875</v>
      </c>
      <c r="BA7" s="117">
        <f t="shared" ref="BA7:BE7" ca="1" si="1">AZ7+1</f>
        <v>44876</v>
      </c>
      <c r="BB7" s="117">
        <f t="shared" ca="1" si="1"/>
        <v>44877</v>
      </c>
      <c r="BC7" s="117">
        <f t="shared" ca="1" si="1"/>
        <v>44878</v>
      </c>
      <c r="BD7" s="117">
        <f t="shared" ca="1" si="1"/>
        <v>44879</v>
      </c>
      <c r="BE7" s="118">
        <f t="shared" ca="1" si="1"/>
        <v>44880</v>
      </c>
      <c r="BF7" s="117">
        <f ca="1">BE7+1</f>
        <v>44881</v>
      </c>
      <c r="BG7" s="117">
        <f ca="1">BF7+1</f>
        <v>44882</v>
      </c>
      <c r="BH7" s="117">
        <f t="shared" ref="BH7:BL7" ca="1" si="2">BG7+1</f>
        <v>44883</v>
      </c>
      <c r="BI7" s="117">
        <f t="shared" ca="1" si="2"/>
        <v>44884</v>
      </c>
      <c r="BJ7" s="117">
        <f t="shared" ca="1" si="2"/>
        <v>44885</v>
      </c>
      <c r="BK7" s="117">
        <f t="shared" ca="1" si="2"/>
        <v>44886</v>
      </c>
      <c r="BL7" s="117">
        <f t="shared" ca="1" si="2"/>
        <v>44887</v>
      </c>
      <c r="BM7" s="160"/>
    </row>
    <row r="8" spans="1:107" ht="19.95"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107" ht="40.200000000000003" customHeight="1" x14ac:dyDescent="0.25">
      <c r="A9" s="10"/>
      <c r="B9" s="132" t="s">
        <v>23</v>
      </c>
      <c r="C9" s="133" t="s">
        <v>7</v>
      </c>
      <c r="D9" s="133" t="s">
        <v>24</v>
      </c>
      <c r="E9" s="133" t="s">
        <v>10</v>
      </c>
      <c r="F9" s="133" t="s">
        <v>11</v>
      </c>
      <c r="G9" s="133" t="s">
        <v>25</v>
      </c>
      <c r="H9" s="105"/>
      <c r="I9" s="124" t="str">
        <f t="shared" ref="I9:BT9" ca="1" si="3">LEFT(TEXT(I7,"ddd"),1)</f>
        <v>W</v>
      </c>
      <c r="J9" s="124" t="str">
        <f t="shared" ca="1" si="3"/>
        <v>T</v>
      </c>
      <c r="K9" s="124" t="str">
        <f t="shared" ca="1" si="3"/>
        <v>F</v>
      </c>
      <c r="L9" s="124" t="str">
        <f t="shared" ca="1" si="3"/>
        <v>S</v>
      </c>
      <c r="M9" s="124" t="str">
        <f t="shared" ca="1" si="3"/>
        <v>S</v>
      </c>
      <c r="N9" s="124" t="str">
        <f t="shared" ca="1" si="3"/>
        <v>M</v>
      </c>
      <c r="O9" s="124" t="str">
        <f t="shared" ca="1" si="3"/>
        <v>T</v>
      </c>
      <c r="P9" s="124" t="str">
        <f t="shared" ca="1" si="3"/>
        <v>W</v>
      </c>
      <c r="Q9" s="124" t="str">
        <f t="shared" ca="1" si="3"/>
        <v>T</v>
      </c>
      <c r="R9" s="124" t="str">
        <f t="shared" ca="1" si="3"/>
        <v>F</v>
      </c>
      <c r="S9" s="124" t="str">
        <f t="shared" ca="1" si="3"/>
        <v>S</v>
      </c>
      <c r="T9" s="124" t="str">
        <f t="shared" ca="1" si="3"/>
        <v>S</v>
      </c>
      <c r="U9" s="124" t="str">
        <f t="shared" ca="1" si="3"/>
        <v>M</v>
      </c>
      <c r="V9" s="124" t="str">
        <f t="shared" ca="1" si="3"/>
        <v>T</v>
      </c>
      <c r="W9" s="124" t="str">
        <f t="shared" ca="1" si="3"/>
        <v>W</v>
      </c>
      <c r="X9" s="124" t="str">
        <f t="shared" ca="1" si="3"/>
        <v>T</v>
      </c>
      <c r="Y9" s="124" t="str">
        <f t="shared" ca="1" si="3"/>
        <v>F</v>
      </c>
      <c r="Z9" s="124" t="str">
        <f t="shared" ca="1" si="3"/>
        <v>S</v>
      </c>
      <c r="AA9" s="124" t="str">
        <f t="shared" ca="1" si="3"/>
        <v>S</v>
      </c>
      <c r="AB9" s="124" t="str">
        <f t="shared" ca="1" si="3"/>
        <v>M</v>
      </c>
      <c r="AC9" s="124" t="str">
        <f t="shared" ca="1" si="3"/>
        <v>T</v>
      </c>
      <c r="AD9" s="124" t="str">
        <f t="shared" ca="1" si="3"/>
        <v>W</v>
      </c>
      <c r="AE9" s="124" t="str">
        <f t="shared" ca="1" si="3"/>
        <v>T</v>
      </c>
      <c r="AF9" s="124" t="str">
        <f t="shared" ca="1" si="3"/>
        <v>F</v>
      </c>
      <c r="AG9" s="124" t="str">
        <f t="shared" ca="1" si="3"/>
        <v>S</v>
      </c>
      <c r="AH9" s="124" t="str">
        <f t="shared" ca="1" si="3"/>
        <v>S</v>
      </c>
      <c r="AI9" s="124" t="str">
        <f t="shared" ca="1" si="3"/>
        <v>M</v>
      </c>
      <c r="AJ9" s="124" t="str">
        <f t="shared" ca="1" si="3"/>
        <v>T</v>
      </c>
      <c r="AK9" s="124" t="str">
        <f t="shared" ca="1" si="3"/>
        <v>W</v>
      </c>
      <c r="AL9" s="124" t="str">
        <f t="shared" ca="1" si="3"/>
        <v>T</v>
      </c>
      <c r="AM9" s="124" t="str">
        <f t="shared" ca="1" si="3"/>
        <v>F</v>
      </c>
      <c r="AN9" s="124" t="str">
        <f t="shared" ca="1" si="3"/>
        <v>S</v>
      </c>
      <c r="AO9" s="124" t="str">
        <f t="shared" ca="1" si="3"/>
        <v>S</v>
      </c>
      <c r="AP9" s="124" t="str">
        <f t="shared" ca="1" si="3"/>
        <v>M</v>
      </c>
      <c r="AQ9" s="124" t="str">
        <f t="shared" ca="1" si="3"/>
        <v>T</v>
      </c>
      <c r="AR9" s="124" t="str">
        <f t="shared" ca="1" si="3"/>
        <v>W</v>
      </c>
      <c r="AS9" s="124" t="str">
        <f t="shared" ca="1" si="3"/>
        <v>T</v>
      </c>
      <c r="AT9" s="124" t="str">
        <f t="shared" ca="1" si="3"/>
        <v>F</v>
      </c>
      <c r="AU9" s="124" t="str">
        <f t="shared" ca="1" si="3"/>
        <v>S</v>
      </c>
      <c r="AV9" s="124" t="str">
        <f t="shared" ca="1" si="3"/>
        <v>S</v>
      </c>
      <c r="AW9" s="124" t="str">
        <f t="shared" ca="1" si="3"/>
        <v>M</v>
      </c>
      <c r="AX9" s="124" t="str">
        <f t="shared" ca="1" si="3"/>
        <v>T</v>
      </c>
      <c r="AY9" s="124" t="str">
        <f t="shared" ca="1" si="3"/>
        <v>W</v>
      </c>
      <c r="AZ9" s="124" t="str">
        <f t="shared" ca="1" si="3"/>
        <v>T</v>
      </c>
      <c r="BA9" s="124" t="str">
        <f t="shared" ca="1" si="3"/>
        <v>F</v>
      </c>
      <c r="BB9" s="124" t="str">
        <f t="shared" ca="1" si="3"/>
        <v>S</v>
      </c>
      <c r="BC9" s="124" t="str">
        <f t="shared" ca="1" si="3"/>
        <v>S</v>
      </c>
      <c r="BD9" s="124" t="str">
        <f t="shared" ca="1" si="3"/>
        <v>M</v>
      </c>
      <c r="BE9" s="124" t="str">
        <f t="shared" ca="1" si="3"/>
        <v>T</v>
      </c>
      <c r="BF9" s="124" t="str">
        <f t="shared" ca="1" si="3"/>
        <v>W</v>
      </c>
      <c r="BG9" s="124" t="str">
        <f t="shared" ca="1" si="3"/>
        <v>T</v>
      </c>
      <c r="BH9" s="124" t="str">
        <f t="shared" ca="1" si="3"/>
        <v>F</v>
      </c>
      <c r="BI9" s="124" t="str">
        <f t="shared" ca="1" si="3"/>
        <v>S</v>
      </c>
      <c r="BJ9" s="124" t="str">
        <f t="shared" ca="1" si="3"/>
        <v>S</v>
      </c>
      <c r="BK9" s="124" t="str">
        <f t="shared" ca="1" si="3"/>
        <v>M</v>
      </c>
      <c r="BL9" s="124" t="str">
        <f t="shared" ca="1" si="3"/>
        <v>T</v>
      </c>
      <c r="BM9" s="124" t="str">
        <f t="shared" si="3"/>
        <v>S</v>
      </c>
      <c r="BN9" s="124" t="str">
        <f t="shared" si="3"/>
        <v>S</v>
      </c>
      <c r="BO9" s="124" t="str">
        <f t="shared" si="3"/>
        <v>S</v>
      </c>
      <c r="BP9" s="124" t="str">
        <f t="shared" si="3"/>
        <v>S</v>
      </c>
      <c r="BQ9" s="124" t="str">
        <f t="shared" si="3"/>
        <v>S</v>
      </c>
      <c r="BR9" s="124" t="str">
        <f t="shared" si="3"/>
        <v>S</v>
      </c>
      <c r="BS9" s="124" t="str">
        <f t="shared" si="3"/>
        <v>S</v>
      </c>
      <c r="BT9" s="124" t="str">
        <f t="shared" si="3"/>
        <v>S</v>
      </c>
      <c r="BU9" s="124" t="str">
        <f t="shared" ref="BU9:BZ9" si="4">LEFT(TEXT(BU7,"ddd"),1)</f>
        <v>S</v>
      </c>
      <c r="BV9" s="124" t="str">
        <f t="shared" si="4"/>
        <v>S</v>
      </c>
      <c r="BW9" s="124" t="str">
        <f t="shared" si="4"/>
        <v>S</v>
      </c>
      <c r="BX9" s="124" t="str">
        <f t="shared" si="4"/>
        <v>S</v>
      </c>
      <c r="BY9" s="124" t="str">
        <f t="shared" si="4"/>
        <v>S</v>
      </c>
      <c r="BZ9" s="124" t="str">
        <f t="shared" si="4"/>
        <v>S</v>
      </c>
    </row>
    <row r="10" spans="1:107"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107" s="1" customFormat="1" ht="40.200000000000003" customHeight="1" x14ac:dyDescent="0.25">
      <c r="A11" s="10"/>
      <c r="B11" s="134" t="s">
        <v>38</v>
      </c>
      <c r="C11" s="67"/>
      <c r="D11" s="67"/>
      <c r="E11" s="68"/>
      <c r="F11" s="69"/>
      <c r="G11" s="70"/>
      <c r="H11" s="103"/>
      <c r="I11" s="142" t="str">
        <f t="shared" ref="I11:X18" ca="1" si="5">IF(AND($C11="Goal",I$7&gt;=$F11,I$7&lt;=$F11+$G11-1),2,IF(AND($C11="Milestone",I$7&gt;=$F11,I$7&lt;=$F11+$G11-1),1,""))</f>
        <v/>
      </c>
      <c r="J11" s="162" t="str">
        <f t="shared" ca="1" si="5"/>
        <v/>
      </c>
      <c r="K11" s="162" t="str">
        <f t="shared" ca="1" si="5"/>
        <v/>
      </c>
      <c r="L11" s="142" t="str">
        <f t="shared" ca="1" si="5"/>
        <v/>
      </c>
      <c r="M11" s="142" t="str">
        <f t="shared" ca="1" si="5"/>
        <v/>
      </c>
      <c r="N11" s="142" t="str">
        <f t="shared" ca="1" si="5"/>
        <v/>
      </c>
      <c r="O11" s="142" t="str">
        <f t="shared" ca="1" si="5"/>
        <v/>
      </c>
      <c r="P11" s="142" t="str">
        <f t="shared" ca="1" si="5"/>
        <v/>
      </c>
      <c r="Q11" s="142" t="str">
        <f t="shared" ca="1" si="5"/>
        <v/>
      </c>
      <c r="R11" s="142" t="str">
        <f t="shared" ca="1" si="5"/>
        <v/>
      </c>
      <c r="S11" s="142" t="str">
        <f t="shared" ca="1" si="5"/>
        <v/>
      </c>
      <c r="T11" s="142" t="str">
        <f t="shared" ca="1" si="5"/>
        <v/>
      </c>
      <c r="U11" s="142" t="str">
        <f t="shared" ca="1" si="5"/>
        <v/>
      </c>
      <c r="V11" s="142" t="str">
        <f t="shared" ca="1" si="5"/>
        <v/>
      </c>
      <c r="W11" s="142" t="str">
        <f t="shared" ca="1" si="5"/>
        <v/>
      </c>
      <c r="X11" s="142" t="str">
        <f t="shared" ca="1" si="5"/>
        <v/>
      </c>
      <c r="Y11" s="142" t="str">
        <f t="shared" ref="Y11:AN18" ca="1" si="6">IF(AND($C11="Goal",Y$7&gt;=$F11,Y$7&lt;=$F11+$G11-1),2,IF(AND($C11="Milestone",Y$7&gt;=$F11,Y$7&lt;=$F11+$G11-1),1,""))</f>
        <v/>
      </c>
      <c r="Z11" s="142" t="str">
        <f t="shared" ca="1" si="6"/>
        <v/>
      </c>
      <c r="AA11" s="142" t="str">
        <f t="shared" ca="1" si="6"/>
        <v/>
      </c>
      <c r="AB11" s="142" t="str">
        <f t="shared" ca="1" si="6"/>
        <v/>
      </c>
      <c r="AC11" s="142" t="str">
        <f t="shared" ca="1" si="6"/>
        <v/>
      </c>
      <c r="AD11" s="142" t="str">
        <f t="shared" ca="1" si="6"/>
        <v/>
      </c>
      <c r="AE11" s="142" t="str">
        <f t="shared" ca="1" si="6"/>
        <v/>
      </c>
      <c r="AF11" s="142" t="str">
        <f t="shared" ca="1" si="6"/>
        <v/>
      </c>
      <c r="AG11" s="142" t="str">
        <f t="shared" ca="1" si="6"/>
        <v/>
      </c>
      <c r="AH11" s="142" t="str">
        <f t="shared" ca="1" si="6"/>
        <v/>
      </c>
      <c r="AI11" s="142" t="str">
        <f t="shared" ca="1" si="6"/>
        <v/>
      </c>
      <c r="AJ11" s="142" t="str">
        <f t="shared" ca="1" si="6"/>
        <v/>
      </c>
      <c r="AK11" s="142" t="str">
        <f t="shared" ca="1" si="6"/>
        <v/>
      </c>
      <c r="AL11" s="142" t="str">
        <f t="shared" ca="1" si="6"/>
        <v/>
      </c>
      <c r="AM11" s="142" t="str">
        <f t="shared" ca="1" si="6"/>
        <v/>
      </c>
      <c r="AN11" s="142" t="str">
        <f t="shared" ca="1" si="6"/>
        <v/>
      </c>
      <c r="AO11" s="142" t="str">
        <f t="shared" ref="AO11:BD18" ca="1" si="7">IF(AND($C11="Goal",AO$7&gt;=$F11,AO$7&lt;=$F11+$G11-1),2,IF(AND($C11="Milestone",AO$7&gt;=$F11,AO$7&lt;=$F11+$G11-1),1,""))</f>
        <v/>
      </c>
      <c r="AP11" s="142" t="str">
        <f t="shared" ca="1" si="7"/>
        <v/>
      </c>
      <c r="AQ11" s="142" t="str">
        <f t="shared" ca="1" si="7"/>
        <v/>
      </c>
      <c r="AR11" s="142" t="str">
        <f t="shared" ca="1" si="7"/>
        <v/>
      </c>
      <c r="AS11" s="142" t="str">
        <f t="shared" ca="1" si="7"/>
        <v/>
      </c>
      <c r="AT11" s="142" t="str">
        <f t="shared" ca="1" si="7"/>
        <v/>
      </c>
      <c r="AU11" s="142" t="str">
        <f t="shared" ca="1" si="7"/>
        <v/>
      </c>
      <c r="AV11" s="142" t="str">
        <f t="shared" ca="1" si="7"/>
        <v/>
      </c>
      <c r="AW11" s="142" t="str">
        <f t="shared" ca="1" si="7"/>
        <v/>
      </c>
      <c r="AX11" s="142" t="str">
        <f t="shared" ca="1" si="7"/>
        <v/>
      </c>
      <c r="AY11" s="142" t="str">
        <f t="shared" ca="1" si="7"/>
        <v/>
      </c>
      <c r="AZ11" s="142" t="str">
        <f t="shared" ca="1" si="7"/>
        <v/>
      </c>
      <c r="BA11" s="142" t="str">
        <f t="shared" ca="1" si="7"/>
        <v/>
      </c>
      <c r="BB11" s="142" t="str">
        <f t="shared" ca="1" si="7"/>
        <v/>
      </c>
      <c r="BC11" s="142" t="str">
        <f t="shared" ca="1" si="7"/>
        <v/>
      </c>
      <c r="BD11" s="142" t="str">
        <f t="shared" ca="1" si="7"/>
        <v/>
      </c>
      <c r="BE11" s="142" t="str">
        <f t="shared" ref="BE11:BL18" ca="1" si="8">IF(AND($C11="Goal",BE$7&gt;=$F11,BE$7&lt;=$F11+$G11-1),2,IF(AND($C11="Milestone",BE$7&gt;=$F11,BE$7&lt;=$F11+$G11-1),1,""))</f>
        <v/>
      </c>
      <c r="BF11" s="142" t="str">
        <f t="shared" ca="1" si="8"/>
        <v/>
      </c>
      <c r="BG11" s="142" t="str">
        <f t="shared" ca="1" si="8"/>
        <v/>
      </c>
      <c r="BH11" s="142" t="str">
        <f t="shared" ca="1" si="8"/>
        <v/>
      </c>
      <c r="BI11" s="142" t="str">
        <f t="shared" ca="1" si="8"/>
        <v/>
      </c>
      <c r="BJ11" s="142" t="str">
        <f t="shared" ca="1" si="8"/>
        <v/>
      </c>
      <c r="BK11" s="142" t="str">
        <f t="shared" ca="1" si="8"/>
        <v/>
      </c>
      <c r="BL11" s="142" t="str">
        <f t="shared" ca="1" si="8"/>
        <v/>
      </c>
      <c r="BM11" s="159"/>
      <c r="BN11" s="153"/>
      <c r="BO11" s="153"/>
      <c r="BP11" s="153"/>
      <c r="BQ11" s="153"/>
      <c r="BR11" s="153"/>
      <c r="BS11" s="153"/>
      <c r="BT11" s="153"/>
      <c r="BU11" s="153"/>
      <c r="BV11" s="153"/>
      <c r="BW11" s="153"/>
      <c r="BX11" s="153"/>
      <c r="BY11" s="153"/>
      <c r="BZ11" s="153"/>
      <c r="CA11" s="153"/>
      <c r="CB11" s="153"/>
      <c r="CC11" s="153"/>
      <c r="CD11" s="153"/>
      <c r="CE11" s="153"/>
      <c r="CF11" s="153"/>
      <c r="CG11" s="153"/>
      <c r="CH11" s="153"/>
      <c r="CI11" s="153"/>
      <c r="CJ11" s="153"/>
      <c r="CK11" s="153"/>
      <c r="CL11" s="153"/>
      <c r="CM11" s="153"/>
      <c r="CN11" s="153"/>
      <c r="CO11" s="153"/>
      <c r="CP11" s="153"/>
      <c r="CQ11" s="153"/>
      <c r="CR11" s="153"/>
      <c r="CS11" s="153"/>
      <c r="CT11" s="153"/>
      <c r="CU11" s="153"/>
      <c r="CV11" s="153"/>
      <c r="CW11" s="153"/>
      <c r="CX11" s="153"/>
      <c r="CY11" s="153"/>
      <c r="CZ11" s="153"/>
      <c r="DA11" s="153"/>
      <c r="DB11" s="153"/>
      <c r="DC11" s="153"/>
    </row>
    <row r="12" spans="1:107" s="1" customFormat="1" ht="40.200000000000003" customHeight="1" x14ac:dyDescent="0.25">
      <c r="A12" s="10"/>
      <c r="B12" s="71" t="s">
        <v>39</v>
      </c>
      <c r="C12" s="67" t="s">
        <v>8</v>
      </c>
      <c r="D12" s="67" t="s">
        <v>49</v>
      </c>
      <c r="E12" s="68">
        <v>0.25</v>
      </c>
      <c r="F12" s="69">
        <v>44453</v>
      </c>
      <c r="G12" s="70">
        <v>1</v>
      </c>
      <c r="H12" s="103"/>
      <c r="I12" s="142" t="str">
        <f ca="1">IF(AND($C12="Goal",I$7&gt;=$F12,I$7&lt;=$F12+$G12-1),2,IF(AND($C12="Milestone",I$7&gt;=$F12,I$7&lt;=$F12+$G12-1),1,""))</f>
        <v/>
      </c>
      <c r="J12" s="153"/>
      <c r="K12" s="153"/>
      <c r="L12" s="162">
        <v>2</v>
      </c>
      <c r="M12" s="142" t="str">
        <f t="shared" ca="1" si="5"/>
        <v/>
      </c>
      <c r="N12" s="142" t="str">
        <f t="shared" ca="1" si="5"/>
        <v/>
      </c>
      <c r="O12" s="142" t="str">
        <f t="shared" ca="1" si="5"/>
        <v/>
      </c>
      <c r="P12" s="142" t="str">
        <f t="shared" ca="1" si="5"/>
        <v/>
      </c>
      <c r="Q12" s="142" t="str">
        <f t="shared" ca="1" si="5"/>
        <v/>
      </c>
      <c r="R12" s="146" t="str">
        <f t="shared" ca="1" si="5"/>
        <v/>
      </c>
      <c r="S12" s="142" t="str">
        <f t="shared" ca="1" si="5"/>
        <v/>
      </c>
      <c r="T12" s="142" t="str">
        <f t="shared" ca="1" si="5"/>
        <v/>
      </c>
      <c r="U12" s="142" t="str">
        <f t="shared" ca="1" si="5"/>
        <v/>
      </c>
      <c r="V12" s="142" t="str">
        <f t="shared" ca="1" si="5"/>
        <v/>
      </c>
      <c r="W12" s="142" t="str">
        <f t="shared" ca="1" si="5"/>
        <v/>
      </c>
      <c r="X12" s="142" t="str">
        <f t="shared" ca="1" si="5"/>
        <v/>
      </c>
      <c r="Y12" s="142" t="str">
        <f t="shared" ca="1" si="6"/>
        <v/>
      </c>
      <c r="Z12" s="142" t="str">
        <f t="shared" ca="1" si="6"/>
        <v/>
      </c>
      <c r="AA12" s="142" t="str">
        <f t="shared" ca="1" si="6"/>
        <v/>
      </c>
      <c r="AB12" s="142" t="str">
        <f t="shared" ca="1" si="6"/>
        <v/>
      </c>
      <c r="AC12" s="142" t="str">
        <f t="shared" ca="1" si="6"/>
        <v/>
      </c>
      <c r="AD12" s="142" t="str">
        <f t="shared" ca="1" si="6"/>
        <v/>
      </c>
      <c r="AE12" s="142" t="str">
        <f t="shared" ca="1" si="6"/>
        <v/>
      </c>
      <c r="AF12" s="142" t="str">
        <f t="shared" ca="1" si="6"/>
        <v/>
      </c>
      <c r="AG12" s="142" t="str">
        <f t="shared" ca="1" si="6"/>
        <v/>
      </c>
      <c r="AH12" s="142" t="str">
        <f t="shared" ca="1" si="6"/>
        <v/>
      </c>
      <c r="AI12" s="142" t="str">
        <f t="shared" ca="1" si="6"/>
        <v/>
      </c>
      <c r="AJ12" s="142" t="str">
        <f t="shared" ca="1" si="6"/>
        <v/>
      </c>
      <c r="AK12" s="142" t="str">
        <f t="shared" ca="1" si="6"/>
        <v/>
      </c>
      <c r="AL12" s="142" t="str">
        <f t="shared" ca="1" si="6"/>
        <v/>
      </c>
      <c r="AM12" s="142" t="str">
        <f t="shared" ca="1" si="6"/>
        <v/>
      </c>
      <c r="AN12" s="142" t="str">
        <f t="shared" ca="1" si="6"/>
        <v/>
      </c>
      <c r="AO12" s="142" t="str">
        <f t="shared" ca="1" si="7"/>
        <v/>
      </c>
      <c r="AP12" s="142" t="str">
        <f t="shared" ca="1" si="7"/>
        <v/>
      </c>
      <c r="AQ12" s="142" t="str">
        <f t="shared" ca="1" si="7"/>
        <v/>
      </c>
      <c r="AR12" s="142" t="str">
        <f t="shared" ca="1" si="7"/>
        <v/>
      </c>
      <c r="AS12" s="142" t="str">
        <f t="shared" ca="1" si="7"/>
        <v/>
      </c>
      <c r="AT12" s="142" t="str">
        <f t="shared" ca="1" si="7"/>
        <v/>
      </c>
      <c r="AU12" s="142" t="str">
        <f t="shared" ca="1" si="7"/>
        <v/>
      </c>
      <c r="AV12" s="142" t="str">
        <f t="shared" ca="1" si="7"/>
        <v/>
      </c>
      <c r="AW12" s="142" t="str">
        <f t="shared" ca="1" si="7"/>
        <v/>
      </c>
      <c r="AX12" s="142" t="str">
        <f t="shared" ca="1" si="7"/>
        <v/>
      </c>
      <c r="AY12" s="142" t="str">
        <f t="shared" ca="1" si="7"/>
        <v/>
      </c>
      <c r="AZ12" s="142" t="str">
        <f t="shared" ca="1" si="7"/>
        <v/>
      </c>
      <c r="BA12" s="142" t="str">
        <f t="shared" ca="1" si="7"/>
        <v/>
      </c>
      <c r="BB12" s="142" t="str">
        <f t="shared" ca="1" si="7"/>
        <v/>
      </c>
      <c r="BC12" s="142" t="str">
        <f t="shared" ca="1" si="7"/>
        <v/>
      </c>
      <c r="BD12" s="142" t="str">
        <f t="shared" ca="1" si="7"/>
        <v/>
      </c>
      <c r="BE12" s="142" t="str">
        <f t="shared" ca="1" si="8"/>
        <v/>
      </c>
      <c r="BF12" s="142" t="str">
        <f t="shared" ca="1" si="8"/>
        <v/>
      </c>
      <c r="BG12" s="142" t="str">
        <f t="shared" ca="1" si="8"/>
        <v/>
      </c>
      <c r="BH12" s="142" t="str">
        <f t="shared" ca="1" si="8"/>
        <v/>
      </c>
      <c r="BI12" s="142" t="str">
        <f t="shared" ca="1" si="8"/>
        <v/>
      </c>
      <c r="BJ12" s="142" t="str">
        <f t="shared" ca="1" si="8"/>
        <v/>
      </c>
      <c r="BK12" s="142" t="str">
        <f t="shared" ca="1" si="8"/>
        <v/>
      </c>
      <c r="BL12" s="142" t="str">
        <f t="shared" ca="1" si="8"/>
        <v/>
      </c>
      <c r="BM12" s="159"/>
      <c r="BN12" s="153"/>
      <c r="BO12" s="153"/>
      <c r="BP12" s="153"/>
      <c r="BQ12" s="153"/>
      <c r="BR12" s="153"/>
      <c r="BS12" s="153"/>
      <c r="BT12" s="153"/>
      <c r="BU12" s="153"/>
      <c r="BV12" s="153"/>
      <c r="BW12" s="153"/>
      <c r="BX12" s="153"/>
      <c r="BY12" s="153"/>
      <c r="BZ12" s="153"/>
      <c r="CA12" s="153"/>
      <c r="CB12" s="153"/>
      <c r="CC12" s="153"/>
      <c r="CD12" s="153"/>
      <c r="CE12" s="153"/>
      <c r="CF12" s="153"/>
      <c r="CG12" s="153"/>
      <c r="CH12" s="153"/>
      <c r="CI12" s="153"/>
      <c r="CJ12" s="153"/>
      <c r="CK12" s="153"/>
      <c r="CL12" s="153"/>
      <c r="CM12" s="153"/>
      <c r="CN12" s="153"/>
      <c r="CO12" s="153"/>
      <c r="CP12" s="153"/>
      <c r="CQ12" s="153"/>
      <c r="CR12" s="153"/>
      <c r="CS12" s="153"/>
      <c r="CT12" s="153"/>
      <c r="CU12" s="153"/>
      <c r="CV12" s="153"/>
      <c r="CW12" s="153"/>
      <c r="CX12" s="153"/>
      <c r="CY12" s="153"/>
      <c r="CZ12" s="153"/>
      <c r="DA12" s="153"/>
      <c r="DB12" s="153"/>
      <c r="DC12" s="153"/>
    </row>
    <row r="13" spans="1:107" s="1" customFormat="1" ht="40.200000000000003" customHeight="1" x14ac:dyDescent="0.25">
      <c r="A13" s="10"/>
      <c r="B13" s="71" t="s">
        <v>40</v>
      </c>
      <c r="C13" s="67" t="s">
        <v>41</v>
      </c>
      <c r="D13" s="67" t="s">
        <v>49</v>
      </c>
      <c r="E13" s="68">
        <v>1</v>
      </c>
      <c r="F13" s="69">
        <v>44454</v>
      </c>
      <c r="G13" s="70">
        <v>5</v>
      </c>
      <c r="H13" s="103"/>
      <c r="I13" s="142" t="str">
        <f t="shared" ref="I13:I18" ca="1" si="9">IF(AND($C13="Goal",I$7&gt;=$F13,I$7&lt;=$F13+$G13-1),2,IF(AND($C13="Milestone",I$7&gt;=$F13,I$7&lt;=$F13+$G13-1),1,""))</f>
        <v/>
      </c>
      <c r="J13" s="167" t="str">
        <f t="shared" ca="1" si="5"/>
        <v/>
      </c>
      <c r="K13" s="153"/>
      <c r="L13" s="153"/>
      <c r="M13" s="147" t="str">
        <f ca="1">IF(AND($C13="Goal",K$7&gt;=$F13,K$7&lt;=$F13+$G13-1),2,IF(AND($C13="Milestone",K$7&gt;=$F13,K$7&lt;=$F13+$G13-1),1,""))</f>
        <v/>
      </c>
      <c r="N13" s="147" t="str">
        <f ca="1">IF(AND($C13="Goal",L$7&gt;=$F13,L$7&lt;=$F13+$G13-1),2,IF(AND($C13="Milestone",L$7&gt;=$F13,L$7&lt;=$F13+$G13-1),1,""))</f>
        <v/>
      </c>
      <c r="O13" s="147" t="str">
        <f ca="1">IF(AND($C13="Goal",M$7&gt;=$F13,M$7&lt;=$F13+$G13-1),2,IF(AND($C13="Milestone",M$7&gt;=$F13,M$7&lt;=$F13+$G13-1),1,""))</f>
        <v/>
      </c>
      <c r="P13" s="163" t="str">
        <f ca="1">IF(AND($C13="Goal",N$7&gt;=$F13,N$7&lt;=$F13+$G13-1),2,IF(AND($C13="Milestone",N$7&gt;=$F13,N$7&lt;=$F13+$G13-1),1,""))</f>
        <v/>
      </c>
      <c r="Q13" s="163" t="str">
        <f ca="1">IF(AND($C13="Goal",O$7&gt;=$F13,O$7&lt;=$F13+$G13-1),2,IF(AND($C13="Milestone",O$7&gt;=$F13,O$7&lt;=$F13+$G13-1),1,""))</f>
        <v/>
      </c>
      <c r="R13" s="142" t="str">
        <f t="shared" ca="1" si="5"/>
        <v/>
      </c>
      <c r="S13" s="142" t="str">
        <f t="shared" ca="1" si="5"/>
        <v/>
      </c>
      <c r="T13" s="142" t="str">
        <f t="shared" ca="1" si="5"/>
        <v/>
      </c>
      <c r="U13" s="142" t="str">
        <f t="shared" ca="1" si="5"/>
        <v/>
      </c>
      <c r="V13" s="142" t="str">
        <f t="shared" ca="1" si="5"/>
        <v/>
      </c>
      <c r="W13" s="142" t="str">
        <f t="shared" ca="1" si="5"/>
        <v/>
      </c>
      <c r="X13" s="142" t="str">
        <f t="shared" ca="1" si="5"/>
        <v/>
      </c>
      <c r="Y13" s="142" t="str">
        <f t="shared" ca="1" si="6"/>
        <v/>
      </c>
      <c r="Z13" s="142" t="str">
        <f t="shared" ca="1" si="6"/>
        <v/>
      </c>
      <c r="AA13" s="142" t="str">
        <f t="shared" ca="1" si="6"/>
        <v/>
      </c>
      <c r="AB13" s="142" t="str">
        <f t="shared" ca="1" si="6"/>
        <v/>
      </c>
      <c r="AC13" s="142" t="str">
        <f t="shared" ca="1" si="6"/>
        <v/>
      </c>
      <c r="AD13" s="142" t="str">
        <f t="shared" ca="1" si="6"/>
        <v/>
      </c>
      <c r="AE13" s="142" t="str">
        <f t="shared" ca="1" si="6"/>
        <v/>
      </c>
      <c r="AF13" s="142" t="str">
        <f t="shared" ca="1" si="6"/>
        <v/>
      </c>
      <c r="AG13" s="142" t="str">
        <f t="shared" ca="1" si="6"/>
        <v/>
      </c>
      <c r="AH13" s="142" t="str">
        <f t="shared" ca="1" si="6"/>
        <v/>
      </c>
      <c r="AI13" s="142" t="str">
        <f t="shared" ca="1" si="6"/>
        <v/>
      </c>
      <c r="AJ13" s="142" t="str">
        <f t="shared" ca="1" si="6"/>
        <v/>
      </c>
      <c r="AK13" s="142" t="str">
        <f t="shared" ca="1" si="6"/>
        <v/>
      </c>
      <c r="AL13" s="142" t="str">
        <f t="shared" ca="1" si="6"/>
        <v/>
      </c>
      <c r="AM13" s="142" t="str">
        <f t="shared" ca="1" si="6"/>
        <v/>
      </c>
      <c r="AN13" s="142" t="str">
        <f t="shared" ca="1" si="6"/>
        <v/>
      </c>
      <c r="AO13" s="142" t="str">
        <f t="shared" ca="1" si="7"/>
        <v/>
      </c>
      <c r="AP13" s="142" t="str">
        <f t="shared" ca="1" si="7"/>
        <v/>
      </c>
      <c r="AQ13" s="142" t="str">
        <f t="shared" ca="1" si="7"/>
        <v/>
      </c>
      <c r="AR13" s="142" t="str">
        <f t="shared" ca="1" si="7"/>
        <v/>
      </c>
      <c r="AS13" s="142" t="str">
        <f t="shared" ca="1" si="7"/>
        <v/>
      </c>
      <c r="AT13" s="142" t="str">
        <f t="shared" ca="1" si="7"/>
        <v/>
      </c>
      <c r="AU13" s="142" t="str">
        <f t="shared" ca="1" si="7"/>
        <v/>
      </c>
      <c r="AV13" s="142" t="str">
        <f t="shared" ca="1" si="7"/>
        <v/>
      </c>
      <c r="AW13" s="142" t="str">
        <f t="shared" ca="1" si="7"/>
        <v/>
      </c>
      <c r="AX13" s="142" t="str">
        <f t="shared" ca="1" si="7"/>
        <v/>
      </c>
      <c r="AY13" s="142" t="str">
        <f t="shared" ca="1" si="7"/>
        <v/>
      </c>
      <c r="AZ13" s="142" t="str">
        <f t="shared" ca="1" si="7"/>
        <v/>
      </c>
      <c r="BA13" s="142" t="str">
        <f t="shared" ca="1" si="7"/>
        <v/>
      </c>
      <c r="BB13" s="142" t="str">
        <f t="shared" ca="1" si="7"/>
        <v/>
      </c>
      <c r="BC13" s="142" t="str">
        <f t="shared" ca="1" si="7"/>
        <v/>
      </c>
      <c r="BD13" s="142" t="str">
        <f t="shared" ca="1" si="7"/>
        <v/>
      </c>
      <c r="BE13" s="142" t="str">
        <f t="shared" ca="1" si="8"/>
        <v/>
      </c>
      <c r="BF13" s="142" t="str">
        <f t="shared" ca="1" si="8"/>
        <v/>
      </c>
      <c r="BG13" s="142" t="str">
        <f t="shared" ca="1" si="8"/>
        <v/>
      </c>
      <c r="BH13" s="142" t="str">
        <f t="shared" ca="1" si="8"/>
        <v/>
      </c>
      <c r="BI13" s="142" t="str">
        <f t="shared" ca="1" si="8"/>
        <v/>
      </c>
      <c r="BJ13" s="142" t="str">
        <f t="shared" ca="1" si="8"/>
        <v/>
      </c>
      <c r="BK13" s="142" t="str">
        <f t="shared" ca="1" si="8"/>
        <v/>
      </c>
      <c r="BL13" s="142" t="str">
        <f t="shared" ca="1" si="8"/>
        <v/>
      </c>
      <c r="BM13" s="159"/>
      <c r="BN13" s="153"/>
      <c r="BO13" s="153"/>
      <c r="BP13" s="153"/>
      <c r="BQ13" s="153"/>
      <c r="BR13" s="153"/>
      <c r="BS13" s="153"/>
      <c r="BT13" s="153"/>
      <c r="BU13" s="153"/>
      <c r="BV13" s="153"/>
      <c r="BW13" s="153"/>
      <c r="BX13" s="153"/>
      <c r="BY13" s="153"/>
      <c r="BZ13" s="153"/>
      <c r="CA13" s="153"/>
      <c r="CB13" s="153"/>
      <c r="CC13" s="153"/>
      <c r="CD13" s="153"/>
      <c r="CE13" s="153"/>
      <c r="CF13" s="153"/>
      <c r="CG13" s="153"/>
      <c r="CH13" s="153"/>
      <c r="CI13" s="153"/>
      <c r="CJ13" s="153"/>
      <c r="CK13" s="153"/>
      <c r="CL13" s="153"/>
      <c r="CM13" s="153"/>
      <c r="CN13" s="153"/>
      <c r="CO13" s="153"/>
      <c r="CP13" s="153"/>
      <c r="CQ13" s="153"/>
      <c r="CR13" s="153"/>
      <c r="CS13" s="153"/>
      <c r="CT13" s="153"/>
      <c r="CU13" s="153"/>
      <c r="CV13" s="153"/>
      <c r="CW13" s="153"/>
      <c r="CX13" s="153"/>
      <c r="CY13" s="153"/>
      <c r="CZ13" s="153"/>
      <c r="DA13" s="153"/>
      <c r="DB13" s="153"/>
      <c r="DC13" s="153"/>
    </row>
    <row r="14" spans="1:107" s="1" customFormat="1" ht="40.200000000000003" customHeight="1" x14ac:dyDescent="0.25">
      <c r="A14" s="9"/>
      <c r="B14" s="71" t="s">
        <v>44</v>
      </c>
      <c r="C14" s="67" t="s">
        <v>14</v>
      </c>
      <c r="D14" s="67" t="s">
        <v>49</v>
      </c>
      <c r="E14" s="68">
        <v>0.5</v>
      </c>
      <c r="F14" s="69">
        <v>44459</v>
      </c>
      <c r="G14" s="70">
        <v>8</v>
      </c>
      <c r="H14" s="103"/>
      <c r="I14" s="142" t="str">
        <f t="shared" ca="1" si="9"/>
        <v/>
      </c>
      <c r="J14" s="142" t="str">
        <f t="shared" ca="1" si="5"/>
        <v/>
      </c>
      <c r="K14" s="167" t="str">
        <f t="shared" ca="1" si="5"/>
        <v/>
      </c>
      <c r="L14" s="167" t="str">
        <f t="shared" ca="1" si="5"/>
        <v/>
      </c>
      <c r="M14" s="142" t="str">
        <f t="shared" ca="1" si="5"/>
        <v/>
      </c>
      <c r="N14" s="142" t="str">
        <f t="shared" ca="1" si="5"/>
        <v/>
      </c>
      <c r="O14" s="142" t="str">
        <f t="shared" ca="1" si="5"/>
        <v/>
      </c>
      <c r="P14" s="153"/>
      <c r="Q14" s="153"/>
      <c r="R14" s="148" t="str">
        <f t="shared" ref="R14:Y14" ca="1" si="10">IF(AND($C14="Goal",P$7&gt;=$F14,P$7&lt;=$F14+$G14-1),2,IF(AND($C14="Milestone",P$7&gt;=$F14,P$7&lt;=$F14+$G14-1),1,""))</f>
        <v/>
      </c>
      <c r="S14" s="148" t="str">
        <f t="shared" ca="1" si="10"/>
        <v/>
      </c>
      <c r="T14" s="164" t="str">
        <f t="shared" ca="1" si="10"/>
        <v/>
      </c>
      <c r="U14" s="164" t="str">
        <f t="shared" ca="1" si="10"/>
        <v/>
      </c>
      <c r="V14" s="164" t="str">
        <f t="shared" ca="1" si="10"/>
        <v/>
      </c>
      <c r="W14" s="148" t="str">
        <f t="shared" ca="1" si="10"/>
        <v/>
      </c>
      <c r="X14" s="148" t="str">
        <f t="shared" ca="1" si="10"/>
        <v/>
      </c>
      <c r="Y14" s="148" t="str">
        <f t="shared" ca="1" si="10"/>
        <v/>
      </c>
      <c r="Z14" s="142" t="str">
        <f t="shared" ca="1" si="6"/>
        <v/>
      </c>
      <c r="AA14" s="142" t="str">
        <f t="shared" ca="1" si="6"/>
        <v/>
      </c>
      <c r="AB14" s="142" t="str">
        <f t="shared" ca="1" si="6"/>
        <v/>
      </c>
      <c r="AC14" s="142" t="str">
        <f t="shared" ca="1" si="6"/>
        <v/>
      </c>
      <c r="AD14" s="142" t="str">
        <f t="shared" ca="1" si="6"/>
        <v/>
      </c>
      <c r="AE14" s="142" t="str">
        <f t="shared" ca="1" si="6"/>
        <v/>
      </c>
      <c r="AF14" s="142" t="str">
        <f t="shared" ca="1" si="6"/>
        <v/>
      </c>
      <c r="AG14" s="142" t="str">
        <f t="shared" ca="1" si="6"/>
        <v/>
      </c>
      <c r="AH14" s="142" t="str">
        <f t="shared" ca="1" si="6"/>
        <v/>
      </c>
      <c r="AI14" s="142" t="str">
        <f t="shared" ca="1" si="6"/>
        <v/>
      </c>
      <c r="AJ14" s="142" t="str">
        <f t="shared" ca="1" si="6"/>
        <v/>
      </c>
      <c r="AK14" s="142" t="str">
        <f t="shared" ca="1" si="6"/>
        <v/>
      </c>
      <c r="AL14" s="142" t="str">
        <f t="shared" ca="1" si="6"/>
        <v/>
      </c>
      <c r="AM14" s="142" t="str">
        <f t="shared" ca="1" si="6"/>
        <v/>
      </c>
      <c r="AN14" s="142" t="str">
        <f t="shared" ca="1" si="6"/>
        <v/>
      </c>
      <c r="AO14" s="142" t="str">
        <f t="shared" ca="1" si="7"/>
        <v/>
      </c>
      <c r="AP14" s="142" t="str">
        <f t="shared" ca="1" si="7"/>
        <v/>
      </c>
      <c r="AQ14" s="142" t="str">
        <f t="shared" ca="1" si="7"/>
        <v/>
      </c>
      <c r="AR14" s="142" t="str">
        <f t="shared" ca="1" si="7"/>
        <v/>
      </c>
      <c r="AS14" s="142" t="str">
        <f t="shared" ca="1" si="7"/>
        <v/>
      </c>
      <c r="AT14" s="142" t="str">
        <f t="shared" ca="1" si="7"/>
        <v/>
      </c>
      <c r="AU14" s="142" t="str">
        <f t="shared" ca="1" si="7"/>
        <v/>
      </c>
      <c r="AV14" s="142" t="str">
        <f t="shared" ca="1" si="7"/>
        <v/>
      </c>
      <c r="AW14" s="142" t="str">
        <f t="shared" ca="1" si="7"/>
        <v/>
      </c>
      <c r="AX14" s="142" t="str">
        <f t="shared" ca="1" si="7"/>
        <v/>
      </c>
      <c r="AY14" s="142" t="str">
        <f t="shared" ca="1" si="7"/>
        <v/>
      </c>
      <c r="AZ14" s="142" t="str">
        <f t="shared" ca="1" si="7"/>
        <v/>
      </c>
      <c r="BA14" s="142" t="str">
        <f t="shared" ca="1" si="7"/>
        <v/>
      </c>
      <c r="BB14" s="142" t="str">
        <f t="shared" ca="1" si="7"/>
        <v/>
      </c>
      <c r="BC14" s="142" t="str">
        <f t="shared" ca="1" si="7"/>
        <v/>
      </c>
      <c r="BD14" s="142" t="str">
        <f t="shared" ca="1" si="7"/>
        <v/>
      </c>
      <c r="BE14" s="142" t="str">
        <f t="shared" ca="1" si="8"/>
        <v/>
      </c>
      <c r="BF14" s="142" t="str">
        <f t="shared" ca="1" si="8"/>
        <v/>
      </c>
      <c r="BG14" s="142" t="str">
        <f t="shared" ca="1" si="8"/>
        <v/>
      </c>
      <c r="BH14" s="142" t="str">
        <f t="shared" ca="1" si="8"/>
        <v/>
      </c>
      <c r="BI14" s="142" t="str">
        <f t="shared" ca="1" si="8"/>
        <v/>
      </c>
      <c r="BJ14" s="142" t="str">
        <f t="shared" ca="1" si="8"/>
        <v/>
      </c>
      <c r="BK14" s="142" t="str">
        <f t="shared" ca="1" si="8"/>
        <v/>
      </c>
      <c r="BL14" s="142" t="str">
        <f t="shared" ca="1" si="8"/>
        <v/>
      </c>
      <c r="BM14" s="159"/>
      <c r="BN14" s="153"/>
      <c r="BO14" s="153"/>
      <c r="BP14" s="153"/>
      <c r="BQ14" s="153"/>
      <c r="BR14" s="153"/>
      <c r="BS14" s="153"/>
      <c r="BT14" s="153"/>
      <c r="BU14" s="153"/>
      <c r="BV14" s="153"/>
      <c r="BW14" s="153"/>
      <c r="BX14" s="153"/>
      <c r="BY14" s="153"/>
      <c r="BZ14" s="153"/>
      <c r="CA14" s="153"/>
      <c r="CB14" s="153"/>
      <c r="CC14" s="153"/>
      <c r="CD14" s="153"/>
      <c r="CE14" s="153"/>
      <c r="CF14" s="153"/>
      <c r="CG14" s="153"/>
      <c r="CH14" s="153"/>
      <c r="CI14" s="153"/>
      <c r="CJ14" s="153"/>
      <c r="CK14" s="153"/>
      <c r="CL14" s="153"/>
      <c r="CM14" s="153"/>
      <c r="CN14" s="153"/>
      <c r="CO14" s="153"/>
      <c r="CP14" s="153"/>
      <c r="CQ14" s="153"/>
      <c r="CR14" s="153"/>
      <c r="CS14" s="153"/>
      <c r="CT14" s="153"/>
      <c r="CU14" s="153"/>
      <c r="CV14" s="153"/>
      <c r="CW14" s="153"/>
      <c r="CX14" s="153"/>
      <c r="CY14" s="153"/>
      <c r="CZ14" s="153"/>
      <c r="DA14" s="153"/>
      <c r="DB14" s="153"/>
      <c r="DC14" s="153"/>
    </row>
    <row r="15" spans="1:107" s="1" customFormat="1" ht="40.200000000000003" customHeight="1" x14ac:dyDescent="0.25">
      <c r="A15" s="9"/>
      <c r="B15" s="71" t="s">
        <v>45</v>
      </c>
      <c r="C15" s="67" t="s">
        <v>42</v>
      </c>
      <c r="D15" s="67" t="s">
        <v>47</v>
      </c>
      <c r="E15" s="68">
        <v>0.75</v>
      </c>
      <c r="F15" s="69">
        <v>44463</v>
      </c>
      <c r="G15" s="70">
        <v>4</v>
      </c>
      <c r="H15" s="103"/>
      <c r="I15" s="142" t="str">
        <f t="shared" ca="1" si="9"/>
        <v/>
      </c>
      <c r="J15" s="142" t="str">
        <f t="shared" ca="1" si="5"/>
        <v/>
      </c>
      <c r="K15" s="142" t="str">
        <f t="shared" ca="1" si="5"/>
        <v/>
      </c>
      <c r="L15" s="142" t="str">
        <f t="shared" ca="1" si="5"/>
        <v/>
      </c>
      <c r="M15" s="142" t="str">
        <f t="shared" ca="1" si="5"/>
        <v/>
      </c>
      <c r="N15" s="142" t="str">
        <f t="shared" ca="1" si="5"/>
        <v/>
      </c>
      <c r="O15" s="142" t="str">
        <f t="shared" ca="1" si="5"/>
        <v/>
      </c>
      <c r="P15" s="167" t="str">
        <f t="shared" ca="1" si="5"/>
        <v/>
      </c>
      <c r="Q15" s="167" t="str">
        <f t="shared" ca="1" si="5"/>
        <v/>
      </c>
      <c r="R15" s="142" t="str">
        <f t="shared" ca="1" si="5"/>
        <v/>
      </c>
      <c r="S15" s="145"/>
      <c r="T15" s="153"/>
      <c r="U15" s="153"/>
      <c r="V15" s="153"/>
      <c r="W15" s="149"/>
      <c r="X15" s="165"/>
      <c r="Y15" s="165"/>
      <c r="Z15" s="166"/>
      <c r="AA15" s="142" t="str">
        <f t="shared" ca="1" si="6"/>
        <v/>
      </c>
      <c r="AB15" s="142" t="str">
        <f t="shared" ca="1" si="6"/>
        <v/>
      </c>
      <c r="AC15" s="142" t="str">
        <f t="shared" ca="1" si="6"/>
        <v/>
      </c>
      <c r="AD15" s="142" t="str">
        <f t="shared" ca="1" si="6"/>
        <v/>
      </c>
      <c r="AE15" s="142" t="str">
        <f t="shared" ca="1" si="6"/>
        <v/>
      </c>
      <c r="AF15" s="142" t="str">
        <f t="shared" ca="1" si="6"/>
        <v/>
      </c>
      <c r="AG15" s="142" t="str">
        <f t="shared" ca="1" si="6"/>
        <v/>
      </c>
      <c r="AH15" s="142" t="str">
        <f t="shared" ca="1" si="6"/>
        <v/>
      </c>
      <c r="AI15" s="142" t="str">
        <f t="shared" ca="1" si="6"/>
        <v/>
      </c>
      <c r="AJ15" s="142" t="str">
        <f t="shared" ca="1" si="6"/>
        <v/>
      </c>
      <c r="AK15" s="142" t="str">
        <f t="shared" ca="1" si="6"/>
        <v/>
      </c>
      <c r="AL15" s="142" t="str">
        <f t="shared" ca="1" si="6"/>
        <v/>
      </c>
      <c r="AM15" s="142" t="str">
        <f t="shared" ca="1" si="6"/>
        <v/>
      </c>
      <c r="AN15" s="142" t="str">
        <f t="shared" ca="1" si="6"/>
        <v/>
      </c>
      <c r="AO15" s="142" t="str">
        <f t="shared" ca="1" si="7"/>
        <v/>
      </c>
      <c r="AP15" s="142" t="str">
        <f t="shared" ca="1" si="7"/>
        <v/>
      </c>
      <c r="AQ15" s="142" t="str">
        <f t="shared" ca="1" si="7"/>
        <v/>
      </c>
      <c r="AR15" s="142" t="str">
        <f t="shared" ca="1" si="7"/>
        <v/>
      </c>
      <c r="AS15" s="142" t="str">
        <f t="shared" ca="1" si="7"/>
        <v/>
      </c>
      <c r="AT15" s="142" t="str">
        <f t="shared" ca="1" si="7"/>
        <v/>
      </c>
      <c r="AU15" s="142" t="str">
        <f t="shared" ca="1" si="7"/>
        <v/>
      </c>
      <c r="AV15" s="142" t="str">
        <f t="shared" ca="1" si="7"/>
        <v/>
      </c>
      <c r="AW15" s="142" t="str">
        <f t="shared" ca="1" si="7"/>
        <v/>
      </c>
      <c r="AX15" s="142" t="str">
        <f t="shared" ca="1" si="7"/>
        <v/>
      </c>
      <c r="AY15" s="142" t="str">
        <f t="shared" ca="1" si="7"/>
        <v/>
      </c>
      <c r="AZ15" s="142" t="str">
        <f t="shared" ca="1" si="7"/>
        <v/>
      </c>
      <c r="BA15" s="142" t="str">
        <f t="shared" ca="1" si="7"/>
        <v/>
      </c>
      <c r="BB15" s="142" t="str">
        <f t="shared" ca="1" si="7"/>
        <v/>
      </c>
      <c r="BC15" s="142" t="str">
        <f t="shared" ca="1" si="7"/>
        <v/>
      </c>
      <c r="BD15" s="142" t="str">
        <f t="shared" ca="1" si="7"/>
        <v/>
      </c>
      <c r="BE15" s="142" t="str">
        <f t="shared" ca="1" si="8"/>
        <v/>
      </c>
      <c r="BF15" s="142" t="str">
        <f t="shared" ca="1" si="8"/>
        <v/>
      </c>
      <c r="BG15" s="142" t="str">
        <f t="shared" ca="1" si="8"/>
        <v/>
      </c>
      <c r="BH15" s="142" t="str">
        <f t="shared" ca="1" si="8"/>
        <v/>
      </c>
      <c r="BI15" s="142" t="str">
        <f t="shared" ca="1" si="8"/>
        <v/>
      </c>
      <c r="BJ15" s="142" t="str">
        <f t="shared" ca="1" si="8"/>
        <v/>
      </c>
      <c r="BK15" s="142" t="str">
        <f t="shared" ca="1" si="8"/>
        <v/>
      </c>
      <c r="BL15" s="142" t="str">
        <f t="shared" ca="1" si="8"/>
        <v/>
      </c>
      <c r="BM15" s="159"/>
      <c r="BN15" s="153"/>
      <c r="BO15" s="153"/>
      <c r="BP15" s="153"/>
      <c r="BQ15" s="153"/>
      <c r="BR15" s="153"/>
      <c r="BS15" s="153"/>
      <c r="BT15" s="153"/>
      <c r="BU15" s="153"/>
      <c r="BV15" s="153"/>
      <c r="BW15" s="153"/>
      <c r="BX15" s="153"/>
      <c r="BY15" s="153"/>
      <c r="BZ15" s="153"/>
      <c r="CA15" s="153"/>
      <c r="CB15" s="153"/>
      <c r="CC15" s="153"/>
      <c r="CD15" s="153"/>
      <c r="CE15" s="153"/>
      <c r="CF15" s="153"/>
      <c r="CG15" s="153"/>
      <c r="CH15" s="153"/>
      <c r="CI15" s="153"/>
      <c r="CJ15" s="153"/>
      <c r="CK15" s="153"/>
      <c r="CL15" s="153"/>
      <c r="CM15" s="153"/>
      <c r="CN15" s="153"/>
      <c r="CO15" s="153"/>
      <c r="CP15" s="153"/>
      <c r="CQ15" s="153"/>
      <c r="CR15" s="153"/>
      <c r="CS15" s="153"/>
      <c r="CT15" s="153"/>
      <c r="CU15" s="153"/>
      <c r="CV15" s="153"/>
      <c r="CW15" s="153"/>
      <c r="CX15" s="153"/>
      <c r="CY15" s="153"/>
      <c r="CZ15" s="153"/>
      <c r="DA15" s="153"/>
      <c r="DB15" s="153"/>
      <c r="DC15" s="153"/>
    </row>
    <row r="16" spans="1:107" s="1" customFormat="1" ht="40.200000000000003" customHeight="1" x14ac:dyDescent="0.25">
      <c r="A16" s="9"/>
      <c r="B16" s="71" t="s">
        <v>46</v>
      </c>
      <c r="C16" s="67" t="s">
        <v>43</v>
      </c>
      <c r="D16" s="67" t="s">
        <v>47</v>
      </c>
      <c r="E16" s="68">
        <v>1</v>
      </c>
      <c r="F16" s="69">
        <v>44467</v>
      </c>
      <c r="G16" s="70">
        <v>3</v>
      </c>
      <c r="H16" s="103"/>
      <c r="I16" s="142" t="str">
        <f t="shared" ca="1" si="9"/>
        <v/>
      </c>
      <c r="J16" s="142" t="str">
        <f t="shared" ca="1" si="5"/>
        <v/>
      </c>
      <c r="K16" s="142" t="str">
        <f t="shared" ca="1" si="5"/>
        <v/>
      </c>
      <c r="L16" s="142" t="str">
        <f t="shared" ca="1" si="5"/>
        <v/>
      </c>
      <c r="M16" s="142" t="str">
        <f t="shared" ca="1" si="5"/>
        <v/>
      </c>
      <c r="N16" s="142" t="str">
        <f t="shared" ca="1" si="5"/>
        <v/>
      </c>
      <c r="O16" s="142" t="str">
        <f t="shared" ca="1" si="5"/>
        <v/>
      </c>
      <c r="P16" s="142" t="str">
        <f t="shared" ca="1" si="5"/>
        <v/>
      </c>
      <c r="Q16" s="142" t="str">
        <f t="shared" ca="1" si="5"/>
        <v/>
      </c>
      <c r="R16" s="142" t="str">
        <f t="shared" ca="1" si="5"/>
        <v/>
      </c>
      <c r="S16" s="145" t="str">
        <f ca="1">IF(AND($C16="Goal",S$7&gt;=$F16,S$7&lt;=$F16+$G16-1),2,IF(AND($C16="Milestone",S$7&gt;=$F16,S$7&lt;=$F16+$G16-1),1,""))</f>
        <v/>
      </c>
      <c r="T16" s="168" t="str">
        <f t="shared" ca="1" si="5"/>
        <v/>
      </c>
      <c r="U16" s="168" t="str">
        <f t="shared" ca="1" si="5"/>
        <v/>
      </c>
      <c r="V16" s="168" t="str">
        <f t="shared" ca="1" si="5"/>
        <v/>
      </c>
      <c r="W16" s="150" t="str">
        <f t="shared" ca="1" si="5"/>
        <v/>
      </c>
      <c r="X16" s="153"/>
      <c r="Y16" s="153"/>
      <c r="Z16" s="153"/>
      <c r="AA16" s="151" t="str">
        <f ca="1">IF(AND($C16="Goal",X$7&gt;=$F16,X$7&lt;=$F16+$G16-1),2,IF(AND($C16="Milestone",X$7&gt;=$F16,X$7&lt;=$F16+$G16-1),1,""))</f>
        <v/>
      </c>
      <c r="AB16" s="151" t="str">
        <f ca="1">IF(AND($C16="Goal",Y$7&gt;=$F16,Y$7&lt;=$F16+$G16-1),2,IF(AND($C16="Milestone",Y$7&gt;=$F16,Y$7&lt;=$F16+$G16-1),1,""))</f>
        <v/>
      </c>
      <c r="AC16" s="151" t="str">
        <f ca="1">IF(AND($C16="Goal",Z$7&gt;=$F16,Z$7&lt;=$F16+$G16-1),2,IF(AND($C16="Milestone",Z$7&gt;=$F16,Z$7&lt;=$F16+$G16-1),1,""))</f>
        <v/>
      </c>
      <c r="AD16" s="142" t="str">
        <f t="shared" ca="1" si="6"/>
        <v/>
      </c>
      <c r="AE16" s="142" t="str">
        <f t="shared" ca="1" si="6"/>
        <v/>
      </c>
      <c r="AF16" s="142" t="str">
        <f t="shared" ca="1" si="6"/>
        <v/>
      </c>
      <c r="AG16" s="142" t="str">
        <f t="shared" ca="1" si="6"/>
        <v/>
      </c>
      <c r="AH16" s="142" t="str">
        <f t="shared" ca="1" si="6"/>
        <v/>
      </c>
      <c r="AI16" s="142" t="str">
        <f t="shared" ca="1" si="6"/>
        <v/>
      </c>
      <c r="AJ16" s="142" t="str">
        <f t="shared" ca="1" si="6"/>
        <v/>
      </c>
      <c r="AK16" s="142" t="str">
        <f t="shared" ca="1" si="6"/>
        <v/>
      </c>
      <c r="AL16" s="142" t="str">
        <f t="shared" ca="1" si="6"/>
        <v/>
      </c>
      <c r="AM16" s="142" t="str">
        <f t="shared" ca="1" si="6"/>
        <v/>
      </c>
      <c r="AN16" s="142" t="str">
        <f t="shared" ca="1" si="6"/>
        <v/>
      </c>
      <c r="AO16" s="142" t="str">
        <f t="shared" ca="1" si="7"/>
        <v/>
      </c>
      <c r="AP16" s="142" t="str">
        <f t="shared" ca="1" si="7"/>
        <v/>
      </c>
      <c r="AQ16" s="142" t="str">
        <f t="shared" ca="1" si="7"/>
        <v/>
      </c>
      <c r="AR16" s="142" t="str">
        <f t="shared" ca="1" si="7"/>
        <v/>
      </c>
      <c r="AS16" s="142" t="str">
        <f t="shared" ca="1" si="7"/>
        <v/>
      </c>
      <c r="AT16" s="142" t="str">
        <f t="shared" ca="1" si="7"/>
        <v/>
      </c>
      <c r="AU16" s="142" t="str">
        <f t="shared" ca="1" si="7"/>
        <v/>
      </c>
      <c r="AV16" s="142" t="str">
        <f t="shared" ca="1" si="7"/>
        <v/>
      </c>
      <c r="AW16" s="142" t="str">
        <f t="shared" ca="1" si="7"/>
        <v/>
      </c>
      <c r="AX16" s="142" t="str">
        <f t="shared" ca="1" si="7"/>
        <v/>
      </c>
      <c r="AY16" s="142" t="str">
        <f t="shared" ca="1" si="7"/>
        <v/>
      </c>
      <c r="AZ16" s="142" t="str">
        <f t="shared" ca="1" si="7"/>
        <v/>
      </c>
      <c r="BA16" s="142" t="str">
        <f t="shared" ca="1" si="7"/>
        <v/>
      </c>
      <c r="BB16" s="142" t="str">
        <f t="shared" ca="1" si="7"/>
        <v/>
      </c>
      <c r="BC16" s="142" t="str">
        <f t="shared" ca="1" si="7"/>
        <v/>
      </c>
      <c r="BD16" s="142" t="str">
        <f t="shared" ca="1" si="7"/>
        <v/>
      </c>
      <c r="BE16" s="142" t="str">
        <f t="shared" ca="1" si="8"/>
        <v/>
      </c>
      <c r="BF16" s="142" t="str">
        <f t="shared" ca="1" si="8"/>
        <v/>
      </c>
      <c r="BG16" s="142" t="str">
        <f t="shared" ca="1" si="8"/>
        <v/>
      </c>
      <c r="BH16" s="142" t="str">
        <f t="shared" ca="1" si="8"/>
        <v/>
      </c>
      <c r="BI16" s="142" t="str">
        <f t="shared" ca="1" si="8"/>
        <v/>
      </c>
      <c r="BJ16" s="142" t="str">
        <f t="shared" ca="1" si="8"/>
        <v/>
      </c>
      <c r="BK16" s="142" t="str">
        <f t="shared" ca="1" si="8"/>
        <v/>
      </c>
      <c r="BL16" s="142" t="str">
        <f t="shared" ca="1" si="8"/>
        <v/>
      </c>
      <c r="BM16" s="159"/>
      <c r="BN16" s="153"/>
      <c r="BO16" s="153"/>
      <c r="BP16" s="153"/>
      <c r="BQ16" s="153"/>
      <c r="BR16" s="153"/>
      <c r="BS16" s="153"/>
      <c r="BT16" s="153"/>
      <c r="BU16" s="153"/>
      <c r="BV16" s="153"/>
      <c r="BW16" s="153"/>
      <c r="BX16" s="153"/>
      <c r="BY16" s="153"/>
      <c r="BZ16" s="153"/>
      <c r="CA16" s="153"/>
      <c r="CB16" s="153"/>
      <c r="CC16" s="153"/>
      <c r="CD16" s="153"/>
      <c r="CE16" s="153"/>
      <c r="CF16" s="153"/>
      <c r="CG16" s="153"/>
      <c r="CH16" s="153"/>
      <c r="CI16" s="153"/>
      <c r="CJ16" s="153"/>
      <c r="CK16" s="153"/>
      <c r="CL16" s="153"/>
      <c r="CM16" s="153"/>
      <c r="CN16" s="153"/>
      <c r="CO16" s="153"/>
      <c r="CP16" s="153"/>
      <c r="CQ16" s="153"/>
      <c r="CR16" s="153"/>
      <c r="CS16" s="153"/>
      <c r="CT16" s="153"/>
      <c r="CU16" s="153"/>
      <c r="CV16" s="153"/>
      <c r="CW16" s="153"/>
      <c r="CX16" s="153"/>
      <c r="CY16" s="153"/>
      <c r="CZ16" s="153"/>
      <c r="DA16" s="153"/>
      <c r="DB16" s="153"/>
      <c r="DC16" s="153"/>
    </row>
    <row r="17" spans="1:107" s="1" customFormat="1" ht="40.200000000000003" customHeight="1" x14ac:dyDescent="0.25">
      <c r="A17" s="9"/>
      <c r="B17" s="143" t="s">
        <v>48</v>
      </c>
      <c r="C17" s="67" t="s">
        <v>43</v>
      </c>
      <c r="D17" s="67" t="s">
        <v>49</v>
      </c>
      <c r="E17" s="68">
        <v>0.1</v>
      </c>
      <c r="F17" s="69">
        <v>44470</v>
      </c>
      <c r="G17" s="70">
        <v>1</v>
      </c>
      <c r="H17" s="103"/>
      <c r="I17" s="142"/>
      <c r="J17" s="142"/>
      <c r="K17" s="142"/>
      <c r="L17" s="142"/>
      <c r="M17" s="142"/>
      <c r="N17" s="142"/>
      <c r="O17" s="142"/>
      <c r="P17" s="142"/>
      <c r="Q17" s="142"/>
      <c r="R17" s="142"/>
      <c r="S17" s="144"/>
      <c r="T17" s="144"/>
      <c r="U17" s="144"/>
      <c r="V17" s="144"/>
      <c r="W17" s="142"/>
      <c r="X17" s="167"/>
      <c r="Y17" s="167"/>
      <c r="Z17" s="167"/>
      <c r="AA17" s="153"/>
      <c r="AB17" s="153"/>
      <c r="AC17" s="152"/>
      <c r="AE17" s="142"/>
      <c r="AF17" s="142"/>
      <c r="AG17" s="142"/>
      <c r="AH17" s="142"/>
      <c r="AI17" s="142"/>
      <c r="AJ17" s="142"/>
      <c r="AK17" s="142"/>
      <c r="AL17" s="142"/>
      <c r="AM17" s="142"/>
      <c r="AN17" s="142"/>
      <c r="AO17" s="142"/>
      <c r="AP17" s="142"/>
      <c r="AQ17" s="142"/>
      <c r="AR17" s="142"/>
      <c r="AS17" s="142"/>
      <c r="AT17" s="142"/>
      <c r="AU17" s="142"/>
      <c r="AV17" s="142"/>
      <c r="AW17" s="142"/>
      <c r="AX17" s="142"/>
      <c r="AY17" s="142"/>
      <c r="AZ17" s="142"/>
      <c r="BA17" s="142"/>
      <c r="BB17" s="142"/>
      <c r="BC17" s="142"/>
      <c r="BD17" s="142"/>
      <c r="BE17" s="142"/>
      <c r="BF17" s="142"/>
      <c r="BG17" s="142"/>
      <c r="BH17" s="142"/>
      <c r="BI17" s="142"/>
      <c r="BJ17" s="142"/>
      <c r="BK17" s="142"/>
      <c r="BL17" s="142"/>
      <c r="BM17" s="159"/>
      <c r="BN17" s="153"/>
      <c r="BO17" s="153"/>
      <c r="BP17" s="153"/>
      <c r="BQ17" s="153"/>
      <c r="BR17" s="153"/>
      <c r="BS17" s="153"/>
      <c r="BT17" s="153"/>
      <c r="BU17" s="153"/>
      <c r="BV17" s="153"/>
      <c r="BW17" s="153"/>
      <c r="BX17" s="153"/>
      <c r="BY17" s="153"/>
      <c r="BZ17" s="153"/>
      <c r="CA17" s="153"/>
      <c r="CB17" s="153"/>
      <c r="CC17" s="153"/>
      <c r="CD17" s="153"/>
      <c r="CE17" s="153"/>
      <c r="CF17" s="153"/>
      <c r="CG17" s="153"/>
      <c r="CH17" s="153"/>
      <c r="CI17" s="153"/>
      <c r="CJ17" s="153"/>
      <c r="CK17" s="153"/>
      <c r="CL17" s="153"/>
      <c r="CM17" s="153"/>
      <c r="CN17" s="153"/>
      <c r="CO17" s="153"/>
      <c r="CP17" s="153"/>
      <c r="CQ17" s="153"/>
      <c r="CR17" s="153"/>
      <c r="CS17" s="153"/>
      <c r="CT17" s="153"/>
      <c r="CU17" s="153"/>
      <c r="CV17" s="153"/>
      <c r="CW17" s="153"/>
      <c r="CX17" s="153"/>
      <c r="CY17" s="153"/>
      <c r="CZ17" s="153"/>
      <c r="DA17" s="153"/>
      <c r="DB17" s="153"/>
      <c r="DC17" s="153"/>
    </row>
    <row r="18" spans="1:107" s="1" customFormat="1" ht="40.200000000000003" customHeight="1" x14ac:dyDescent="0.25">
      <c r="A18" s="10"/>
      <c r="B18" s="134" t="s">
        <v>54</v>
      </c>
      <c r="C18" s="67"/>
      <c r="D18" s="67"/>
      <c r="E18" s="68"/>
      <c r="F18" s="69"/>
      <c r="G18" s="70"/>
      <c r="H18" s="103"/>
      <c r="I18" s="142" t="str">
        <f t="shared" ca="1" si="9"/>
        <v/>
      </c>
      <c r="J18" s="142" t="str">
        <f t="shared" ca="1" si="5"/>
        <v/>
      </c>
      <c r="K18" s="142" t="str">
        <f t="shared" ca="1" si="5"/>
        <v/>
      </c>
      <c r="L18" s="142" t="str">
        <f t="shared" ca="1" si="5"/>
        <v/>
      </c>
      <c r="M18" s="142" t="str">
        <f t="shared" ca="1" si="5"/>
        <v/>
      </c>
      <c r="N18" s="142" t="str">
        <f t="shared" ca="1" si="5"/>
        <v/>
      </c>
      <c r="O18" s="142" t="str">
        <f t="shared" ca="1" si="5"/>
        <v/>
      </c>
      <c r="P18" s="142" t="str">
        <f t="shared" ca="1" si="5"/>
        <v/>
      </c>
      <c r="Q18" s="142" t="str">
        <f t="shared" ca="1" si="5"/>
        <v/>
      </c>
      <c r="R18" s="142" t="str">
        <f t="shared" ca="1" si="5"/>
        <v/>
      </c>
      <c r="S18" s="142" t="str">
        <f t="shared" ca="1" si="5"/>
        <v/>
      </c>
      <c r="T18" s="142" t="str">
        <f t="shared" ca="1" si="5"/>
        <v/>
      </c>
      <c r="U18" s="142" t="str">
        <f t="shared" ca="1" si="5"/>
        <v/>
      </c>
      <c r="V18" s="142" t="str">
        <f t="shared" ca="1" si="5"/>
        <v/>
      </c>
      <c r="W18" s="142" t="str">
        <f t="shared" ca="1" si="5"/>
        <v/>
      </c>
      <c r="X18" s="142" t="str">
        <f t="shared" ca="1" si="5"/>
        <v/>
      </c>
      <c r="Y18" s="142" t="str">
        <f t="shared" ca="1" si="6"/>
        <v/>
      </c>
      <c r="Z18" s="142" t="str">
        <f t="shared" ca="1" si="6"/>
        <v/>
      </c>
      <c r="AA18" s="142" t="str">
        <f t="shared" ca="1" si="6"/>
        <v/>
      </c>
      <c r="AB18" s="142" t="str">
        <f t="shared" ca="1" si="6"/>
        <v/>
      </c>
      <c r="AC18" s="142" t="str">
        <f t="shared" ca="1" si="6"/>
        <v/>
      </c>
      <c r="AD18" s="142" t="str">
        <f t="shared" ca="1" si="6"/>
        <v/>
      </c>
      <c r="AE18" s="142" t="str">
        <f t="shared" ca="1" si="6"/>
        <v/>
      </c>
      <c r="AF18" s="142" t="str">
        <f t="shared" ca="1" si="6"/>
        <v/>
      </c>
      <c r="AG18" s="142" t="str">
        <f t="shared" ca="1" si="6"/>
        <v/>
      </c>
      <c r="AH18" s="142" t="str">
        <f t="shared" ca="1" si="6"/>
        <v/>
      </c>
      <c r="AI18" s="142" t="str">
        <f t="shared" ca="1" si="6"/>
        <v/>
      </c>
      <c r="AJ18" s="142" t="str">
        <f t="shared" ca="1" si="6"/>
        <v/>
      </c>
      <c r="AK18" s="142" t="str">
        <f t="shared" ca="1" si="6"/>
        <v/>
      </c>
      <c r="AL18" s="142" t="str">
        <f t="shared" ca="1" si="6"/>
        <v/>
      </c>
      <c r="AM18" s="142" t="str">
        <f t="shared" ca="1" si="6"/>
        <v/>
      </c>
      <c r="AN18" s="142" t="str">
        <f t="shared" ca="1" si="6"/>
        <v/>
      </c>
      <c r="AO18" s="142" t="str">
        <f t="shared" ca="1" si="7"/>
        <v/>
      </c>
      <c r="AP18" s="142" t="str">
        <f t="shared" ca="1" si="7"/>
        <v/>
      </c>
      <c r="AQ18" s="142" t="str">
        <f t="shared" ca="1" si="7"/>
        <v/>
      </c>
      <c r="AR18" s="142" t="str">
        <f t="shared" ca="1" si="7"/>
        <v/>
      </c>
      <c r="AS18" s="142" t="str">
        <f t="shared" ca="1" si="7"/>
        <v/>
      </c>
      <c r="AT18" s="142" t="str">
        <f t="shared" ca="1" si="7"/>
        <v/>
      </c>
      <c r="AU18" s="142" t="str">
        <f t="shared" ca="1" si="7"/>
        <v/>
      </c>
      <c r="AV18" s="142" t="str">
        <f t="shared" ca="1" si="7"/>
        <v/>
      </c>
      <c r="AW18" s="142" t="str">
        <f t="shared" ca="1" si="7"/>
        <v/>
      </c>
      <c r="AX18" s="142" t="str">
        <f t="shared" ca="1" si="7"/>
        <v/>
      </c>
      <c r="AY18" s="142" t="str">
        <f t="shared" ca="1" si="7"/>
        <v/>
      </c>
      <c r="AZ18" s="142" t="str">
        <f t="shared" ca="1" si="7"/>
        <v/>
      </c>
      <c r="BA18" s="142" t="str">
        <f t="shared" ca="1" si="7"/>
        <v/>
      </c>
      <c r="BB18" s="142" t="str">
        <f t="shared" ca="1" si="7"/>
        <v/>
      </c>
      <c r="BC18" s="142" t="str">
        <f t="shared" ca="1" si="7"/>
        <v/>
      </c>
      <c r="BD18" s="142" t="str">
        <f t="shared" ca="1" si="7"/>
        <v/>
      </c>
      <c r="BE18" s="142" t="str">
        <f t="shared" ca="1" si="8"/>
        <v/>
      </c>
      <c r="BF18" s="142" t="str">
        <f t="shared" ca="1" si="8"/>
        <v/>
      </c>
      <c r="BG18" s="142" t="str">
        <f t="shared" ca="1" si="8"/>
        <v/>
      </c>
      <c r="BH18" s="142" t="str">
        <f t="shared" ca="1" si="8"/>
        <v/>
      </c>
      <c r="BI18" s="142" t="str">
        <f t="shared" ca="1" si="8"/>
        <v/>
      </c>
      <c r="BJ18" s="142" t="str">
        <f t="shared" ca="1" si="8"/>
        <v/>
      </c>
      <c r="BK18" s="142" t="str">
        <f t="shared" ca="1" si="8"/>
        <v/>
      </c>
      <c r="BL18" s="142" t="str">
        <f t="shared" ca="1" si="8"/>
        <v/>
      </c>
      <c r="BM18" s="159"/>
      <c r="BN18" s="153"/>
      <c r="BO18" s="153"/>
      <c r="BP18" s="153"/>
      <c r="BQ18" s="153"/>
      <c r="BR18" s="153"/>
      <c r="BS18" s="153"/>
      <c r="BT18" s="153"/>
      <c r="BU18" s="153"/>
      <c r="BV18" s="153"/>
      <c r="BW18" s="153"/>
      <c r="BX18" s="153"/>
      <c r="BY18" s="153"/>
      <c r="BZ18" s="153"/>
      <c r="CA18" s="153"/>
      <c r="CB18" s="153"/>
      <c r="CC18" s="153"/>
      <c r="CD18" s="153"/>
      <c r="CE18" s="153"/>
      <c r="CF18" s="153"/>
      <c r="CG18" s="153"/>
      <c r="CH18" s="153"/>
      <c r="CI18" s="153"/>
      <c r="CJ18" s="153"/>
      <c r="CK18" s="153"/>
      <c r="CL18" s="153"/>
      <c r="CM18" s="153"/>
      <c r="CN18" s="153"/>
      <c r="CO18" s="153"/>
      <c r="CP18" s="153"/>
      <c r="CQ18" s="153"/>
      <c r="CR18" s="153"/>
      <c r="CS18" s="153"/>
      <c r="CT18" s="153"/>
      <c r="CU18" s="153"/>
      <c r="CV18" s="153"/>
      <c r="CW18" s="153"/>
      <c r="CX18" s="153"/>
      <c r="CY18" s="153"/>
      <c r="CZ18" s="153"/>
      <c r="DA18" s="153"/>
      <c r="DB18" s="153"/>
      <c r="DC18" s="153"/>
    </row>
    <row r="19" spans="1:107" s="1" customFormat="1" ht="40.200000000000003" customHeight="1" x14ac:dyDescent="0.25">
      <c r="A19" s="10"/>
      <c r="B19" s="71" t="s">
        <v>51</v>
      </c>
      <c r="C19" s="67" t="s">
        <v>43</v>
      </c>
      <c r="D19" s="67"/>
      <c r="E19" s="68">
        <v>0.2</v>
      </c>
      <c r="F19" s="69">
        <v>44481</v>
      </c>
      <c r="G19" s="70" t="s">
        <v>52</v>
      </c>
      <c r="H19" s="103"/>
      <c r="I19" s="142"/>
      <c r="J19" s="142"/>
      <c r="K19" s="142"/>
      <c r="L19" s="142"/>
      <c r="M19" s="142"/>
      <c r="N19" s="142"/>
      <c r="O19" s="142"/>
      <c r="P19" s="142"/>
      <c r="Q19" s="142"/>
      <c r="R19" s="142"/>
      <c r="S19" s="142"/>
      <c r="T19" s="142"/>
      <c r="U19" s="142"/>
      <c r="V19" s="142"/>
      <c r="W19" s="142"/>
      <c r="X19" s="142"/>
      <c r="Y19" s="142"/>
      <c r="Z19" s="142"/>
      <c r="AA19" s="142"/>
      <c r="AB19" s="142"/>
      <c r="AC19" s="142"/>
      <c r="AD19" s="142"/>
      <c r="AE19" s="142"/>
      <c r="AF19" s="142"/>
      <c r="AG19" s="142"/>
      <c r="AH19" s="142"/>
      <c r="AI19" s="142"/>
      <c r="AJ19" s="142"/>
      <c r="AK19" s="142"/>
      <c r="AL19" s="142"/>
      <c r="AM19" s="142"/>
      <c r="AN19" s="152"/>
      <c r="AO19" s="152"/>
      <c r="AP19" s="152"/>
      <c r="AQ19" s="152"/>
      <c r="AR19" s="142"/>
      <c r="AS19" s="142"/>
      <c r="AT19" s="142"/>
      <c r="AU19" s="142"/>
      <c r="AV19" s="142"/>
      <c r="AW19" s="142"/>
      <c r="AX19" s="142"/>
      <c r="AY19" s="142"/>
      <c r="AZ19" s="142"/>
      <c r="BA19" s="142"/>
      <c r="BB19" s="142"/>
      <c r="BC19" s="142"/>
      <c r="BD19" s="142"/>
      <c r="BE19" s="142"/>
      <c r="BF19" s="142"/>
      <c r="BG19" s="142"/>
      <c r="BH19" s="142"/>
      <c r="BI19" s="142"/>
      <c r="BJ19" s="142"/>
      <c r="BK19" s="142"/>
      <c r="BL19" s="142"/>
      <c r="BM19" s="159"/>
      <c r="BN19" s="153"/>
      <c r="BO19" s="153"/>
      <c r="BP19" s="153"/>
      <c r="BQ19" s="153"/>
      <c r="BR19" s="153"/>
      <c r="BS19" s="153"/>
      <c r="BT19" s="153"/>
      <c r="BU19" s="153"/>
      <c r="BV19" s="153"/>
      <c r="BW19" s="153"/>
      <c r="BX19" s="153"/>
      <c r="BY19" s="153"/>
      <c r="BZ19" s="153"/>
      <c r="CA19" s="153"/>
      <c r="CB19" s="153"/>
      <c r="CC19" s="153"/>
      <c r="CD19" s="153"/>
      <c r="CE19" s="153"/>
      <c r="CF19" s="153"/>
      <c r="CG19" s="153"/>
      <c r="CH19" s="153"/>
      <c r="CI19" s="153"/>
      <c r="CJ19" s="153"/>
      <c r="CK19" s="153"/>
      <c r="CL19" s="153"/>
      <c r="CM19" s="153"/>
      <c r="CN19" s="153"/>
      <c r="CO19" s="153"/>
      <c r="CP19" s="153"/>
      <c r="CQ19" s="153"/>
      <c r="CR19" s="153"/>
      <c r="CS19" s="153"/>
      <c r="CT19" s="153"/>
      <c r="CU19" s="153"/>
      <c r="CV19" s="153"/>
      <c r="CW19" s="153"/>
      <c r="CX19" s="153"/>
      <c r="CY19" s="153"/>
      <c r="CZ19" s="153"/>
      <c r="DA19" s="153"/>
      <c r="DB19" s="153"/>
      <c r="DC19" s="153"/>
    </row>
    <row r="20" spans="1:107" s="1" customFormat="1" ht="40.200000000000003" customHeight="1" x14ac:dyDescent="0.25">
      <c r="A20" s="9"/>
      <c r="B20" s="71" t="s">
        <v>59</v>
      </c>
      <c r="C20" s="67" t="s">
        <v>43</v>
      </c>
      <c r="D20" s="67"/>
      <c r="E20" s="68">
        <v>1</v>
      </c>
      <c r="F20" s="69">
        <v>44485</v>
      </c>
      <c r="G20" s="70">
        <v>4</v>
      </c>
      <c r="H20" s="103"/>
      <c r="I20" s="142"/>
      <c r="J20" s="142"/>
      <c r="K20" s="142"/>
      <c r="L20" s="142"/>
      <c r="M20" s="142"/>
      <c r="N20" s="142"/>
      <c r="O20" s="142"/>
      <c r="P20" s="142"/>
      <c r="Q20" s="142"/>
      <c r="R20" s="142"/>
      <c r="S20" s="142"/>
      <c r="T20" s="142"/>
      <c r="U20" s="142"/>
      <c r="V20" s="142"/>
      <c r="W20" s="142"/>
      <c r="X20" s="142"/>
      <c r="Y20" s="142"/>
      <c r="Z20" s="142"/>
      <c r="AA20" s="142"/>
      <c r="AB20" s="142"/>
      <c r="AC20" s="142"/>
      <c r="AD20" s="142"/>
      <c r="AE20" s="142"/>
      <c r="AF20" s="142"/>
      <c r="AG20" s="142"/>
      <c r="AH20" s="142"/>
      <c r="AI20" s="142"/>
      <c r="AJ20" s="142"/>
      <c r="AK20" s="142"/>
      <c r="AL20" s="142"/>
      <c r="AM20" s="142"/>
      <c r="AN20" s="142"/>
      <c r="AO20" s="142"/>
      <c r="AP20" s="142"/>
      <c r="AQ20" s="142"/>
      <c r="AR20" s="152"/>
      <c r="AS20" s="152"/>
      <c r="AT20" s="152"/>
      <c r="AU20" s="152"/>
      <c r="AV20" s="142"/>
      <c r="AW20" s="142"/>
      <c r="AX20" s="142"/>
      <c r="AY20" s="142"/>
      <c r="AZ20" s="142"/>
      <c r="BA20" s="142"/>
      <c r="BB20" s="142"/>
      <c r="BC20" s="142"/>
      <c r="BD20" s="142"/>
      <c r="BE20" s="142"/>
      <c r="BF20" s="142"/>
      <c r="BG20" s="142"/>
      <c r="BH20" s="142"/>
      <c r="BI20" s="142"/>
      <c r="BJ20" s="142"/>
      <c r="BK20" s="142"/>
      <c r="BL20" s="142"/>
      <c r="BM20" s="159"/>
      <c r="BN20" s="153"/>
      <c r="BO20" s="153"/>
      <c r="BP20" s="153"/>
      <c r="BQ20" s="153"/>
      <c r="BR20" s="153"/>
      <c r="BS20" s="153"/>
      <c r="BT20" s="153"/>
      <c r="BU20" s="153"/>
      <c r="BV20" s="153"/>
      <c r="BW20" s="153"/>
      <c r="BX20" s="153"/>
      <c r="BY20" s="153"/>
      <c r="BZ20" s="153"/>
      <c r="CA20" s="153"/>
      <c r="CB20" s="153"/>
      <c r="CC20" s="153"/>
      <c r="CD20" s="153"/>
      <c r="CE20" s="153"/>
      <c r="CF20" s="153"/>
      <c r="CG20" s="153"/>
      <c r="CH20" s="153"/>
      <c r="CI20" s="153"/>
      <c r="CJ20" s="153"/>
      <c r="CK20" s="153"/>
      <c r="CL20" s="153"/>
      <c r="CM20" s="153"/>
      <c r="CN20" s="153"/>
      <c r="CO20" s="153"/>
      <c r="CP20" s="153"/>
      <c r="CQ20" s="153"/>
      <c r="CR20" s="153"/>
      <c r="CS20" s="153"/>
      <c r="CT20" s="153"/>
      <c r="CU20" s="153"/>
      <c r="CV20" s="153"/>
      <c r="CW20" s="153"/>
      <c r="CX20" s="153"/>
      <c r="CY20" s="153"/>
      <c r="CZ20" s="153"/>
      <c r="DA20" s="153"/>
      <c r="DB20" s="153"/>
      <c r="DC20" s="153"/>
    </row>
    <row r="21" spans="1:107" s="1" customFormat="1" ht="40.200000000000003" customHeight="1" x14ac:dyDescent="0.25">
      <c r="A21" s="9"/>
      <c r="B21" s="71" t="s">
        <v>61</v>
      </c>
      <c r="C21" s="67" t="s">
        <v>43</v>
      </c>
      <c r="D21" s="67"/>
      <c r="E21" s="68">
        <v>1</v>
      </c>
      <c r="F21" s="69">
        <v>44489</v>
      </c>
      <c r="G21" s="70">
        <v>4</v>
      </c>
      <c r="H21" s="103"/>
      <c r="I21" s="142"/>
      <c r="J21" s="142"/>
      <c r="K21" s="142"/>
      <c r="L21" s="142"/>
      <c r="M21" s="142"/>
      <c r="N21" s="142"/>
      <c r="O21" s="142"/>
      <c r="P21" s="142"/>
      <c r="Q21" s="142"/>
      <c r="R21" s="142"/>
      <c r="S21" s="142"/>
      <c r="T21" s="142"/>
      <c r="U21" s="142"/>
      <c r="V21" s="142"/>
      <c r="W21" s="142"/>
      <c r="X21" s="142"/>
      <c r="Y21" s="142"/>
      <c r="Z21" s="142"/>
      <c r="AA21" s="142"/>
      <c r="AB21" s="142"/>
      <c r="AC21" s="142"/>
      <c r="AD21" s="142"/>
      <c r="AE21" s="142"/>
      <c r="AF21" s="142"/>
      <c r="AG21" s="142"/>
      <c r="AH21" s="142"/>
      <c r="AI21" s="142"/>
      <c r="AJ21" s="142"/>
      <c r="AK21" s="142"/>
      <c r="AL21" s="142"/>
      <c r="AM21" s="142"/>
      <c r="AN21" s="142"/>
      <c r="AO21" s="142"/>
      <c r="AP21" s="142"/>
      <c r="AQ21" s="142"/>
      <c r="AR21" s="142"/>
      <c r="AS21" s="142"/>
      <c r="AT21" s="142"/>
      <c r="AU21" s="142"/>
      <c r="AV21" s="152"/>
      <c r="AW21" s="152"/>
      <c r="AX21" s="152"/>
      <c r="AY21" s="152"/>
      <c r="AZ21" s="142"/>
      <c r="BA21" s="142"/>
      <c r="BB21" s="142"/>
      <c r="BC21" s="142"/>
      <c r="BD21" s="142"/>
      <c r="BE21" s="142"/>
      <c r="BF21" s="142"/>
      <c r="BG21" s="142"/>
      <c r="BH21" s="142"/>
      <c r="BI21" s="142"/>
      <c r="BJ21" s="142"/>
      <c r="BK21" s="142"/>
      <c r="BL21" s="142"/>
      <c r="BM21" s="159"/>
      <c r="BN21" s="153"/>
      <c r="BO21" s="153"/>
      <c r="BP21" s="153"/>
      <c r="BQ21" s="153"/>
      <c r="BR21" s="153"/>
      <c r="BS21" s="153"/>
      <c r="BT21" s="153"/>
      <c r="BU21" s="153"/>
      <c r="BV21" s="153"/>
      <c r="BW21" s="153"/>
      <c r="BX21" s="153"/>
      <c r="BY21" s="153"/>
      <c r="BZ21" s="153"/>
      <c r="CA21" s="153"/>
      <c r="CB21" s="153"/>
      <c r="CC21" s="153"/>
      <c r="CD21" s="153"/>
      <c r="CE21" s="153"/>
      <c r="CF21" s="153"/>
      <c r="CG21" s="153"/>
      <c r="CH21" s="153"/>
      <c r="CI21" s="153"/>
      <c r="CJ21" s="153"/>
      <c r="CK21" s="153"/>
      <c r="CL21" s="153"/>
      <c r="CM21" s="153"/>
      <c r="CN21" s="153"/>
      <c r="CO21" s="153"/>
      <c r="CP21" s="153"/>
      <c r="CQ21" s="153"/>
      <c r="CR21" s="153"/>
      <c r="CS21" s="153"/>
      <c r="CT21" s="153"/>
      <c r="CU21" s="153"/>
      <c r="CV21" s="153"/>
      <c r="CW21" s="153"/>
      <c r="CX21" s="153"/>
      <c r="CY21" s="153"/>
      <c r="CZ21" s="153"/>
      <c r="DA21" s="153"/>
      <c r="DB21" s="153"/>
      <c r="DC21" s="153"/>
    </row>
    <row r="22" spans="1:107" s="1" customFormat="1" ht="40.200000000000003" customHeight="1" x14ac:dyDescent="0.25">
      <c r="A22" s="9"/>
      <c r="B22" s="143" t="s">
        <v>63</v>
      </c>
      <c r="C22" s="67" t="s">
        <v>43</v>
      </c>
      <c r="D22" s="67"/>
      <c r="E22" s="68">
        <v>1</v>
      </c>
      <c r="F22" s="69">
        <v>44493</v>
      </c>
      <c r="G22" s="70">
        <v>4</v>
      </c>
      <c r="H22" s="103"/>
      <c r="I22" s="142"/>
      <c r="J22" s="142"/>
      <c r="K22" s="142"/>
      <c r="L22" s="142"/>
      <c r="M22" s="142"/>
      <c r="N22" s="142"/>
      <c r="O22" s="142"/>
      <c r="P22" s="142"/>
      <c r="Q22" s="142"/>
      <c r="R22" s="142"/>
      <c r="S22" s="142"/>
      <c r="T22" s="142"/>
      <c r="U22" s="142"/>
      <c r="V22" s="142"/>
      <c r="W22" s="142"/>
      <c r="X22" s="142"/>
      <c r="Y22" s="142"/>
      <c r="Z22" s="142"/>
      <c r="AA22" s="142"/>
      <c r="AB22" s="142"/>
      <c r="AC22" s="142"/>
      <c r="AD22" s="142"/>
      <c r="AE22" s="142"/>
      <c r="AF22" s="142"/>
      <c r="AG22" s="142"/>
      <c r="AH22" s="142"/>
      <c r="AI22" s="142"/>
      <c r="AJ22" s="142"/>
      <c r="AK22" s="142"/>
      <c r="AL22" s="142"/>
      <c r="AM22" s="142"/>
      <c r="AN22" s="142"/>
      <c r="AO22" s="142"/>
      <c r="AP22" s="142"/>
      <c r="AQ22" s="142"/>
      <c r="AR22" s="142"/>
      <c r="AS22" s="142"/>
      <c r="AT22" s="142"/>
      <c r="AU22" s="142"/>
      <c r="AV22" s="142"/>
      <c r="AW22" s="142"/>
      <c r="AX22" s="142"/>
      <c r="AY22" s="142"/>
      <c r="AZ22" s="152"/>
      <c r="BA22" s="152"/>
      <c r="BB22" s="152"/>
      <c r="BC22" s="152"/>
      <c r="BD22" s="142"/>
      <c r="BE22" s="142"/>
      <c r="BF22" s="142"/>
      <c r="BG22" s="142"/>
      <c r="BH22" s="142"/>
      <c r="BI22" s="142"/>
      <c r="BJ22" s="142"/>
      <c r="BK22" s="142"/>
      <c r="BL22" s="142"/>
      <c r="BM22" s="159"/>
      <c r="BN22" s="153"/>
      <c r="BO22" s="153"/>
      <c r="BP22" s="153"/>
      <c r="BQ22" s="153"/>
      <c r="BR22" s="153"/>
      <c r="BS22" s="153"/>
      <c r="BT22" s="153"/>
      <c r="BU22" s="153"/>
      <c r="BV22" s="153"/>
      <c r="BW22" s="153"/>
      <c r="BX22" s="153"/>
      <c r="BY22" s="153"/>
      <c r="BZ22" s="153"/>
      <c r="CA22" s="153"/>
      <c r="CB22" s="153"/>
      <c r="CC22" s="153"/>
      <c r="CD22" s="153"/>
      <c r="CE22" s="153"/>
      <c r="CF22" s="153"/>
      <c r="CG22" s="153"/>
      <c r="CH22" s="153"/>
      <c r="CI22" s="153"/>
      <c r="CJ22" s="153"/>
      <c r="CK22" s="153"/>
      <c r="CL22" s="153"/>
      <c r="CM22" s="153"/>
      <c r="CN22" s="153"/>
      <c r="CO22" s="153"/>
      <c r="CP22" s="153"/>
      <c r="CQ22" s="153"/>
      <c r="CR22" s="153"/>
      <c r="CS22" s="153"/>
      <c r="CT22" s="153"/>
      <c r="CU22" s="153"/>
      <c r="CV22" s="153"/>
      <c r="CW22" s="153"/>
      <c r="CX22" s="153"/>
      <c r="CY22" s="153"/>
      <c r="CZ22" s="153"/>
      <c r="DA22" s="153"/>
      <c r="DB22" s="153"/>
      <c r="DC22" s="153"/>
    </row>
    <row r="23" spans="1:107" s="1" customFormat="1" ht="40.200000000000003" customHeight="1" x14ac:dyDescent="0.25">
      <c r="A23" s="9"/>
      <c r="B23" s="71" t="s">
        <v>60</v>
      </c>
      <c r="C23" s="67" t="s">
        <v>43</v>
      </c>
      <c r="D23" s="67"/>
      <c r="E23" s="68">
        <v>0.6</v>
      </c>
      <c r="F23" s="69">
        <v>44497</v>
      </c>
      <c r="G23" s="70" t="s">
        <v>52</v>
      </c>
      <c r="H23" s="103"/>
      <c r="I23" s="142"/>
      <c r="J23" s="142"/>
      <c r="K23" s="142"/>
      <c r="L23" s="142"/>
      <c r="M23" s="142"/>
      <c r="N23" s="142"/>
      <c r="O23" s="142"/>
      <c r="P23" s="142"/>
      <c r="Q23" s="142"/>
      <c r="R23" s="142"/>
      <c r="S23" s="142"/>
      <c r="T23" s="142"/>
      <c r="U23" s="142"/>
      <c r="V23" s="142"/>
      <c r="W23" s="142"/>
      <c r="X23" s="142"/>
      <c r="Y23" s="142"/>
      <c r="Z23" s="142"/>
      <c r="AA23" s="142"/>
      <c r="AB23" s="142"/>
      <c r="AC23" s="142"/>
      <c r="AD23" s="142"/>
      <c r="AE23" s="142"/>
      <c r="AF23" s="142"/>
      <c r="AG23" s="142"/>
      <c r="AH23" s="142"/>
      <c r="AI23" s="142"/>
      <c r="AJ23" s="142"/>
      <c r="AK23" s="142"/>
      <c r="AL23" s="142"/>
      <c r="AM23" s="142"/>
      <c r="AN23" s="142"/>
      <c r="AO23" s="142"/>
      <c r="AP23" s="142"/>
      <c r="AQ23" s="142"/>
      <c r="AR23" s="142"/>
      <c r="AS23" s="142"/>
      <c r="AT23" s="142"/>
      <c r="AU23" s="142"/>
      <c r="AV23" s="142"/>
      <c r="AW23" s="142"/>
      <c r="AX23" s="142"/>
      <c r="AY23" s="142"/>
      <c r="AZ23" s="142"/>
      <c r="BA23" s="142"/>
      <c r="BB23" s="142"/>
      <c r="BC23" s="142"/>
      <c r="BD23" s="142"/>
      <c r="BE23" s="142"/>
      <c r="BF23" s="142"/>
      <c r="BG23" s="142"/>
      <c r="BH23" s="142"/>
      <c r="BI23" s="142"/>
      <c r="BJ23" s="142"/>
      <c r="BK23" s="142"/>
      <c r="BL23" s="142"/>
      <c r="BM23" s="159"/>
      <c r="BN23" s="153"/>
      <c r="BO23" s="153"/>
      <c r="BP23" s="153"/>
      <c r="BQ23" s="153"/>
      <c r="BR23" s="153"/>
      <c r="BS23" s="153"/>
      <c r="BT23" s="153"/>
      <c r="BU23" s="153"/>
      <c r="BV23" s="153"/>
      <c r="BW23" s="153"/>
      <c r="BX23" s="153"/>
      <c r="BY23" s="153"/>
      <c r="BZ23" s="153"/>
      <c r="CA23" s="153"/>
      <c r="CB23" s="153"/>
      <c r="CC23" s="153"/>
      <c r="CD23" s="153"/>
      <c r="CE23" s="153"/>
      <c r="CF23" s="153"/>
      <c r="CG23" s="153"/>
      <c r="CH23" s="153"/>
      <c r="CI23" s="153"/>
      <c r="CJ23" s="153"/>
      <c r="CK23" s="153"/>
      <c r="CL23" s="153"/>
      <c r="CM23" s="153"/>
      <c r="CN23" s="153"/>
      <c r="CO23" s="153"/>
      <c r="CP23" s="153"/>
      <c r="CQ23" s="153"/>
      <c r="CR23" s="153"/>
      <c r="CS23" s="153"/>
      <c r="CT23" s="153"/>
      <c r="CU23" s="153"/>
      <c r="CV23" s="153"/>
      <c r="CW23" s="153"/>
      <c r="CX23" s="153"/>
      <c r="CY23" s="153"/>
      <c r="CZ23" s="153"/>
      <c r="DA23" s="153"/>
      <c r="DB23" s="153"/>
      <c r="DC23" s="153"/>
    </row>
    <row r="24" spans="1:107" s="1" customFormat="1" ht="40.200000000000003" customHeight="1" x14ac:dyDescent="0.25">
      <c r="A24" s="9"/>
      <c r="B24" s="134" t="s">
        <v>55</v>
      </c>
      <c r="C24" s="67"/>
      <c r="D24" s="67"/>
      <c r="E24" s="68"/>
      <c r="F24" s="69"/>
      <c r="G24" s="70"/>
      <c r="H24" s="103"/>
      <c r="I24" s="142"/>
      <c r="J24" s="142"/>
      <c r="K24" s="142"/>
      <c r="L24" s="142"/>
      <c r="M24" s="142"/>
      <c r="N24" s="142"/>
      <c r="O24" s="142"/>
      <c r="P24" s="142"/>
      <c r="Q24" s="142"/>
      <c r="R24" s="142"/>
      <c r="S24" s="142"/>
      <c r="T24" s="142"/>
      <c r="U24" s="142"/>
      <c r="V24" s="142"/>
      <c r="W24" s="142"/>
      <c r="X24" s="142"/>
      <c r="Y24" s="142"/>
      <c r="Z24" s="142"/>
      <c r="AA24" s="142"/>
      <c r="AB24" s="142"/>
      <c r="AC24" s="142"/>
      <c r="AD24" s="142"/>
      <c r="AE24" s="142"/>
      <c r="AF24" s="142"/>
      <c r="AG24" s="142"/>
      <c r="AH24" s="142"/>
      <c r="AI24" s="142"/>
      <c r="AJ24" s="142"/>
      <c r="AK24" s="142"/>
      <c r="AL24" s="142"/>
      <c r="AM24" s="142"/>
      <c r="AN24" s="142"/>
      <c r="AO24" s="142"/>
      <c r="AP24" s="142"/>
      <c r="AQ24" s="142"/>
      <c r="AR24" s="142"/>
      <c r="AS24" s="142"/>
      <c r="AT24" s="142"/>
      <c r="AU24" s="142"/>
      <c r="AV24" s="142"/>
      <c r="AW24" s="142"/>
      <c r="AX24" s="142"/>
      <c r="AY24" s="142"/>
      <c r="AZ24" s="142"/>
      <c r="BA24" s="142"/>
      <c r="BB24" s="142"/>
      <c r="BC24" s="142"/>
      <c r="BD24" s="142"/>
      <c r="BE24" s="142"/>
      <c r="BF24" s="142"/>
      <c r="BG24" s="142"/>
      <c r="BH24" s="142"/>
      <c r="BI24" s="142"/>
      <c r="BJ24" s="142"/>
      <c r="BK24" s="142"/>
      <c r="BL24" s="142"/>
      <c r="BM24" s="159"/>
      <c r="BN24" s="153"/>
      <c r="BO24" s="153"/>
      <c r="BP24" s="153"/>
      <c r="BQ24" s="153"/>
      <c r="BR24" s="153"/>
      <c r="BS24" s="153"/>
      <c r="BT24" s="153"/>
      <c r="BU24" s="153"/>
      <c r="BV24" s="153"/>
      <c r="BW24" s="153"/>
      <c r="BX24" s="153"/>
      <c r="BY24" s="153"/>
      <c r="BZ24" s="153"/>
      <c r="CA24" s="153"/>
      <c r="CB24" s="153"/>
      <c r="CC24" s="153"/>
      <c r="CD24" s="153"/>
      <c r="CE24" s="153"/>
      <c r="CF24" s="153"/>
      <c r="CG24" s="153"/>
      <c r="CH24" s="153"/>
      <c r="CI24" s="153"/>
      <c r="CJ24" s="153"/>
      <c r="CK24" s="153"/>
      <c r="CL24" s="153"/>
      <c r="CM24" s="153"/>
      <c r="CN24" s="153"/>
      <c r="CO24" s="153"/>
      <c r="CP24" s="153"/>
      <c r="CQ24" s="153"/>
      <c r="CR24" s="153"/>
      <c r="CS24" s="153"/>
      <c r="CT24" s="153"/>
      <c r="CU24" s="153"/>
      <c r="CV24" s="153"/>
      <c r="CW24" s="153"/>
      <c r="CX24" s="153"/>
      <c r="CY24" s="153"/>
      <c r="CZ24" s="153"/>
      <c r="DA24" s="153"/>
      <c r="DB24" s="153"/>
      <c r="DC24" s="153"/>
    </row>
    <row r="25" spans="1:107" s="1" customFormat="1" ht="40.200000000000003" customHeight="1" x14ac:dyDescent="0.25">
      <c r="A25" s="9"/>
      <c r="B25" s="71" t="s">
        <v>57</v>
      </c>
      <c r="C25" s="67" t="s">
        <v>43</v>
      </c>
      <c r="D25" s="67"/>
      <c r="E25" s="68">
        <v>1</v>
      </c>
      <c r="F25" s="69">
        <v>44507</v>
      </c>
      <c r="G25" s="70">
        <v>2</v>
      </c>
      <c r="H25" s="103"/>
      <c r="I25" s="142"/>
      <c r="J25" s="142"/>
      <c r="K25" s="142"/>
      <c r="L25" s="142"/>
      <c r="M25" s="142"/>
      <c r="N25" s="142"/>
      <c r="O25" s="142"/>
      <c r="P25" s="142"/>
      <c r="Q25" s="142"/>
      <c r="R25" s="142"/>
      <c r="S25" s="142"/>
      <c r="T25" s="142"/>
      <c r="U25" s="142"/>
      <c r="V25" s="142"/>
      <c r="W25" s="142"/>
      <c r="X25" s="142"/>
      <c r="Y25" s="142"/>
      <c r="Z25" s="142"/>
      <c r="AA25" s="142"/>
      <c r="AB25" s="142"/>
      <c r="AC25" s="142"/>
      <c r="AD25" s="142"/>
      <c r="AE25" s="142"/>
      <c r="AF25" s="142"/>
      <c r="AG25" s="142"/>
      <c r="AH25" s="142"/>
      <c r="AI25" s="142"/>
      <c r="AJ25" s="142"/>
      <c r="AK25" s="142"/>
      <c r="AL25" s="142"/>
      <c r="AM25" s="142"/>
      <c r="AN25" s="142"/>
      <c r="AO25" s="142"/>
      <c r="AP25" s="142"/>
      <c r="AQ25" s="142"/>
      <c r="AR25" s="142"/>
      <c r="AS25" s="142"/>
      <c r="AT25" s="142"/>
      <c r="AU25" s="142"/>
      <c r="AV25" s="142"/>
      <c r="AW25" s="142"/>
      <c r="AX25" s="142"/>
      <c r="AY25" s="142"/>
      <c r="AZ25" s="142"/>
      <c r="BA25" s="142"/>
      <c r="BB25" s="142"/>
      <c r="BC25" s="142"/>
      <c r="BD25" s="142"/>
      <c r="BE25" s="142"/>
      <c r="BF25" s="142"/>
      <c r="BG25" s="142"/>
      <c r="BH25" s="142"/>
      <c r="BI25" s="142"/>
      <c r="BJ25" s="142"/>
      <c r="BK25" s="142"/>
      <c r="BL25" s="142"/>
      <c r="BM25" s="159"/>
      <c r="BN25" s="161"/>
      <c r="BO25" s="161"/>
      <c r="BP25" s="153"/>
      <c r="BQ25" s="153"/>
      <c r="BR25" s="153"/>
      <c r="BS25" s="153"/>
      <c r="BT25" s="153"/>
      <c r="BU25" s="153"/>
      <c r="BV25" s="153"/>
      <c r="BW25" s="153"/>
      <c r="BX25" s="153"/>
      <c r="BY25" s="153"/>
      <c r="BZ25" s="153"/>
      <c r="CA25" s="153"/>
      <c r="CB25" s="153"/>
      <c r="CC25" s="153"/>
      <c r="CD25" s="153"/>
      <c r="CE25" s="153"/>
      <c r="CF25" s="153"/>
      <c r="CG25" s="153"/>
      <c r="CH25" s="153"/>
      <c r="CI25" s="153"/>
      <c r="CJ25" s="153"/>
      <c r="CK25" s="153"/>
      <c r="CL25" s="153"/>
      <c r="CM25" s="153"/>
      <c r="CN25" s="153"/>
      <c r="CO25" s="153"/>
      <c r="CP25" s="153"/>
      <c r="CQ25" s="153"/>
      <c r="CR25" s="153"/>
      <c r="CS25" s="153"/>
      <c r="CT25" s="153"/>
      <c r="CU25" s="153"/>
      <c r="CV25" s="153"/>
      <c r="CW25" s="153"/>
      <c r="CX25" s="153"/>
      <c r="CY25" s="153"/>
      <c r="CZ25" s="153"/>
      <c r="DA25" s="153"/>
      <c r="DB25" s="153"/>
      <c r="DC25" s="153"/>
    </row>
    <row r="26" spans="1:107" s="1" customFormat="1" ht="40.200000000000003" customHeight="1" x14ac:dyDescent="0.25">
      <c r="A26" s="9"/>
      <c r="B26" s="156" t="s">
        <v>62</v>
      </c>
      <c r="C26" s="67" t="s">
        <v>43</v>
      </c>
      <c r="D26" s="67"/>
      <c r="E26" s="68">
        <v>1</v>
      </c>
      <c r="F26" s="69">
        <v>44509</v>
      </c>
      <c r="G26" s="70">
        <v>1</v>
      </c>
      <c r="H26" s="103"/>
      <c r="I26" s="142"/>
      <c r="J26" s="142"/>
      <c r="K26" s="142"/>
      <c r="L26" s="142"/>
      <c r="M26" s="142"/>
      <c r="N26" s="142"/>
      <c r="O26" s="142"/>
      <c r="P26" s="142"/>
      <c r="Q26" s="142"/>
      <c r="R26" s="142"/>
      <c r="S26" s="142"/>
      <c r="T26" s="142"/>
      <c r="U26" s="142"/>
      <c r="V26" s="142"/>
      <c r="W26" s="142"/>
      <c r="X26" s="142"/>
      <c r="Y26" s="142"/>
      <c r="Z26" s="142"/>
      <c r="AA26" s="142"/>
      <c r="AB26" s="142"/>
      <c r="AC26" s="142"/>
      <c r="AD26" s="142"/>
      <c r="AE26" s="142"/>
      <c r="AF26" s="142"/>
      <c r="AG26" s="142"/>
      <c r="AH26" s="142"/>
      <c r="AI26" s="142"/>
      <c r="AJ26" s="142"/>
      <c r="AK26" s="142"/>
      <c r="AL26" s="142"/>
      <c r="AM26" s="142"/>
      <c r="AN26" s="142"/>
      <c r="AO26" s="142"/>
      <c r="AP26" s="142"/>
      <c r="AQ26" s="142"/>
      <c r="AR26" s="142"/>
      <c r="AS26" s="142"/>
      <c r="AT26" s="142"/>
      <c r="AU26" s="142"/>
      <c r="AV26" s="142"/>
      <c r="AW26" s="142"/>
      <c r="AX26" s="142"/>
      <c r="AY26" s="142"/>
      <c r="AZ26" s="142"/>
      <c r="BA26" s="142"/>
      <c r="BB26" s="142"/>
      <c r="BC26" s="142"/>
      <c r="BD26" s="142"/>
      <c r="BE26" s="142"/>
      <c r="BF26" s="142"/>
      <c r="BG26" s="142"/>
      <c r="BH26" s="142"/>
      <c r="BI26" s="142"/>
      <c r="BJ26" s="142"/>
      <c r="BK26" s="142"/>
      <c r="BL26" s="142"/>
      <c r="BM26" s="159"/>
      <c r="BN26" s="153"/>
      <c r="BO26" s="153"/>
      <c r="BP26" s="161"/>
      <c r="BQ26" s="153"/>
      <c r="BR26" s="153"/>
      <c r="BS26" s="153"/>
      <c r="BT26" s="153"/>
      <c r="BU26" s="153"/>
      <c r="BV26" s="153"/>
      <c r="BW26" s="153"/>
      <c r="BX26" s="153"/>
      <c r="BY26" s="153"/>
      <c r="BZ26" s="153"/>
      <c r="CA26" s="153"/>
      <c r="CB26" s="153"/>
      <c r="CC26" s="153"/>
      <c r="CD26" s="153"/>
      <c r="CE26" s="153"/>
      <c r="CF26" s="153"/>
      <c r="CG26" s="153"/>
      <c r="CH26" s="153"/>
      <c r="CI26" s="153"/>
      <c r="CJ26" s="153"/>
      <c r="CK26" s="153"/>
      <c r="CL26" s="153"/>
      <c r="CM26" s="153"/>
      <c r="CN26" s="153"/>
      <c r="CO26" s="153"/>
      <c r="CP26" s="153"/>
      <c r="CQ26" s="153"/>
      <c r="CR26" s="153"/>
      <c r="CS26" s="153"/>
      <c r="CT26" s="153"/>
      <c r="CU26" s="153"/>
      <c r="CV26" s="153"/>
      <c r="CW26" s="153"/>
      <c r="CX26" s="153"/>
      <c r="CY26" s="153"/>
      <c r="CZ26" s="153"/>
      <c r="DA26" s="153"/>
      <c r="DB26" s="153"/>
      <c r="DC26" s="153"/>
    </row>
    <row r="27" spans="1:107" s="1" customFormat="1" ht="40.200000000000003" customHeight="1" x14ac:dyDescent="0.25">
      <c r="A27" s="9"/>
      <c r="B27" s="71" t="s">
        <v>58</v>
      </c>
      <c r="C27" s="67" t="s">
        <v>43</v>
      </c>
      <c r="D27" s="67"/>
      <c r="E27" s="68">
        <v>1</v>
      </c>
      <c r="F27" s="69">
        <v>44510</v>
      </c>
      <c r="G27" s="70">
        <v>2</v>
      </c>
      <c r="H27" s="103"/>
      <c r="I27" s="142"/>
      <c r="J27" s="142"/>
      <c r="K27" s="142"/>
      <c r="L27" s="142"/>
      <c r="M27" s="142"/>
      <c r="N27" s="142"/>
      <c r="O27" s="142"/>
      <c r="P27" s="142"/>
      <c r="Q27" s="142"/>
      <c r="R27" s="142"/>
      <c r="S27" s="142"/>
      <c r="T27" s="142"/>
      <c r="U27" s="142"/>
      <c r="V27" s="142"/>
      <c r="W27" s="142"/>
      <c r="X27" s="142"/>
      <c r="Y27" s="142"/>
      <c r="Z27" s="142"/>
      <c r="AA27" s="142"/>
      <c r="AB27" s="142"/>
      <c r="AC27" s="142"/>
      <c r="AD27" s="142"/>
      <c r="AE27" s="142"/>
      <c r="AF27" s="142"/>
      <c r="AG27" s="142"/>
      <c r="AH27" s="142"/>
      <c r="AI27" s="142"/>
      <c r="AJ27" s="142"/>
      <c r="AK27" s="142"/>
      <c r="AL27" s="142"/>
      <c r="AM27" s="142"/>
      <c r="AN27" s="142"/>
      <c r="AO27" s="142"/>
      <c r="AP27" s="142"/>
      <c r="AQ27" s="142"/>
      <c r="AR27" s="142"/>
      <c r="AS27" s="142"/>
      <c r="AT27" s="142"/>
      <c r="AU27" s="142"/>
      <c r="AV27" s="142"/>
      <c r="AW27" s="142"/>
      <c r="AX27" s="142"/>
      <c r="AY27" s="142"/>
      <c r="AZ27" s="142"/>
      <c r="BA27" s="142"/>
      <c r="BB27" s="142"/>
      <c r="BC27" s="142"/>
      <c r="BD27" s="142"/>
      <c r="BE27" s="142"/>
      <c r="BF27" s="142"/>
      <c r="BG27" s="142"/>
      <c r="BH27" s="142"/>
      <c r="BI27" s="142"/>
      <c r="BJ27" s="142"/>
      <c r="BK27" s="142"/>
      <c r="BL27" s="142"/>
      <c r="BM27" s="159"/>
      <c r="BN27" s="153"/>
      <c r="BO27" s="153"/>
      <c r="BP27" s="153"/>
      <c r="BQ27" s="161"/>
      <c r="BR27" s="161"/>
      <c r="BS27" s="153"/>
      <c r="BT27" s="153"/>
      <c r="BU27" s="153"/>
      <c r="BV27" s="153"/>
      <c r="BW27" s="153"/>
      <c r="BX27" s="153"/>
      <c r="BY27" s="153"/>
      <c r="BZ27" s="153"/>
      <c r="CA27" s="153"/>
      <c r="CB27" s="153"/>
      <c r="CC27" s="153"/>
      <c r="CD27" s="153"/>
      <c r="CE27" s="153"/>
      <c r="CF27" s="153"/>
      <c r="CG27" s="153"/>
      <c r="CH27" s="153"/>
      <c r="CI27" s="153"/>
      <c r="CJ27" s="153"/>
      <c r="CK27" s="153"/>
      <c r="CL27" s="153"/>
      <c r="CM27" s="153"/>
      <c r="CN27" s="153"/>
      <c r="CO27" s="153"/>
      <c r="CP27" s="153"/>
      <c r="CQ27" s="153"/>
      <c r="CR27" s="153"/>
      <c r="CS27" s="153"/>
      <c r="CT27" s="153"/>
      <c r="CU27" s="153"/>
      <c r="CV27" s="153"/>
      <c r="CW27" s="153"/>
      <c r="CX27" s="153"/>
      <c r="CY27" s="153"/>
      <c r="CZ27" s="153"/>
      <c r="DA27" s="153"/>
      <c r="DB27" s="153"/>
      <c r="DC27" s="153"/>
    </row>
    <row r="28" spans="1:107" s="1" customFormat="1" ht="40.200000000000003" customHeight="1" x14ac:dyDescent="0.25">
      <c r="A28" s="9"/>
      <c r="B28" s="143" t="s">
        <v>64</v>
      </c>
      <c r="C28" s="67" t="s">
        <v>43</v>
      </c>
      <c r="D28" s="67"/>
      <c r="E28" s="68">
        <v>1</v>
      </c>
      <c r="F28" s="69">
        <v>44510</v>
      </c>
      <c r="G28" s="70">
        <v>2</v>
      </c>
      <c r="H28" s="103"/>
      <c r="I28" s="142"/>
      <c r="J28" s="142"/>
      <c r="K28" s="142"/>
      <c r="L28" s="142"/>
      <c r="M28" s="142"/>
      <c r="N28" s="142"/>
      <c r="O28" s="142"/>
      <c r="P28" s="142"/>
      <c r="Q28" s="142"/>
      <c r="R28" s="142"/>
      <c r="S28" s="142"/>
      <c r="T28" s="142"/>
      <c r="U28" s="142"/>
      <c r="V28" s="142"/>
      <c r="W28" s="142"/>
      <c r="X28" s="142"/>
      <c r="Y28" s="142"/>
      <c r="Z28" s="142"/>
      <c r="AA28" s="142"/>
      <c r="AB28" s="142"/>
      <c r="AC28" s="142"/>
      <c r="AD28" s="142"/>
      <c r="AE28" s="142"/>
      <c r="AF28" s="142"/>
      <c r="AG28" s="142"/>
      <c r="AH28" s="142"/>
      <c r="AI28" s="142"/>
      <c r="AJ28" s="142"/>
      <c r="AK28" s="142"/>
      <c r="AL28" s="142"/>
      <c r="AM28" s="142"/>
      <c r="AN28" s="142"/>
      <c r="AO28" s="142"/>
      <c r="AP28" s="142"/>
      <c r="AQ28" s="142"/>
      <c r="AR28" s="142"/>
      <c r="AS28" s="142"/>
      <c r="AT28" s="142"/>
      <c r="AU28" s="142"/>
      <c r="AV28" s="142"/>
      <c r="AW28" s="142"/>
      <c r="AX28" s="142"/>
      <c r="AY28" s="142"/>
      <c r="AZ28" s="142"/>
      <c r="BA28" s="142"/>
      <c r="BB28" s="142"/>
      <c r="BC28" s="142"/>
      <c r="BD28" s="142"/>
      <c r="BE28" s="142"/>
      <c r="BF28" s="142"/>
      <c r="BG28" s="142"/>
      <c r="BH28" s="142"/>
      <c r="BI28" s="142"/>
      <c r="BJ28" s="142"/>
      <c r="BK28" s="142"/>
      <c r="BL28" s="142"/>
      <c r="BM28" s="159"/>
      <c r="BN28" s="153"/>
      <c r="BO28" s="153"/>
      <c r="BP28" s="153"/>
      <c r="BQ28" s="161"/>
      <c r="BR28" s="161"/>
      <c r="BS28" s="153"/>
      <c r="BT28" s="153"/>
      <c r="BU28" s="153"/>
      <c r="BV28" s="153"/>
      <c r="BW28" s="153"/>
      <c r="BX28" s="153"/>
      <c r="BY28" s="153"/>
      <c r="BZ28" s="153"/>
      <c r="CA28" s="153"/>
      <c r="CB28" s="153"/>
      <c r="CC28" s="153"/>
      <c r="CD28" s="153"/>
      <c r="CE28" s="153"/>
      <c r="CF28" s="153"/>
      <c r="CG28" s="153"/>
      <c r="CH28" s="153"/>
      <c r="CI28" s="153"/>
      <c r="CJ28" s="153"/>
      <c r="CK28" s="153"/>
      <c r="CL28" s="153"/>
      <c r="CM28" s="153"/>
      <c r="CN28" s="153"/>
      <c r="CO28" s="153"/>
      <c r="CP28" s="153"/>
      <c r="CQ28" s="153"/>
      <c r="CR28" s="153"/>
      <c r="CS28" s="153"/>
      <c r="CT28" s="153"/>
      <c r="CU28" s="153"/>
      <c r="CV28" s="153"/>
      <c r="CW28" s="153"/>
      <c r="CX28" s="153"/>
      <c r="CY28" s="153"/>
      <c r="CZ28" s="153"/>
      <c r="DA28" s="153"/>
      <c r="DB28" s="153"/>
      <c r="DC28" s="153"/>
    </row>
    <row r="29" spans="1:107" s="1" customFormat="1" ht="40.200000000000003" customHeight="1" x14ac:dyDescent="0.25">
      <c r="A29" s="9"/>
      <c r="B29" s="71" t="s">
        <v>56</v>
      </c>
      <c r="C29" s="67" t="s">
        <v>43</v>
      </c>
      <c r="D29" s="67"/>
      <c r="E29" s="68">
        <v>1</v>
      </c>
      <c r="F29" s="69">
        <v>44512</v>
      </c>
      <c r="G29" s="70">
        <v>1</v>
      </c>
      <c r="H29" s="103"/>
      <c r="I29" s="142"/>
      <c r="J29" s="142"/>
      <c r="K29" s="142"/>
      <c r="L29" s="142"/>
      <c r="M29" s="142"/>
      <c r="N29" s="142"/>
      <c r="O29" s="142"/>
      <c r="P29" s="142"/>
      <c r="Q29" s="142"/>
      <c r="R29" s="142"/>
      <c r="S29" s="142"/>
      <c r="T29" s="142"/>
      <c r="U29" s="142"/>
      <c r="V29" s="142"/>
      <c r="W29" s="142"/>
      <c r="X29" s="142"/>
      <c r="Y29" s="142"/>
      <c r="Z29" s="142"/>
      <c r="AA29" s="142"/>
      <c r="AB29" s="142"/>
      <c r="AC29" s="142"/>
      <c r="AD29" s="142"/>
      <c r="AE29" s="142"/>
      <c r="AF29" s="142"/>
      <c r="AG29" s="142"/>
      <c r="AH29" s="142"/>
      <c r="AI29" s="142"/>
      <c r="AJ29" s="142"/>
      <c r="AK29" s="142"/>
      <c r="AL29" s="142"/>
      <c r="AM29" s="142"/>
      <c r="AN29" s="142"/>
      <c r="AO29" s="142"/>
      <c r="AP29" s="142"/>
      <c r="AQ29" s="142"/>
      <c r="AR29" s="142"/>
      <c r="AS29" s="142"/>
      <c r="AT29" s="142"/>
      <c r="AU29" s="142"/>
      <c r="AV29" s="142"/>
      <c r="AW29" s="142"/>
      <c r="AX29" s="142"/>
      <c r="AY29" s="142"/>
      <c r="AZ29" s="142"/>
      <c r="BA29" s="142"/>
      <c r="BB29" s="142"/>
      <c r="BC29" s="142"/>
      <c r="BD29" s="142"/>
      <c r="BE29" s="142"/>
      <c r="BF29" s="142"/>
      <c r="BG29" s="142"/>
      <c r="BH29" s="142"/>
      <c r="BI29" s="142"/>
      <c r="BJ29" s="142"/>
      <c r="BK29" s="142"/>
      <c r="BL29" s="142"/>
      <c r="BM29" s="159"/>
      <c r="BN29" s="153"/>
      <c r="BO29" s="153"/>
      <c r="BP29" s="153"/>
      <c r="BQ29" s="153"/>
      <c r="BR29" s="153"/>
      <c r="BS29" s="161"/>
      <c r="BT29" s="153"/>
      <c r="BU29" s="153"/>
      <c r="BV29" s="153"/>
      <c r="BW29" s="153"/>
      <c r="BX29" s="153"/>
      <c r="BY29" s="153"/>
      <c r="BZ29" s="153"/>
      <c r="CA29" s="153"/>
      <c r="CB29" s="153"/>
      <c r="CC29" s="153"/>
      <c r="CD29" s="153"/>
      <c r="CE29" s="153"/>
      <c r="CF29" s="153"/>
      <c r="CG29" s="153"/>
      <c r="CH29" s="153"/>
      <c r="CI29" s="153"/>
      <c r="CJ29" s="153"/>
      <c r="CK29" s="153"/>
      <c r="CL29" s="153"/>
      <c r="CM29" s="153"/>
      <c r="CN29" s="153"/>
      <c r="CO29" s="153"/>
      <c r="CP29" s="153"/>
      <c r="CQ29" s="153"/>
      <c r="CR29" s="153"/>
      <c r="CS29" s="153"/>
      <c r="CT29" s="153"/>
      <c r="CU29" s="153"/>
      <c r="CV29" s="153"/>
      <c r="CW29" s="153"/>
      <c r="CX29" s="153"/>
      <c r="CY29" s="153"/>
      <c r="CZ29" s="153"/>
      <c r="DA29" s="153"/>
      <c r="DB29" s="153"/>
      <c r="DC29" s="153"/>
    </row>
    <row r="30" spans="1:107" s="1" customFormat="1" ht="40.200000000000003" customHeight="1" x14ac:dyDescent="0.25">
      <c r="A30" s="9"/>
      <c r="B30" s="71"/>
      <c r="C30" s="67"/>
      <c r="D30" s="67"/>
      <c r="E30" s="68"/>
      <c r="F30" s="69"/>
      <c r="G30" s="70"/>
      <c r="H30" s="103"/>
      <c r="I30" s="142"/>
      <c r="J30" s="142"/>
      <c r="K30" s="142"/>
      <c r="L30" s="142"/>
      <c r="M30" s="142"/>
      <c r="N30" s="142"/>
      <c r="O30" s="142"/>
      <c r="P30" s="142"/>
      <c r="Q30" s="142"/>
      <c r="R30" s="142"/>
      <c r="S30" s="142"/>
      <c r="T30" s="142"/>
      <c r="U30" s="142"/>
      <c r="V30" s="142"/>
      <c r="W30" s="142"/>
      <c r="X30" s="142"/>
      <c r="Y30" s="142"/>
      <c r="Z30" s="142"/>
      <c r="AA30" s="142"/>
      <c r="AB30" s="142"/>
      <c r="AC30" s="142"/>
      <c r="AD30" s="142"/>
      <c r="AE30" s="142"/>
      <c r="AF30" s="142"/>
      <c r="AG30" s="142"/>
      <c r="AH30" s="142"/>
      <c r="AI30" s="142"/>
      <c r="AJ30" s="142"/>
      <c r="AK30" s="142"/>
      <c r="AL30" s="142"/>
      <c r="AM30" s="142"/>
      <c r="AN30" s="142"/>
      <c r="AO30" s="142"/>
      <c r="AP30" s="142"/>
      <c r="AQ30" s="142"/>
      <c r="AR30" s="142"/>
      <c r="AS30" s="142"/>
      <c r="AT30" s="142"/>
      <c r="AU30" s="142"/>
      <c r="AV30" s="142"/>
      <c r="AW30" s="142"/>
      <c r="AX30" s="142"/>
      <c r="AY30" s="142"/>
      <c r="AZ30" s="142"/>
      <c r="BA30" s="142"/>
      <c r="BB30" s="142"/>
      <c r="BC30" s="142"/>
      <c r="BD30" s="142"/>
      <c r="BE30" s="142"/>
      <c r="BF30" s="142"/>
      <c r="BG30" s="142"/>
      <c r="BH30" s="142"/>
      <c r="BI30" s="142"/>
      <c r="BJ30" s="142"/>
      <c r="BK30" s="142"/>
      <c r="BL30" s="142"/>
      <c r="BM30" s="159"/>
      <c r="BN30" s="153"/>
      <c r="BO30" s="153"/>
      <c r="BP30" s="153"/>
      <c r="BQ30" s="153"/>
      <c r="BR30" s="153"/>
      <c r="BS30" s="153"/>
      <c r="BT30" s="153"/>
      <c r="BU30" s="153"/>
      <c r="BV30" s="153"/>
      <c r="BW30" s="153"/>
      <c r="BX30" s="153"/>
      <c r="BY30" s="153"/>
      <c r="BZ30" s="153"/>
      <c r="CA30" s="153"/>
      <c r="CB30" s="153"/>
      <c r="CC30" s="153"/>
      <c r="CD30" s="153"/>
      <c r="CE30" s="153"/>
      <c r="CF30" s="153"/>
      <c r="CG30" s="153"/>
      <c r="CH30" s="153"/>
      <c r="CI30" s="153"/>
      <c r="CJ30" s="153"/>
      <c r="CK30" s="153"/>
      <c r="CL30" s="153"/>
      <c r="CM30" s="153"/>
      <c r="CN30" s="153"/>
      <c r="CO30" s="153"/>
      <c r="CP30" s="153"/>
      <c r="CQ30" s="153"/>
      <c r="CR30" s="153"/>
      <c r="CS30" s="153"/>
      <c r="CT30" s="153"/>
      <c r="CU30" s="153"/>
      <c r="CV30" s="153"/>
      <c r="CW30" s="153"/>
      <c r="CX30" s="153"/>
      <c r="CY30" s="153"/>
      <c r="CZ30" s="153"/>
      <c r="DA30" s="153"/>
      <c r="DB30" s="153"/>
      <c r="DC30" s="153"/>
    </row>
    <row r="31" spans="1:107" s="1" customFormat="1" ht="40.200000000000003" customHeight="1" x14ac:dyDescent="0.25">
      <c r="A31" s="9"/>
      <c r="B31" s="156"/>
      <c r="C31" s="155"/>
      <c r="D31" s="155"/>
      <c r="E31" s="157"/>
      <c r="F31" s="158"/>
      <c r="G31" s="70"/>
      <c r="H31" s="103"/>
      <c r="I31" s="142"/>
      <c r="J31" s="142"/>
      <c r="K31" s="142"/>
      <c r="L31" s="142"/>
      <c r="M31" s="142"/>
      <c r="N31" s="142"/>
      <c r="O31" s="142"/>
      <c r="P31" s="142"/>
      <c r="Q31" s="142"/>
      <c r="R31" s="142"/>
      <c r="S31" s="142"/>
      <c r="T31" s="142"/>
      <c r="U31" s="142"/>
      <c r="V31" s="142"/>
      <c r="W31" s="142"/>
      <c r="X31" s="142"/>
      <c r="Y31" s="142"/>
      <c r="Z31" s="142"/>
      <c r="AA31" s="142"/>
      <c r="AB31" s="142"/>
      <c r="AC31" s="142"/>
      <c r="AD31" s="142"/>
      <c r="AE31" s="142"/>
      <c r="AF31" s="142"/>
      <c r="AG31" s="142"/>
      <c r="AH31" s="142"/>
      <c r="AI31" s="142"/>
      <c r="AJ31" s="142"/>
      <c r="AK31" s="142"/>
      <c r="AL31" s="142"/>
      <c r="AM31" s="142"/>
      <c r="AN31" s="142"/>
      <c r="AO31" s="142"/>
      <c r="AP31" s="142"/>
      <c r="AQ31" s="142"/>
      <c r="AR31" s="142"/>
      <c r="AS31" s="142"/>
      <c r="AT31" s="142"/>
      <c r="AU31" s="142"/>
      <c r="AV31" s="142"/>
      <c r="AW31" s="142"/>
      <c r="AX31" s="142"/>
      <c r="AY31" s="142"/>
      <c r="AZ31" s="142"/>
      <c r="BA31" s="142"/>
      <c r="BB31" s="142"/>
      <c r="BC31" s="142"/>
      <c r="BD31" s="142"/>
      <c r="BE31" s="142"/>
      <c r="BF31" s="142"/>
      <c r="BG31" s="142"/>
      <c r="BH31" s="142"/>
      <c r="BI31" s="142"/>
      <c r="BJ31" s="142"/>
      <c r="BK31" s="142"/>
      <c r="BL31" s="142"/>
      <c r="BM31" s="159"/>
      <c r="BN31" s="153"/>
      <c r="BO31" s="153"/>
      <c r="BP31" s="153"/>
      <c r="BQ31" s="153"/>
      <c r="BR31" s="153"/>
      <c r="BS31" s="153"/>
      <c r="BT31" s="153"/>
      <c r="BU31" s="153"/>
      <c r="BV31" s="153"/>
      <c r="BW31" s="153"/>
      <c r="BX31" s="153"/>
      <c r="BY31" s="153"/>
      <c r="BZ31" s="153"/>
      <c r="CA31" s="153"/>
      <c r="CB31" s="153"/>
      <c r="CC31" s="153"/>
      <c r="CD31" s="153"/>
      <c r="CE31" s="153"/>
      <c r="CF31" s="153"/>
      <c r="CG31" s="153"/>
      <c r="CH31" s="153"/>
      <c r="CI31" s="153"/>
      <c r="CJ31" s="153"/>
      <c r="CK31" s="153"/>
      <c r="CL31" s="153"/>
      <c r="CM31" s="153"/>
      <c r="CN31" s="153"/>
      <c r="CO31" s="153"/>
      <c r="CP31" s="153"/>
      <c r="CQ31" s="153"/>
      <c r="CR31" s="153"/>
      <c r="CS31" s="153"/>
      <c r="CT31" s="153"/>
      <c r="CU31" s="153"/>
      <c r="CV31" s="153"/>
      <c r="CW31" s="153"/>
      <c r="CX31" s="153"/>
      <c r="CY31" s="153"/>
      <c r="CZ31" s="153"/>
      <c r="DA31" s="153"/>
      <c r="DB31" s="153"/>
      <c r="DC31" s="153"/>
    </row>
    <row r="32" spans="1:107" s="1" customFormat="1" ht="40.200000000000003" customHeight="1" x14ac:dyDescent="0.25">
      <c r="A32" s="9"/>
      <c r="B32" s="71"/>
      <c r="C32" s="67"/>
      <c r="D32" s="67"/>
      <c r="E32" s="68"/>
      <c r="F32" s="69"/>
      <c r="G32" s="70"/>
      <c r="H32" s="103"/>
      <c r="I32" s="142"/>
      <c r="J32" s="142"/>
      <c r="K32" s="142"/>
      <c r="L32" s="142"/>
      <c r="M32" s="142"/>
      <c r="N32" s="142"/>
      <c r="O32" s="142"/>
      <c r="P32" s="142"/>
      <c r="Q32" s="142"/>
      <c r="R32" s="142"/>
      <c r="S32" s="142"/>
      <c r="T32" s="142"/>
      <c r="U32" s="142"/>
      <c r="V32" s="142"/>
      <c r="W32" s="142"/>
      <c r="X32" s="142"/>
      <c r="Y32" s="142"/>
      <c r="Z32" s="142"/>
      <c r="AA32" s="142"/>
      <c r="AB32" s="142"/>
      <c r="AC32" s="142"/>
      <c r="AD32" s="142"/>
      <c r="AE32" s="142"/>
      <c r="AF32" s="142"/>
      <c r="AG32" s="142"/>
      <c r="AH32" s="142"/>
      <c r="AI32" s="142"/>
      <c r="AJ32" s="142"/>
      <c r="AK32" s="142"/>
      <c r="AL32" s="142"/>
      <c r="AM32" s="142"/>
      <c r="AN32" s="142"/>
      <c r="AO32" s="142"/>
      <c r="AP32" s="142"/>
      <c r="AQ32" s="142"/>
      <c r="AR32" s="142"/>
      <c r="AS32" s="142"/>
      <c r="AT32" s="142"/>
      <c r="AU32" s="142"/>
      <c r="AV32" s="142"/>
      <c r="AW32" s="142"/>
      <c r="AX32" s="142"/>
      <c r="AY32" s="142"/>
      <c r="AZ32" s="142"/>
      <c r="BA32" s="142"/>
      <c r="BB32" s="142"/>
      <c r="BC32" s="142"/>
      <c r="BD32" s="142"/>
      <c r="BE32" s="142"/>
      <c r="BF32" s="142"/>
      <c r="BG32" s="142"/>
      <c r="BH32" s="142"/>
      <c r="BI32" s="142"/>
      <c r="BJ32" s="142"/>
      <c r="BK32" s="142"/>
      <c r="BL32" s="142"/>
      <c r="BM32" s="159"/>
      <c r="BN32" s="153"/>
      <c r="BO32" s="153"/>
      <c r="BP32" s="153"/>
      <c r="BQ32" s="153"/>
      <c r="BR32" s="153"/>
      <c r="BS32" s="153"/>
      <c r="BT32" s="153"/>
      <c r="BU32" s="153"/>
      <c r="BV32" s="153"/>
      <c r="BW32" s="153"/>
      <c r="BX32" s="153"/>
      <c r="BY32" s="153"/>
      <c r="BZ32" s="153"/>
      <c r="CA32" s="153"/>
      <c r="CB32" s="153"/>
      <c r="CC32" s="153"/>
      <c r="CD32" s="153"/>
      <c r="CE32" s="153"/>
      <c r="CF32" s="153"/>
      <c r="CG32" s="153"/>
      <c r="CH32" s="153"/>
      <c r="CI32" s="153"/>
      <c r="CJ32" s="153"/>
      <c r="CK32" s="153"/>
      <c r="CL32" s="153"/>
      <c r="CM32" s="153"/>
      <c r="CN32" s="153"/>
      <c r="CO32" s="153"/>
      <c r="CP32" s="153"/>
      <c r="CQ32" s="153"/>
      <c r="CR32" s="153"/>
      <c r="CS32" s="153"/>
      <c r="CT32" s="153"/>
      <c r="CU32" s="153"/>
      <c r="CV32" s="153"/>
      <c r="CW32" s="153"/>
      <c r="CX32" s="153"/>
      <c r="CY32" s="153"/>
      <c r="CZ32" s="153"/>
      <c r="DA32" s="153"/>
      <c r="DB32" s="153"/>
      <c r="DC32" s="153"/>
    </row>
    <row r="33" spans="1:107" s="1" customFormat="1" ht="40.200000000000003" customHeight="1" x14ac:dyDescent="0.25">
      <c r="A33" s="9"/>
      <c r="B33" s="71"/>
      <c r="C33" s="67"/>
      <c r="D33" s="67"/>
      <c r="E33" s="68"/>
      <c r="F33" s="69"/>
      <c r="G33" s="70"/>
      <c r="H33" s="103"/>
      <c r="I33" s="142"/>
      <c r="J33" s="142"/>
      <c r="K33" s="142"/>
      <c r="L33" s="142"/>
      <c r="M33" s="142"/>
      <c r="N33" s="142"/>
      <c r="O33" s="142"/>
      <c r="P33" s="142"/>
      <c r="Q33" s="142"/>
      <c r="R33" s="142"/>
      <c r="S33" s="142"/>
      <c r="T33" s="142"/>
      <c r="U33" s="142"/>
      <c r="V33" s="142"/>
      <c r="W33" s="142"/>
      <c r="X33" s="142"/>
      <c r="Y33" s="142"/>
      <c r="Z33" s="142"/>
      <c r="AA33" s="142"/>
      <c r="AB33" s="142"/>
      <c r="AC33" s="142"/>
      <c r="AD33" s="142"/>
      <c r="AE33" s="142"/>
      <c r="AF33" s="142"/>
      <c r="AG33" s="142"/>
      <c r="AH33" s="142"/>
      <c r="AI33" s="142"/>
      <c r="AJ33" s="142"/>
      <c r="AK33" s="142"/>
      <c r="AL33" s="142"/>
      <c r="AM33" s="142"/>
      <c r="AN33" s="142"/>
      <c r="AO33" s="142"/>
      <c r="AP33" s="142"/>
      <c r="AQ33" s="142"/>
      <c r="AR33" s="142"/>
      <c r="AS33" s="142"/>
      <c r="AT33" s="142"/>
      <c r="AU33" s="142"/>
      <c r="AV33" s="142"/>
      <c r="AW33" s="142"/>
      <c r="AX33" s="142"/>
      <c r="AY33" s="142"/>
      <c r="AZ33" s="142"/>
      <c r="BA33" s="142"/>
      <c r="BB33" s="142"/>
      <c r="BC33" s="142"/>
      <c r="BD33" s="142"/>
      <c r="BE33" s="142"/>
      <c r="BF33" s="142"/>
      <c r="BG33" s="142"/>
      <c r="BH33" s="142"/>
      <c r="BI33" s="142"/>
      <c r="BJ33" s="142"/>
      <c r="BK33" s="142"/>
      <c r="BL33" s="142"/>
      <c r="BM33" s="159"/>
      <c r="BN33" s="153"/>
      <c r="BO33" s="153"/>
      <c r="BP33" s="153"/>
      <c r="BQ33" s="153"/>
      <c r="BR33" s="153"/>
      <c r="BS33" s="153"/>
      <c r="BT33" s="153"/>
      <c r="BU33" s="153"/>
      <c r="BV33" s="153"/>
      <c r="BW33" s="153"/>
      <c r="BX33" s="153"/>
      <c r="BY33" s="153"/>
      <c r="BZ33" s="153"/>
      <c r="CA33" s="153"/>
      <c r="CB33" s="153"/>
      <c r="CC33" s="153"/>
      <c r="CD33" s="153"/>
      <c r="CE33" s="153"/>
      <c r="CF33" s="153"/>
      <c r="CG33" s="153"/>
      <c r="CH33" s="153"/>
      <c r="CI33" s="153"/>
      <c r="CJ33" s="153"/>
      <c r="CK33" s="153"/>
      <c r="CL33" s="153"/>
      <c r="CM33" s="153"/>
      <c r="CN33" s="153"/>
      <c r="CO33" s="153"/>
      <c r="CP33" s="153"/>
      <c r="CQ33" s="153"/>
      <c r="CR33" s="153"/>
      <c r="CS33" s="153"/>
      <c r="CT33" s="153"/>
      <c r="CU33" s="153"/>
      <c r="CV33" s="153"/>
      <c r="CW33" s="153"/>
      <c r="CX33" s="153"/>
      <c r="CY33" s="153"/>
      <c r="CZ33" s="153"/>
      <c r="DA33" s="153"/>
      <c r="DB33" s="153"/>
      <c r="DC33" s="153"/>
    </row>
    <row r="34" spans="1:107" s="1" customFormat="1" ht="40.200000000000003" customHeight="1" x14ac:dyDescent="0.25">
      <c r="A34" s="9"/>
      <c r="B34" s="71"/>
      <c r="C34" s="67"/>
      <c r="D34" s="67"/>
      <c r="E34" s="68"/>
      <c r="F34" s="69"/>
      <c r="G34" s="70"/>
      <c r="H34" s="103"/>
      <c r="I34" s="142"/>
      <c r="J34" s="142"/>
      <c r="K34" s="142"/>
      <c r="L34" s="142"/>
      <c r="M34" s="142"/>
      <c r="N34" s="142"/>
      <c r="O34" s="142"/>
      <c r="P34" s="142"/>
      <c r="Q34" s="142"/>
      <c r="R34" s="142"/>
      <c r="S34" s="142"/>
      <c r="T34" s="142"/>
      <c r="U34" s="142"/>
      <c r="V34" s="142"/>
      <c r="W34" s="142"/>
      <c r="X34" s="142"/>
      <c r="Y34" s="142"/>
      <c r="Z34" s="142"/>
      <c r="AA34" s="142"/>
      <c r="AB34" s="142"/>
      <c r="AC34" s="142"/>
      <c r="AD34" s="142"/>
      <c r="AE34" s="142"/>
      <c r="AF34" s="142"/>
      <c r="AG34" s="142"/>
      <c r="AH34" s="142"/>
      <c r="AI34" s="142"/>
      <c r="AJ34" s="142"/>
      <c r="AK34" s="142"/>
      <c r="AL34" s="142"/>
      <c r="AM34" s="142"/>
      <c r="AN34" s="142"/>
      <c r="AO34" s="142"/>
      <c r="AP34" s="142"/>
      <c r="AQ34" s="142"/>
      <c r="AR34" s="142"/>
      <c r="AS34" s="142"/>
      <c r="AT34" s="142"/>
      <c r="AU34" s="142"/>
      <c r="AV34" s="142"/>
      <c r="AW34" s="142"/>
      <c r="AX34" s="142"/>
      <c r="AY34" s="142"/>
      <c r="AZ34" s="142"/>
      <c r="BA34" s="142"/>
      <c r="BB34" s="142"/>
      <c r="BC34" s="142"/>
      <c r="BD34" s="142"/>
      <c r="BE34" s="142"/>
      <c r="BF34" s="142"/>
      <c r="BG34" s="142"/>
      <c r="BH34" s="142"/>
      <c r="BI34" s="142"/>
      <c r="BJ34" s="142"/>
      <c r="BK34" s="142"/>
      <c r="BL34" s="142"/>
      <c r="BM34" s="159"/>
      <c r="BN34" s="153"/>
      <c r="BO34" s="153"/>
      <c r="BP34" s="153"/>
      <c r="BQ34" s="153"/>
      <c r="BR34" s="153"/>
      <c r="BS34" s="153"/>
      <c r="BT34" s="153"/>
      <c r="BU34" s="153"/>
      <c r="BV34" s="153"/>
      <c r="BW34" s="153"/>
      <c r="BX34" s="153"/>
      <c r="BY34" s="153"/>
      <c r="BZ34" s="153"/>
      <c r="CA34" s="153"/>
      <c r="CB34" s="153"/>
      <c r="CC34" s="153"/>
      <c r="CD34" s="153"/>
      <c r="CE34" s="153"/>
      <c r="CF34" s="153"/>
      <c r="CG34" s="153"/>
      <c r="CH34" s="153"/>
      <c r="CI34" s="153"/>
      <c r="CJ34" s="153"/>
      <c r="CK34" s="153"/>
      <c r="CL34" s="153"/>
      <c r="CM34" s="153"/>
      <c r="CN34" s="153"/>
      <c r="CO34" s="153"/>
      <c r="CP34" s="153"/>
      <c r="CQ34" s="153"/>
      <c r="CR34" s="153"/>
      <c r="CS34" s="153"/>
      <c r="CT34" s="153"/>
      <c r="CU34" s="153"/>
      <c r="CV34" s="153"/>
      <c r="CW34" s="153"/>
      <c r="CX34" s="153"/>
      <c r="CY34" s="153"/>
      <c r="CZ34" s="153"/>
      <c r="DA34" s="153"/>
      <c r="DB34" s="153"/>
      <c r="DC34" s="153"/>
    </row>
    <row r="35" spans="1:107" s="1" customFormat="1" ht="40.200000000000003" customHeight="1" x14ac:dyDescent="0.25">
      <c r="A35" s="9"/>
      <c r="B35" s="71"/>
      <c r="C35" s="67"/>
      <c r="D35" s="67"/>
      <c r="E35" s="68"/>
      <c r="F35" s="69"/>
      <c r="G35" s="70"/>
      <c r="H35" s="103"/>
      <c r="I35" s="142"/>
      <c r="J35" s="142"/>
      <c r="K35" s="142"/>
      <c r="L35" s="142"/>
      <c r="M35" s="142"/>
      <c r="N35" s="142"/>
      <c r="O35" s="142"/>
      <c r="P35" s="142"/>
      <c r="Q35" s="142"/>
      <c r="R35" s="142"/>
      <c r="S35" s="142"/>
      <c r="T35" s="142"/>
      <c r="U35" s="142"/>
      <c r="V35" s="142"/>
      <c r="W35" s="142"/>
      <c r="X35" s="142"/>
      <c r="Y35" s="142"/>
      <c r="Z35" s="142"/>
      <c r="AA35" s="142"/>
      <c r="AB35" s="142"/>
      <c r="AC35" s="142"/>
      <c r="AD35" s="142"/>
      <c r="AE35" s="142"/>
      <c r="AF35" s="142"/>
      <c r="AG35" s="142"/>
      <c r="AH35" s="142"/>
      <c r="AI35" s="142"/>
      <c r="AJ35" s="142"/>
      <c r="AK35" s="142"/>
      <c r="AL35" s="142"/>
      <c r="AM35" s="142"/>
      <c r="AN35" s="142"/>
      <c r="AO35" s="142"/>
      <c r="AP35" s="142"/>
      <c r="AQ35" s="142"/>
      <c r="AR35" s="142"/>
      <c r="AS35" s="142"/>
      <c r="AT35" s="142"/>
      <c r="AU35" s="142"/>
      <c r="AV35" s="142"/>
      <c r="AW35" s="142"/>
      <c r="AX35" s="142"/>
      <c r="AY35" s="142"/>
      <c r="AZ35" s="142"/>
      <c r="BA35" s="142"/>
      <c r="BB35" s="142"/>
      <c r="BC35" s="142"/>
      <c r="BD35" s="142"/>
      <c r="BE35" s="142"/>
      <c r="BF35" s="142"/>
      <c r="BG35" s="142"/>
      <c r="BH35" s="142"/>
      <c r="BI35" s="142"/>
      <c r="BJ35" s="142"/>
      <c r="BK35" s="142"/>
      <c r="BL35" s="142"/>
      <c r="BM35" s="159"/>
      <c r="BN35" s="153"/>
      <c r="BO35" s="153"/>
      <c r="BP35" s="153"/>
      <c r="BQ35" s="153"/>
      <c r="BR35" s="153"/>
      <c r="BS35" s="153"/>
      <c r="BT35" s="153"/>
      <c r="BU35" s="153"/>
      <c r="BV35" s="153"/>
      <c r="BW35" s="153"/>
      <c r="BX35" s="153"/>
      <c r="BY35" s="153"/>
      <c r="BZ35" s="153"/>
      <c r="CA35" s="153"/>
      <c r="CB35" s="153"/>
      <c r="CC35" s="153"/>
      <c r="CD35" s="153"/>
      <c r="CE35" s="153"/>
      <c r="CF35" s="153"/>
      <c r="CG35" s="153"/>
      <c r="CH35" s="153"/>
      <c r="CI35" s="153"/>
      <c r="CJ35" s="153"/>
      <c r="CK35" s="153"/>
      <c r="CL35" s="153"/>
      <c r="CM35" s="153"/>
      <c r="CN35" s="153"/>
      <c r="CO35" s="153"/>
      <c r="CP35" s="153"/>
      <c r="CQ35" s="153"/>
      <c r="CR35" s="153"/>
      <c r="CS35" s="153"/>
      <c r="CT35" s="153"/>
      <c r="CU35" s="153"/>
      <c r="CV35" s="153"/>
      <c r="CW35" s="153"/>
      <c r="CX35" s="153"/>
      <c r="CY35" s="153"/>
      <c r="CZ35" s="153"/>
      <c r="DA35" s="153"/>
      <c r="DB35" s="153"/>
      <c r="DC35" s="153"/>
    </row>
    <row r="36" spans="1:107" s="1" customFormat="1" ht="40.200000000000003" customHeight="1" x14ac:dyDescent="0.25">
      <c r="A36" s="9"/>
      <c r="B36" s="71"/>
      <c r="C36" s="67"/>
      <c r="D36" s="67"/>
      <c r="E36" s="68"/>
      <c r="F36" s="69"/>
      <c r="G36" s="70"/>
      <c r="H36" s="103"/>
      <c r="I36" s="142"/>
      <c r="J36" s="142"/>
      <c r="K36" s="142"/>
      <c r="L36" s="142"/>
      <c r="M36" s="142"/>
      <c r="N36" s="142"/>
      <c r="O36" s="142"/>
      <c r="P36" s="142"/>
      <c r="Q36" s="142"/>
      <c r="R36" s="142"/>
      <c r="S36" s="142"/>
      <c r="T36" s="142"/>
      <c r="U36" s="142"/>
      <c r="V36" s="142"/>
      <c r="W36" s="142"/>
      <c r="X36" s="142"/>
      <c r="Y36" s="142"/>
      <c r="Z36" s="142"/>
      <c r="AA36" s="142"/>
      <c r="AB36" s="142"/>
      <c r="AC36" s="142"/>
      <c r="AD36" s="142"/>
      <c r="AE36" s="142"/>
      <c r="AF36" s="142"/>
      <c r="AG36" s="142"/>
      <c r="AH36" s="142"/>
      <c r="AI36" s="142"/>
      <c r="AJ36" s="142"/>
      <c r="AK36" s="142"/>
      <c r="AL36" s="142"/>
      <c r="AM36" s="142"/>
      <c r="AN36" s="142"/>
      <c r="AO36" s="142"/>
      <c r="AP36" s="142"/>
      <c r="AQ36" s="142"/>
      <c r="AR36" s="142"/>
      <c r="AS36" s="142"/>
      <c r="AT36" s="142"/>
      <c r="AU36" s="142"/>
      <c r="AV36" s="142"/>
      <c r="AW36" s="142"/>
      <c r="AX36" s="142"/>
      <c r="AY36" s="142"/>
      <c r="AZ36" s="142"/>
      <c r="BA36" s="142"/>
      <c r="BB36" s="142"/>
      <c r="BC36" s="142"/>
      <c r="BD36" s="142"/>
      <c r="BE36" s="142"/>
      <c r="BF36" s="142"/>
      <c r="BG36" s="142"/>
      <c r="BH36" s="142"/>
      <c r="BI36" s="142"/>
      <c r="BJ36" s="142"/>
      <c r="BK36" s="142"/>
      <c r="BL36" s="142"/>
      <c r="BM36" s="159"/>
      <c r="BN36" s="153"/>
      <c r="BO36" s="153"/>
      <c r="BP36" s="153"/>
      <c r="BQ36" s="153"/>
      <c r="BR36" s="153"/>
      <c r="BS36" s="153"/>
      <c r="BT36" s="153"/>
      <c r="BU36" s="153"/>
      <c r="BV36" s="153"/>
      <c r="BW36" s="153"/>
      <c r="BX36" s="153"/>
      <c r="BY36" s="153"/>
      <c r="BZ36" s="153"/>
      <c r="CA36" s="153"/>
      <c r="CB36" s="153"/>
      <c r="CC36" s="153"/>
      <c r="CD36" s="153"/>
      <c r="CE36" s="153"/>
      <c r="CF36" s="153"/>
      <c r="CG36" s="153"/>
      <c r="CH36" s="153"/>
      <c r="CI36" s="153"/>
      <c r="CJ36" s="153"/>
      <c r="CK36" s="153"/>
      <c r="CL36" s="153"/>
      <c r="CM36" s="153"/>
      <c r="CN36" s="153"/>
      <c r="CO36" s="153"/>
      <c r="CP36" s="153"/>
      <c r="CQ36" s="153"/>
      <c r="CR36" s="153"/>
      <c r="CS36" s="153"/>
      <c r="CT36" s="153"/>
      <c r="CU36" s="153"/>
      <c r="CV36" s="153"/>
      <c r="CW36" s="153"/>
      <c r="CX36" s="153"/>
      <c r="CY36" s="153"/>
      <c r="CZ36" s="153"/>
      <c r="DA36" s="153"/>
      <c r="DB36" s="153"/>
      <c r="DC36" s="153"/>
    </row>
    <row r="37" spans="1:107" s="1" customFormat="1" ht="40.200000000000003" customHeight="1" x14ac:dyDescent="0.25">
      <c r="A37" s="10"/>
      <c r="B37" s="136" t="s">
        <v>20</v>
      </c>
      <c r="C37" s="100"/>
      <c r="D37" s="100"/>
      <c r="E37" s="84"/>
      <c r="F37" s="101"/>
      <c r="G37" s="102"/>
      <c r="H37" s="103"/>
      <c r="I37" s="104"/>
      <c r="J37" s="104"/>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4"/>
      <c r="AY37" s="104"/>
      <c r="AZ37" s="104"/>
      <c r="BA37" s="104"/>
      <c r="BB37" s="104"/>
      <c r="BC37" s="104"/>
      <c r="BD37" s="104"/>
      <c r="BE37" s="104"/>
      <c r="BF37" s="104"/>
      <c r="BG37" s="104"/>
      <c r="BH37" s="104"/>
      <c r="BI37" s="104"/>
      <c r="BJ37" s="104"/>
      <c r="BK37" s="104"/>
      <c r="BL37" s="104"/>
      <c r="BM37" s="97"/>
    </row>
    <row r="38" spans="1:107" ht="30" customHeight="1" x14ac:dyDescent="0.25">
      <c r="D38" s="4"/>
      <c r="G38" s="11"/>
      <c r="H38" s="3"/>
    </row>
    <row r="39" spans="1:107" ht="30" customHeight="1" x14ac:dyDescent="0.25">
      <c r="D39" s="5"/>
    </row>
  </sheetData>
  <mergeCells count="8">
    <mergeCell ref="X4:AA4"/>
    <mergeCell ref="AC4:AF4"/>
    <mergeCell ref="B2:H2"/>
    <mergeCell ref="I2:N2"/>
    <mergeCell ref="O2:T2"/>
    <mergeCell ref="I4:L4"/>
    <mergeCell ref="N4:Q4"/>
    <mergeCell ref="S4:V4"/>
  </mergeCells>
  <phoneticPr fontId="34" type="noConversion"/>
  <conditionalFormatting sqref="E32:E37 E9:E30">
    <cfRule type="dataBar" priority="12">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18:BL37 I15:R17 AD16:BL16 I7:BL11 L12:BL12 I12 I13:J13 R13:BL13 I14:O14 Y14:BL15 W17:Z17 AE17:BL17 AC17">
    <cfRule type="expression" dxfId="101" priority="8">
      <formula>AND(TODAY()&gt;=I$7,TODAY()&lt;J$7)</formula>
    </cfRule>
  </conditionalFormatting>
  <conditionalFormatting sqref="I6:AM6">
    <cfRule type="expression" dxfId="100" priority="11">
      <formula>I$7&lt;=EOMONTH($I$7,0)</formula>
    </cfRule>
  </conditionalFormatting>
  <conditionalFormatting sqref="J6:BL6">
    <cfRule type="expression" dxfId="99" priority="10">
      <formula>AND(J$7&lt;=EOMONTH($I$7,2),J$7&gt;EOMONTH($I$7,0),J$7&gt;EOMONTH($I$7,1))</formula>
    </cfRule>
  </conditionalFormatting>
  <conditionalFormatting sqref="I6:BL6">
    <cfRule type="expression" dxfId="98" priority="9">
      <formula>AND(I$7&lt;=EOMONTH($I$7,1),I$7&gt;EOMONTH($I$7,0))</formula>
    </cfRule>
  </conditionalFormatting>
  <conditionalFormatting sqref="I10:BL11 I12 I13:J13 M12:BL12 R13:BL13 I14:O14 I15:R17 Z14:BL14 AA15:BL15 AD16:BL16 W17:Z17 AE17:BL17 I18:BL24 I32:BL36">
    <cfRule type="expression" dxfId="97" priority="14" stopIfTrue="1">
      <formula>AND($C10="Low Risk",I$7&gt;=$F10,I$7&lt;=$F10+$G10-1)</formula>
    </cfRule>
    <cfRule type="expression" dxfId="96" priority="15" stopIfTrue="1">
      <formula>AND($C10="High Risk",I$7&gt;=$F10,I$7&lt;=$F10+$G10-1)</formula>
    </cfRule>
    <cfRule type="expression" dxfId="95" priority="16" stopIfTrue="1">
      <formula>AND($C10="On Track",I$7&gt;=$F10,I$7&lt;=$F10+$G10-1)</formula>
    </cfRule>
    <cfRule type="expression" dxfId="94" priority="17" stopIfTrue="1">
      <formula>AND($C10="Med Risk",I$7&gt;=$F10,I$7&lt;=$F10+$G10-1)</formula>
    </cfRule>
    <cfRule type="expression" dxfId="93" priority="18" stopIfTrue="1">
      <formula>AND(LEN($C10)=0,I$7&gt;=$F10,I$7&lt;=$F10+$G10-1)</formula>
    </cfRule>
  </conditionalFormatting>
  <conditionalFormatting sqref="I37:BL37">
    <cfRule type="expression" dxfId="92" priority="20" stopIfTrue="1">
      <formula>AND(#REF!="Low Risk",I$7&gt;=#REF!,I$7&lt;=#REF!+#REF!-1)</formula>
    </cfRule>
    <cfRule type="expression" dxfId="91" priority="21" stopIfTrue="1">
      <formula>AND(#REF!="High Risk",I$7&gt;=#REF!,I$7&lt;=#REF!+#REF!-1)</formula>
    </cfRule>
    <cfRule type="expression" dxfId="90" priority="22" stopIfTrue="1">
      <formula>AND(#REF!="On Track",I$7&gt;=#REF!,I$7&lt;=#REF!+#REF!-1)</formula>
    </cfRule>
    <cfRule type="expression" dxfId="89" priority="23" stopIfTrue="1">
      <formula>AND(#REF!="Med Risk",I$7&gt;=#REF!,I$7&lt;=#REF!+#REF!-1)</formula>
    </cfRule>
    <cfRule type="expression" dxfId="88" priority="24" stopIfTrue="1">
      <formula>AND(LEN(#REF!)=0,I$7&gt;=#REF!,I$7&lt;=#REF!+#REF!-1)</formula>
    </cfRule>
  </conditionalFormatting>
  <conditionalFormatting sqref="AA16:AC16">
    <cfRule type="dataBar" priority="6">
      <dataBar>
        <cfvo type="num" val="0"/>
        <cfvo type="num" val="1"/>
        <color theme="6"/>
      </dataBar>
      <extLst>
        <ext xmlns:x14="http://schemas.microsoft.com/office/spreadsheetml/2009/9/main" uri="{B025F937-C7B1-47D3-B67F-A62EFF666E3E}">
          <x14:id>{73D88FFB-A39B-4F4D-A016-802BB58202BA}</x14:id>
        </ext>
      </extLst>
    </cfRule>
  </conditionalFormatting>
  <conditionalFormatting sqref="W16">
    <cfRule type="dataBar" priority="5">
      <dataBar>
        <cfvo type="num" val="0"/>
        <cfvo type="num" val="1"/>
        <color theme="6"/>
      </dataBar>
      <extLst>
        <ext xmlns:x14="http://schemas.microsoft.com/office/spreadsheetml/2009/9/main" uri="{B025F937-C7B1-47D3-B67F-A62EFF666E3E}">
          <x14:id>{212FCF17-BB83-43AA-98A9-0EDA4FA2995E}</x14:id>
        </ext>
      </extLst>
    </cfRule>
  </conditionalFormatting>
  <conditionalFormatting sqref="L12">
    <cfRule type="expression" dxfId="87" priority="26">
      <formula>AND(TODAY()&gt;=J$7,TODAY()&lt;K$7)</formula>
    </cfRule>
  </conditionalFormatting>
  <conditionalFormatting sqref="L12 M13:Q13 R14:Y14 AC17">
    <cfRule type="expression" dxfId="86" priority="33" stopIfTrue="1">
      <formula>AND($C12="Low Risk",J$7&gt;=$F12,J$7&lt;=$F12+$G12-1)</formula>
    </cfRule>
    <cfRule type="expression" dxfId="85" priority="34" stopIfTrue="1">
      <formula>AND($C12="High Risk",J$7&gt;=$F12,J$7&lt;=$F12+$G12-1)</formula>
    </cfRule>
    <cfRule type="expression" dxfId="84" priority="35" stopIfTrue="1">
      <formula>AND($C12="On Track",J$7&gt;=$F12,J$7&lt;=$F12+$G12-1)</formula>
    </cfRule>
    <cfRule type="expression" dxfId="83" priority="36" stopIfTrue="1">
      <formula>AND($C12="Med Risk",J$7&gt;=$F12,J$7&lt;=$F12+$G12-1)</formula>
    </cfRule>
    <cfRule type="expression" dxfId="82" priority="37" stopIfTrue="1">
      <formula>AND(LEN($C12)=0,J$7&gt;=$F12,J$7&lt;=$F12+$G12-1)</formula>
    </cfRule>
  </conditionalFormatting>
  <conditionalFormatting sqref="AC17 M13:Q13 R14:Y14">
    <cfRule type="expression" dxfId="81" priority="85">
      <formula>AND(TODAY()&gt;=K$7,TODAY()&lt;L$7)</formula>
    </cfRule>
  </conditionalFormatting>
  <conditionalFormatting sqref="I26:BL26">
    <cfRule type="expression" dxfId="80" priority="523" stopIfTrue="1">
      <formula>AND(#REF!="Low Risk",I$7&gt;=$F30,I$7&lt;=$F30+$G30-1)</formula>
    </cfRule>
    <cfRule type="expression" dxfId="79" priority="524" stopIfTrue="1">
      <formula>AND(#REF!="High Risk",I$7&gt;=$F30,I$7&lt;=$F30+$G30-1)</formula>
    </cfRule>
    <cfRule type="expression" dxfId="78" priority="525" stopIfTrue="1">
      <formula>AND(#REF!="On Track",I$7&gt;=$F30,I$7&lt;=$F30+$G30-1)</formula>
    </cfRule>
    <cfRule type="expression" dxfId="77" priority="526" stopIfTrue="1">
      <formula>AND(#REF!="Med Risk",I$7&gt;=$F30,I$7&lt;=$F30+$G30-1)</formula>
    </cfRule>
    <cfRule type="expression" dxfId="76" priority="527" stopIfTrue="1">
      <formula>AND(LEN(#REF!)=0,I$7&gt;=$F30,I$7&lt;=$F30+$G30-1)</formula>
    </cfRule>
  </conditionalFormatting>
  <conditionalFormatting sqref="I28:BL28">
    <cfRule type="expression" dxfId="75" priority="538" stopIfTrue="1">
      <formula>AND($C30="Low Risk",I$7&gt;=$F26,I$7&lt;=$F26+$G26-1)</formula>
    </cfRule>
    <cfRule type="expression" dxfId="74" priority="539" stopIfTrue="1">
      <formula>AND($C30="High Risk",I$7&gt;=$F26,I$7&lt;=$F26+$G26-1)</formula>
    </cfRule>
    <cfRule type="expression" dxfId="73" priority="540" stopIfTrue="1">
      <formula>AND($C30="On Track",I$7&gt;=$F26,I$7&lt;=$F26+$G26-1)</formula>
    </cfRule>
    <cfRule type="expression" dxfId="72" priority="541" stopIfTrue="1">
      <formula>AND($C30="Med Risk",I$7&gt;=$F26,I$7&lt;=$F26+$G26-1)</formula>
    </cfRule>
    <cfRule type="expression" dxfId="71" priority="542" stopIfTrue="1">
      <formula>AND(LEN($C30)=0,I$7&gt;=$F26,I$7&lt;=$F26+$G26-1)</formula>
    </cfRule>
  </conditionalFormatting>
  <conditionalFormatting sqref="I30:BL30">
    <cfRule type="expression" dxfId="70" priority="560" stopIfTrue="1">
      <formula>AND(#REF!="Low Risk",I$7&gt;=$F29,I$7&lt;=$F29+$G29-1)</formula>
    </cfRule>
    <cfRule type="expression" dxfId="69" priority="561" stopIfTrue="1">
      <formula>AND(#REF!="High Risk",I$7&gt;=$F29,I$7&lt;=$F29+$G29-1)</formula>
    </cfRule>
    <cfRule type="expression" dxfId="68" priority="562" stopIfTrue="1">
      <formula>AND(#REF!="On Track",I$7&gt;=$F29,I$7&lt;=$F29+$G29-1)</formula>
    </cfRule>
    <cfRule type="expression" dxfId="67" priority="563" stopIfTrue="1">
      <formula>AND(#REF!="Med Risk",I$7&gt;=$F29,I$7&lt;=$F29+$G29-1)</formula>
    </cfRule>
    <cfRule type="expression" dxfId="66" priority="564" stopIfTrue="1">
      <formula>AND(LEN(#REF!)=0,I$7&gt;=$F29,I$7&lt;=$F29+$G29-1)</formula>
    </cfRule>
  </conditionalFormatting>
  <conditionalFormatting sqref="I25:BL25">
    <cfRule type="expression" dxfId="65" priority="575" stopIfTrue="1">
      <formula>AND(#REF!="Low Risk",I$7&gt;=$F27,I$7&lt;=$F27+$G27-1)</formula>
    </cfRule>
    <cfRule type="expression" dxfId="64" priority="576" stopIfTrue="1">
      <formula>AND(#REF!="High Risk",I$7&gt;=$F27,I$7&lt;=$F27+$G27-1)</formula>
    </cfRule>
    <cfRule type="expression" dxfId="63" priority="577" stopIfTrue="1">
      <formula>AND(#REF!="On Track",I$7&gt;=$F27,I$7&lt;=$F27+$G27-1)</formula>
    </cfRule>
    <cfRule type="expression" dxfId="62" priority="578" stopIfTrue="1">
      <formula>AND(#REF!="Med Risk",I$7&gt;=$F27,I$7&lt;=$F27+$G27-1)</formula>
    </cfRule>
    <cfRule type="expression" dxfId="61" priority="579" stopIfTrue="1">
      <formula>AND(LEN(#REF!)=0,I$7&gt;=$F27,I$7&lt;=$F27+$G27-1)</formula>
    </cfRule>
  </conditionalFormatting>
  <conditionalFormatting sqref="I27:BL27">
    <cfRule type="expression" dxfId="60" priority="580" stopIfTrue="1">
      <formula>AND($C27="Low Risk",I$7&gt;=$F25,I$7&lt;=$F25+$G25-1)</formula>
    </cfRule>
    <cfRule type="expression" dxfId="59" priority="581" stopIfTrue="1">
      <formula>AND($C27="High Risk",I$7&gt;=$F25,I$7&lt;=$F25+$G25-1)</formula>
    </cfRule>
    <cfRule type="expression" dxfId="58" priority="582" stopIfTrue="1">
      <formula>AND($C27="On Track",I$7&gt;=$F25,I$7&lt;=$F25+$G25-1)</formula>
    </cfRule>
    <cfRule type="expression" dxfId="57" priority="583" stopIfTrue="1">
      <formula>AND($C27="Med Risk",I$7&gt;=$F25,I$7&lt;=$F25+$G25-1)</formula>
    </cfRule>
    <cfRule type="expression" dxfId="56" priority="584" stopIfTrue="1">
      <formula>AND(LEN($C27)=0,I$7&gt;=$F25,I$7&lt;=$F25+$G25-1)</formula>
    </cfRule>
  </conditionalFormatting>
  <conditionalFormatting sqref="I31:BL31">
    <cfRule type="expression" dxfId="55" priority="590" stopIfTrue="1">
      <formula>AND(#REF!="Low Risk",I$7&gt;=#REF!,I$7&lt;=#REF!+$G28-1)</formula>
    </cfRule>
    <cfRule type="expression" dxfId="54" priority="591" stopIfTrue="1">
      <formula>AND(#REF!="High Risk",I$7&gt;=#REF!,I$7&lt;=#REF!+$G28-1)</formula>
    </cfRule>
    <cfRule type="expression" dxfId="53" priority="592" stopIfTrue="1">
      <formula>AND(#REF!="On Track",I$7&gt;=#REF!,I$7&lt;=#REF!+$G28-1)</formula>
    </cfRule>
    <cfRule type="expression" dxfId="52" priority="593" stopIfTrue="1">
      <formula>AND(#REF!="Med Risk",I$7&gt;=#REF!,I$7&lt;=#REF!+$G28-1)</formula>
    </cfRule>
    <cfRule type="expression" dxfId="51" priority="594" stopIfTrue="1">
      <formula>AND(LEN(#REF!)=0,I$7&gt;=#REF!,I$7&lt;=#REF!+$G28-1)</formula>
    </cfRule>
  </conditionalFormatting>
  <conditionalFormatting sqref="I29:BL29">
    <cfRule type="expression" dxfId="50" priority="605" stopIfTrue="1">
      <formula>AND($C29="Low Risk",I$7&gt;=$F28,I$7&lt;=$F28+$G31-1)</formula>
    </cfRule>
    <cfRule type="expression" dxfId="49" priority="606" stopIfTrue="1">
      <formula>AND($C29="High Risk",I$7&gt;=$F28,I$7&lt;=$F28+$G31-1)</formula>
    </cfRule>
    <cfRule type="expression" dxfId="48" priority="607" stopIfTrue="1">
      <formula>AND($C29="On Track",I$7&gt;=$F28,I$7&lt;=$F28+$G31-1)</formula>
    </cfRule>
    <cfRule type="expression" dxfId="47" priority="608" stopIfTrue="1">
      <formula>AND($C29="Med Risk",I$7&gt;=$F28,I$7&lt;=$F28+$G31-1)</formula>
    </cfRule>
    <cfRule type="expression" dxfId="46" priority="609" stopIfTrue="1">
      <formula>AND(LEN($C29)=0,I$7&gt;=$F28,I$7&lt;=$F28+$G31-1)</formula>
    </cfRule>
  </conditionalFormatting>
  <conditionalFormatting sqref="BT9:BZ9">
    <cfRule type="expression" dxfId="45" priority="3">
      <formula>AND(TODAY()&gt;=BT$7,TODAY()&lt;BU$7)</formula>
    </cfRule>
  </conditionalFormatting>
  <conditionalFormatting sqref="BM9:BS9">
    <cfRule type="expression" dxfId="44" priority="1">
      <formula>AND(TODAY()&gt;=BM$7,TODAY()&lt;BN$7)</formula>
    </cfRule>
  </conditionalFormatting>
  <dataValidations count="12">
    <dataValidation type="list" allowBlank="1" showInputMessage="1" showErrorMessage="1" sqref="C10 C32:C36 C12:C30"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7" xr:uid="{659FD5CB-B62B-4854-B8A9-29F1F70930AC}"/>
    <dataValidation allowBlank="1" showInputMessage="1" showErrorMessage="1" prompt="This is an empty row" sqref="A36" xr:uid="{60F6BB2A-523D-41BA-B324-85E19FB9FF7E}"/>
  </dataValidations>
  <printOptions horizontalCentered="1"/>
  <pageMargins left="0.25" right="0.25" top="0.5" bottom="0.5" header="0.3" footer="0.3"/>
  <pageSetup scale="41"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243840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E32:E37 E9:E30</xm:sqref>
        </x14:conditionalFormatting>
        <x14:conditionalFormatting xmlns:xm="http://schemas.microsoft.com/office/excel/2006/main">
          <x14:cfRule type="dataBar" id="{73D88FFB-A39B-4F4D-A016-802BB58202BA}">
            <x14:dataBar minLength="0" maxLength="100" gradient="0">
              <x14:cfvo type="num">
                <xm:f>0</xm:f>
              </x14:cfvo>
              <x14:cfvo type="num">
                <xm:f>1</xm:f>
              </x14:cfvo>
              <x14:negativeFillColor rgb="FFFF0000"/>
              <x14:axisColor rgb="FF000000"/>
            </x14:dataBar>
          </x14:cfRule>
          <xm:sqref>AA16:AC16</xm:sqref>
        </x14:conditionalFormatting>
        <x14:conditionalFormatting xmlns:xm="http://schemas.microsoft.com/office/excel/2006/main">
          <x14:cfRule type="dataBar" id="{212FCF17-BB83-43AA-98A9-0EDA4FA2995E}">
            <x14:dataBar minLength="0" maxLength="100" gradient="0">
              <x14:cfvo type="num">
                <xm:f>0</xm:f>
              </x14:cfvo>
              <x14:cfvo type="num">
                <xm:f>1</xm:f>
              </x14:cfvo>
              <x14:negativeFillColor rgb="FFFF0000"/>
              <x14:axisColor rgb="FF000000"/>
            </x14:dataBar>
          </x14:cfRule>
          <xm:sqref>W16</xm:sqref>
        </x14:conditionalFormatting>
        <x14:conditionalFormatting xmlns:xm="http://schemas.microsoft.com/office/excel/2006/main">
          <x14:cfRule type="iconSet" priority="19"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I37:BL37</xm:sqref>
        </x14:conditionalFormatting>
        <x14:conditionalFormatting xmlns:xm="http://schemas.microsoft.com/office/excel/2006/main">
          <x14:cfRule type="iconSet" priority="100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I10:BL11 I14:O14 R14:BL14 I13:J13 M13:BL13 I12 L12:BL12 I18:BL36 I15:R17 W17:Z17 AD16:BL16 AE17:BL17 AC17 AA15:BL15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T29" zoomScaleNormal="100" zoomScalePageLayoutView="70" workbookViewId="0">
      <selection activeCell="I11" sqref="I11:BM36"/>
    </sheetView>
  </sheetViews>
  <sheetFormatPr defaultColWidth="8.88671875" defaultRowHeight="30" customHeight="1" x14ac:dyDescent="0.25"/>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25"/>
    <row r="2" spans="1:68" ht="49.95" customHeight="1" x14ac:dyDescent="0.25">
      <c r="A2" s="10"/>
      <c r="B2" s="179" t="s">
        <v>5</v>
      </c>
      <c r="C2" s="179"/>
      <c r="D2" s="179"/>
      <c r="E2" s="179"/>
      <c r="F2" s="179"/>
      <c r="G2" s="179"/>
      <c r="H2" s="179"/>
      <c r="I2" s="180"/>
      <c r="J2" s="180"/>
      <c r="K2" s="180"/>
      <c r="L2" s="180"/>
      <c r="M2" s="180"/>
      <c r="N2" s="180"/>
      <c r="O2" s="181"/>
      <c r="P2" s="182"/>
      <c r="Q2" s="182"/>
      <c r="R2" s="182"/>
      <c r="S2" s="182"/>
      <c r="T2" s="182"/>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95"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76" t="s">
        <v>26</v>
      </c>
      <c r="J4" s="176"/>
      <c r="K4" s="176"/>
      <c r="L4" s="176"/>
      <c r="M4" s="35"/>
      <c r="N4" s="177" t="s">
        <v>27</v>
      </c>
      <c r="O4" s="177"/>
      <c r="P4" s="177"/>
      <c r="Q4" s="177"/>
      <c r="R4" s="35"/>
      <c r="S4" s="178" t="s">
        <v>28</v>
      </c>
      <c r="T4" s="178"/>
      <c r="U4" s="178"/>
      <c r="V4" s="178"/>
      <c r="W4" s="35"/>
      <c r="X4" s="171" t="s">
        <v>29</v>
      </c>
      <c r="Y4" s="171"/>
      <c r="Z4" s="171"/>
      <c r="AA4" s="171"/>
      <c r="AB4" s="35"/>
      <c r="AC4" s="172" t="s">
        <v>19</v>
      </c>
      <c r="AD4" s="172"/>
      <c r="AE4" s="172"/>
      <c r="AF4" s="172"/>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
      <c r="A6" s="10"/>
      <c r="B6" s="56" t="s">
        <v>17</v>
      </c>
      <c r="C6" s="39" cm="1">
        <f t="array" aca="1" ref="C6" ca="1">IFERROR(IF(MIN(Milestones435[Start])=0,TODAY(),B11(Milestones435[Start])),TODAY())</f>
        <v>44509</v>
      </c>
      <c r="D6" s="60"/>
      <c r="E6" s="35"/>
      <c r="F6" s="40"/>
      <c r="G6" s="35"/>
      <c r="H6" s="32"/>
      <c r="I6" s="112" t="str">
        <f ca="1">TEXT(I7,"mmmm")</f>
        <v>November</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December</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5">
      <c r="A7" s="10"/>
      <c r="B7" s="56" t="s">
        <v>12</v>
      </c>
      <c r="C7" s="41">
        <v>1</v>
      </c>
      <c r="D7" s="59"/>
      <c r="E7" s="32"/>
      <c r="F7" s="38"/>
      <c r="G7" s="38"/>
      <c r="H7" s="38"/>
      <c r="I7" s="114">
        <f ca="1">IFERROR(Project_Start+Scrolling_Increment,TODAY())</f>
        <v>44510</v>
      </c>
      <c r="J7" s="19">
        <f ca="1">I7+1</f>
        <v>44511</v>
      </c>
      <c r="K7" s="19">
        <f t="shared" ref="K7:AX7" ca="1" si="0">J7+1</f>
        <v>44512</v>
      </c>
      <c r="L7" s="19">
        <f t="shared" ca="1" si="0"/>
        <v>44513</v>
      </c>
      <c r="M7" s="19">
        <f t="shared" ca="1" si="0"/>
        <v>44514</v>
      </c>
      <c r="N7" s="19">
        <f t="shared" ca="1" si="0"/>
        <v>44515</v>
      </c>
      <c r="O7" s="72">
        <f t="shared" ca="1" si="0"/>
        <v>44516</v>
      </c>
      <c r="P7" s="19">
        <f ca="1">O7+1</f>
        <v>44517</v>
      </c>
      <c r="Q7" s="19">
        <f ca="1">P7+1</f>
        <v>44518</v>
      </c>
      <c r="R7" s="19">
        <f t="shared" ca="1" si="0"/>
        <v>44519</v>
      </c>
      <c r="S7" s="19">
        <f t="shared" ca="1" si="0"/>
        <v>44520</v>
      </c>
      <c r="T7" s="19">
        <f t="shared" ca="1" si="0"/>
        <v>44521</v>
      </c>
      <c r="U7" s="19">
        <f t="shared" ca="1" si="0"/>
        <v>44522</v>
      </c>
      <c r="V7" s="72">
        <f t="shared" ca="1" si="0"/>
        <v>44523</v>
      </c>
      <c r="W7" s="19">
        <f ca="1">V7+1</f>
        <v>44524</v>
      </c>
      <c r="X7" s="19">
        <f ca="1">W7+1</f>
        <v>44525</v>
      </c>
      <c r="Y7" s="19">
        <f t="shared" ca="1" si="0"/>
        <v>44526</v>
      </c>
      <c r="Z7" s="19">
        <f t="shared" ca="1" si="0"/>
        <v>44527</v>
      </c>
      <c r="AA7" s="19">
        <f t="shared" ca="1" si="0"/>
        <v>44528</v>
      </c>
      <c r="AB7" s="19">
        <f t="shared" ca="1" si="0"/>
        <v>44529</v>
      </c>
      <c r="AC7" s="72">
        <f t="shared" ca="1" si="0"/>
        <v>44530</v>
      </c>
      <c r="AD7" s="19">
        <f ca="1">AC7+1</f>
        <v>44531</v>
      </c>
      <c r="AE7" s="19">
        <f ca="1">AD7+1</f>
        <v>44532</v>
      </c>
      <c r="AF7" s="19">
        <f t="shared" ca="1" si="0"/>
        <v>44533</v>
      </c>
      <c r="AG7" s="19">
        <f t="shared" ca="1" si="0"/>
        <v>44534</v>
      </c>
      <c r="AH7" s="19">
        <f t="shared" ca="1" si="0"/>
        <v>44535</v>
      </c>
      <c r="AI7" s="19">
        <f t="shared" ca="1" si="0"/>
        <v>44536</v>
      </c>
      <c r="AJ7" s="72">
        <f t="shared" ca="1" si="0"/>
        <v>44537</v>
      </c>
      <c r="AK7" s="19">
        <f ca="1">AJ7+1</f>
        <v>44538</v>
      </c>
      <c r="AL7" s="19">
        <f ca="1">AK7+1</f>
        <v>44539</v>
      </c>
      <c r="AM7" s="19">
        <f t="shared" ca="1" si="0"/>
        <v>44540</v>
      </c>
      <c r="AN7" s="19">
        <f t="shared" ca="1" si="0"/>
        <v>44541</v>
      </c>
      <c r="AO7" s="19">
        <f t="shared" ca="1" si="0"/>
        <v>44542</v>
      </c>
      <c r="AP7" s="19">
        <f t="shared" ca="1" si="0"/>
        <v>44543</v>
      </c>
      <c r="AQ7" s="72">
        <f t="shared" ca="1" si="0"/>
        <v>44544</v>
      </c>
      <c r="AR7" s="19">
        <f ca="1">AQ7+1</f>
        <v>44545</v>
      </c>
      <c r="AS7" s="19">
        <f ca="1">AR7+1</f>
        <v>44546</v>
      </c>
      <c r="AT7" s="19">
        <f t="shared" ca="1" si="0"/>
        <v>44547</v>
      </c>
      <c r="AU7" s="19">
        <f t="shared" ca="1" si="0"/>
        <v>44548</v>
      </c>
      <c r="AV7" s="19">
        <f t="shared" ca="1" si="0"/>
        <v>44549</v>
      </c>
      <c r="AW7" s="19">
        <f t="shared" ca="1" si="0"/>
        <v>44550</v>
      </c>
      <c r="AX7" s="72">
        <f t="shared" ca="1" si="0"/>
        <v>44551</v>
      </c>
      <c r="AY7" s="19">
        <f ca="1">AX7+1</f>
        <v>44552</v>
      </c>
      <c r="AZ7" s="19">
        <f ca="1">AY7+1</f>
        <v>44553</v>
      </c>
      <c r="BA7" s="19">
        <f t="shared" ref="BA7:BE7" ca="1" si="1">AZ7+1</f>
        <v>44554</v>
      </c>
      <c r="BB7" s="19">
        <f t="shared" ca="1" si="1"/>
        <v>44555</v>
      </c>
      <c r="BC7" s="19">
        <f t="shared" ca="1" si="1"/>
        <v>44556</v>
      </c>
      <c r="BD7" s="19">
        <f t="shared" ca="1" si="1"/>
        <v>44557</v>
      </c>
      <c r="BE7" s="72">
        <f t="shared" ca="1" si="1"/>
        <v>44558</v>
      </c>
      <c r="BF7" s="19">
        <f ca="1">BE7+1</f>
        <v>44559</v>
      </c>
      <c r="BG7" s="19">
        <f ca="1">BF7+1</f>
        <v>44560</v>
      </c>
      <c r="BH7" s="19">
        <f t="shared" ref="BH7:BL7" ca="1" si="2">BG7+1</f>
        <v>44561</v>
      </c>
      <c r="BI7" s="19">
        <f t="shared" ca="1" si="2"/>
        <v>44562</v>
      </c>
      <c r="BJ7" s="19">
        <f t="shared" ca="1" si="2"/>
        <v>44563</v>
      </c>
      <c r="BK7" s="19">
        <f t="shared" ca="1" si="2"/>
        <v>44564</v>
      </c>
      <c r="BL7" s="20">
        <f t="shared" ca="1" si="2"/>
        <v>44565</v>
      </c>
      <c r="BM7" s="35"/>
    </row>
    <row r="8" spans="1:68" ht="19.95"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200000000000003" customHeight="1" x14ac:dyDescent="0.25">
      <c r="A9" s="10"/>
      <c r="B9" s="137" t="s">
        <v>23</v>
      </c>
      <c r="C9" s="138" t="s">
        <v>7</v>
      </c>
      <c r="D9" s="138" t="s">
        <v>24</v>
      </c>
      <c r="E9" s="138" t="s">
        <v>10</v>
      </c>
      <c r="F9" s="138" t="s">
        <v>11</v>
      </c>
      <c r="G9" s="138" t="s">
        <v>25</v>
      </c>
      <c r="H9" s="55"/>
      <c r="I9" s="43" t="str">
        <f t="shared" ref="I9:BL9" ca="1" si="3">LEFT(TEXT(I7,"ddd"),1)</f>
        <v>W</v>
      </c>
      <c r="J9" s="43" t="str">
        <f t="shared" ca="1" si="3"/>
        <v>T</v>
      </c>
      <c r="K9" s="43" t="str">
        <f t="shared" ca="1" si="3"/>
        <v>F</v>
      </c>
      <c r="L9" s="43" t="str">
        <f t="shared" ca="1" si="3"/>
        <v>S</v>
      </c>
      <c r="M9" s="43" t="str">
        <f t="shared" ca="1" si="3"/>
        <v>S</v>
      </c>
      <c r="N9" s="43" t="str">
        <f t="shared" ca="1" si="3"/>
        <v>M</v>
      </c>
      <c r="O9" s="43" t="str">
        <f t="shared" ca="1" si="3"/>
        <v>T</v>
      </c>
      <c r="P9" s="43" t="str">
        <f t="shared" ca="1" si="3"/>
        <v>W</v>
      </c>
      <c r="Q9" s="43" t="str">
        <f t="shared" ca="1" si="3"/>
        <v>T</v>
      </c>
      <c r="R9" s="43" t="str">
        <f t="shared" ca="1" si="3"/>
        <v>F</v>
      </c>
      <c r="S9" s="43" t="str">
        <f t="shared" ca="1" si="3"/>
        <v>S</v>
      </c>
      <c r="T9" s="43" t="str">
        <f t="shared" ca="1" si="3"/>
        <v>S</v>
      </c>
      <c r="U9" s="43" t="str">
        <f t="shared" ca="1" si="3"/>
        <v>M</v>
      </c>
      <c r="V9" s="43" t="str">
        <f t="shared" ca="1" si="3"/>
        <v>T</v>
      </c>
      <c r="W9" s="43" t="str">
        <f t="shared" ca="1" si="3"/>
        <v>W</v>
      </c>
      <c r="X9" s="43" t="str">
        <f t="shared" ca="1" si="3"/>
        <v>T</v>
      </c>
      <c r="Y9" s="43" t="str">
        <f t="shared" ca="1" si="3"/>
        <v>F</v>
      </c>
      <c r="Z9" s="43" t="str">
        <f t="shared" ca="1" si="3"/>
        <v>S</v>
      </c>
      <c r="AA9" s="43" t="str">
        <f t="shared" ca="1" si="3"/>
        <v>S</v>
      </c>
      <c r="AB9" s="43" t="str">
        <f t="shared" ca="1" si="3"/>
        <v>M</v>
      </c>
      <c r="AC9" s="43" t="str">
        <f t="shared" ca="1" si="3"/>
        <v>T</v>
      </c>
      <c r="AD9" s="43" t="str">
        <f t="shared" ca="1" si="3"/>
        <v>W</v>
      </c>
      <c r="AE9" s="43" t="str">
        <f t="shared" ca="1" si="3"/>
        <v>T</v>
      </c>
      <c r="AF9" s="43" t="str">
        <f t="shared" ca="1" si="3"/>
        <v>F</v>
      </c>
      <c r="AG9" s="43" t="str">
        <f t="shared" ca="1" si="3"/>
        <v>S</v>
      </c>
      <c r="AH9" s="43" t="str">
        <f t="shared" ca="1" si="3"/>
        <v>S</v>
      </c>
      <c r="AI9" s="43" t="str">
        <f t="shared" ca="1" si="3"/>
        <v>M</v>
      </c>
      <c r="AJ9" s="43" t="str">
        <f t="shared" ca="1" si="3"/>
        <v>T</v>
      </c>
      <c r="AK9" s="43" t="str">
        <f t="shared" ca="1" si="3"/>
        <v>W</v>
      </c>
      <c r="AL9" s="43" t="str">
        <f t="shared" ca="1" si="3"/>
        <v>T</v>
      </c>
      <c r="AM9" s="43" t="str">
        <f t="shared" ca="1" si="3"/>
        <v>F</v>
      </c>
      <c r="AN9" s="43" t="str">
        <f t="shared" ca="1" si="3"/>
        <v>S</v>
      </c>
      <c r="AO9" s="43" t="str">
        <f t="shared" ca="1" si="3"/>
        <v>S</v>
      </c>
      <c r="AP9" s="43" t="str">
        <f t="shared" ca="1" si="3"/>
        <v>M</v>
      </c>
      <c r="AQ9" s="43" t="str">
        <f t="shared" ca="1" si="3"/>
        <v>T</v>
      </c>
      <c r="AR9" s="43" t="str">
        <f t="shared" ca="1" si="3"/>
        <v>W</v>
      </c>
      <c r="AS9" s="43" t="str">
        <f t="shared" ca="1" si="3"/>
        <v>T</v>
      </c>
      <c r="AT9" s="43" t="str">
        <f t="shared" ca="1" si="3"/>
        <v>F</v>
      </c>
      <c r="AU9" s="43" t="str">
        <f t="shared" ca="1" si="3"/>
        <v>S</v>
      </c>
      <c r="AV9" s="43" t="str">
        <f t="shared" ca="1" si="3"/>
        <v>S</v>
      </c>
      <c r="AW9" s="43" t="str">
        <f t="shared" ca="1" si="3"/>
        <v>M</v>
      </c>
      <c r="AX9" s="43" t="str">
        <f t="shared" ca="1" si="3"/>
        <v>T</v>
      </c>
      <c r="AY9" s="43" t="str">
        <f t="shared" ca="1" si="3"/>
        <v>W</v>
      </c>
      <c r="AZ9" s="43" t="str">
        <f t="shared" ca="1" si="3"/>
        <v>T</v>
      </c>
      <c r="BA9" s="43" t="str">
        <f t="shared" ca="1" si="3"/>
        <v>F</v>
      </c>
      <c r="BB9" s="43" t="str">
        <f t="shared" ca="1" si="3"/>
        <v>S</v>
      </c>
      <c r="BC9" s="43" t="str">
        <f t="shared" ca="1" si="3"/>
        <v>S</v>
      </c>
      <c r="BD9" s="43" t="str">
        <f t="shared" ca="1" si="3"/>
        <v>M</v>
      </c>
      <c r="BE9" s="43" t="str">
        <f t="shared" ca="1" si="3"/>
        <v>T</v>
      </c>
      <c r="BF9" s="43" t="str">
        <f t="shared" ca="1" si="3"/>
        <v>W</v>
      </c>
      <c r="BG9" s="43" t="str">
        <f t="shared" ca="1" si="3"/>
        <v>T</v>
      </c>
      <c r="BH9" s="43" t="str">
        <f t="shared" ca="1" si="3"/>
        <v>F</v>
      </c>
      <c r="BI9" s="43" t="str">
        <f t="shared" ca="1" si="3"/>
        <v>S</v>
      </c>
      <c r="BJ9" s="43" t="str">
        <f t="shared" ca="1" si="3"/>
        <v>S</v>
      </c>
      <c r="BK9" s="43" t="str">
        <f t="shared" ca="1" si="3"/>
        <v>M</v>
      </c>
      <c r="BL9" s="43" t="str">
        <f t="shared" ca="1" si="3"/>
        <v>T</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200000000000003" customHeight="1" x14ac:dyDescent="0.25">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200000000000003" customHeight="1" x14ac:dyDescent="0.25">
      <c r="A12" s="10"/>
      <c r="B12" s="28" t="s">
        <v>3</v>
      </c>
      <c r="C12" s="24" t="s">
        <v>8</v>
      </c>
      <c r="D12" s="24" t="s">
        <v>6</v>
      </c>
      <c r="E12" s="25">
        <v>0.25</v>
      </c>
      <c r="F12" s="26">
        <f ca="1">TODAY()</f>
        <v>44509</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200000000000003" customHeight="1" x14ac:dyDescent="0.25">
      <c r="A13" s="10"/>
      <c r="B13" s="28" t="s">
        <v>4</v>
      </c>
      <c r="C13" s="24" t="s">
        <v>9</v>
      </c>
      <c r="D13" s="24"/>
      <c r="E13" s="25"/>
      <c r="F13" s="26">
        <f ca="1">TODAY()+5</f>
        <v>44514</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200000000000003" customHeight="1" x14ac:dyDescent="0.25">
      <c r="A14" s="9"/>
      <c r="B14" s="28" t="s">
        <v>0</v>
      </c>
      <c r="C14" s="24" t="s">
        <v>14</v>
      </c>
      <c r="D14" s="24"/>
      <c r="E14" s="25">
        <v>0.5</v>
      </c>
      <c r="F14" s="26">
        <f ca="1">F12-3</f>
        <v>44506</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200000000000003" customHeight="1" x14ac:dyDescent="0.25">
      <c r="A15" s="9"/>
      <c r="B15" s="28" t="s">
        <v>1</v>
      </c>
      <c r="C15" s="24" t="s">
        <v>9</v>
      </c>
      <c r="D15" s="24"/>
      <c r="E15" s="25"/>
      <c r="F15" s="26">
        <f ca="1">F12+20</f>
        <v>44529</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200000000000003" customHeight="1" x14ac:dyDescent="0.25">
      <c r="A16" s="9"/>
      <c r="B16" s="28" t="s">
        <v>2</v>
      </c>
      <c r="C16" s="24" t="s">
        <v>13</v>
      </c>
      <c r="D16" s="24"/>
      <c r="E16" s="25">
        <v>0.1</v>
      </c>
      <c r="F16" s="26">
        <f ca="1">F12+6</f>
        <v>44515</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200000000000003" customHeight="1" x14ac:dyDescent="0.25">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200000000000003" customHeight="1" x14ac:dyDescent="0.25">
      <c r="A18" s="10"/>
      <c r="B18" s="28" t="s">
        <v>3</v>
      </c>
      <c r="C18" s="24" t="s">
        <v>15</v>
      </c>
      <c r="D18" s="24"/>
      <c r="E18" s="25">
        <v>0.6</v>
      </c>
      <c r="F18" s="26">
        <f ca="1">F12+6</f>
        <v>44515</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200000000000003" customHeight="1" x14ac:dyDescent="0.25">
      <c r="A19" s="9"/>
      <c r="B19" s="28" t="s">
        <v>4</v>
      </c>
      <c r="C19" s="24" t="s">
        <v>16</v>
      </c>
      <c r="D19" s="24"/>
      <c r="E19" s="25">
        <v>0.5</v>
      </c>
      <c r="F19" s="26">
        <f ca="1">F18+2</f>
        <v>44517</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200000000000003" customHeight="1" x14ac:dyDescent="0.25">
      <c r="A20" s="9"/>
      <c r="B20" s="28" t="s">
        <v>0</v>
      </c>
      <c r="C20" s="24" t="s">
        <v>14</v>
      </c>
      <c r="D20" s="24"/>
      <c r="E20" s="25">
        <v>0.33</v>
      </c>
      <c r="F20" s="26">
        <f ca="1">F19+5</f>
        <v>44522</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200000000000003" customHeight="1" x14ac:dyDescent="0.25">
      <c r="A21" s="9"/>
      <c r="B21" s="28" t="s">
        <v>1</v>
      </c>
      <c r="C21" s="24" t="s">
        <v>9</v>
      </c>
      <c r="D21" s="24"/>
      <c r="E21" s="25"/>
      <c r="F21" s="26">
        <f ca="1">F20+2</f>
        <v>44524</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200000000000003" customHeight="1" x14ac:dyDescent="0.25">
      <c r="A22" s="9"/>
      <c r="B22" s="28" t="s">
        <v>2</v>
      </c>
      <c r="C22" s="24"/>
      <c r="D22" s="24"/>
      <c r="E22" s="25"/>
      <c r="F22" s="26">
        <f ca="1">F21+1</f>
        <v>44525</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200000000000003" customHeight="1" x14ac:dyDescent="0.25">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200000000000003" customHeight="1" x14ac:dyDescent="0.25">
      <c r="A24" s="9"/>
      <c r="B24" s="28" t="s">
        <v>3</v>
      </c>
      <c r="C24" s="24" t="s">
        <v>16</v>
      </c>
      <c r="D24" s="24"/>
      <c r="E24" s="25"/>
      <c r="F24" s="26">
        <f ca="1">F12+15</f>
        <v>44524</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200000000000003" customHeight="1" x14ac:dyDescent="0.25">
      <c r="A25" s="9"/>
      <c r="B25" s="28" t="s">
        <v>4</v>
      </c>
      <c r="C25" s="24" t="s">
        <v>13</v>
      </c>
      <c r="D25" s="24"/>
      <c r="E25" s="25"/>
      <c r="F25" s="26">
        <f ca="1">F24+3</f>
        <v>44527</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200000000000003" customHeight="1" x14ac:dyDescent="0.25">
      <c r="A26" s="9"/>
      <c r="B26" s="28" t="s">
        <v>0</v>
      </c>
      <c r="C26" s="24" t="s">
        <v>16</v>
      </c>
      <c r="D26" s="24"/>
      <c r="E26" s="25"/>
      <c r="F26" s="26">
        <f ca="1">F25+15</f>
        <v>44542</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200000000000003" customHeight="1" x14ac:dyDescent="0.25">
      <c r="A27" s="9"/>
      <c r="B27" s="28" t="s">
        <v>1</v>
      </c>
      <c r="C27" s="24" t="s">
        <v>8</v>
      </c>
      <c r="D27" s="24"/>
      <c r="E27" s="25"/>
      <c r="F27" s="26">
        <f ca="1">F21+22</f>
        <v>44546</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200000000000003" customHeight="1" x14ac:dyDescent="0.25">
      <c r="A28" s="9"/>
      <c r="B28" s="28" t="s">
        <v>2</v>
      </c>
      <c r="C28" s="24" t="s">
        <v>14</v>
      </c>
      <c r="D28" s="24"/>
      <c r="E28" s="25"/>
      <c r="F28" s="26">
        <f ca="1">F16</f>
        <v>44515</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200000000000003"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200000000000003" customHeight="1" x14ac:dyDescent="0.25">
      <c r="A30" s="9"/>
      <c r="B30" s="28" t="s">
        <v>3</v>
      </c>
      <c r="C30" s="24"/>
      <c r="D30" s="24"/>
      <c r="E30" s="25"/>
      <c r="F30" s="26">
        <f ca="1">F27+3</f>
        <v>44549</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200000000000003" customHeight="1" x14ac:dyDescent="0.25">
      <c r="A31" s="9"/>
      <c r="B31" s="28" t="s">
        <v>4</v>
      </c>
      <c r="C31" s="24"/>
      <c r="D31" s="24"/>
      <c r="E31" s="25"/>
      <c r="F31" s="26">
        <f ca="1">F30+14</f>
        <v>44563</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200000000000003" customHeight="1" x14ac:dyDescent="0.25">
      <c r="A32" s="9"/>
      <c r="B32" s="28" t="s">
        <v>0</v>
      </c>
      <c r="C32" s="24" t="s">
        <v>9</v>
      </c>
      <c r="D32" s="24"/>
      <c r="E32" s="25"/>
      <c r="F32" s="26">
        <f ca="1">F31+42</f>
        <v>44605</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200000000000003"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200000000000003"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200000000000003"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200000000000003"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8671875" defaultRowHeight="30" customHeight="1" x14ac:dyDescent="0.25"/>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25"/>
    <row r="2" spans="1:68" ht="49.95" customHeight="1" x14ac:dyDescent="0.25">
      <c r="A2" s="10"/>
      <c r="B2" s="183" t="s">
        <v>5</v>
      </c>
      <c r="C2" s="183"/>
      <c r="D2" s="183"/>
      <c r="E2" s="183"/>
      <c r="F2" s="183"/>
      <c r="G2" s="183"/>
      <c r="H2" s="183"/>
      <c r="I2" s="184"/>
      <c r="J2" s="184"/>
      <c r="K2" s="184"/>
      <c r="L2" s="184"/>
      <c r="M2" s="184"/>
      <c r="N2" s="184"/>
      <c r="O2" s="185"/>
      <c r="P2" s="185"/>
      <c r="Q2" s="185"/>
      <c r="R2" s="185"/>
      <c r="S2" s="185"/>
      <c r="T2" s="185"/>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95"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76" t="s">
        <v>26</v>
      </c>
      <c r="J4" s="176"/>
      <c r="K4" s="176"/>
      <c r="L4" s="176"/>
      <c r="M4" s="99"/>
      <c r="N4" s="177" t="s">
        <v>27</v>
      </c>
      <c r="O4" s="177"/>
      <c r="P4" s="177"/>
      <c r="Q4" s="177"/>
      <c r="R4" s="99"/>
      <c r="S4" s="178" t="s">
        <v>28</v>
      </c>
      <c r="T4" s="178"/>
      <c r="U4" s="178"/>
      <c r="V4" s="178"/>
      <c r="W4" s="99"/>
      <c r="X4" s="171" t="s">
        <v>29</v>
      </c>
      <c r="Y4" s="171"/>
      <c r="Z4" s="171"/>
      <c r="AA4" s="171"/>
      <c r="AB4" s="99"/>
      <c r="AC4" s="172" t="s">
        <v>19</v>
      </c>
      <c r="AD4" s="172"/>
      <c r="AE4" s="172"/>
      <c r="AF4" s="172"/>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
      <c r="A6" s="10"/>
      <c r="B6" s="89" t="s">
        <v>17</v>
      </c>
      <c r="C6" s="90" cm="1">
        <f t="array" aca="1" ref="C6" ca="1">IFERROR(IF(MIN(Milestones43524[Start])=0,TODAY(),B11(Milestones43524[Start])),TODAY())</f>
        <v>44509</v>
      </c>
      <c r="D6" s="91"/>
      <c r="E6" s="84"/>
      <c r="F6" s="92"/>
      <c r="G6" s="84"/>
      <c r="H6" s="84"/>
      <c r="I6" s="109" t="str">
        <f ca="1">TEXT(I7,"mmmm")</f>
        <v>November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December</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January</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44514</v>
      </c>
      <c r="J7" s="117">
        <f ca="1">I7+1</f>
        <v>44515</v>
      </c>
      <c r="K7" s="117">
        <f t="shared" ref="K7:AX7" ca="1" si="0">J7+1</f>
        <v>44516</v>
      </c>
      <c r="L7" s="117">
        <f t="shared" ca="1" si="0"/>
        <v>44517</v>
      </c>
      <c r="M7" s="117">
        <f t="shared" ca="1" si="0"/>
        <v>44518</v>
      </c>
      <c r="N7" s="117">
        <f t="shared" ca="1" si="0"/>
        <v>44519</v>
      </c>
      <c r="O7" s="118">
        <f t="shared" ca="1" si="0"/>
        <v>44520</v>
      </c>
      <c r="P7" s="117">
        <f ca="1">O7+1</f>
        <v>44521</v>
      </c>
      <c r="Q7" s="117">
        <f ca="1">P7+1</f>
        <v>44522</v>
      </c>
      <c r="R7" s="117">
        <f t="shared" ca="1" si="0"/>
        <v>44523</v>
      </c>
      <c r="S7" s="117">
        <f t="shared" ca="1" si="0"/>
        <v>44524</v>
      </c>
      <c r="T7" s="117">
        <f t="shared" ca="1" si="0"/>
        <v>44525</v>
      </c>
      <c r="U7" s="117">
        <f t="shared" ca="1" si="0"/>
        <v>44526</v>
      </c>
      <c r="V7" s="118">
        <f t="shared" ca="1" si="0"/>
        <v>44527</v>
      </c>
      <c r="W7" s="117">
        <f ca="1">V7+1</f>
        <v>44528</v>
      </c>
      <c r="X7" s="117">
        <f ca="1">W7+1</f>
        <v>44529</v>
      </c>
      <c r="Y7" s="117">
        <f t="shared" ca="1" si="0"/>
        <v>44530</v>
      </c>
      <c r="Z7" s="117">
        <f t="shared" ca="1" si="0"/>
        <v>44531</v>
      </c>
      <c r="AA7" s="117">
        <f t="shared" ca="1" si="0"/>
        <v>44532</v>
      </c>
      <c r="AB7" s="117">
        <f t="shared" ca="1" si="0"/>
        <v>44533</v>
      </c>
      <c r="AC7" s="118">
        <f t="shared" ca="1" si="0"/>
        <v>44534</v>
      </c>
      <c r="AD7" s="117">
        <f ca="1">AC7+1</f>
        <v>44535</v>
      </c>
      <c r="AE7" s="117">
        <f ca="1">AD7+1</f>
        <v>44536</v>
      </c>
      <c r="AF7" s="117">
        <f t="shared" ca="1" si="0"/>
        <v>44537</v>
      </c>
      <c r="AG7" s="117">
        <f t="shared" ca="1" si="0"/>
        <v>44538</v>
      </c>
      <c r="AH7" s="117">
        <f t="shared" ca="1" si="0"/>
        <v>44539</v>
      </c>
      <c r="AI7" s="117">
        <f t="shared" ca="1" si="0"/>
        <v>44540</v>
      </c>
      <c r="AJ7" s="118">
        <f t="shared" ca="1" si="0"/>
        <v>44541</v>
      </c>
      <c r="AK7" s="117">
        <f ca="1">AJ7+1</f>
        <v>44542</v>
      </c>
      <c r="AL7" s="117">
        <f ca="1">AK7+1</f>
        <v>44543</v>
      </c>
      <c r="AM7" s="117">
        <f t="shared" ca="1" si="0"/>
        <v>44544</v>
      </c>
      <c r="AN7" s="117">
        <f t="shared" ca="1" si="0"/>
        <v>44545</v>
      </c>
      <c r="AO7" s="117">
        <f t="shared" ca="1" si="0"/>
        <v>44546</v>
      </c>
      <c r="AP7" s="117">
        <f t="shared" ca="1" si="0"/>
        <v>44547</v>
      </c>
      <c r="AQ7" s="118">
        <f t="shared" ca="1" si="0"/>
        <v>44548</v>
      </c>
      <c r="AR7" s="117">
        <f ca="1">AQ7+1</f>
        <v>44549</v>
      </c>
      <c r="AS7" s="117">
        <f ca="1">AR7+1</f>
        <v>44550</v>
      </c>
      <c r="AT7" s="117">
        <f t="shared" ca="1" si="0"/>
        <v>44551</v>
      </c>
      <c r="AU7" s="117">
        <f t="shared" ca="1" si="0"/>
        <v>44552</v>
      </c>
      <c r="AV7" s="117">
        <f t="shared" ca="1" si="0"/>
        <v>44553</v>
      </c>
      <c r="AW7" s="117">
        <f t="shared" ca="1" si="0"/>
        <v>44554</v>
      </c>
      <c r="AX7" s="118">
        <f t="shared" ca="1" si="0"/>
        <v>44555</v>
      </c>
      <c r="AY7" s="117">
        <f ca="1">AX7+1</f>
        <v>44556</v>
      </c>
      <c r="AZ7" s="117">
        <f ca="1">AY7+1</f>
        <v>44557</v>
      </c>
      <c r="BA7" s="117">
        <f t="shared" ref="BA7:BE7" ca="1" si="1">AZ7+1</f>
        <v>44558</v>
      </c>
      <c r="BB7" s="117">
        <f t="shared" ca="1" si="1"/>
        <v>44559</v>
      </c>
      <c r="BC7" s="117">
        <f t="shared" ca="1" si="1"/>
        <v>44560</v>
      </c>
      <c r="BD7" s="117">
        <f t="shared" ca="1" si="1"/>
        <v>44561</v>
      </c>
      <c r="BE7" s="118">
        <f t="shared" ca="1" si="1"/>
        <v>44562</v>
      </c>
      <c r="BF7" s="117">
        <f ca="1">BE7+1</f>
        <v>44563</v>
      </c>
      <c r="BG7" s="117">
        <f ca="1">BF7+1</f>
        <v>44564</v>
      </c>
      <c r="BH7" s="117">
        <f t="shared" ref="BH7:BL7" ca="1" si="2">BG7+1</f>
        <v>44565</v>
      </c>
      <c r="BI7" s="117">
        <f t="shared" ca="1" si="2"/>
        <v>44566</v>
      </c>
      <c r="BJ7" s="117">
        <f t="shared" ca="1" si="2"/>
        <v>44567</v>
      </c>
      <c r="BK7" s="117">
        <f t="shared" ca="1" si="2"/>
        <v>44568</v>
      </c>
      <c r="BL7" s="118">
        <f t="shared" ca="1" si="2"/>
        <v>44569</v>
      </c>
      <c r="BM7" s="99"/>
    </row>
    <row r="8" spans="1:68" ht="19.95"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00000000000003" customHeight="1" x14ac:dyDescent="0.25">
      <c r="A9" s="10"/>
      <c r="B9" s="140" t="s">
        <v>23</v>
      </c>
      <c r="C9" s="141" t="s">
        <v>7</v>
      </c>
      <c r="D9" s="141" t="s">
        <v>24</v>
      </c>
      <c r="E9" s="141" t="s">
        <v>10</v>
      </c>
      <c r="F9" s="141" t="s">
        <v>11</v>
      </c>
      <c r="G9" s="141" t="s">
        <v>25</v>
      </c>
      <c r="H9" s="105"/>
      <c r="I9" s="124" t="str">
        <f t="shared" ref="I9:BL9" ca="1" si="3">LEFT(TEXT(I7,"ddd"),1)</f>
        <v>S</v>
      </c>
      <c r="J9" s="124" t="str">
        <f t="shared" ca="1" si="3"/>
        <v>M</v>
      </c>
      <c r="K9" s="124" t="str">
        <f t="shared" ca="1" si="3"/>
        <v>T</v>
      </c>
      <c r="L9" s="124" t="str">
        <f t="shared" ca="1" si="3"/>
        <v>W</v>
      </c>
      <c r="M9" s="124" t="str">
        <f t="shared" ca="1" si="3"/>
        <v>T</v>
      </c>
      <c r="N9" s="124" t="str">
        <f t="shared" ca="1" si="3"/>
        <v>F</v>
      </c>
      <c r="O9" s="124" t="str">
        <f t="shared" ca="1" si="3"/>
        <v>S</v>
      </c>
      <c r="P9" s="124" t="str">
        <f t="shared" ca="1" si="3"/>
        <v>S</v>
      </c>
      <c r="Q9" s="124" t="str">
        <f t="shared" ca="1" si="3"/>
        <v>M</v>
      </c>
      <c r="R9" s="124" t="str">
        <f t="shared" ca="1" si="3"/>
        <v>T</v>
      </c>
      <c r="S9" s="124" t="str">
        <f t="shared" ca="1" si="3"/>
        <v>W</v>
      </c>
      <c r="T9" s="124" t="str">
        <f t="shared" ca="1" si="3"/>
        <v>T</v>
      </c>
      <c r="U9" s="124" t="str">
        <f t="shared" ca="1" si="3"/>
        <v>F</v>
      </c>
      <c r="V9" s="124" t="str">
        <f t="shared" ca="1" si="3"/>
        <v>S</v>
      </c>
      <c r="W9" s="124" t="str">
        <f t="shared" ca="1" si="3"/>
        <v>S</v>
      </c>
      <c r="X9" s="124" t="str">
        <f t="shared" ca="1" si="3"/>
        <v>M</v>
      </c>
      <c r="Y9" s="124" t="str">
        <f t="shared" ca="1" si="3"/>
        <v>T</v>
      </c>
      <c r="Z9" s="124" t="str">
        <f t="shared" ca="1" si="3"/>
        <v>W</v>
      </c>
      <c r="AA9" s="124" t="str">
        <f t="shared" ca="1" si="3"/>
        <v>T</v>
      </c>
      <c r="AB9" s="124" t="str">
        <f t="shared" ca="1" si="3"/>
        <v>F</v>
      </c>
      <c r="AC9" s="124" t="str">
        <f t="shared" ca="1" si="3"/>
        <v>S</v>
      </c>
      <c r="AD9" s="124" t="str">
        <f t="shared" ca="1" si="3"/>
        <v>S</v>
      </c>
      <c r="AE9" s="124" t="str">
        <f t="shared" ca="1" si="3"/>
        <v>M</v>
      </c>
      <c r="AF9" s="124" t="str">
        <f t="shared" ca="1" si="3"/>
        <v>T</v>
      </c>
      <c r="AG9" s="124" t="str">
        <f t="shared" ca="1" si="3"/>
        <v>W</v>
      </c>
      <c r="AH9" s="124" t="str">
        <f t="shared" ca="1" si="3"/>
        <v>T</v>
      </c>
      <c r="AI9" s="124" t="str">
        <f t="shared" ca="1" si="3"/>
        <v>F</v>
      </c>
      <c r="AJ9" s="124" t="str">
        <f t="shared" ca="1" si="3"/>
        <v>S</v>
      </c>
      <c r="AK9" s="124" t="str">
        <f t="shared" ca="1" si="3"/>
        <v>S</v>
      </c>
      <c r="AL9" s="124" t="str">
        <f t="shared" ca="1" si="3"/>
        <v>M</v>
      </c>
      <c r="AM9" s="124" t="str">
        <f t="shared" ca="1" si="3"/>
        <v>T</v>
      </c>
      <c r="AN9" s="124" t="str">
        <f t="shared" ca="1" si="3"/>
        <v>W</v>
      </c>
      <c r="AO9" s="124" t="str">
        <f t="shared" ca="1" si="3"/>
        <v>T</v>
      </c>
      <c r="AP9" s="124" t="str">
        <f t="shared" ca="1" si="3"/>
        <v>F</v>
      </c>
      <c r="AQ9" s="124" t="str">
        <f t="shared" ca="1" si="3"/>
        <v>S</v>
      </c>
      <c r="AR9" s="124" t="str">
        <f t="shared" ca="1" si="3"/>
        <v>S</v>
      </c>
      <c r="AS9" s="124" t="str">
        <f t="shared" ca="1" si="3"/>
        <v>M</v>
      </c>
      <c r="AT9" s="124" t="str">
        <f t="shared" ca="1" si="3"/>
        <v>T</v>
      </c>
      <c r="AU9" s="124" t="str">
        <f t="shared" ca="1" si="3"/>
        <v>W</v>
      </c>
      <c r="AV9" s="124" t="str">
        <f t="shared" ca="1" si="3"/>
        <v>T</v>
      </c>
      <c r="AW9" s="124" t="str">
        <f t="shared" ca="1" si="3"/>
        <v>F</v>
      </c>
      <c r="AX9" s="124" t="str">
        <f t="shared" ca="1" si="3"/>
        <v>S</v>
      </c>
      <c r="AY9" s="124" t="str">
        <f t="shared" ca="1" si="3"/>
        <v>S</v>
      </c>
      <c r="AZ9" s="124" t="str">
        <f t="shared" ca="1" si="3"/>
        <v>M</v>
      </c>
      <c r="BA9" s="124" t="str">
        <f t="shared" ca="1" si="3"/>
        <v>T</v>
      </c>
      <c r="BB9" s="124" t="str">
        <f t="shared" ca="1" si="3"/>
        <v>W</v>
      </c>
      <c r="BC9" s="124" t="str">
        <f t="shared" ca="1" si="3"/>
        <v>T</v>
      </c>
      <c r="BD9" s="124" t="str">
        <f t="shared" ca="1" si="3"/>
        <v>F</v>
      </c>
      <c r="BE9" s="124" t="str">
        <f t="shared" ca="1" si="3"/>
        <v>S</v>
      </c>
      <c r="BF9" s="124" t="str">
        <f t="shared" ca="1" si="3"/>
        <v>S</v>
      </c>
      <c r="BG9" s="124" t="str">
        <f t="shared" ca="1" si="3"/>
        <v>M</v>
      </c>
      <c r="BH9" s="124" t="str">
        <f t="shared" ca="1" si="3"/>
        <v>T</v>
      </c>
      <c r="BI9" s="124" t="str">
        <f t="shared" ca="1" si="3"/>
        <v>W</v>
      </c>
      <c r="BJ9" s="124" t="str">
        <f t="shared" ca="1" si="3"/>
        <v>T</v>
      </c>
      <c r="BK9" s="124" t="str">
        <f t="shared" ca="1" si="3"/>
        <v>F</v>
      </c>
      <c r="BL9" s="124" t="str">
        <f t="shared" ca="1" si="3"/>
        <v>S</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00000000000003"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00000000000003" customHeight="1" x14ac:dyDescent="0.25">
      <c r="A12" s="10"/>
      <c r="B12" s="71" t="s">
        <v>3</v>
      </c>
      <c r="C12" s="67" t="s">
        <v>8</v>
      </c>
      <c r="D12" s="67" t="s">
        <v>6</v>
      </c>
      <c r="E12" s="68">
        <v>0.25</v>
      </c>
      <c r="F12" s="69">
        <f ca="1">TODAY()</f>
        <v>44509</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00000000000003" customHeight="1" x14ac:dyDescent="0.25">
      <c r="A13" s="10"/>
      <c r="B13" s="71" t="s">
        <v>4</v>
      </c>
      <c r="C13" s="67" t="s">
        <v>9</v>
      </c>
      <c r="D13" s="67"/>
      <c r="E13" s="68"/>
      <c r="F13" s="69">
        <f ca="1">TODAY()+5</f>
        <v>44514</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00000000000003" customHeight="1" x14ac:dyDescent="0.25">
      <c r="A14" s="9"/>
      <c r="B14" s="71" t="s">
        <v>0</v>
      </c>
      <c r="C14" s="67" t="s">
        <v>14</v>
      </c>
      <c r="D14" s="67"/>
      <c r="E14" s="68">
        <v>0.5</v>
      </c>
      <c r="F14" s="69">
        <f ca="1">F12-3</f>
        <v>44506</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00000000000003" customHeight="1" x14ac:dyDescent="0.25">
      <c r="A15" s="9"/>
      <c r="B15" s="71" t="s">
        <v>1</v>
      </c>
      <c r="C15" s="67" t="s">
        <v>9</v>
      </c>
      <c r="D15" s="67"/>
      <c r="E15" s="68"/>
      <c r="F15" s="69">
        <f ca="1">F12+20</f>
        <v>44529</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00000000000003" customHeight="1" x14ac:dyDescent="0.25">
      <c r="A16" s="9"/>
      <c r="B16" s="71" t="s">
        <v>2</v>
      </c>
      <c r="C16" s="67" t="s">
        <v>13</v>
      </c>
      <c r="D16" s="67"/>
      <c r="E16" s="68">
        <v>0.1</v>
      </c>
      <c r="F16" s="69">
        <f ca="1">F12+6</f>
        <v>44515</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00000000000003"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200000000000003" customHeight="1" x14ac:dyDescent="0.25">
      <c r="A18" s="10"/>
      <c r="B18" s="71" t="s">
        <v>3</v>
      </c>
      <c r="C18" s="67" t="s">
        <v>15</v>
      </c>
      <c r="D18" s="67"/>
      <c r="E18" s="68">
        <v>0.6</v>
      </c>
      <c r="F18" s="69">
        <f ca="1">F12+6</f>
        <v>44515</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200000000000003" customHeight="1" x14ac:dyDescent="0.25">
      <c r="A19" s="9"/>
      <c r="B19" s="71" t="s">
        <v>4</v>
      </c>
      <c r="C19" s="67" t="s">
        <v>16</v>
      </c>
      <c r="D19" s="67"/>
      <c r="E19" s="68">
        <v>0.5</v>
      </c>
      <c r="F19" s="69">
        <f ca="1">F18+2</f>
        <v>44517</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200000000000003" customHeight="1" x14ac:dyDescent="0.25">
      <c r="A20" s="9"/>
      <c r="B20" s="71" t="s">
        <v>0</v>
      </c>
      <c r="C20" s="67" t="s">
        <v>14</v>
      </c>
      <c r="D20" s="67"/>
      <c r="E20" s="68">
        <v>0.33</v>
      </c>
      <c r="F20" s="69">
        <f ca="1">F19+5</f>
        <v>44522</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200000000000003" customHeight="1" x14ac:dyDescent="0.25">
      <c r="A21" s="9"/>
      <c r="B21" s="71" t="s">
        <v>1</v>
      </c>
      <c r="C21" s="67" t="s">
        <v>9</v>
      </c>
      <c r="D21" s="67"/>
      <c r="E21" s="68"/>
      <c r="F21" s="69">
        <f ca="1">F20+2</f>
        <v>44524</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200000000000003" customHeight="1" x14ac:dyDescent="0.25">
      <c r="A22" s="9"/>
      <c r="B22" s="71" t="s">
        <v>2</v>
      </c>
      <c r="C22" s="67"/>
      <c r="D22" s="67"/>
      <c r="E22" s="68"/>
      <c r="F22" s="69">
        <f ca="1">F21+1</f>
        <v>44525</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200000000000003"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200000000000003" customHeight="1" x14ac:dyDescent="0.25">
      <c r="A24" s="9"/>
      <c r="B24" s="71" t="s">
        <v>3</v>
      </c>
      <c r="C24" s="67" t="s">
        <v>16</v>
      </c>
      <c r="D24" s="67"/>
      <c r="E24" s="68"/>
      <c r="F24" s="69">
        <f ca="1">F12+15</f>
        <v>44524</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200000000000003" customHeight="1" x14ac:dyDescent="0.25">
      <c r="A25" s="9"/>
      <c r="B25" s="71" t="s">
        <v>4</v>
      </c>
      <c r="C25" s="67" t="s">
        <v>13</v>
      </c>
      <c r="D25" s="67"/>
      <c r="E25" s="68"/>
      <c r="F25" s="69">
        <f ca="1">F24+3</f>
        <v>44527</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200000000000003" customHeight="1" x14ac:dyDescent="0.25">
      <c r="A26" s="9"/>
      <c r="B26" s="71" t="s">
        <v>0</v>
      </c>
      <c r="C26" s="67" t="s">
        <v>16</v>
      </c>
      <c r="D26" s="67"/>
      <c r="E26" s="68"/>
      <c r="F26" s="69">
        <f ca="1">F25+15</f>
        <v>44542</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200000000000003" customHeight="1" x14ac:dyDescent="0.25">
      <c r="A27" s="9"/>
      <c r="B27" s="71" t="s">
        <v>1</v>
      </c>
      <c r="C27" s="67" t="s">
        <v>8</v>
      </c>
      <c r="D27" s="67"/>
      <c r="E27" s="68"/>
      <c r="F27" s="69">
        <f ca="1">F21+22</f>
        <v>44546</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200000000000003" customHeight="1" x14ac:dyDescent="0.25">
      <c r="A28" s="9"/>
      <c r="B28" s="71" t="s">
        <v>2</v>
      </c>
      <c r="C28" s="67" t="s">
        <v>14</v>
      </c>
      <c r="D28" s="67"/>
      <c r="E28" s="68"/>
      <c r="F28" s="69">
        <f ca="1">F16</f>
        <v>44515</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200000000000003"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200000000000003" customHeight="1" x14ac:dyDescent="0.25">
      <c r="A30" s="9"/>
      <c r="B30" s="71" t="s">
        <v>3</v>
      </c>
      <c r="C30" s="67"/>
      <c r="D30" s="67"/>
      <c r="E30" s="68"/>
      <c r="F30" s="69">
        <f ca="1">F27+3</f>
        <v>44549</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200000000000003" customHeight="1" x14ac:dyDescent="0.25">
      <c r="A31" s="9"/>
      <c r="B31" s="71" t="s">
        <v>4</v>
      </c>
      <c r="C31" s="67"/>
      <c r="D31" s="67"/>
      <c r="E31" s="68"/>
      <c r="F31" s="69">
        <f ca="1">F30+14</f>
        <v>44563</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200000000000003" customHeight="1" x14ac:dyDescent="0.25">
      <c r="A32" s="9"/>
      <c r="B32" s="71" t="s">
        <v>0</v>
      </c>
      <c r="C32" s="67" t="s">
        <v>9</v>
      </c>
      <c r="D32" s="67"/>
      <c r="E32" s="68"/>
      <c r="F32" s="69">
        <f ca="1">F31+42</f>
        <v>44605</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200000000000003"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200000000000003"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200000000000003"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200000000000003"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工作表</vt:lpstr>
      </vt:variant>
      <vt:variant>
        <vt:i4>4</vt:i4>
      </vt:variant>
      <vt:variant>
        <vt:lpstr>命名范围</vt:lpstr>
      </vt:variant>
      <vt:variant>
        <vt:i4>10</vt:i4>
      </vt:variant>
    </vt:vector>
  </HeadingPairs>
  <TitlesOfParts>
    <vt:vector size="14" baseType="lpstr">
      <vt:lpstr>About</vt:lpstr>
      <vt:lpstr>Light</vt:lpstr>
      <vt:lpstr>Dark</vt:lpstr>
      <vt:lpstr>Color</vt:lpstr>
      <vt:lpstr>Light!Print_Area</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2021-11-09T05:22:06Z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