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xr:revisionPtr revIDLastSave="0" documentId="13_ncr:1_{4D7E0F80-7AED-7B47-B9AB-DC61B93CA447}" xr6:coauthVersionLast="40" xr6:coauthVersionMax="40" xr10:uidLastSave="{00000000-0000-0000-0000-000000000000}"/>
  <bookViews>
    <workbookView xWindow="0" yWindow="460" windowWidth="28800" windowHeight="17040" tabRatio="5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22" i="1"/>
  <c r="E23" i="1" s="1"/>
  <c r="E24" i="1" s="1"/>
  <c r="C22" i="1"/>
  <c r="C23" i="1" s="1"/>
  <c r="C24" i="1" s="1"/>
  <c r="E33" i="1"/>
  <c r="E35" i="1" s="1"/>
  <c r="C33" i="1"/>
  <c r="C34" i="1" s="1"/>
  <c r="C35" i="1" s="1"/>
  <c r="E47" i="1"/>
  <c r="E48" i="1" s="1"/>
  <c r="E49" i="1" s="1"/>
  <c r="C47" i="1"/>
  <c r="C48" i="1" s="1"/>
  <c r="C49" i="1" s="1"/>
  <c r="E62" i="1"/>
  <c r="C62" i="1"/>
  <c r="E61" i="1"/>
  <c r="C61" i="1"/>
  <c r="E60" i="1" l="1"/>
  <c r="C60" i="1"/>
  <c r="E32" i="1"/>
  <c r="E31" i="1"/>
  <c r="E30" i="1"/>
  <c r="E29" i="1"/>
  <c r="E28" i="1"/>
  <c r="E19" i="1"/>
  <c r="E20" i="1"/>
  <c r="E21" i="1"/>
  <c r="E18" i="1"/>
  <c r="E9" i="1"/>
  <c r="F9" i="1"/>
  <c r="C10" i="1"/>
  <c r="B10" i="1"/>
  <c r="E2" i="1"/>
  <c r="E3" i="1"/>
  <c r="E4" i="1"/>
  <c r="E5" i="1"/>
  <c r="E6" i="1"/>
  <c r="E7" i="1"/>
  <c r="E8" i="1"/>
  <c r="F2" i="1"/>
  <c r="F3" i="1"/>
  <c r="F4" i="1"/>
  <c r="F5" i="1"/>
  <c r="F6" i="1"/>
  <c r="F7" i="1"/>
  <c r="F8" i="1"/>
  <c r="E10" i="1" l="1"/>
  <c r="F10" i="1"/>
</calcChain>
</file>

<file path=xl/sharedStrings.xml><?xml version="1.0" encoding="utf-8"?>
<sst xmlns="http://schemas.openxmlformats.org/spreadsheetml/2006/main" count="71" uniqueCount="21">
  <si>
    <t>Item</t>
  </si>
  <si>
    <t>TT&amp;C microcontroller</t>
  </si>
  <si>
    <t>TT&amp;C Transceiver</t>
  </si>
  <si>
    <t>SDR Transceiver</t>
  </si>
  <si>
    <t>Magnetorquers</t>
  </si>
  <si>
    <t>SDR 1Watt PA</t>
  </si>
  <si>
    <t>Raspberry Pi Zero</t>
  </si>
  <si>
    <t>InvenSense IMU</t>
  </si>
  <si>
    <t>Average Power Required (mA)</t>
  </si>
  <si>
    <t>Max Power Required (mA)</t>
  </si>
  <si>
    <t>Voltage (V)</t>
  </si>
  <si>
    <t>Average Power Consumption (mW)</t>
  </si>
  <si>
    <t>Peak Power Consumption (mW)</t>
  </si>
  <si>
    <t>Totals</t>
  </si>
  <si>
    <t>Nichrome burn wire</t>
  </si>
  <si>
    <t>Deployment and Detumble Operations</t>
  </si>
  <si>
    <t>Average</t>
  </si>
  <si>
    <t>Peak</t>
  </si>
  <si>
    <t>Nominal Operations</t>
  </si>
  <si>
    <t>Margin (%)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</si>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</sst>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textRotation="45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Fill="1" applyBorder="1" applyAlignment="1">
      <alignment wrapText="1"/>
    </xf>
    <xf numFmtId="0" fontId="0" fillId="0" borderId="2" xfId="0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1" fillId="0" borderId="0" xfId="0" applyFont="1" applyFill="1" applyBorder="1" applyAlignment="1">
      <alignment wrapText="1"/>
    </xf>
    <xf numFmtId="2" fontId="3" fillId="0" borderId="2" xfId="0" applyNumberFormat="1" applyFont="1" applyBorder="1"/>
    <xf numFmtId="2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34" workbookViewId="0">
      <selection activeCell="E62" sqref="E62"/>
    </sheetView>
  </sheetViews>
  <sheetFormatPr baseColWidth="10" defaultRowHeight="16"/>
  <cols>
    <col min="1" max="1" width="19.33203125" customWidth="1"/>
    <col min="2" max="2" width="23.33203125" customWidth="1"/>
    <col min="3" max="3" width="20" customWidth="1"/>
    <col min="5" max="5" width="21" customWidth="1"/>
    <col min="6" max="6" width="20" customWidth="1"/>
  </cols>
  <sheetData>
    <row r="1" spans="1:6" s="5" customFormat="1" ht="34">
      <c r="A1" s="1" t="s">
        <v>0</v>
      </c>
      <c r="B1" s="1" t="s">
        <v>8</v>
      </c>
      <c r="C1" s="1" t="s">
        <v>9</v>
      </c>
      <c r="D1" s="1" t="s">
        <v>10</v>
      </c>
      <c r="E1" s="4" t="s">
        <v>11</v>
      </c>
      <c r="F1" s="4" t="s">
        <v>12</v>
      </c>
    </row>
    <row r="2" spans="1:6" ht="17">
      <c r="A2" s="2" t="s">
        <v>1</v>
      </c>
      <c r="B2" s="2">
        <v>1.1000000000000001</v>
      </c>
      <c r="C2" s="2">
        <v>3.4</v>
      </c>
      <c r="D2" s="2">
        <v>1.8</v>
      </c>
      <c r="E2" s="2">
        <f>B2*D2</f>
        <v>1.9800000000000002</v>
      </c>
      <c r="F2" s="2">
        <f>C2*D2</f>
        <v>6.12</v>
      </c>
    </row>
    <row r="3" spans="1:6" ht="17">
      <c r="A3" s="2" t="s">
        <v>6</v>
      </c>
      <c r="B3" s="2">
        <v>200</v>
      </c>
      <c r="C3" s="2">
        <v>1000</v>
      </c>
      <c r="D3" s="2">
        <v>5.0999999999999996</v>
      </c>
      <c r="E3" s="2">
        <f t="shared" ref="E3:E7" si="0">B3*D3</f>
        <v>1019.9999999999999</v>
      </c>
      <c r="F3" s="2">
        <f t="shared" ref="F3:F7" si="1">C3*D3</f>
        <v>5100</v>
      </c>
    </row>
    <row r="4" spans="1:6" ht="17">
      <c r="A4" s="2" t="s">
        <v>3</v>
      </c>
      <c r="B4" s="2">
        <v>200</v>
      </c>
      <c r="C4" s="2">
        <v>620</v>
      </c>
      <c r="D4" s="2">
        <v>1.3</v>
      </c>
      <c r="E4" s="2">
        <f t="shared" si="0"/>
        <v>260</v>
      </c>
      <c r="F4" s="2">
        <f t="shared" si="1"/>
        <v>806</v>
      </c>
    </row>
    <row r="5" spans="1:6" ht="17">
      <c r="A5" s="2" t="s">
        <v>2</v>
      </c>
      <c r="B5" s="2">
        <v>16</v>
      </c>
      <c r="C5" s="2">
        <v>130</v>
      </c>
      <c r="D5" s="2">
        <v>2.4</v>
      </c>
      <c r="E5" s="2">
        <f t="shared" si="0"/>
        <v>38.4</v>
      </c>
      <c r="F5" s="2">
        <f t="shared" si="1"/>
        <v>312</v>
      </c>
    </row>
    <row r="6" spans="1:6" ht="17">
      <c r="A6" s="2" t="s">
        <v>4</v>
      </c>
      <c r="B6" s="3">
        <v>35</v>
      </c>
      <c r="C6" s="3">
        <v>240</v>
      </c>
      <c r="D6" s="2">
        <v>5</v>
      </c>
      <c r="E6" s="2">
        <f t="shared" si="0"/>
        <v>175</v>
      </c>
      <c r="F6" s="2">
        <f t="shared" si="1"/>
        <v>1200</v>
      </c>
    </row>
    <row r="7" spans="1:6" ht="17">
      <c r="A7" s="2" t="s">
        <v>5</v>
      </c>
      <c r="B7" s="2">
        <v>130</v>
      </c>
      <c r="C7" s="2">
        <v>130</v>
      </c>
      <c r="D7" s="2">
        <v>9</v>
      </c>
      <c r="E7" s="2">
        <f t="shared" si="0"/>
        <v>1170</v>
      </c>
      <c r="F7" s="2">
        <f t="shared" si="1"/>
        <v>1170</v>
      </c>
    </row>
    <row r="8" spans="1:6" ht="17">
      <c r="A8" s="7" t="s">
        <v>7</v>
      </c>
      <c r="B8" s="7">
        <v>3.11</v>
      </c>
      <c r="C8" s="7">
        <v>3.11</v>
      </c>
      <c r="D8" s="7">
        <v>1.8</v>
      </c>
      <c r="E8" s="7">
        <f>B8*D8</f>
        <v>5.5979999999999999</v>
      </c>
      <c r="F8" s="7">
        <f>C8*D8</f>
        <v>5.5979999999999999</v>
      </c>
    </row>
    <row r="9" spans="1:6" ht="17">
      <c r="A9" s="6" t="s">
        <v>14</v>
      </c>
      <c r="B9" s="6">
        <v>1700</v>
      </c>
      <c r="C9" s="6">
        <v>1700</v>
      </c>
      <c r="D9" s="6">
        <v>3.3</v>
      </c>
      <c r="E9" s="6">
        <f>B9*D9</f>
        <v>5610</v>
      </c>
      <c r="F9" s="6">
        <f>C9*D9</f>
        <v>5610</v>
      </c>
    </row>
    <row r="10" spans="1:6" ht="17">
      <c r="A10" s="9" t="s">
        <v>13</v>
      </c>
      <c r="B10" s="10">
        <f>SUM(B2:B9)</f>
        <v>2285.21</v>
      </c>
      <c r="C10" s="10">
        <f>SUM(C2:C9)</f>
        <v>3826.51</v>
      </c>
      <c r="D10" s="10"/>
      <c r="E10" s="10">
        <f>SUM(E2:E9)</f>
        <v>8280.9779999999992</v>
      </c>
      <c r="F10" s="10">
        <f>SUM(F2:F9)</f>
        <v>14209.717999999999</v>
      </c>
    </row>
    <row r="15" spans="1:6">
      <c r="A15" t="s">
        <v>15</v>
      </c>
    </row>
    <row r="16" spans="1:6">
      <c r="A16" t="s">
        <v>16</v>
      </c>
    </row>
    <row r="17" spans="1:7" ht="34">
      <c r="B17" s="11" t="s">
        <v>0</v>
      </c>
      <c r="C17" s="11" t="s">
        <v>8</v>
      </c>
      <c r="D17" s="11" t="s">
        <v>10</v>
      </c>
      <c r="E17" s="11" t="s">
        <v>11</v>
      </c>
      <c r="G17" s="16"/>
    </row>
    <row r="18" spans="1:7" ht="17">
      <c r="B18" s="12" t="s">
        <v>1</v>
      </c>
      <c r="C18" s="12">
        <v>1.1000000000000001</v>
      </c>
      <c r="D18" s="12">
        <v>1.8</v>
      </c>
      <c r="E18" s="12">
        <f>C18*D18</f>
        <v>1.9800000000000002</v>
      </c>
      <c r="G18" s="17"/>
    </row>
    <row r="19" spans="1:7" ht="17">
      <c r="B19" s="12" t="s">
        <v>2</v>
      </c>
      <c r="C19" s="12">
        <v>16</v>
      </c>
      <c r="D19" s="12">
        <v>2.4</v>
      </c>
      <c r="E19" s="12">
        <f t="shared" ref="E19:E21" si="2">C19*D19</f>
        <v>38.4</v>
      </c>
      <c r="G19" s="17"/>
    </row>
    <row r="20" spans="1:7" ht="17">
      <c r="B20" s="12" t="s">
        <v>4</v>
      </c>
      <c r="C20" s="13">
        <v>35</v>
      </c>
      <c r="D20" s="12">
        <v>5</v>
      </c>
      <c r="E20" s="12">
        <f t="shared" si="2"/>
        <v>175</v>
      </c>
      <c r="G20" s="17"/>
    </row>
    <row r="21" spans="1:7" ht="17">
      <c r="B21" s="12" t="s">
        <v>7</v>
      </c>
      <c r="C21" s="12">
        <v>3.11</v>
      </c>
      <c r="D21" s="12">
        <v>1.8</v>
      </c>
      <c r="E21" s="12">
        <f t="shared" si="2"/>
        <v>5.5979999999999999</v>
      </c>
      <c r="G21" s="17"/>
    </row>
    <row r="22" spans="1:7" ht="17">
      <c r="B22" s="14" t="s">
        <v>13</v>
      </c>
      <c r="C22" s="20">
        <f>SUM(C15:C21)</f>
        <v>55.21</v>
      </c>
      <c r="D22" s="20"/>
      <c r="E22" s="20">
        <f>SUM(E15:E21)</f>
        <v>220.97800000000001</v>
      </c>
      <c r="G22" s="18"/>
    </row>
    <row r="23" spans="1:7" ht="17">
      <c r="B23" s="17" t="s">
        <v>20</v>
      </c>
      <c r="C23" s="21">
        <f>5200-C22</f>
        <v>5144.79</v>
      </c>
      <c r="D23" s="21"/>
      <c r="E23" s="21">
        <f>2470-E22</f>
        <v>2249.0219999999999</v>
      </c>
      <c r="G23" s="18"/>
    </row>
    <row r="24" spans="1:7" ht="17">
      <c r="B24" s="15" t="s">
        <v>19</v>
      </c>
      <c r="C24" s="21">
        <f>C23/5200*100</f>
        <v>98.938269230769222</v>
      </c>
      <c r="D24" s="21"/>
      <c r="E24" s="21">
        <f>E23/2470*100</f>
        <v>91.053522267206475</v>
      </c>
      <c r="G24" s="18"/>
    </row>
    <row r="25" spans="1:7">
      <c r="G25" s="8"/>
    </row>
    <row r="26" spans="1:7" ht="17">
      <c r="A26" s="15" t="s">
        <v>17</v>
      </c>
      <c r="G26" s="8"/>
    </row>
    <row r="27" spans="1:7" ht="34">
      <c r="B27" s="1" t="s">
        <v>0</v>
      </c>
      <c r="C27" s="1" t="s">
        <v>9</v>
      </c>
      <c r="D27" s="1" t="s">
        <v>10</v>
      </c>
      <c r="E27" s="4" t="s">
        <v>12</v>
      </c>
      <c r="F27" s="19"/>
    </row>
    <row r="28" spans="1:7" ht="17">
      <c r="B28" s="2" t="s">
        <v>1</v>
      </c>
      <c r="C28" s="2">
        <v>3.4</v>
      </c>
      <c r="D28" s="2">
        <v>1.8</v>
      </c>
      <c r="E28" s="2">
        <f>C28*D28</f>
        <v>6.12</v>
      </c>
      <c r="F28" s="7"/>
    </row>
    <row r="29" spans="1:7" ht="17">
      <c r="B29" s="2" t="s">
        <v>2</v>
      </c>
      <c r="C29" s="2">
        <v>130</v>
      </c>
      <c r="D29" s="2">
        <v>2.4</v>
      </c>
      <c r="E29" s="2">
        <f>C29*D29</f>
        <v>312</v>
      </c>
      <c r="F29" s="7"/>
    </row>
    <row r="30" spans="1:7" ht="17">
      <c r="B30" s="2" t="s">
        <v>4</v>
      </c>
      <c r="C30" s="3">
        <v>240</v>
      </c>
      <c r="D30" s="2">
        <v>5</v>
      </c>
      <c r="E30" s="2">
        <f>C30*D30</f>
        <v>1200</v>
      </c>
      <c r="F30" s="7"/>
    </row>
    <row r="31" spans="1:7" ht="17">
      <c r="B31" s="7" t="s">
        <v>7</v>
      </c>
      <c r="C31" s="7">
        <v>3.11</v>
      </c>
      <c r="D31" s="7">
        <v>1.8</v>
      </c>
      <c r="E31" s="7">
        <f>C31*D31</f>
        <v>5.5979999999999999</v>
      </c>
      <c r="F31" s="7"/>
    </row>
    <row r="32" spans="1:7" ht="17">
      <c r="B32" s="6" t="s">
        <v>14</v>
      </c>
      <c r="C32" s="6">
        <v>1700</v>
      </c>
      <c r="D32" s="6">
        <v>3.3</v>
      </c>
      <c r="E32" s="6">
        <f>C32*D32</f>
        <v>5610</v>
      </c>
      <c r="F32" s="6"/>
    </row>
    <row r="33" spans="1:8" ht="17">
      <c r="B33" s="9" t="s">
        <v>13</v>
      </c>
      <c r="C33" s="20">
        <f>SUM(C26:C32)</f>
        <v>2076.5100000000002</v>
      </c>
      <c r="D33" s="20"/>
      <c r="E33" s="20">
        <f>SUM(E26:E32)</f>
        <v>7133.7179999999998</v>
      </c>
      <c r="F33" s="8"/>
    </row>
    <row r="34" spans="1:8" ht="17">
      <c r="B34" s="17" t="s">
        <v>20</v>
      </c>
      <c r="C34" s="21">
        <f>5200-C33</f>
        <v>3123.49</v>
      </c>
      <c r="D34" s="21"/>
      <c r="E34" s="21">
        <f>2470-E33</f>
        <v>-4663.7179999999998</v>
      </c>
      <c r="G34" s="18"/>
    </row>
    <row r="35" spans="1:8" ht="17">
      <c r="B35" s="15" t="s">
        <v>19</v>
      </c>
      <c r="C35" s="21">
        <f>C34/5200*100</f>
        <v>60.067115384615377</v>
      </c>
      <c r="D35" s="21"/>
      <c r="E35" s="21">
        <f>E34/2470*100</f>
        <v>-188.81449392712551</v>
      </c>
      <c r="G35" s="18"/>
    </row>
    <row r="36" spans="1:8">
      <c r="F36" s="8"/>
    </row>
    <row r="37" spans="1:8">
      <c r="F37" s="8"/>
    </row>
    <row r="38" spans="1:8">
      <c r="A38" t="s">
        <v>18</v>
      </c>
      <c r="F38" s="8"/>
    </row>
    <row r="39" spans="1:8">
      <c r="A39" t="s">
        <v>16</v>
      </c>
      <c r="F39" s="8"/>
    </row>
    <row r="40" spans="1:8" ht="34">
      <c r="B40" s="11" t="s">
        <v>0</v>
      </c>
      <c r="C40" s="11" t="s">
        <v>8</v>
      </c>
      <c r="D40" s="11" t="s">
        <v>10</v>
      </c>
      <c r="E40" s="11" t="s">
        <v>11</v>
      </c>
      <c r="F40" s="8"/>
      <c r="G40" s="16"/>
      <c r="H40" s="8"/>
    </row>
    <row r="41" spans="1:8" ht="17">
      <c r="B41" s="12" t="s">
        <v>1</v>
      </c>
      <c r="C41" s="12">
        <v>1.1000000000000001</v>
      </c>
      <c r="D41" s="12">
        <v>1.8</v>
      </c>
      <c r="E41" s="12">
        <v>1.98</v>
      </c>
      <c r="F41" s="8"/>
      <c r="G41" s="17"/>
      <c r="H41" s="8"/>
    </row>
    <row r="42" spans="1:8" ht="17">
      <c r="B42" s="12" t="s">
        <v>6</v>
      </c>
      <c r="C42" s="12">
        <v>200</v>
      </c>
      <c r="D42" s="12">
        <v>5.0999999999999996</v>
      </c>
      <c r="E42" s="12">
        <v>1020</v>
      </c>
      <c r="F42" s="8"/>
      <c r="G42" s="17"/>
      <c r="H42" s="8"/>
    </row>
    <row r="43" spans="1:8" ht="17">
      <c r="B43" s="12" t="s">
        <v>3</v>
      </c>
      <c r="C43" s="12">
        <v>200</v>
      </c>
      <c r="D43" s="12">
        <v>1.3</v>
      </c>
      <c r="E43" s="12">
        <v>260</v>
      </c>
      <c r="F43" s="8"/>
      <c r="G43" s="17"/>
      <c r="H43" s="8"/>
    </row>
    <row r="44" spans="1:8" ht="17">
      <c r="B44" s="12" t="s">
        <v>2</v>
      </c>
      <c r="C44" s="12">
        <v>16</v>
      </c>
      <c r="D44" s="12">
        <v>2.4</v>
      </c>
      <c r="E44" s="12">
        <v>38.4</v>
      </c>
      <c r="F44" s="8"/>
      <c r="G44" s="17"/>
      <c r="H44" s="8"/>
    </row>
    <row r="45" spans="1:8" ht="17">
      <c r="B45" s="12" t="s">
        <v>4</v>
      </c>
      <c r="C45" s="13">
        <v>35</v>
      </c>
      <c r="D45" s="12">
        <v>5</v>
      </c>
      <c r="E45" s="12">
        <v>175</v>
      </c>
      <c r="F45" s="8"/>
      <c r="G45" s="17"/>
      <c r="H45" s="8"/>
    </row>
    <row r="46" spans="1:8" ht="17">
      <c r="B46" s="12" t="s">
        <v>7</v>
      </c>
      <c r="C46" s="12">
        <v>3.11</v>
      </c>
      <c r="D46" s="12">
        <v>1.8</v>
      </c>
      <c r="E46" s="12">
        <v>5.5979999999999999</v>
      </c>
      <c r="F46" s="8"/>
      <c r="G46" s="17"/>
      <c r="H46" s="8"/>
    </row>
    <row r="47" spans="1:8" ht="17">
      <c r="B47" s="14" t="s">
        <v>13</v>
      </c>
      <c r="C47" s="20">
        <f>SUM(C40:C46)</f>
        <v>455.21000000000004</v>
      </c>
      <c r="D47" s="20"/>
      <c r="E47" s="20">
        <f>SUM(E40:E46)</f>
        <v>1500.9780000000001</v>
      </c>
      <c r="F47" s="8"/>
      <c r="G47" s="18"/>
      <c r="H47" s="8"/>
    </row>
    <row r="48" spans="1:8" ht="17">
      <c r="B48" s="17" t="s">
        <v>20</v>
      </c>
      <c r="C48" s="21">
        <f>5200-C47</f>
        <v>4744.79</v>
      </c>
      <c r="D48" s="21"/>
      <c r="E48" s="21">
        <f>2470-E47</f>
        <v>969.02199999999993</v>
      </c>
      <c r="G48" s="18"/>
    </row>
    <row r="49" spans="1:7" ht="17">
      <c r="B49" s="15" t="s">
        <v>19</v>
      </c>
      <c r="C49" s="21">
        <f>C48/5200*100</f>
        <v>91.245961538461543</v>
      </c>
      <c r="D49" s="21"/>
      <c r="E49" s="21">
        <f>E48/2470*100</f>
        <v>39.231659919028338</v>
      </c>
      <c r="G49" s="18"/>
    </row>
    <row r="51" spans="1:7">
      <c r="A51" t="s">
        <v>17</v>
      </c>
    </row>
    <row r="52" spans="1:7" ht="34">
      <c r="B52" s="11" t="s">
        <v>0</v>
      </c>
      <c r="C52" s="11" t="s">
        <v>9</v>
      </c>
      <c r="D52" s="11" t="s">
        <v>10</v>
      </c>
      <c r="E52" s="11" t="s">
        <v>12</v>
      </c>
    </row>
    <row r="53" spans="1:7" ht="17">
      <c r="B53" s="12" t="s">
        <v>1</v>
      </c>
      <c r="C53" s="12">
        <v>3.4</v>
      </c>
      <c r="D53" s="12">
        <v>1.8</v>
      </c>
      <c r="E53" s="12">
        <v>6.12</v>
      </c>
    </row>
    <row r="54" spans="1:7" ht="17">
      <c r="B54" s="12" t="s">
        <v>6</v>
      </c>
      <c r="C54" s="12">
        <v>1000</v>
      </c>
      <c r="D54" s="12">
        <v>5.0999999999999996</v>
      </c>
      <c r="E54" s="12">
        <v>5100</v>
      </c>
    </row>
    <row r="55" spans="1:7" ht="17">
      <c r="B55" s="12" t="s">
        <v>3</v>
      </c>
      <c r="C55" s="12">
        <v>620</v>
      </c>
      <c r="D55" s="12">
        <v>1.3</v>
      </c>
      <c r="E55" s="12">
        <v>806</v>
      </c>
    </row>
    <row r="56" spans="1:7" ht="17">
      <c r="B56" s="12" t="s">
        <v>2</v>
      </c>
      <c r="C56" s="12">
        <v>130</v>
      </c>
      <c r="D56" s="12">
        <v>2.4</v>
      </c>
      <c r="E56" s="12">
        <v>312</v>
      </c>
    </row>
    <row r="57" spans="1:7" ht="17">
      <c r="B57" s="12" t="s">
        <v>4</v>
      </c>
      <c r="C57" s="13">
        <v>240</v>
      </c>
      <c r="D57" s="12">
        <v>5</v>
      </c>
      <c r="E57" s="12">
        <v>1200</v>
      </c>
    </row>
    <row r="58" spans="1:7" ht="17">
      <c r="B58" s="12" t="s">
        <v>5</v>
      </c>
      <c r="C58" s="12">
        <v>130</v>
      </c>
      <c r="D58" s="12">
        <v>9</v>
      </c>
      <c r="E58" s="12">
        <v>1170</v>
      </c>
    </row>
    <row r="59" spans="1:7" ht="17">
      <c r="B59" s="12" t="s">
        <v>7</v>
      </c>
      <c r="C59" s="12">
        <v>3.11</v>
      </c>
      <c r="D59" s="12">
        <v>1.8</v>
      </c>
      <c r="E59" s="12">
        <v>5.5979999999999999</v>
      </c>
    </row>
    <row r="60" spans="1:7" ht="17">
      <c r="B60" s="14" t="s">
        <v>13</v>
      </c>
      <c r="C60" s="20">
        <f>SUM(C53:C59)</f>
        <v>2126.5100000000002</v>
      </c>
      <c r="D60" s="20"/>
      <c r="E60" s="20">
        <f>SUM(E53:E59)</f>
        <v>8599.7179999999989</v>
      </c>
    </row>
    <row r="61" spans="1:7" ht="17">
      <c r="B61" s="17" t="s">
        <v>20</v>
      </c>
      <c r="C61" s="21">
        <f>5200-C60</f>
        <v>3073.49</v>
      </c>
      <c r="D61" s="21"/>
      <c r="E61" s="21">
        <f>2470-E60</f>
        <v>-6129.7179999999989</v>
      </c>
      <c r="G61" s="18"/>
    </row>
    <row r="62" spans="1:7" ht="17">
      <c r="B62" s="15" t="s">
        <v>19</v>
      </c>
      <c r="C62" s="21">
        <f>C61/5200*100</f>
        <v>59.105576923076917</v>
      </c>
      <c r="D62" s="21"/>
      <c r="E62" s="21">
        <f>E61/2470*100</f>
        <v>-248.16672064777325</v>
      </c>
      <c r="G6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Miller</dc:creator>
  <cp:lastModifiedBy>Zack Miller</cp:lastModifiedBy>
  <dcterms:created xsi:type="dcterms:W3CDTF">2018-10-23T23:35:04Z</dcterms:created>
  <dcterms:modified xsi:type="dcterms:W3CDTF">2018-12-12T06:10:08Z</dcterms:modified>
</cp:coreProperties>
</file>