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10</v>
      </c>
      <c r="Q1" s="2" t="n">
        <v>10</v>
      </c>
      <c r="R1" s="2" t="n">
        <v>10</v>
      </c>
      <c r="S1" s="2" t="n">
        <v>10</v>
      </c>
      <c r="T1" s="2" t="n">
        <v>10</v>
      </c>
      <c r="U1" s="2" t="n">
        <v>15</v>
      </c>
      <c r="V1" s="2" t="n">
        <v>15</v>
      </c>
      <c r="W1" s="2" t="n">
        <v>15</v>
      </c>
      <c r="X1" s="2" t="n">
        <v>20</v>
      </c>
      <c r="Y1" s="2" t="n">
        <v>20</v>
      </c>
      <c r="Z1" s="2" t="n">
        <v>20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20</v>
      </c>
      <c r="AL1" s="2" t="n">
        <v>20</v>
      </c>
      <c r="AM1" s="2" t="n">
        <v>20</v>
      </c>
      <c r="AN1" s="2" t="n">
        <v>20</v>
      </c>
      <c r="AO1" s="2" t="n">
        <v>20</v>
      </c>
      <c r="AP1" s="2" t="n">
        <v>20</v>
      </c>
      <c r="AQ1" s="2" t="n">
        <v>20</v>
      </c>
      <c r="AR1" s="2" t="n">
        <v>20</v>
      </c>
      <c r="AS1" s="2" t="n">
        <v>20</v>
      </c>
      <c r="AT1" s="2" t="n">
        <v>20</v>
      </c>
      <c r="AU1" s="2" t="n">
        <v>20</v>
      </c>
      <c r="AV1" s="2" t="n">
        <v>20</v>
      </c>
      <c r="AW1" s="2" t="n">
        <v>20</v>
      </c>
      <c r="AX1" s="2" t="n">
        <v>20</v>
      </c>
      <c r="AY1" s="2" t="n">
        <v>20</v>
      </c>
      <c r="AZ1" s="2" t="n">
        <v>20</v>
      </c>
      <c r="BA1" s="2" t="n">
        <v>20</v>
      </c>
      <c r="BB1" s="2" t="n">
        <v>25</v>
      </c>
      <c r="BC1" s="2" t="n">
        <v>25</v>
      </c>
      <c r="BD1" s="2" t="n">
        <v>25</v>
      </c>
      <c r="BE1" s="2" t="n">
        <v>25</v>
      </c>
      <c r="BF1" s="2" t="n">
        <v>25</v>
      </c>
      <c r="BG1" s="2" t="n">
        <v>25</v>
      </c>
      <c r="BH1" s="2" t="n">
        <v>30</v>
      </c>
      <c r="BI1" s="2" t="n"/>
    </row>
    <row r="2" ht="21" customHeight="1">
      <c r="O2" s="1" t="inlineStr">
        <is>
          <t>Campaign Name</t>
        </is>
      </c>
      <c r="P2" s="2" t="inlineStr">
        <is>
          <t>HDP DIABETES TASTY CHOCOLATE (HORLICKS) IN APR25</t>
        </is>
      </c>
      <c r="Q2" s="2" t="inlineStr">
        <is>
          <t>KISSAN JAMS REAL 3 IN APR'25</t>
        </is>
      </c>
      <c r="R2" s="2" t="inlineStr">
        <is>
          <t>STANDARD HORLICKS PRICING(HORLICKS) IN APR'25</t>
        </is>
      </c>
      <c r="S2" s="2" t="inlineStr">
        <is>
          <t>SURF EXCEL OLSEN (SURF) IN APR'25</t>
        </is>
      </c>
      <c r="T2" s="2" t="inlineStr">
        <is>
          <t>VIM LIQUID FRISBEE (SUNLIGHT) IN APR'25</t>
        </is>
      </c>
      <c r="U2" s="2" t="inlineStr">
        <is>
          <t>HELLMANNS DAVINCI IN APR'25</t>
        </is>
      </c>
      <c r="V2" s="2" t="inlineStr">
        <is>
          <t>KISSAN TOMATO KETCHUPS REAL 2 IN APR'25</t>
        </is>
      </c>
      <c r="W2" s="2" t="inlineStr">
        <is>
          <t>VIM LIQUID FOOD TRUCK (SUNLIGHT) IN APR'25</t>
        </is>
      </c>
      <c r="X2" s="2" t="inlineStr">
        <is>
          <t>BROOKE BOND 3 ROSES NC CRICKET (BBF) IN APR'25</t>
        </is>
      </c>
      <c r="Y2" s="2" t="inlineStr">
        <is>
          <t>BROOKE BOND TAJ MAHAL AMBROSIA IN APR'25</t>
        </is>
      </c>
      <c r="Z2" s="2" t="inlineStr">
        <is>
          <t>BRU INSTANT LOVE IS BRU (FRIDAY) IN APR'25</t>
        </is>
      </c>
      <c r="AA2" s="2" t="inlineStr">
        <is>
          <t>BOOST LIQUEFY (BOOST) IN APR'25</t>
        </is>
      </c>
      <c r="AB2" s="2" t="inlineStr">
        <is>
          <t>COMFORT GALAXYY IN APR'25</t>
        </is>
      </c>
      <c r="AC2" s="2" t="inlineStr">
        <is>
          <t>CLINIC PLUS SHAMPOO ICONIC 2.0 SACHETS IN APR'25</t>
        </is>
      </c>
      <c r="AD2" s="2" t="inlineStr">
        <is>
          <t>CLOSE UP TOOTHPASTE HAILEE (CUP) IN APR'25</t>
        </is>
      </c>
      <c r="AE2" s="2" t="inlineStr">
        <is>
          <t>DOVE BATHING BAR DAFOE-Y2-(DOVE) IN APR'25</t>
        </is>
      </c>
      <c r="AF2" s="2" t="inlineStr">
        <is>
          <t>BOOST PABG SOUTH (BOOST) IN APR'25</t>
        </is>
      </c>
      <c r="AG2" s="2" t="inlineStr">
        <is>
          <t>DD (HLL) NUBRA (DOMESTOS) IN APR'25</t>
        </is>
      </c>
      <c r="AH2" s="2" t="inlineStr">
        <is>
          <t>DD (HLL) NUBRA (DOMESTOS) IN APR'25</t>
        </is>
      </c>
      <c r="AI2" s="2" t="inlineStr">
        <is>
          <t>HORLICKS DIABETES PLUS FIBRE (HORLICKS) IN APR25</t>
        </is>
      </c>
      <c r="AJ2" s="2" t="inlineStr">
        <is>
          <t>GOLDEN SPOON HRT_NODDY IN APR'25</t>
        </is>
      </c>
      <c r="AK2" s="2" t="inlineStr">
        <is>
          <t>HSP STRENGTH-PLUS-(HORLICKS) IN APR'25</t>
        </is>
      </c>
      <c r="AL2" s="2" t="inlineStr">
        <is>
          <t>HMP WHAT'S THE BABY SAYING IN APR'25</t>
        </is>
      </c>
      <c r="AM2" s="2" t="inlineStr">
        <is>
          <t>HAMAM SOAP AMMAN (HAMAM) IN APR'25</t>
        </is>
      </c>
      <c r="AN2" s="2" t="inlineStr">
        <is>
          <t>HORLICKS WOMEN'S PLUS STAND STRONG PLUS IN APR'25</t>
        </is>
      </c>
      <c r="AO2" s="2" t="inlineStr">
        <is>
          <t>KISSAN SQUASH SQUASH (KISSAN) IN APR'25</t>
        </is>
      </c>
      <c r="AP2" s="2" t="inlineStr">
        <is>
          <t>LIPTON GREEN TEA PEPPER (LIPTON) IN APR'25</t>
        </is>
      </c>
      <c r="AQ2" s="2" t="inlineStr">
        <is>
          <t>LIPTON GREEN TEA MINT IN APR'25</t>
        </is>
      </c>
      <c r="AR2" s="2" t="inlineStr">
        <is>
          <t>HORLICKS LITE LITE IN APR'25</t>
        </is>
      </c>
      <c r="AS2" s="2" t="inlineStr">
        <is>
          <t>LUX TOILET SOAP AMBRE (LUX) IN APR'25</t>
        </is>
      </c>
      <c r="AT2" s="2" t="inlineStr">
        <is>
          <t>PONDS DF TALC PHEONIX (PONDS) IN APR'25</t>
        </is>
      </c>
      <c r="AU2" s="2" t="inlineStr">
        <is>
          <t>PEARS SOAP AMETHYST (PEARS) IN APR'25</t>
        </is>
      </c>
      <c r="AV2" s="2" t="inlineStr">
        <is>
          <t>RIN ADVANCED BAR BOLT (RIN) IN APR'25</t>
        </is>
      </c>
      <c r="AW2" s="2" t="inlineStr">
        <is>
          <t>RIN LIQUID SIRIUS (LAUNDRY) IN APR'25</t>
        </is>
      </c>
      <c r="AX2" s="2" t="inlineStr">
        <is>
          <t>STANDARD HORLICKS TSS IN APR'25</t>
        </is>
      </c>
      <c r="AY2" s="2" t="inlineStr">
        <is>
          <t>THE DAIRY FACTORY HRT_TOM IN APR'25</t>
        </is>
      </c>
      <c r="AZ2" s="2" t="inlineStr">
        <is>
          <t>VIM LIQUID SKYWALKER (SUNLIGHT) IN APR'25</t>
        </is>
      </c>
      <c r="BA2" s="2" t="inlineStr">
        <is>
          <t>VIM LIQUID SHUDHHAM-(VIM) IN APR'25</t>
        </is>
      </c>
      <c r="BB2" s="2" t="inlineStr">
        <is>
          <t>BB3R TASTE OF TOGETHERNESS (BBF) IN APR'25</t>
        </is>
      </c>
      <c r="BC2" s="2" t="inlineStr">
        <is>
          <t>BB3R NC IMMUNITY BOOSTER (3 ROSES) IN APR'25</t>
        </is>
      </c>
      <c r="BD2" s="2" t="inlineStr">
        <is>
          <t>DOVE SHAMPOO DOMINOS (DOVE) IN APR'25</t>
        </is>
      </c>
      <c r="BE2" s="2" t="inlineStr">
        <is>
          <t>LIFEBUOY SOAP JARVIS TERRA (LIFEBUOY) IN APR'25</t>
        </is>
      </c>
      <c r="BF2" s="2" t="inlineStr">
        <is>
          <t>LIFEBUOY SOAP NRITHALAYA (LIFEBUOY) IN APR'25</t>
        </is>
      </c>
      <c r="BG2" s="2" t="inlineStr">
        <is>
          <t>LUX TOILET SOAP ALCHEMY (LUX) IN APR'25</t>
        </is>
      </c>
      <c r="BH2" s="2" t="inlineStr">
        <is>
          <t>MAGNUM PELE_PISTA  IN APR'25</t>
        </is>
      </c>
      <c r="BI2" s="2" t="n"/>
    </row>
    <row r="3" ht="21" customHeight="1">
      <c r="K3" s="3" t="inlineStr">
        <is>
          <t>MIN</t>
        </is>
      </c>
      <c r="L3" s="4" t="n"/>
      <c r="M3" s="3" t="inlineStr">
        <is>
          <t>MAX</t>
        </is>
      </c>
      <c r="O3" s="1" t="inlineStr">
        <is>
          <t>Commercial Name</t>
        </is>
      </c>
      <c r="P3" s="2" t="inlineStr">
        <is>
          <t>DP TASTY CHOCOLATE 10S HUL TLF</t>
        </is>
      </c>
      <c r="Q3" s="2" t="inlineStr">
        <is>
          <t>KJ DREAMING FRU ND 10 HUL TLF</t>
        </is>
      </c>
      <c r="R3" s="2" t="inlineStr">
        <is>
          <t>STD HLX PRICE 10 HUL TLF</t>
        </is>
      </c>
      <c r="S3" s="2" t="inlineStr">
        <is>
          <t>SXL OLSEN JANKIDS 10 HUL TLF</t>
        </is>
      </c>
      <c r="T3" s="2" t="inlineStr">
        <is>
          <t>VIM LIQUID FT VALUE 10 HUL TLF</t>
        </is>
      </c>
      <c r="U3" s="2" t="inlineStr">
        <is>
          <t>HELLMANNS PICNIC NEW 15 U1 TLF</t>
        </is>
      </c>
      <c r="V3" s="2" t="inlineStr">
        <is>
          <t>KTK 1 ROTTEN TOMATO 15 U2 TLF</t>
        </is>
      </c>
      <c r="W3" s="2" t="inlineStr">
        <is>
          <t>VIM LIQUID FT APR25 15S HUL TLF</t>
        </is>
      </c>
      <c r="X3" s="2" t="inlineStr">
        <is>
          <t>3RNC 60 ANNIVERSARY TVC 20 TLF</t>
        </is>
      </c>
      <c r="Y3" s="2" t="inlineStr">
        <is>
          <t>BBTM HOLLOW TREE U1 TVC 20 TLF</t>
        </is>
      </c>
      <c r="Z3" s="2" t="inlineStr">
        <is>
          <t>BI FRIDAY 20 TLF</t>
        </is>
      </c>
      <c r="AA3" s="2" t="inlineStr">
        <is>
          <t>BOOST RTD FEB 2025 HUL TLF</t>
        </is>
      </c>
      <c r="AB3" s="2" t="inlineStr">
        <is>
          <t>COMFORT GLX SUMMER 20S HUL TLF</t>
        </is>
      </c>
      <c r="AC3" s="2" t="inlineStr">
        <is>
          <t>CP ICO2 LCS MAR25 20S HUL TLF</t>
        </is>
      </c>
      <c r="AD3" s="2" t="inlineStr">
        <is>
          <t>CUP AVATAR 20S JAN25 HUL TLF</t>
        </is>
      </c>
      <c r="AE3" s="2" t="inlineStr">
        <is>
          <t>DBB DAFY2 SEP24 20S SO HUL TLF</t>
        </is>
      </c>
      <c r="AF3" s="2" t="inlineStr">
        <is>
          <t>DHONI 3X STAMINA 2024 20 TLF</t>
        </is>
      </c>
      <c r="AG3" s="2" t="inlineStr">
        <is>
          <t>DOMEX NUBRA IT U2 20 SEC TLF</t>
        </is>
      </c>
      <c r="AH3" s="2" t="inlineStr">
        <is>
          <t>DOMEX NUBRA WT U2 20 SEC TLF</t>
        </is>
      </c>
      <c r="AI3" s="2" t="inlineStr">
        <is>
          <t>DP FIBRE CHAI 20S HUL TLF</t>
        </is>
      </c>
      <c r="AJ3" s="2" t="inlineStr">
        <is>
          <t>GOLDSPOON HRTNODDY 20S HUL TLF</t>
        </is>
      </c>
      <c r="AK3" s="2" t="inlineStr">
        <is>
          <t>HLXSTPL AP REV 20 HUL TLF</t>
        </is>
      </c>
      <c r="AL3" s="2" t="inlineStr">
        <is>
          <t>HMP AUG24 20S HUL TLF</t>
        </is>
      </c>
      <c r="AM3" s="2" t="inlineStr">
        <is>
          <t>HS AMMAN 20S JAN HUL TLF</t>
        </is>
      </c>
      <c r="AN3" s="2" t="inlineStr">
        <is>
          <t>HWP OINT AUG24 TAM 20S HUL TLF</t>
        </is>
      </c>
      <c r="AO3" s="2" t="inlineStr">
        <is>
          <t>KISSAN SQUASH ROTO 20 U2 TLF</t>
        </is>
      </c>
      <c r="AP3" s="2" t="inlineStr">
        <is>
          <t>LGT CUPCAKE U1 TVC 20 TLF</t>
        </is>
      </c>
      <c r="AQ3" s="2" t="inlineStr">
        <is>
          <t>LGT TOUGHEST TVC 20S HUL TLF</t>
        </is>
      </c>
      <c r="AR3" s="2" t="inlineStr">
        <is>
          <t>LT YOGA 294 APR25 20 HUL TLF</t>
        </is>
      </c>
      <c r="AS3" s="2" t="inlineStr">
        <is>
          <t>LTS AMBRE 20S IN FEB25 HUL TLF</t>
        </is>
      </c>
      <c r="AT3" s="2" t="inlineStr">
        <is>
          <t>PDFT PHOENIX 20S 2024 U2 TLF</t>
        </is>
      </c>
      <c r="AU3" s="2" t="inlineStr">
        <is>
          <t>PTS AMT2 20 SOU NOV24 HUL TLF</t>
        </is>
      </c>
      <c r="AV3" s="2" t="inlineStr">
        <is>
          <t>RAB TRAFFIC COP U2 MAR 20 TLF</t>
        </is>
      </c>
      <c r="AW3" s="2" t="inlineStr">
        <is>
          <t>RML SIRIUS 20S SLF 515 HUL TLF</t>
        </is>
      </c>
      <c r="AX3" s="2" t="inlineStr">
        <is>
          <t>STD HLX DOORBELL 20 HUL TLF</t>
        </is>
      </c>
      <c r="AY3" s="2" t="inlineStr">
        <is>
          <t>TDF HRTTOM 20S HUL TLF</t>
        </is>
      </c>
      <c r="AZ3" s="2" t="inlineStr">
        <is>
          <t>VIM FC LAVEN SKYW 20S HUL TLF</t>
        </is>
      </c>
      <c r="BA3" s="2" t="inlineStr">
        <is>
          <t>VIM SHUDHHAM APR25 20S HUL TLF</t>
        </is>
      </c>
      <c r="BB3" s="2" t="inlineStr">
        <is>
          <t>3R TOT LATE MARRIAGE 25 U2 TLF</t>
        </is>
      </c>
      <c r="BC3" s="2" t="inlineStr">
        <is>
          <t>3RNC COINSFILM NEWPACK 25 TLF</t>
        </is>
      </c>
      <c r="BD3" s="2" t="inlineStr">
        <is>
          <t>DOVE DOMINO 25S AUG24 HUL TLF</t>
        </is>
      </c>
      <c r="BE3" s="2" t="inlineStr">
        <is>
          <t>LBS JARTER DEC24 25S HUL TLF</t>
        </is>
      </c>
      <c r="BF3" s="2" t="inlineStr">
        <is>
          <t>LBS NA 25S JUL23 U2 ES TLF</t>
        </is>
      </c>
      <c r="BG3" s="2" t="inlineStr">
        <is>
          <t>LTS ALCHEMY 25S SO MAY24 TLF</t>
        </is>
      </c>
      <c r="BH3" s="2" t="inlineStr">
        <is>
          <t>MAG PELEPISTA 30S 2025 HUL TLF</t>
        </is>
      </c>
      <c r="BI3" s="2" t="n"/>
    </row>
    <row r="4" ht="21" customHeight="1">
      <c r="K4" s="3">
        <f>ROUND(MIN($P$4:$BI$4), 0)</f>
        <v/>
      </c>
      <c r="L4" s="4" t="n"/>
      <c r="M4" s="3">
        <f>ROUND(MAX($P$4:$BI$4), 0)</f>
        <v/>
      </c>
      <c r="O4" s="1" t="inlineStr">
        <is>
          <t>Budget</t>
        </is>
      </c>
      <c r="P4" s="2" t="n">
        <v>260</v>
      </c>
      <c r="Q4" s="2" t="n">
        <v>1695</v>
      </c>
      <c r="R4" s="2" t="n">
        <v>180</v>
      </c>
      <c r="S4" s="2" t="n">
        <v>3655</v>
      </c>
      <c r="T4" s="2" t="n">
        <v>2070</v>
      </c>
      <c r="U4" s="2" t="n">
        <v>1058</v>
      </c>
      <c r="V4" s="2" t="n">
        <v>90</v>
      </c>
      <c r="W4" s="2" t="n">
        <v>5782</v>
      </c>
      <c r="X4" s="2" t="n">
        <v>6790</v>
      </c>
      <c r="Y4" s="2" t="n">
        <v>3630</v>
      </c>
      <c r="Z4" s="2" t="n">
        <v>28750</v>
      </c>
      <c r="AA4" s="2" t="n">
        <v>1160</v>
      </c>
      <c r="AB4" s="2" t="n">
        <v>9030</v>
      </c>
      <c r="AC4" s="2" t="n">
        <v>240</v>
      </c>
      <c r="AD4" s="2" t="n">
        <v>4560</v>
      </c>
      <c r="AE4" s="2" t="n">
        <v>1850</v>
      </c>
      <c r="AF4" s="2" t="n">
        <v>7820</v>
      </c>
      <c r="AG4" s="2" t="n">
        <v>1290</v>
      </c>
      <c r="AH4" s="2" t="n">
        <v>770</v>
      </c>
      <c r="AI4" s="2" t="n">
        <v>760</v>
      </c>
      <c r="AJ4" s="2" t="n">
        <v>2320</v>
      </c>
      <c r="AK4" s="2" t="n">
        <v>1080</v>
      </c>
      <c r="AL4" s="2" t="n">
        <v>3580</v>
      </c>
      <c r="AM4" s="2" t="n">
        <v>5580</v>
      </c>
      <c r="AN4" s="2" t="n">
        <v>1840</v>
      </c>
      <c r="AO4" s="2" t="n">
        <v>2430</v>
      </c>
      <c r="AP4" s="2" t="n">
        <v>2900</v>
      </c>
      <c r="AQ4" s="2" t="n">
        <v>3420</v>
      </c>
      <c r="AR4" s="2" t="n">
        <v>1200</v>
      </c>
      <c r="AS4" s="2" t="n">
        <v>360</v>
      </c>
      <c r="AT4" s="2" t="n">
        <v>3270</v>
      </c>
      <c r="AU4" s="2" t="n">
        <v>3310</v>
      </c>
      <c r="AV4" s="2" t="n">
        <v>2400</v>
      </c>
      <c r="AW4" s="2" t="n">
        <v>38290</v>
      </c>
      <c r="AX4" s="2" t="n">
        <v>1320</v>
      </c>
      <c r="AY4" s="2" t="n">
        <v>240</v>
      </c>
      <c r="AZ4" s="2" t="n">
        <v>840</v>
      </c>
      <c r="BA4" s="2" t="n">
        <v>2120</v>
      </c>
      <c r="BB4" s="2" t="n">
        <v>4988</v>
      </c>
      <c r="BC4" s="2" t="n">
        <v>5762</v>
      </c>
      <c r="BD4" s="2" t="n">
        <v>2250</v>
      </c>
      <c r="BE4" s="2" t="n">
        <v>1850</v>
      </c>
      <c r="BF4" s="2" t="n">
        <v>300</v>
      </c>
      <c r="BG4" s="2" t="n">
        <v>2162</v>
      </c>
      <c r="BH4" s="2" t="n">
        <v>6300</v>
      </c>
      <c r="BI4" s="2" t="n">
        <v>181552</v>
      </c>
      <c r="BJ4" s="5">
        <f>ROUND(SUM(P4:BI4), 0)</f>
        <v/>
      </c>
    </row>
    <row r="5" ht="21" customHeight="1">
      <c r="K5" s="3">
        <f>MIN($P$5:$BI$5)</f>
        <v/>
      </c>
      <c r="L5" s="4" t="n"/>
      <c r="M5" s="3">
        <f>MAX($P$5:$BI$5)</f>
        <v/>
      </c>
      <c r="O5" s="1" t="inlineStr">
        <is>
          <t>GRP</t>
        </is>
      </c>
      <c r="P5" s="2" t="n">
        <v>0.1625</v>
      </c>
      <c r="Q5" s="2" t="n">
        <v>1.059375</v>
      </c>
      <c r="R5" s="2" t="n">
        <v>0.1125</v>
      </c>
      <c r="S5" s="2" t="n">
        <v>2.284375</v>
      </c>
      <c r="T5" s="2" t="n">
        <v>1.29375</v>
      </c>
      <c r="U5" s="2" t="n">
        <v>0.6609375</v>
      </c>
      <c r="V5" s="2" t="n">
        <v>0.05625</v>
      </c>
      <c r="W5" s="2" t="n">
        <v>3.6140625</v>
      </c>
      <c r="X5" s="2" t="n">
        <v>4.243749999999999</v>
      </c>
      <c r="Y5" s="2" t="n">
        <v>2.26875</v>
      </c>
      <c r="Z5" s="2" t="n">
        <v>17.96875</v>
      </c>
      <c r="AA5" s="2" t="n">
        <v>0.725</v>
      </c>
      <c r="AB5" s="2" t="n">
        <v>5.64375</v>
      </c>
      <c r="AC5" s="2" t="n">
        <v>0.15</v>
      </c>
      <c r="AD5" s="2" t="n">
        <v>2.85</v>
      </c>
      <c r="AE5" s="2" t="n">
        <v>1.15625</v>
      </c>
      <c r="AF5" s="2" t="n">
        <v>4.8875</v>
      </c>
      <c r="AG5" s="2" t="n">
        <v>0.80625</v>
      </c>
      <c r="AH5" s="2" t="n">
        <v>0.48125</v>
      </c>
      <c r="AI5" s="2" t="n">
        <v>0.475</v>
      </c>
      <c r="AJ5" s="2" t="n">
        <v>1.45</v>
      </c>
      <c r="AK5" s="2" t="n">
        <v>0.675</v>
      </c>
      <c r="AL5" s="2" t="n">
        <v>2.2375</v>
      </c>
      <c r="AM5" s="2" t="n">
        <v>3.4875</v>
      </c>
      <c r="AN5" s="2" t="n">
        <v>1.15</v>
      </c>
      <c r="AO5" s="2" t="n">
        <v>1.51875</v>
      </c>
      <c r="AP5" s="2" t="n">
        <v>1.8125</v>
      </c>
      <c r="AQ5" s="2" t="n">
        <v>2.1375</v>
      </c>
      <c r="AR5" s="2" t="n">
        <v>0.75</v>
      </c>
      <c r="AS5" s="2" t="n">
        <v>0.225</v>
      </c>
      <c r="AT5" s="2" t="n">
        <v>2.04375</v>
      </c>
      <c r="AU5" s="2" t="n">
        <v>2.06875</v>
      </c>
      <c r="AV5" s="2" t="n">
        <v>1.5</v>
      </c>
      <c r="AW5" s="2" t="n">
        <v>23.93125</v>
      </c>
      <c r="AX5" s="2" t="n">
        <v>0.825</v>
      </c>
      <c r="AY5" s="2" t="n">
        <v>0.15</v>
      </c>
      <c r="AZ5" s="2" t="n">
        <v>0.5249999999999999</v>
      </c>
      <c r="BA5" s="2" t="n">
        <v>1.325</v>
      </c>
      <c r="BB5" s="2" t="n">
        <v>3.1171875</v>
      </c>
      <c r="BC5" s="2" t="n">
        <v>3.6015625</v>
      </c>
      <c r="BD5" s="2" t="n">
        <v>1.40625</v>
      </c>
      <c r="BE5" s="2" t="n">
        <v>1.15625</v>
      </c>
      <c r="BF5" s="2" t="n">
        <v>0.1875</v>
      </c>
      <c r="BG5" s="2" t="n">
        <v>1.3515625</v>
      </c>
      <c r="BH5" s="2" t="n">
        <v>3.9375</v>
      </c>
      <c r="BI5" s="2" t="n">
        <v>113.4703125</v>
      </c>
      <c r="BJ5" s="5">
        <f>ROUND(SUM(P5:BI5), 0)</f>
        <v/>
      </c>
    </row>
    <row r="6" ht="21" customHeight="1">
      <c r="K6" s="3">
        <f>MIN($P$6:$BI$6)</f>
        <v/>
      </c>
      <c r="L6" s="4" t="n"/>
      <c r="M6" s="3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6" t="n"/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6" t="n"/>
    </row>
    <row r="8" ht="21" customHeight="1">
      <c r="O8" s="1" t="inlineStr">
        <is>
          <t>IB ID</t>
        </is>
      </c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</row>
    <row r="9" ht="21" customHeight="1">
      <c r="B9" s="3" t="inlineStr">
        <is>
          <t>FCT LEFT</t>
        </is>
      </c>
      <c r="C9" s="7">
        <f>SUM(N20:N9530)</f>
        <v/>
      </c>
      <c r="D9" s="8" t="n"/>
      <c r="E9" s="3" t="inlineStr">
        <is>
          <t>Pristine</t>
        </is>
      </c>
      <c r="O9" s="9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J9" s="5">
        <f>ROUND(SUM(P9:BI9), 0)</f>
        <v/>
      </c>
    </row>
    <row r="10" ht="21" customHeight="1">
      <c r="B10" s="3" t="inlineStr">
        <is>
          <t>%Allocation</t>
        </is>
      </c>
      <c r="C10" s="7">
        <f>ROUND((BJ18/BJ5)*100, 0)</f>
        <v/>
      </c>
      <c r="D10" s="8" t="n"/>
      <c r="E10" s="3" t="inlineStr">
        <is>
          <t>%</t>
        </is>
      </c>
      <c r="K10" s="3" t="inlineStr">
        <is>
          <t>MIN</t>
        </is>
      </c>
      <c r="L10" s="4" t="n"/>
      <c r="M10" s="3" t="inlineStr">
        <is>
          <t>MAX</t>
        </is>
      </c>
      <c r="O10" s="9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J10" s="5">
        <f>ROUND(SUM(P10:BI10), 0)</f>
        <v/>
      </c>
    </row>
    <row r="11" ht="21" customHeight="1">
      <c r="B11" s="3" t="inlineStr">
        <is>
          <t>CPRP</t>
        </is>
      </c>
      <c r="C11" s="7">
        <f>(BK18/BJ18)*100000</f>
        <v/>
      </c>
      <c r="D11" s="8" t="n"/>
      <c r="E11" s="3" t="inlineStr">
        <is>
          <t>CL.CPRP</t>
        </is>
      </c>
      <c r="K11" s="3">
        <f>MIN($P$11:$BI$11)</f>
        <v/>
      </c>
      <c r="L11" s="4" t="n"/>
      <c r="M11" s="3">
        <f>MAX($P$11:$BI$11)</f>
        <v/>
      </c>
      <c r="O11" s="9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</row>
    <row r="12" ht="21" customHeight="1">
      <c r="K12" s="3">
        <f>MIN($P$12:$BI$12)</f>
        <v/>
      </c>
      <c r="L12" s="4" t="n"/>
      <c r="M12" s="3">
        <f>MAX($P$12:$BI$12)</f>
        <v/>
      </c>
      <c r="O12" s="9" t="inlineStr">
        <is>
          <t>GRP Allocation %</t>
        </is>
      </c>
      <c r="P12" s="10">
        <f>IFERROR(ROUND(P10/P5*100, 0), 0)</f>
        <v/>
      </c>
      <c r="Q12" s="10">
        <f>IFERROR(ROUND(Q10/Q5*100, 0), 0)</f>
        <v/>
      </c>
      <c r="R12" s="10">
        <f>IFERROR(ROUND(R10/R5*100, 0), 0)</f>
        <v/>
      </c>
      <c r="S12" s="10">
        <f>IFERROR(ROUND(S10/S5*100, 0), 0)</f>
        <v/>
      </c>
      <c r="T12" s="10">
        <f>IFERROR(ROUND(T10/T5*100, 0), 0)</f>
        <v/>
      </c>
      <c r="U12" s="10">
        <f>IFERROR(ROUND(U10/U5*100, 0), 0)</f>
        <v/>
      </c>
      <c r="V12" s="10">
        <f>IFERROR(ROUND(V10/V5*100, 0), 0)</f>
        <v/>
      </c>
      <c r="W12" s="10">
        <f>IFERROR(ROUND(W10/W5*100, 0), 0)</f>
        <v/>
      </c>
      <c r="X12" s="10">
        <f>IFERROR(ROUND(X10/X5*100, 0), 0)</f>
        <v/>
      </c>
      <c r="Y12" s="10">
        <f>IFERROR(ROUND(Y10/Y5*100, 0), 0)</f>
        <v/>
      </c>
      <c r="Z12" s="10">
        <f>IFERROR(ROUND(Z10/Z5*100, 0), 0)</f>
        <v/>
      </c>
      <c r="AA12" s="10">
        <f>IFERROR(ROUND(AA10/AA5*100, 0), 0)</f>
        <v/>
      </c>
      <c r="AB12" s="10">
        <f>IFERROR(ROUND(AB10/AB5*100, 0), 0)</f>
        <v/>
      </c>
      <c r="AC12" s="10">
        <f>IFERROR(ROUND(AC10/AC5*100, 0), 0)</f>
        <v/>
      </c>
      <c r="AD12" s="10">
        <f>IFERROR(ROUND(AD10/AD5*100, 0), 0)</f>
        <v/>
      </c>
      <c r="AE12" s="10">
        <f>IFERROR(ROUND(AE10/AE5*100, 0), 0)</f>
        <v/>
      </c>
      <c r="AF12" s="10">
        <f>IFERROR(ROUND(AF10/AF5*100, 0), 0)</f>
        <v/>
      </c>
      <c r="AG12" s="10">
        <f>IFERROR(ROUND(AG10/AG5*100, 0), 0)</f>
        <v/>
      </c>
      <c r="AH12" s="10">
        <f>IFERROR(ROUND(AH10/AH5*100, 0), 0)</f>
        <v/>
      </c>
      <c r="AI12" s="10">
        <f>IFERROR(ROUND(AI10/AI5*100, 0), 0)</f>
        <v/>
      </c>
      <c r="AJ12" s="10">
        <f>IFERROR(ROUND(AJ10/AJ5*100, 0), 0)</f>
        <v/>
      </c>
      <c r="AK12" s="10">
        <f>IFERROR(ROUND(AK10/AK5*100, 0), 0)</f>
        <v/>
      </c>
      <c r="AL12" s="10">
        <f>IFERROR(ROUND(AL10/AL5*100, 0), 0)</f>
        <v/>
      </c>
      <c r="AM12" s="10">
        <f>IFERROR(ROUND(AM10/AM5*100, 0), 0)</f>
        <v/>
      </c>
      <c r="AN12" s="10">
        <f>IFERROR(ROUND(AN10/AN5*100, 0), 0)</f>
        <v/>
      </c>
      <c r="AO12" s="10">
        <f>IFERROR(ROUND(AO10/AO5*100, 0), 0)</f>
        <v/>
      </c>
      <c r="AP12" s="10">
        <f>IFERROR(ROUND(AP10/AP5*100, 0), 0)</f>
        <v/>
      </c>
      <c r="AQ12" s="10">
        <f>IFERROR(ROUND(AQ10/AQ5*100, 0), 0)</f>
        <v/>
      </c>
      <c r="AR12" s="10">
        <f>IFERROR(ROUND(AR10/AR5*100, 0), 0)</f>
        <v/>
      </c>
      <c r="AS12" s="10">
        <f>IFERROR(ROUND(AS10/AS5*100, 0), 0)</f>
        <v/>
      </c>
      <c r="AT12" s="10">
        <f>IFERROR(ROUND(AT10/AT5*100, 0), 0)</f>
        <v/>
      </c>
      <c r="AU12" s="10">
        <f>IFERROR(ROUND(AU10/AU5*100, 0), 0)</f>
        <v/>
      </c>
      <c r="AV12" s="10">
        <f>IFERROR(ROUND(AV10/AV5*100, 0), 0)</f>
        <v/>
      </c>
      <c r="AW12" s="10">
        <f>IFERROR(ROUND(AW10/AW5*100, 0), 0)</f>
        <v/>
      </c>
      <c r="AX12" s="10">
        <f>IFERROR(ROUND(AX10/AX5*100, 0), 0)</f>
        <v/>
      </c>
      <c r="AY12" s="10">
        <f>IFERROR(ROUND(AY10/AY5*100, 0), 0)</f>
        <v/>
      </c>
      <c r="AZ12" s="10">
        <f>IFERROR(ROUND(AZ10/AZ5*100, 0), 0)</f>
        <v/>
      </c>
      <c r="BA12" s="10">
        <f>IFERROR(ROUND(BA10/BA5*100, 0), 0)</f>
        <v/>
      </c>
      <c r="BB12" s="10">
        <f>IFERROR(ROUND(BB10/BB5*100, 0), 0)</f>
        <v/>
      </c>
      <c r="BC12" s="10">
        <f>IFERROR(ROUND(BC10/BC5*100, 0), 0)</f>
        <v/>
      </c>
      <c r="BD12" s="10">
        <f>IFERROR(ROUND(BD10/BD5*100, 0), 0)</f>
        <v/>
      </c>
      <c r="BE12" s="10">
        <f>IFERROR(ROUND(BE10/BE5*100, 0), 0)</f>
        <v/>
      </c>
      <c r="BF12" s="10">
        <f>IFERROR(ROUND(BF10/BF5*100, 0), 0)</f>
        <v/>
      </c>
      <c r="BG12" s="10">
        <f>IFERROR(ROUND(BG10/BG5*100, 0), 0)</f>
        <v/>
      </c>
      <c r="BH12" s="10">
        <f>IFERROR(ROUND(BH10/BH5*100, 0), 0)</f>
        <v/>
      </c>
      <c r="BI12" s="10">
        <f>IFERROR(ROUND(BI10/BI5*100, 0), 0)</f>
        <v/>
      </c>
    </row>
    <row r="13" ht="21" customHeight="1">
      <c r="K13" s="3">
        <f>MIN($P$13:$BI$13)</f>
        <v/>
      </c>
      <c r="L13" s="4" t="n"/>
      <c r="M13" s="3">
        <f>MAX($P$13:$BI$13)</f>
        <v/>
      </c>
      <c r="O13" s="9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</row>
    <row r="14" ht="21" customHeight="1">
      <c r="O14" s="9" t="inlineStr">
        <is>
          <t>Brand Name</t>
        </is>
      </c>
      <c r="P14" s="2" t="inlineStr">
        <is>
          <t>HORLICKS DIABETES PLUS</t>
        </is>
      </c>
      <c r="Q14" s="2" t="inlineStr">
        <is>
          <t>KISSAN JAMS</t>
        </is>
      </c>
      <c r="R14" s="2" t="inlineStr">
        <is>
          <t>STANDARD HORLICKS</t>
        </is>
      </c>
      <c r="S14" s="2" t="inlineStr">
        <is>
          <t>SURF EXCEL</t>
        </is>
      </c>
      <c r="T14" s="2" t="inlineStr">
        <is>
          <t>VIM LIQUID</t>
        </is>
      </c>
      <c r="U14" s="2" t="inlineStr">
        <is>
          <t>HELLMANNS</t>
        </is>
      </c>
      <c r="V14" s="2" t="inlineStr">
        <is>
          <t>KISSAN TOMATO KETCHUPS</t>
        </is>
      </c>
      <c r="W14" s="2" t="inlineStr">
        <is>
          <t>VIM LIQUID</t>
        </is>
      </c>
      <c r="X14" s="2" t="inlineStr">
        <is>
          <t>BROOKE BOND 3 ROSES NC</t>
        </is>
      </c>
      <c r="Y14" s="2" t="inlineStr">
        <is>
          <t>BROOKE BOND TAJ MAHAL</t>
        </is>
      </c>
      <c r="Z14" s="2" t="inlineStr">
        <is>
          <t>BRU INSTANT</t>
        </is>
      </c>
      <c r="AA14" s="2" t="inlineStr">
        <is>
          <t>BOOST</t>
        </is>
      </c>
      <c r="AB14" s="2" t="inlineStr">
        <is>
          <t>COMFORT</t>
        </is>
      </c>
      <c r="AC14" s="2" t="inlineStr">
        <is>
          <t>CLINIC PLUS SHAMPOO</t>
        </is>
      </c>
      <c r="AD14" s="2" t="inlineStr">
        <is>
          <t>CLOSE UP TOOTHPASTE</t>
        </is>
      </c>
      <c r="AE14" s="2" t="inlineStr">
        <is>
          <t>DOVE BATHING BAR</t>
        </is>
      </c>
      <c r="AF14" s="2" t="inlineStr">
        <is>
          <t>BOOST</t>
        </is>
      </c>
      <c r="AG14" s="2" t="inlineStr">
        <is>
          <t>DOMEX DISINFECTANT (HLL)</t>
        </is>
      </c>
      <c r="AH14" s="2" t="inlineStr">
        <is>
          <t>DOMEX DISINFECTANT (HLL)</t>
        </is>
      </c>
      <c r="AI14" s="2" t="inlineStr">
        <is>
          <t>HORLICKS DIABETES PLUS</t>
        </is>
      </c>
      <c r="AJ14" s="2" t="inlineStr">
        <is>
          <t>GOLDEN SPOON</t>
        </is>
      </c>
      <c r="AK14" s="2" t="inlineStr">
        <is>
          <t>HORLICKS STRENGTH PLUS</t>
        </is>
      </c>
      <c r="AL14" s="2" t="inlineStr">
        <is>
          <t>HORLICKS MOTHER'S PLUS</t>
        </is>
      </c>
      <c r="AM14" s="2" t="inlineStr">
        <is>
          <t>HAMAM SOAP</t>
        </is>
      </c>
      <c r="AN14" s="2" t="inlineStr">
        <is>
          <t>HORLICKS WOMEN'S PLUS</t>
        </is>
      </c>
      <c r="AO14" s="2" t="inlineStr">
        <is>
          <t>KISSAN SQUASH</t>
        </is>
      </c>
      <c r="AP14" s="2" t="inlineStr">
        <is>
          <t>LIPTON GREEN TEA</t>
        </is>
      </c>
      <c r="AQ14" s="2" t="inlineStr">
        <is>
          <t>LIPTON GREEN TEA</t>
        </is>
      </c>
      <c r="AR14" s="2" t="inlineStr">
        <is>
          <t>HORLICKS LITE</t>
        </is>
      </c>
      <c r="AS14" s="2" t="inlineStr">
        <is>
          <t>LUX TOILET SOAP</t>
        </is>
      </c>
      <c r="AT14" s="2" t="inlineStr">
        <is>
          <t>PONDS DF TALC</t>
        </is>
      </c>
      <c r="AU14" s="2" t="inlineStr">
        <is>
          <t>PEARS SOAPS</t>
        </is>
      </c>
      <c r="AV14" s="2" t="inlineStr">
        <is>
          <t>RIN ADVANCED BAR</t>
        </is>
      </c>
      <c r="AW14" s="2" t="inlineStr">
        <is>
          <t>RIN LIQUID</t>
        </is>
      </c>
      <c r="AX14" s="2" t="inlineStr">
        <is>
          <t>STANDARD HORLICKS</t>
        </is>
      </c>
      <c r="AY14" s="2" t="inlineStr">
        <is>
          <t>THE DAIRY FACTORY</t>
        </is>
      </c>
      <c r="AZ14" s="2" t="inlineStr">
        <is>
          <t>VIM LIQUID</t>
        </is>
      </c>
      <c r="BA14" s="2" t="inlineStr">
        <is>
          <t>VIM LIQUID</t>
        </is>
      </c>
      <c r="BB14" s="2" t="inlineStr">
        <is>
          <t>BROOKE BOND 3 ROSES</t>
        </is>
      </c>
      <c r="BC14" s="2" t="inlineStr">
        <is>
          <t>BROOKE BOND 3 ROSES NC</t>
        </is>
      </c>
      <c r="BD14" s="2" t="inlineStr">
        <is>
          <t>DOVE SHAMPOO</t>
        </is>
      </c>
      <c r="BE14" s="2" t="inlineStr">
        <is>
          <t>LIFEBUOY SOAP</t>
        </is>
      </c>
      <c r="BF14" s="2" t="inlineStr">
        <is>
          <t>LIFEBUOY SOAP</t>
        </is>
      </c>
      <c r="BG14" s="2" t="inlineStr">
        <is>
          <t>LUX TOILET SOAP</t>
        </is>
      </c>
      <c r="BH14" s="2" t="inlineStr">
        <is>
          <t>MAGNUM</t>
        </is>
      </c>
      <c r="BI14" s="2" t="n"/>
    </row>
    <row r="15" ht="21" customHeight="1">
      <c r="O15" s="9" t="inlineStr">
        <is>
          <t>IB No</t>
        </is>
      </c>
      <c r="P15" s="2" t="inlineStr">
        <is>
          <t>202500554597</t>
        </is>
      </c>
      <c r="Q15" s="2" t="inlineStr">
        <is>
          <t>202500554561</t>
        </is>
      </c>
      <c r="R15" s="2" t="inlineStr">
        <is>
          <t>202500554454</t>
        </is>
      </c>
      <c r="S15" s="2" t="inlineStr">
        <is>
          <t>202500554385</t>
        </is>
      </c>
      <c r="T15" s="2" t="inlineStr">
        <is>
          <t>202500554557</t>
        </is>
      </c>
      <c r="U15" s="2" t="inlineStr">
        <is>
          <t>202500554315</t>
        </is>
      </c>
      <c r="V15" s="2" t="inlineStr">
        <is>
          <t>202500554560</t>
        </is>
      </c>
      <c r="W15" s="2" t="inlineStr">
        <is>
          <t>202500554609</t>
        </is>
      </c>
      <c r="X15" s="2" t="inlineStr">
        <is>
          <t>202500554559</t>
        </is>
      </c>
      <c r="Y15" s="2" t="inlineStr">
        <is>
          <t>202500554298</t>
        </is>
      </c>
      <c r="Z15" s="2" t="inlineStr">
        <is>
          <t>202500554389</t>
        </is>
      </c>
      <c r="AA15" s="2" t="inlineStr">
        <is>
          <t>202500554510</t>
        </is>
      </c>
      <c r="AB15" s="2" t="inlineStr">
        <is>
          <t>202500554452</t>
        </is>
      </c>
      <c r="AC15" s="2" t="inlineStr">
        <is>
          <t>202500554509</t>
        </is>
      </c>
      <c r="AD15" s="2" t="inlineStr">
        <is>
          <t>202500554552</t>
        </is>
      </c>
      <c r="AE15" s="2" t="inlineStr">
        <is>
          <t>202500554580</t>
        </is>
      </c>
      <c r="AF15" s="2" t="inlineStr">
        <is>
          <t>202500554511</t>
        </is>
      </c>
      <c r="AG15" s="2" t="inlineStr">
        <is>
          <t>202500554555</t>
        </is>
      </c>
      <c r="AH15" s="2" t="inlineStr">
        <is>
          <t>202500554555</t>
        </is>
      </c>
      <c r="AI15" s="2" t="inlineStr">
        <is>
          <t>202500554596</t>
        </is>
      </c>
      <c r="AJ15" s="2" t="inlineStr">
        <is>
          <t>202500554610</t>
        </is>
      </c>
      <c r="AK15" s="2" t="inlineStr">
        <is>
          <t>202500554393</t>
        </is>
      </c>
      <c r="AL15" s="2" t="inlineStr">
        <is>
          <t>202500554455</t>
        </is>
      </c>
      <c r="AM15" s="2" t="inlineStr">
        <is>
          <t>202500554314</t>
        </is>
      </c>
      <c r="AN15" s="2" t="inlineStr">
        <is>
          <t>202500554456</t>
        </is>
      </c>
      <c r="AO15" s="2" t="inlineStr">
        <is>
          <t>202500554501</t>
        </is>
      </c>
      <c r="AP15" s="2" t="inlineStr">
        <is>
          <t>202500554388</t>
        </is>
      </c>
      <c r="AQ15" s="2" t="inlineStr">
        <is>
          <t>202500554387</t>
        </is>
      </c>
      <c r="AR15" s="2" t="inlineStr">
        <is>
          <t>202500554563</t>
        </is>
      </c>
      <c r="AS15" s="2" t="inlineStr">
        <is>
          <t>202500554607</t>
        </is>
      </c>
      <c r="AT15" s="2" t="inlineStr">
        <is>
          <t>202500554562</t>
        </is>
      </c>
      <c r="AU15" s="2" t="inlineStr">
        <is>
          <t>202500554554</t>
        </is>
      </c>
      <c r="AV15" s="2" t="inlineStr">
        <is>
          <t>202500554558</t>
        </is>
      </c>
      <c r="AW15" s="2" t="inlineStr">
        <is>
          <t>202500554583</t>
        </is>
      </c>
      <c r="AX15" s="2" t="inlineStr">
        <is>
          <t>202500554453</t>
        </is>
      </c>
      <c r="AY15" s="2" t="inlineStr">
        <is>
          <t>202500554611</t>
        </is>
      </c>
      <c r="AZ15" s="2" t="inlineStr">
        <is>
          <t>202500554421</t>
        </is>
      </c>
      <c r="BA15" s="2" t="inlineStr">
        <is>
          <t>202500554480</t>
        </is>
      </c>
      <c r="BB15" s="2" t="inlineStr">
        <is>
          <t>202500554390</t>
        </is>
      </c>
      <c r="BC15" s="2" t="inlineStr">
        <is>
          <t>202500554391</t>
        </is>
      </c>
      <c r="BD15" s="2" t="inlineStr">
        <is>
          <t>202500554423</t>
        </is>
      </c>
      <c r="BE15" s="2" t="inlineStr">
        <is>
          <t>202500554530</t>
        </is>
      </c>
      <c r="BF15" s="2" t="inlineStr">
        <is>
          <t>202500554531</t>
        </is>
      </c>
      <c r="BG15" s="2" t="inlineStr">
        <is>
          <t>202500554606</t>
        </is>
      </c>
      <c r="BH15" s="2" t="inlineStr">
        <is>
          <t>202500554425</t>
        </is>
      </c>
      <c r="BI15" s="2" t="inlineStr">
        <is>
          <t>None</t>
        </is>
      </c>
    </row>
    <row r="16" ht="21" customHeight="1">
      <c r="O16" s="1" t="inlineStr">
        <is>
          <t>Start Date</t>
        </is>
      </c>
      <c r="P16" s="11" t="n">
        <v>45748</v>
      </c>
      <c r="Q16" s="11" t="n">
        <v>45748</v>
      </c>
      <c r="R16" s="11" t="n">
        <v>45748</v>
      </c>
      <c r="S16" s="11" t="n">
        <v>45748</v>
      </c>
      <c r="T16" s="11" t="n">
        <v>45748</v>
      </c>
      <c r="U16" s="11" t="n">
        <v>45748</v>
      </c>
      <c r="V16" s="11" t="n">
        <v>45748</v>
      </c>
      <c r="W16" s="11" t="n">
        <v>45748</v>
      </c>
      <c r="X16" s="11" t="n">
        <v>45748</v>
      </c>
      <c r="Y16" s="11" t="n">
        <v>45748</v>
      </c>
      <c r="Z16" s="11" t="n">
        <v>45748</v>
      </c>
      <c r="AA16" s="11" t="n">
        <v>45748</v>
      </c>
      <c r="AB16" s="11" t="n">
        <v>45748</v>
      </c>
      <c r="AC16" s="11" t="n">
        <v>45748</v>
      </c>
      <c r="AD16" s="11" t="n">
        <v>45748</v>
      </c>
      <c r="AE16" s="11" t="n">
        <v>45748</v>
      </c>
      <c r="AF16" s="11" t="n">
        <v>45748</v>
      </c>
      <c r="AG16" s="11" t="n">
        <v>45748</v>
      </c>
      <c r="AH16" s="11" t="n">
        <v>45748</v>
      </c>
      <c r="AI16" s="11" t="n">
        <v>45748</v>
      </c>
      <c r="AJ16" s="11" t="n">
        <v>45748</v>
      </c>
      <c r="AK16" s="11" t="n">
        <v>45748</v>
      </c>
      <c r="AL16" s="11" t="n">
        <v>45748</v>
      </c>
      <c r="AM16" s="11" t="n">
        <v>45748</v>
      </c>
      <c r="AN16" s="11" t="n">
        <v>45748</v>
      </c>
      <c r="AO16" s="11" t="n">
        <v>45748</v>
      </c>
      <c r="AP16" s="11" t="n">
        <v>45748</v>
      </c>
      <c r="AQ16" s="11" t="n">
        <v>45748</v>
      </c>
      <c r="AR16" s="11" t="n">
        <v>45748</v>
      </c>
      <c r="AS16" s="11" t="n">
        <v>45748</v>
      </c>
      <c r="AT16" s="11" t="n">
        <v>45748</v>
      </c>
      <c r="AU16" s="11" t="n">
        <v>45748</v>
      </c>
      <c r="AV16" s="11" t="n">
        <v>45748</v>
      </c>
      <c r="AW16" s="11" t="n">
        <v>45748</v>
      </c>
      <c r="AX16" s="11" t="n">
        <v>45748</v>
      </c>
      <c r="AY16" s="11" t="n">
        <v>45762</v>
      </c>
      <c r="AZ16" s="11" t="n">
        <v>45748</v>
      </c>
      <c r="BA16" s="11" t="n">
        <v>45748</v>
      </c>
      <c r="BB16" s="11" t="n">
        <v>45748</v>
      </c>
      <c r="BC16" s="11" t="n">
        <v>45748</v>
      </c>
      <c r="BD16" s="11" t="n">
        <v>45748</v>
      </c>
      <c r="BE16" s="11" t="n">
        <v>45748</v>
      </c>
      <c r="BF16" s="11" t="n">
        <v>45748</v>
      </c>
      <c r="BG16" s="11" t="n">
        <v>45748</v>
      </c>
      <c r="BH16" s="11" t="n">
        <v>45748</v>
      </c>
      <c r="BI16" s="2" t="n"/>
    </row>
    <row r="17" ht="21" customHeight="1">
      <c r="O17" s="1" t="inlineStr">
        <is>
          <t>End Date</t>
        </is>
      </c>
      <c r="P17" s="11" t="n">
        <v>45777</v>
      </c>
      <c r="Q17" s="11" t="n">
        <v>45777</v>
      </c>
      <c r="R17" s="11" t="n">
        <v>45777</v>
      </c>
      <c r="S17" s="11" t="n">
        <v>45777</v>
      </c>
      <c r="T17" s="11" t="n">
        <v>45777</v>
      </c>
      <c r="U17" s="11" t="n">
        <v>45777</v>
      </c>
      <c r="V17" s="11" t="n">
        <v>45777</v>
      </c>
      <c r="W17" s="11" t="n">
        <v>45777</v>
      </c>
      <c r="X17" s="11" t="n">
        <v>45777</v>
      </c>
      <c r="Y17" s="11" t="n">
        <v>45777</v>
      </c>
      <c r="Z17" s="11" t="n">
        <v>45777</v>
      </c>
      <c r="AA17" s="11" t="n">
        <v>45777</v>
      </c>
      <c r="AB17" s="11" t="n">
        <v>45777</v>
      </c>
      <c r="AC17" s="11" t="n">
        <v>45777</v>
      </c>
      <c r="AD17" s="11" t="n">
        <v>45777</v>
      </c>
      <c r="AE17" s="11" t="n">
        <v>45777</v>
      </c>
      <c r="AF17" s="11" t="n">
        <v>45777</v>
      </c>
      <c r="AG17" s="11" t="n">
        <v>45777</v>
      </c>
      <c r="AH17" s="11" t="n">
        <v>45777</v>
      </c>
      <c r="AI17" s="11" t="n">
        <v>45777</v>
      </c>
      <c r="AJ17" s="11" t="n">
        <v>45777</v>
      </c>
      <c r="AK17" s="11" t="n">
        <v>45777</v>
      </c>
      <c r="AL17" s="11" t="n">
        <v>45777</v>
      </c>
      <c r="AM17" s="11" t="n">
        <v>45777</v>
      </c>
      <c r="AN17" s="11" t="n">
        <v>45777</v>
      </c>
      <c r="AO17" s="11" t="n">
        <v>45777</v>
      </c>
      <c r="AP17" s="11" t="n">
        <v>45777</v>
      </c>
      <c r="AQ17" s="11" t="n">
        <v>45777</v>
      </c>
      <c r="AR17" s="11" t="n">
        <v>45777</v>
      </c>
      <c r="AS17" s="11" t="n">
        <v>45777</v>
      </c>
      <c r="AT17" s="11" t="n">
        <v>45777</v>
      </c>
      <c r="AU17" s="11" t="n">
        <v>45777</v>
      </c>
      <c r="AV17" s="11" t="n">
        <v>45777</v>
      </c>
      <c r="AW17" s="11" t="n">
        <v>45777</v>
      </c>
      <c r="AX17" s="11" t="n">
        <v>45777</v>
      </c>
      <c r="AY17" s="11" t="n">
        <v>45777</v>
      </c>
      <c r="AZ17" s="11" t="n">
        <v>45777</v>
      </c>
      <c r="BA17" s="11" t="n">
        <v>45777</v>
      </c>
      <c r="BB17" s="11" t="n">
        <v>45777</v>
      </c>
      <c r="BC17" s="11" t="n">
        <v>45777</v>
      </c>
      <c r="BD17" s="11" t="n">
        <v>45777</v>
      </c>
      <c r="BE17" s="11" t="n">
        <v>45777</v>
      </c>
      <c r="BF17" s="11" t="n">
        <v>45777</v>
      </c>
      <c r="BG17" s="11" t="n">
        <v>45777</v>
      </c>
      <c r="BH17" s="11" t="n">
        <v>45777</v>
      </c>
      <c r="BI17" s="2" t="n"/>
      <c r="BL17" s="5">
        <f>ROUND((BJ18/BJ5)*100,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J18" s="9">
        <f>SUM(BJ20:BJ9530)</f>
        <v/>
      </c>
      <c r="BK18" s="9">
        <f>SUM(BK20:BK9530)</f>
        <v/>
      </c>
      <c r="BL18" s="9">
        <f>(BK18/BJ18)*100000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</row>
    <row r="20" ht="21" customHeight="1">
      <c r="O20" s="1" t="inlineStr">
        <is>
          <t>Total Spots</t>
        </is>
      </c>
      <c r="P20" s="2" t="n">
        <v>1</v>
      </c>
      <c r="Q20" s="2" t="n">
        <v>5</v>
      </c>
      <c r="R20" s="2" t="n">
        <v>1</v>
      </c>
      <c r="S20" s="2" t="n">
        <v>10</v>
      </c>
      <c r="T20" s="2" t="n">
        <v>6</v>
      </c>
      <c r="U20" s="2" t="n">
        <v>2</v>
      </c>
      <c r="V20" s="2" t="n">
        <v>0</v>
      </c>
      <c r="W20" s="2" t="n">
        <v>11</v>
      </c>
      <c r="X20" s="2" t="n">
        <v>9</v>
      </c>
      <c r="Y20" s="2" t="n">
        <v>5</v>
      </c>
      <c r="Z20" s="2" t="n">
        <v>40</v>
      </c>
      <c r="AA20" s="2" t="n">
        <v>2</v>
      </c>
      <c r="AB20" s="2" t="n">
        <v>13</v>
      </c>
      <c r="AC20" s="2" t="n">
        <v>0</v>
      </c>
      <c r="AD20" s="2" t="n">
        <v>6</v>
      </c>
      <c r="AE20" s="2" t="n">
        <v>3</v>
      </c>
      <c r="AF20" s="2" t="n">
        <v>11</v>
      </c>
      <c r="AG20" s="2" t="n">
        <v>2</v>
      </c>
      <c r="AH20" s="2" t="n">
        <v>1</v>
      </c>
      <c r="AI20" s="2" t="n">
        <v>1</v>
      </c>
      <c r="AJ20" s="2" t="n">
        <v>3</v>
      </c>
      <c r="AK20" s="2" t="n">
        <v>2</v>
      </c>
      <c r="AL20" s="2" t="n">
        <v>5</v>
      </c>
      <c r="AM20" s="2" t="n">
        <v>8</v>
      </c>
      <c r="AN20" s="2" t="n">
        <v>3</v>
      </c>
      <c r="AO20" s="2" t="n">
        <v>3</v>
      </c>
      <c r="AP20" s="2" t="n">
        <v>4</v>
      </c>
      <c r="AQ20" s="2" t="n">
        <v>5</v>
      </c>
      <c r="AR20" s="2" t="n">
        <v>2</v>
      </c>
      <c r="AS20" s="2" t="n">
        <v>1</v>
      </c>
      <c r="AT20" s="2" t="n">
        <v>5</v>
      </c>
      <c r="AU20" s="2" t="n">
        <v>5</v>
      </c>
      <c r="AV20" s="2" t="n">
        <v>3</v>
      </c>
      <c r="AW20" s="2" t="n">
        <v>53</v>
      </c>
      <c r="AX20" s="2" t="n">
        <v>2</v>
      </c>
      <c r="AY20" s="2" t="n">
        <v>0</v>
      </c>
      <c r="AZ20" s="2" t="n">
        <v>1</v>
      </c>
      <c r="BA20" s="2" t="n">
        <v>3</v>
      </c>
      <c r="BB20" s="2" t="n">
        <v>6</v>
      </c>
      <c r="BC20" s="2" t="n">
        <v>6</v>
      </c>
      <c r="BD20" s="2" t="n">
        <v>3</v>
      </c>
      <c r="BE20" s="2" t="n">
        <v>2</v>
      </c>
      <c r="BF20" s="2" t="n">
        <v>0</v>
      </c>
      <c r="BG20" s="2" t="n">
        <v>2</v>
      </c>
      <c r="BH20" s="2" t="n">
        <v>6</v>
      </c>
      <c r="BI20" s="2" t="n"/>
    </row>
    <row r="21" ht="21" customHeight="1">
      <c r="O21" s="1" t="inlineStr">
        <is>
          <t>Lang</t>
        </is>
      </c>
      <c r="P21" s="2" t="inlineStr">
        <is>
          <t>TAM</t>
        </is>
      </c>
      <c r="Q21" s="2" t="inlineStr">
        <is>
          <t>TAM</t>
        </is>
      </c>
      <c r="R21" s="2" t="inlineStr">
        <is>
          <t>TAM</t>
        </is>
      </c>
      <c r="S21" s="2" t="inlineStr">
        <is>
          <t>TAM</t>
        </is>
      </c>
      <c r="T21" s="2" t="inlineStr">
        <is>
          <t>TAM</t>
        </is>
      </c>
      <c r="U21" s="2" t="inlineStr">
        <is>
          <t>TAM</t>
        </is>
      </c>
      <c r="V21" s="2" t="inlineStr">
        <is>
          <t>TAM</t>
        </is>
      </c>
      <c r="W21" s="2" t="inlineStr">
        <is>
          <t>TAM</t>
        </is>
      </c>
      <c r="X21" s="2" t="inlineStr">
        <is>
          <t>TAM</t>
        </is>
      </c>
      <c r="Y21" s="2" t="inlineStr">
        <is>
          <t>TAM</t>
        </is>
      </c>
      <c r="Z21" s="2" t="inlineStr">
        <is>
          <t>TAM</t>
        </is>
      </c>
      <c r="AA21" s="2" t="inlineStr">
        <is>
          <t>TAM</t>
        </is>
      </c>
      <c r="AB21" s="2" t="inlineStr">
        <is>
          <t>TAM</t>
        </is>
      </c>
      <c r="AC21" s="2" t="inlineStr">
        <is>
          <t>TAM</t>
        </is>
      </c>
      <c r="AD21" s="2" t="inlineStr">
        <is>
          <t>TAM</t>
        </is>
      </c>
      <c r="AE21" s="2" t="inlineStr">
        <is>
          <t>TAM</t>
        </is>
      </c>
      <c r="AF21" s="2" t="inlineStr">
        <is>
          <t>TAM</t>
        </is>
      </c>
      <c r="AG21" s="2" t="inlineStr">
        <is>
          <t>TAM</t>
        </is>
      </c>
      <c r="AH21" s="2" t="inlineStr">
        <is>
          <t>TAM</t>
        </is>
      </c>
      <c r="AI21" s="2" t="inlineStr">
        <is>
          <t>TAM</t>
        </is>
      </c>
      <c r="AJ21" s="2" t="inlineStr">
        <is>
          <t>TAM</t>
        </is>
      </c>
      <c r="AK21" s="2" t="inlineStr">
        <is>
          <t>TAM</t>
        </is>
      </c>
      <c r="AL21" s="2" t="inlineStr">
        <is>
          <t>TAM</t>
        </is>
      </c>
      <c r="AM21" s="2" t="inlineStr">
        <is>
          <t>TAM</t>
        </is>
      </c>
      <c r="AN21" s="2" t="inlineStr">
        <is>
          <t>TAM</t>
        </is>
      </c>
      <c r="AO21" s="2" t="inlineStr">
        <is>
          <t>TAM</t>
        </is>
      </c>
      <c r="AP21" s="2" t="inlineStr">
        <is>
          <t>TAM</t>
        </is>
      </c>
      <c r="AQ21" s="2" t="inlineStr">
        <is>
          <t>TAM</t>
        </is>
      </c>
      <c r="AR21" s="2" t="inlineStr">
        <is>
          <t>TAM</t>
        </is>
      </c>
      <c r="AS21" s="2" t="inlineStr">
        <is>
          <t>TAM</t>
        </is>
      </c>
      <c r="AT21" s="2" t="inlineStr">
        <is>
          <t>TAM</t>
        </is>
      </c>
      <c r="AU21" s="2" t="inlineStr">
        <is>
          <t>TAM</t>
        </is>
      </c>
      <c r="AV21" s="2" t="inlineStr">
        <is>
          <t>TAM</t>
        </is>
      </c>
      <c r="AW21" s="2" t="inlineStr">
        <is>
          <t>TAM</t>
        </is>
      </c>
      <c r="AX21" s="2" t="inlineStr">
        <is>
          <t>TAM</t>
        </is>
      </c>
      <c r="AY21" s="2" t="inlineStr">
        <is>
          <t>TAM</t>
        </is>
      </c>
      <c r="AZ21" s="2" t="inlineStr">
        <is>
          <t>TAM</t>
        </is>
      </c>
      <c r="BA21" s="2" t="inlineStr">
        <is>
          <t>TAM</t>
        </is>
      </c>
      <c r="BB21" s="2" t="inlineStr">
        <is>
          <t>TAM</t>
        </is>
      </c>
      <c r="BC21" s="2" t="inlineStr">
        <is>
          <t>TAM</t>
        </is>
      </c>
      <c r="BD21" s="2" t="inlineStr">
        <is>
          <t>TAM</t>
        </is>
      </c>
      <c r="BE21" s="2" t="inlineStr">
        <is>
          <t>TAM</t>
        </is>
      </c>
      <c r="BF21" s="2" t="inlineStr">
        <is>
          <t>TAM</t>
        </is>
      </c>
      <c r="BG21" s="2" t="inlineStr">
        <is>
          <t>TAM</t>
        </is>
      </c>
      <c r="BH21" s="2" t="inlineStr">
        <is>
          <t>ENG</t>
        </is>
      </c>
      <c r="BI21" s="2" t="n"/>
    </row>
    <row r="22">
      <c r="B22" s="12" t="inlineStr">
        <is>
          <t>Input File F to G</t>
        </is>
      </c>
      <c r="C22" s="12" t="inlineStr">
        <is>
          <t>Input File E</t>
        </is>
      </c>
      <c r="D22" s="12" t="inlineStr">
        <is>
          <t>Input File A</t>
        </is>
      </c>
      <c r="E22" s="12" t="inlineStr">
        <is>
          <t>Input File N</t>
        </is>
      </c>
      <c r="F22" s="12" t="inlineStr">
        <is>
          <t>L/(M/N)</t>
        </is>
      </c>
      <c r="G22" s="12" t="inlineStr">
        <is>
          <t>Input File E : RODP-Start</t>
        </is>
      </c>
      <c r="H22" s="12" t="inlineStr">
        <is>
          <t>Input File E : RODP-End</t>
        </is>
      </c>
      <c r="I22" s="12" t="inlineStr">
        <is>
          <t>hardcoded to 1</t>
        </is>
      </c>
      <c r="J22" s="12" t="inlineStr">
        <is>
          <t>Day From Date</t>
        </is>
      </c>
      <c r="K22" s="12" t="inlineStr">
        <is>
          <t>'='Allocated</t>
        </is>
      </c>
      <c r="L22" s="12" t="inlineStr">
        <is>
          <t>sum P20 to CN20</t>
        </is>
      </c>
      <c r="M22" s="12" t="inlineStr">
        <is>
          <t>sum P20*P1-CN20*CN1</t>
        </is>
      </c>
      <c r="N22" s="12" t="inlineStr">
        <is>
          <t>N-M</t>
        </is>
      </c>
      <c r="O22" s="12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3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inlineStr">
        <is>
          <t>TOTAL GRP</t>
        </is>
      </c>
      <c r="BK23" s="1" t="inlineStr">
        <is>
          <t>TOTAL COST</t>
        </is>
      </c>
    </row>
    <row r="24">
      <c r="A24" t="n">
        <v>1</v>
      </c>
      <c r="B24" t="inlineStr">
        <is>
          <t>25/04/25</t>
        </is>
      </c>
      <c r="C24" t="inlineStr">
        <is>
          <t>RODP - 07.00 - 24.00</t>
        </is>
      </c>
      <c r="D24" t="inlineStr">
        <is>
          <t>Sun Muisc</t>
        </is>
      </c>
      <c r="E24" t="n">
        <v>0.2242148662647781</v>
      </c>
      <c r="F24" t="n">
        <v>359.5878136200716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Fri</t>
        </is>
      </c>
      <c r="K24" t="n">
        <v>1200</v>
      </c>
      <c r="L24" t="n">
        <v>88</v>
      </c>
      <c r="M24" t="n">
        <v>1200</v>
      </c>
      <c r="N24" t="n">
        <v>0</v>
      </c>
      <c r="O24" t="inlineStr">
        <is>
          <t>As Per Deal</t>
        </is>
      </c>
      <c r="P24" t="n">
        <v>1</v>
      </c>
      <c r="Q24" t="n">
        <v>1</v>
      </c>
      <c r="R24" t="n">
        <v>1</v>
      </c>
      <c r="S24" t="n">
        <v>2</v>
      </c>
      <c r="T24" t="n">
        <v>1</v>
      </c>
      <c r="U24" t="n">
        <v>1</v>
      </c>
      <c r="V24" t="n">
        <v>0</v>
      </c>
      <c r="W24" t="n">
        <v>2</v>
      </c>
      <c r="X24" t="n">
        <v>2</v>
      </c>
      <c r="Y24" t="n">
        <v>1</v>
      </c>
      <c r="Z24" t="n">
        <v>7</v>
      </c>
      <c r="AA24" t="n">
        <v>1</v>
      </c>
      <c r="AB24" t="n">
        <v>3</v>
      </c>
      <c r="AC24" t="n">
        <v>0</v>
      </c>
      <c r="AD24" t="n">
        <v>1</v>
      </c>
      <c r="AE24" t="n">
        <v>1</v>
      </c>
      <c r="AF24" t="n">
        <v>2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2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9</v>
      </c>
      <c r="AX24" t="n">
        <v>1</v>
      </c>
      <c r="AY24" t="n">
        <v>0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0</v>
      </c>
      <c r="BG24" t="n">
        <v>1</v>
      </c>
      <c r="BH24" t="n">
        <v>1</v>
      </c>
      <c r="BJ24">
        <f>ROUND(E24*K24/10, 0)</f>
        <v/>
      </c>
      <c r="BK24">
        <f>ROUND(F24*K24/1000000, 0)</f>
        <v/>
      </c>
    </row>
    <row r="25">
      <c r="A25" t="n">
        <v>2</v>
      </c>
      <c r="B25" t="inlineStr">
        <is>
          <t>26/04/25</t>
        </is>
      </c>
      <c r="C25" t="inlineStr">
        <is>
          <t>RODP - 07.00 - 24.00</t>
        </is>
      </c>
      <c r="D25" t="inlineStr">
        <is>
          <t>Sun Muisc</t>
        </is>
      </c>
      <c r="E25" t="n">
        <v>0.2242148662647781</v>
      </c>
      <c r="F25" t="n">
        <v>359.5878136200716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Sat</t>
        </is>
      </c>
      <c r="K25" t="n">
        <v>1080</v>
      </c>
      <c r="L25" t="n">
        <v>91</v>
      </c>
      <c r="M25" t="n">
        <v>1080</v>
      </c>
      <c r="N25" t="n">
        <v>0</v>
      </c>
      <c r="O25" t="inlineStr">
        <is>
          <t>As Per Deal</t>
        </is>
      </c>
      <c r="P25" t="n">
        <v>0</v>
      </c>
      <c r="Q25" t="n">
        <v>1</v>
      </c>
      <c r="R25" t="n">
        <v>0</v>
      </c>
      <c r="S25" t="n">
        <v>2</v>
      </c>
      <c r="T25" t="n">
        <v>1</v>
      </c>
      <c r="U25" t="n">
        <v>1</v>
      </c>
      <c r="V25" t="n">
        <v>0</v>
      </c>
      <c r="W25" t="n">
        <v>2</v>
      </c>
      <c r="X25" t="n">
        <v>2</v>
      </c>
      <c r="Y25" t="n">
        <v>1</v>
      </c>
      <c r="Z25" t="n">
        <v>7</v>
      </c>
      <c r="AA25" t="n">
        <v>1</v>
      </c>
      <c r="AB25" t="n">
        <v>2</v>
      </c>
      <c r="AC25" t="n">
        <v>0</v>
      </c>
      <c r="AD25" t="n">
        <v>1</v>
      </c>
      <c r="AE25" t="n">
        <v>1</v>
      </c>
      <c r="AF25" t="n">
        <v>2</v>
      </c>
      <c r="AG25" t="n">
        <v>1</v>
      </c>
      <c r="AH25" t="n">
        <v>0</v>
      </c>
      <c r="AI25" t="n">
        <v>0</v>
      </c>
      <c r="AJ25" t="n">
        <v>1</v>
      </c>
      <c r="AK25" t="n">
        <v>1</v>
      </c>
      <c r="AL25" t="n">
        <v>1</v>
      </c>
      <c r="AM25" t="n">
        <v>2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0</v>
      </c>
      <c r="AT25" t="n">
        <v>1</v>
      </c>
      <c r="AU25" t="n">
        <v>1</v>
      </c>
      <c r="AV25" t="n">
        <v>1</v>
      </c>
      <c r="AW25" t="n">
        <v>9</v>
      </c>
      <c r="AX25" t="n">
        <v>1</v>
      </c>
      <c r="AY25" t="n">
        <v>0</v>
      </c>
      <c r="AZ25" t="n">
        <v>0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0</v>
      </c>
      <c r="BG25" t="n">
        <v>1</v>
      </c>
      <c r="BH25" t="n">
        <v>1</v>
      </c>
      <c r="BJ25">
        <f>ROUND(E25*K25/10, 0)</f>
        <v/>
      </c>
      <c r="BK25">
        <f>ROUND(F25*K25/1000000, 0)</f>
        <v/>
      </c>
    </row>
    <row r="26">
      <c r="A26" t="n">
        <v>3</v>
      </c>
      <c r="B26" t="inlineStr">
        <is>
          <t>27/04/25</t>
        </is>
      </c>
      <c r="C26" t="inlineStr">
        <is>
          <t>RODP - 07.00 - 24.00</t>
        </is>
      </c>
      <c r="D26" t="inlineStr">
        <is>
          <t>Sun Muisc</t>
        </is>
      </c>
      <c r="E26" t="n">
        <v>0.2242148662647781</v>
      </c>
      <c r="F26" t="n">
        <v>359.5878136200716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Sun</t>
        </is>
      </c>
      <c r="K26" t="n">
        <v>895</v>
      </c>
      <c r="L26" t="n">
        <v>91</v>
      </c>
      <c r="M26" t="n">
        <v>895</v>
      </c>
      <c r="N26" t="n">
        <v>0</v>
      </c>
      <c r="O26" t="inlineStr">
        <is>
          <t>As Per Deal</t>
        </is>
      </c>
      <c r="P26" t="n">
        <v>0</v>
      </c>
      <c r="Q26" t="n">
        <v>1</v>
      </c>
      <c r="R26" t="n">
        <v>0</v>
      </c>
      <c r="S26" t="n">
        <v>2</v>
      </c>
      <c r="T26" t="n">
        <v>1</v>
      </c>
      <c r="U26" t="n">
        <v>0</v>
      </c>
      <c r="V26" t="n">
        <v>0</v>
      </c>
      <c r="W26" t="n">
        <v>2</v>
      </c>
      <c r="X26" t="n">
        <v>2</v>
      </c>
      <c r="Y26" t="n">
        <v>1</v>
      </c>
      <c r="Z26" t="n">
        <v>7</v>
      </c>
      <c r="AA26" t="n">
        <v>0</v>
      </c>
      <c r="AB26" t="n">
        <v>2</v>
      </c>
      <c r="AC26" t="n">
        <v>0</v>
      </c>
      <c r="AD26" t="n">
        <v>1</v>
      </c>
      <c r="AE26" t="n">
        <v>1</v>
      </c>
      <c r="AF26" t="n">
        <v>2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0</v>
      </c>
      <c r="AS26" t="n">
        <v>0</v>
      </c>
      <c r="AT26" t="n">
        <v>1</v>
      </c>
      <c r="AU26" t="n">
        <v>1</v>
      </c>
      <c r="AV26" t="n">
        <v>1</v>
      </c>
      <c r="AW26" t="n">
        <v>9</v>
      </c>
      <c r="AX26" t="n">
        <v>0</v>
      </c>
      <c r="AY26" t="n">
        <v>0</v>
      </c>
      <c r="AZ26" t="n">
        <v>0</v>
      </c>
      <c r="BA26" t="n">
        <v>1</v>
      </c>
      <c r="BB26" t="n">
        <v>1</v>
      </c>
      <c r="BC26" t="n">
        <v>1</v>
      </c>
      <c r="BD26" t="n">
        <v>1</v>
      </c>
      <c r="BE26" t="n">
        <v>0</v>
      </c>
      <c r="BF26" t="n">
        <v>0</v>
      </c>
      <c r="BG26" t="n">
        <v>0</v>
      </c>
      <c r="BH26" t="n">
        <v>1</v>
      </c>
      <c r="BJ26">
        <f>ROUND(E26*K26/10, 0)</f>
        <v/>
      </c>
      <c r="BK26">
        <f>ROUND(F26*K26/1000000, 0)</f>
        <v/>
      </c>
    </row>
    <row r="27">
      <c r="A27" t="n">
        <v>4</v>
      </c>
      <c r="B27" t="inlineStr">
        <is>
          <t>28/04/25</t>
        </is>
      </c>
      <c r="C27" t="inlineStr">
        <is>
          <t>RODP - 07.00 - 24.00</t>
        </is>
      </c>
      <c r="D27" t="inlineStr">
        <is>
          <t>Sun Muisc</t>
        </is>
      </c>
      <c r="E27" t="n">
        <v>0.2242148662647781</v>
      </c>
      <c r="F27" t="n">
        <v>359.5878136200716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Mon</t>
        </is>
      </c>
      <c r="K27" t="n">
        <v>730</v>
      </c>
      <c r="L27" t="n">
        <v>95</v>
      </c>
      <c r="M27" t="n">
        <v>730</v>
      </c>
      <c r="N27" t="n">
        <v>0</v>
      </c>
      <c r="O27" t="inlineStr">
        <is>
          <t>As Per Deal</t>
        </is>
      </c>
      <c r="P27" t="n">
        <v>0</v>
      </c>
      <c r="Q27" t="n">
        <v>1</v>
      </c>
      <c r="R27" t="n">
        <v>0</v>
      </c>
      <c r="S27" t="n">
        <v>2</v>
      </c>
      <c r="T27" t="n">
        <v>1</v>
      </c>
      <c r="U27" t="n">
        <v>0</v>
      </c>
      <c r="V27" t="n">
        <v>0</v>
      </c>
      <c r="W27" t="n">
        <v>2</v>
      </c>
      <c r="X27" t="n">
        <v>1</v>
      </c>
      <c r="Y27" t="n">
        <v>1</v>
      </c>
      <c r="Z27" t="n">
        <v>7</v>
      </c>
      <c r="AA27" t="n">
        <v>0</v>
      </c>
      <c r="AB27" t="n">
        <v>2</v>
      </c>
      <c r="AC27" t="n">
        <v>0</v>
      </c>
      <c r="AD27" t="n">
        <v>1</v>
      </c>
      <c r="AE27" t="n">
        <v>0</v>
      </c>
      <c r="AF27" t="n">
        <v>2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1</v>
      </c>
      <c r="AN27" t="n">
        <v>0</v>
      </c>
      <c r="AO27" t="n">
        <v>0</v>
      </c>
      <c r="AP27" t="n">
        <v>1</v>
      </c>
      <c r="AQ27" t="n">
        <v>1</v>
      </c>
      <c r="AR27" t="n">
        <v>0</v>
      </c>
      <c r="AS27" t="n">
        <v>0</v>
      </c>
      <c r="AT27" t="n">
        <v>1</v>
      </c>
      <c r="AU27" t="n">
        <v>1</v>
      </c>
      <c r="AV27" t="n">
        <v>0</v>
      </c>
      <c r="AW27" t="n">
        <v>9</v>
      </c>
      <c r="AX27" t="n">
        <v>0</v>
      </c>
      <c r="AY27" t="n">
        <v>0</v>
      </c>
      <c r="AZ27" t="n">
        <v>0</v>
      </c>
      <c r="BA27" t="n">
        <v>0</v>
      </c>
      <c r="BB27" t="n">
        <v>1</v>
      </c>
      <c r="BC27" t="n">
        <v>1</v>
      </c>
      <c r="BD27" t="n">
        <v>0</v>
      </c>
      <c r="BE27" t="n">
        <v>0</v>
      </c>
      <c r="BF27" t="n">
        <v>0</v>
      </c>
      <c r="BG27" t="n">
        <v>0</v>
      </c>
      <c r="BH27" t="n">
        <v>1</v>
      </c>
      <c r="BJ27">
        <f>ROUND(E27*K27/10, 0)</f>
        <v/>
      </c>
      <c r="BK27">
        <f>ROUND(F27*K27/1000000, 0)</f>
        <v/>
      </c>
    </row>
    <row r="28">
      <c r="A28" t="n">
        <v>5</v>
      </c>
      <c r="B28" t="inlineStr">
        <is>
          <t>29/04/25</t>
        </is>
      </c>
      <c r="C28" t="inlineStr">
        <is>
          <t>RODP - 07.00 - 24.00</t>
        </is>
      </c>
      <c r="D28" t="inlineStr">
        <is>
          <t>Sun Muisc</t>
        </is>
      </c>
      <c r="E28" t="n">
        <v>0.2242148662647781</v>
      </c>
      <c r="F28" t="n">
        <v>359.5878136200716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Tue</t>
        </is>
      </c>
      <c r="K28" t="n">
        <v>680</v>
      </c>
      <c r="L28" t="n">
        <v>91</v>
      </c>
      <c r="M28" t="n">
        <v>680</v>
      </c>
      <c r="N28" t="n">
        <v>0</v>
      </c>
      <c r="O28" t="inlineStr">
        <is>
          <t>As Per Deal</t>
        </is>
      </c>
      <c r="P28" t="n">
        <v>0</v>
      </c>
      <c r="Q28" t="n">
        <v>1</v>
      </c>
      <c r="R28" t="n">
        <v>0</v>
      </c>
      <c r="S28" t="n">
        <v>1</v>
      </c>
      <c r="T28" t="n">
        <v>1</v>
      </c>
      <c r="U28" t="n">
        <v>0</v>
      </c>
      <c r="V28" t="n">
        <v>0</v>
      </c>
      <c r="W28" t="n">
        <v>2</v>
      </c>
      <c r="X28" t="n">
        <v>1</v>
      </c>
      <c r="Y28" t="n">
        <v>1</v>
      </c>
      <c r="Z28" t="n">
        <v>6</v>
      </c>
      <c r="AA28" t="n">
        <v>0</v>
      </c>
      <c r="AB28" t="n">
        <v>2</v>
      </c>
      <c r="AC28" t="n">
        <v>0</v>
      </c>
      <c r="AD28" t="n">
        <v>1</v>
      </c>
      <c r="AE28" t="n">
        <v>0</v>
      </c>
      <c r="AF28" t="n">
        <v>2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</v>
      </c>
      <c r="AM28" t="n">
        <v>1</v>
      </c>
      <c r="AN28" t="n">
        <v>0</v>
      </c>
      <c r="AO28" t="n">
        <v>0</v>
      </c>
      <c r="AP28" t="n">
        <v>0</v>
      </c>
      <c r="AQ28" t="n">
        <v>1</v>
      </c>
      <c r="AR28" t="n">
        <v>0</v>
      </c>
      <c r="AS28" t="n">
        <v>0</v>
      </c>
      <c r="AT28" t="n">
        <v>1</v>
      </c>
      <c r="AU28" t="n">
        <v>1</v>
      </c>
      <c r="AV28" t="n">
        <v>0</v>
      </c>
      <c r="AW28" t="n">
        <v>9</v>
      </c>
      <c r="AX28" t="n">
        <v>0</v>
      </c>
      <c r="AY28" t="n">
        <v>0</v>
      </c>
      <c r="AZ28" t="n">
        <v>0</v>
      </c>
      <c r="BA28" t="n">
        <v>0</v>
      </c>
      <c r="BB28" t="n">
        <v>1</v>
      </c>
      <c r="BC28" t="n">
        <v>1</v>
      </c>
      <c r="BD28" t="n">
        <v>0</v>
      </c>
      <c r="BE28" t="n">
        <v>0</v>
      </c>
      <c r="BF28" t="n">
        <v>0</v>
      </c>
      <c r="BG28" t="n">
        <v>0</v>
      </c>
      <c r="BH28" t="n">
        <v>1</v>
      </c>
      <c r="BJ28">
        <f>ROUND(E28*K28/10, 0)</f>
        <v/>
      </c>
      <c r="BK28">
        <f>ROUND(F28*K28/1000000, 0)</f>
        <v/>
      </c>
    </row>
    <row r="29">
      <c r="A29" t="n">
        <v>6</v>
      </c>
      <c r="B29" t="inlineStr">
        <is>
          <t>30/04/25</t>
        </is>
      </c>
      <c r="C29" t="inlineStr">
        <is>
          <t>RODP - 07.00 - 24.00</t>
        </is>
      </c>
      <c r="D29" t="inlineStr">
        <is>
          <t>Sun Muisc</t>
        </is>
      </c>
      <c r="E29" t="n">
        <v>0.2242148662647781</v>
      </c>
      <c r="F29" t="n">
        <v>359.5878136200716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Wed</t>
        </is>
      </c>
      <c r="K29" t="n">
        <v>515</v>
      </c>
      <c r="L29" t="n">
        <v>93</v>
      </c>
      <c r="M29" t="n">
        <v>515</v>
      </c>
      <c r="N29" t="n">
        <v>0</v>
      </c>
      <c r="O29" t="inlineStr">
        <is>
          <t>As Per Deal</t>
        </is>
      </c>
      <c r="P29" t="n">
        <v>0</v>
      </c>
      <c r="Q29" t="n">
        <v>0</v>
      </c>
      <c r="R29" t="n">
        <v>0</v>
      </c>
      <c r="S29" t="n">
        <v>1</v>
      </c>
      <c r="T29" t="n">
        <v>1</v>
      </c>
      <c r="U29" t="n">
        <v>0</v>
      </c>
      <c r="V29" t="n">
        <v>0</v>
      </c>
      <c r="W29" t="n">
        <v>1</v>
      </c>
      <c r="X29" t="n">
        <v>1</v>
      </c>
      <c r="Y29" t="n">
        <v>0</v>
      </c>
      <c r="Z29" t="n">
        <v>6</v>
      </c>
      <c r="AA29" t="n">
        <v>0</v>
      </c>
      <c r="AB29" t="n">
        <v>2</v>
      </c>
      <c r="AC29" t="n">
        <v>0</v>
      </c>
      <c r="AD29" t="n">
        <v>1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8</v>
      </c>
      <c r="AX29" t="n">
        <v>0</v>
      </c>
      <c r="AY29" t="n">
        <v>0</v>
      </c>
      <c r="AZ29" t="n">
        <v>0</v>
      </c>
      <c r="BA29" t="n">
        <v>0</v>
      </c>
      <c r="BB29" t="n">
        <v>1</v>
      </c>
      <c r="BC29" t="n">
        <v>1</v>
      </c>
      <c r="BD29" t="n">
        <v>0</v>
      </c>
      <c r="BE29" t="n">
        <v>0</v>
      </c>
      <c r="BF29" t="n">
        <v>0</v>
      </c>
      <c r="BG29" t="n">
        <v>0</v>
      </c>
      <c r="BH29" t="n">
        <v>1</v>
      </c>
      <c r="BJ29">
        <f>ROUND(E29*K29/10, 0)</f>
        <v/>
      </c>
      <c r="BK29">
        <f>ROUND(F29*K29/1000000, 0)</f>
        <v/>
      </c>
    </row>
    <row r="30">
      <c r="K30" t="n">
        <v>0</v>
      </c>
      <c r="M30" t="n">
        <v>0</v>
      </c>
      <c r="BJ30">
        <f>ROUND(E30*K30/10, 0)</f>
        <v/>
      </c>
      <c r="BK30">
        <f>ROUND(F30*K30/1000000, 0)</f>
        <v/>
      </c>
    </row>
    <row r="31">
      <c r="K31" t="n">
        <v>0</v>
      </c>
      <c r="M31" t="n">
        <v>0</v>
      </c>
      <c r="BJ31">
        <f>ROUND(E31*K31/10, 0)</f>
        <v/>
      </c>
      <c r="BK31">
        <f>ROUND(F31*K31/1000000, 0)</f>
        <v/>
      </c>
    </row>
    <row r="32">
      <c r="K32" t="n">
        <v>0</v>
      </c>
      <c r="M32" t="n">
        <v>0</v>
      </c>
      <c r="BJ32">
        <f>ROUND(E32*K32/10, 0)</f>
        <v/>
      </c>
      <c r="BK32">
        <f>ROUND(F32*K32/1000000, 0)</f>
        <v/>
      </c>
    </row>
    <row r="33">
      <c r="K33" t="n">
        <v>0</v>
      </c>
      <c r="M33" t="n">
        <v>0</v>
      </c>
      <c r="BJ33">
        <f>ROUND(E33*K33/10, 0)</f>
        <v/>
      </c>
      <c r="BK33">
        <f>ROUND(F33*K33/1000000, 0)</f>
        <v/>
      </c>
    </row>
    <row r="34">
      <c r="K34" t="n">
        <v>0</v>
      </c>
      <c r="M34" t="n">
        <v>0</v>
      </c>
      <c r="BJ34">
        <f>ROUND(E34*K34/10, 0)</f>
        <v/>
      </c>
      <c r="BK34">
        <f>ROUND(F34*K34/1000000, 0)</f>
        <v/>
      </c>
    </row>
    <row r="35">
      <c r="K35" t="n">
        <v>0</v>
      </c>
      <c r="M35" t="n">
        <v>0</v>
      </c>
      <c r="BJ35">
        <f>ROUND(E35*K35/10, 0)</f>
        <v/>
      </c>
      <c r="BK35">
        <f>ROUND(F35*K35/1000000, 0)</f>
        <v/>
      </c>
    </row>
    <row r="36">
      <c r="K36" t="n">
        <v>0</v>
      </c>
      <c r="M36" t="n">
        <v>0</v>
      </c>
      <c r="BJ36">
        <f>ROUND(E36*K36/10, 0)</f>
        <v/>
      </c>
      <c r="BK36">
        <f>ROUND(F36*K36/1000000, 0)</f>
        <v/>
      </c>
    </row>
    <row r="37">
      <c r="K37" t="n">
        <v>0</v>
      </c>
      <c r="M37" t="n">
        <v>0</v>
      </c>
      <c r="BJ37">
        <f>ROUND(E37*K37/10, 0)</f>
        <v/>
      </c>
      <c r="BK37">
        <f>ROUND(F37*K37/1000000, 0)</f>
        <v/>
      </c>
    </row>
    <row r="38">
      <c r="K38" t="n">
        <v>0</v>
      </c>
      <c r="M38" t="n">
        <v>0</v>
      </c>
      <c r="BJ38">
        <f>ROUND(E38*K38/10, 0)</f>
        <v/>
      </c>
      <c r="BK38">
        <f>ROUND(F38*K38/1000000, 0)</f>
        <v/>
      </c>
    </row>
    <row r="39">
      <c r="K39" t="n">
        <v>0</v>
      </c>
      <c r="M39" t="n">
        <v>0</v>
      </c>
      <c r="BJ39">
        <f>ROUND(E39*K39/10, 0)</f>
        <v/>
      </c>
      <c r="BK39">
        <f>ROUND(F39*K39/1000000, 0)</f>
        <v/>
      </c>
    </row>
    <row r="40">
      <c r="K40" t="n">
        <v>0</v>
      </c>
      <c r="M40" t="n">
        <v>0</v>
      </c>
      <c r="BJ40">
        <f>ROUND(E40*K40/10, 0)</f>
        <v/>
      </c>
      <c r="BK40">
        <f>ROUND(F40*K40/1000000, 0)</f>
        <v/>
      </c>
    </row>
    <row r="41">
      <c r="K41" t="n">
        <v>0</v>
      </c>
      <c r="M41" t="n">
        <v>0</v>
      </c>
      <c r="BJ41">
        <f>ROUND(E41*K41/10, 0)</f>
        <v/>
      </c>
      <c r="BK41">
        <f>ROUND(F41*K41/1000000, 0)</f>
        <v/>
      </c>
    </row>
    <row r="42">
      <c r="K42" t="n">
        <v>0</v>
      </c>
      <c r="M42" t="n">
        <v>0</v>
      </c>
      <c r="BJ42">
        <f>ROUND(E42*K42/10, 0)</f>
        <v/>
      </c>
      <c r="BK42">
        <f>ROUND(F42*K42/1000000, 0)</f>
        <v/>
      </c>
    </row>
    <row r="43">
      <c r="K43" t="n">
        <v>0</v>
      </c>
      <c r="M43" t="n">
        <v>0</v>
      </c>
      <c r="BJ43">
        <f>ROUND(E43*K43/10, 0)</f>
        <v/>
      </c>
      <c r="BK43">
        <f>ROUND(F43*K43/1000000, 0)</f>
        <v/>
      </c>
    </row>
    <row r="44">
      <c r="K44" t="n">
        <v>0</v>
      </c>
      <c r="M44" t="n">
        <v>0</v>
      </c>
      <c r="BJ44">
        <f>ROUND(E44*K44/10, 0)</f>
        <v/>
      </c>
      <c r="BK44">
        <f>ROUND(F44*K44/1000000, 0)</f>
        <v/>
      </c>
    </row>
    <row r="45">
      <c r="K45" t="n">
        <v>0</v>
      </c>
      <c r="M45" t="n">
        <v>0</v>
      </c>
      <c r="BJ45">
        <f>ROUND(E45*K45/10, 0)</f>
        <v/>
      </c>
      <c r="BK45">
        <f>ROUND(F45*K45/1000000, 0)</f>
        <v/>
      </c>
    </row>
    <row r="46">
      <c r="K46" t="n">
        <v>0</v>
      </c>
      <c r="M46" t="n">
        <v>0</v>
      </c>
      <c r="BJ46">
        <f>ROUND(E46*K46/10, 0)</f>
        <v/>
      </c>
      <c r="BK46">
        <f>ROUND(F46*K46/1000000, 0)</f>
        <v/>
      </c>
    </row>
    <row r="47">
      <c r="K47" t="n">
        <v>0</v>
      </c>
      <c r="M47" t="n">
        <v>0</v>
      </c>
      <c r="BJ47">
        <f>ROUND(E47*K47/10, 0)</f>
        <v/>
      </c>
      <c r="BK47">
        <f>ROUND(F47*K47/1000000, 0)</f>
        <v/>
      </c>
    </row>
    <row r="48">
      <c r="K48" t="n">
        <v>0</v>
      </c>
      <c r="M48" t="n">
        <v>0</v>
      </c>
      <c r="BJ48">
        <f>ROUND(E48*K48/10, 0)</f>
        <v/>
      </c>
      <c r="BK48">
        <f>ROUND(F48*K48/1000000, 0)</f>
        <v/>
      </c>
    </row>
    <row r="49">
      <c r="K49" t="n">
        <v>0</v>
      </c>
      <c r="M49" t="n">
        <v>0</v>
      </c>
      <c r="BJ49">
        <f>ROUND(E49*K49/10, 0)</f>
        <v/>
      </c>
      <c r="BK49">
        <f>ROUND(F49*K49/1000000, 0)</f>
        <v/>
      </c>
    </row>
    <row r="50">
      <c r="K50" t="n">
        <v>0</v>
      </c>
      <c r="M50" t="n">
        <v>0</v>
      </c>
      <c r="BJ50">
        <f>ROUND(E50*K50/10, 0)</f>
        <v/>
      </c>
      <c r="BK50">
        <f>ROUND(F50*K50/1000000, 0)</f>
        <v/>
      </c>
    </row>
    <row r="51">
      <c r="K51" t="n">
        <v>0</v>
      </c>
      <c r="M51" t="n">
        <v>0</v>
      </c>
      <c r="BJ51">
        <f>ROUND(E51*K51/10, 0)</f>
        <v/>
      </c>
      <c r="BK51">
        <f>ROUND(F51*K51/1000000, 0)</f>
        <v/>
      </c>
    </row>
    <row r="52">
      <c r="K52" t="n">
        <v>0</v>
      </c>
      <c r="M52" t="n">
        <v>0</v>
      </c>
      <c r="BJ52">
        <f>ROUND(E52*K52/10, 0)</f>
        <v/>
      </c>
      <c r="BK52">
        <f>ROUND(F52*K52/1000000, 0)</f>
        <v/>
      </c>
    </row>
    <row r="53">
      <c r="K53" t="n">
        <v>0</v>
      </c>
      <c r="M53" t="n">
        <v>0</v>
      </c>
      <c r="BJ53">
        <f>ROUND(E53*K53/10, 0)</f>
        <v/>
      </c>
      <c r="BK53">
        <f>ROUND(F53*K53/1000000, 0)</f>
        <v/>
      </c>
    </row>
    <row r="54">
      <c r="K54" t="n">
        <v>0</v>
      </c>
      <c r="M54" t="n">
        <v>0</v>
      </c>
      <c r="BJ54">
        <f>ROUND(E54*K54/10, 0)</f>
        <v/>
      </c>
      <c r="BK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2025-05-26T09:59:04Z</dcterms:created>
  <dcterms:modified xsi:type="dcterms:W3CDTF">2025-05-26T09:59:04Z</dcterms:modified>
</cp:coreProperties>
</file>