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FD966"/>
        <bgColor rgb="00FFD966"/>
      </patternFill>
    </fill>
    <fill>
      <patternFill patternType="solid">
        <fgColor rgb="00E6CCFF"/>
        <bgColor rgb="00E6CCFF"/>
      </patternFill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3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2" borderId="1" pivotButton="0" quotePrefix="0" xfId="0"/>
    <xf numFmtId="0" fontId="0" fillId="2" borderId="1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1" pivotButton="0" quotePrefix="0" xfId="0"/>
    <xf numFmtId="0" fontId="0" fillId="0" borderId="1" pivotButton="0" quotePrefix="0" xfId="0"/>
    <xf numFmtId="0" fontId="0" fillId="2" borderId="0" pivotButton="0" quotePrefix="0" xfId="0"/>
    <xf numFmtId="0" fontId="1" fillId="4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bottom" wrapText="1"/>
    </xf>
    <xf numFmtId="0" fontId="1" fillId="3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54"/>
  <sheetViews>
    <sheetView workbookViewId="0">
      <selection activeCell="A1" sqref="A1"/>
    </sheetView>
  </sheetViews>
  <sheetFormatPr baseColWidth="8" defaultRowHeight="15"/>
  <sheetData>
    <row r="1" ht="21" customHeight="1">
      <c r="O1" s="1" t="inlineStr">
        <is>
          <t>Dur</t>
        </is>
      </c>
      <c r="P1" s="2" t="n">
        <v>10</v>
      </c>
      <c r="Q1" s="2" t="n">
        <v>15</v>
      </c>
      <c r="R1" s="2" t="n">
        <v>15</v>
      </c>
      <c r="S1" s="2" t="n">
        <v>20</v>
      </c>
      <c r="T1" s="2" t="n">
        <v>20</v>
      </c>
      <c r="U1" s="2" t="n">
        <v>20</v>
      </c>
      <c r="V1" s="2" t="n">
        <v>20</v>
      </c>
      <c r="W1" s="2" t="n">
        <v>20</v>
      </c>
      <c r="X1" s="2" t="n">
        <v>20</v>
      </c>
      <c r="Y1" s="2" t="n">
        <v>20</v>
      </c>
      <c r="Z1" s="2" t="n">
        <v>20</v>
      </c>
      <c r="AA1" s="2" t="n">
        <v>20</v>
      </c>
      <c r="AB1" s="2" t="n">
        <v>20</v>
      </c>
      <c r="AC1" s="2" t="n">
        <v>20</v>
      </c>
      <c r="AD1" s="2" t="n">
        <v>20</v>
      </c>
      <c r="AE1" s="2" t="n">
        <v>20</v>
      </c>
      <c r="AF1" s="2" t="n">
        <v>20</v>
      </c>
      <c r="AG1" s="2" t="n">
        <v>20</v>
      </c>
      <c r="AH1" s="2" t="n">
        <v>20</v>
      </c>
      <c r="AI1" s="2" t="n">
        <v>20</v>
      </c>
      <c r="AJ1" s="2" t="n">
        <v>20</v>
      </c>
      <c r="AK1" s="2" t="n">
        <v>25</v>
      </c>
      <c r="AL1" s="2" t="n">
        <v>25</v>
      </c>
      <c r="AM1" s="2" t="n">
        <v>15</v>
      </c>
      <c r="AN1" s="2" t="n">
        <v>15</v>
      </c>
      <c r="AO1" s="2" t="n">
        <v>20</v>
      </c>
      <c r="AP1" s="2" t="n">
        <v>20</v>
      </c>
      <c r="AQ1" s="2" t="n">
        <v>20</v>
      </c>
      <c r="AR1" s="2" t="n">
        <v>20</v>
      </c>
      <c r="AS1" s="2" t="n">
        <v>20</v>
      </c>
      <c r="AT1" s="2" t="n">
        <v>20</v>
      </c>
      <c r="AU1" s="2" t="n">
        <v>20</v>
      </c>
      <c r="AV1" s="2" t="n">
        <v>20</v>
      </c>
      <c r="AW1" s="2" t="n">
        <v>20</v>
      </c>
      <c r="AX1" s="2" t="n">
        <v>15</v>
      </c>
      <c r="AY1" s="2" t="n">
        <v>15</v>
      </c>
      <c r="AZ1" s="2" t="n">
        <v>15</v>
      </c>
      <c r="BA1" s="2" t="n">
        <v>20</v>
      </c>
      <c r="BB1" s="2" t="n">
        <v>20</v>
      </c>
      <c r="BC1" s="2" t="n">
        <v>20</v>
      </c>
      <c r="BD1" s="2" t="n">
        <v>20</v>
      </c>
      <c r="BE1" s="2" t="n">
        <v>20</v>
      </c>
      <c r="BF1" s="2" t="n">
        <v>20</v>
      </c>
      <c r="BG1" s="2" t="n">
        <v>20</v>
      </c>
      <c r="BH1" s="2" t="n">
        <v>20</v>
      </c>
      <c r="BI1" s="2" t="n">
        <v>20</v>
      </c>
      <c r="BJ1" s="3" t="n"/>
    </row>
    <row r="2" ht="21" customHeight="1">
      <c r="O2" s="1" t="inlineStr">
        <is>
          <t>Campaign Name</t>
        </is>
      </c>
      <c r="P2" s="2" t="inlineStr">
        <is>
          <t>KISSAN JAMS REAL 3 IN SEP'24</t>
        </is>
      </c>
      <c r="Q2" s="2" t="inlineStr">
        <is>
          <t>KISSAN TOMATO KETCHUPS REAL 2 IN SEP'24</t>
        </is>
      </c>
      <c r="R2" s="2" t="inlineStr">
        <is>
          <t>PS AMETHYSTS (SKIN CLEANSING) IN SEP'24</t>
        </is>
      </c>
      <c r="S2" s="2" t="inlineStr">
        <is>
          <t>BROOKE BOND TAAZA VICTORY (TAAZA) IN SEP'24</t>
        </is>
      </c>
      <c r="T2" s="2" t="inlineStr">
        <is>
          <t>BROOKE BOND TAJ MAHAL AMBROSIA IN SEP'24</t>
        </is>
      </c>
      <c r="U2" s="2" t="inlineStr">
        <is>
          <t>CLINIC PLUS SHAMPOO PROJECT IVY IN SEP'24</t>
        </is>
      </c>
      <c r="V2" s="2" t="inlineStr">
        <is>
          <t>COMFORT JACONET IN SEP'24</t>
        </is>
      </c>
      <c r="W2" s="2" t="inlineStr">
        <is>
          <t>DOVE BATHING BAR DEBONAIR (DOVE) IN SEP'24</t>
        </is>
      </c>
      <c r="X2" s="2" t="inlineStr">
        <is>
          <t>GLOW AND LOVELY FIREBRAND (G&amp;L) IN SEP'24</t>
        </is>
      </c>
      <c r="Y2" s="2" t="inlineStr">
        <is>
          <t>INDULEKHA BRINGHA SHAMPOO HIMA (IBS) IN SEP'24</t>
        </is>
      </c>
      <c r="Z2" s="2" t="inlineStr">
        <is>
          <t>LAKME 9 TO 5 SKIN NEROLI (LAKME) IN SEP'24</t>
        </is>
      </c>
      <c r="AA2" s="2" t="inlineStr">
        <is>
          <t>LFW PERFECT RADIANCE FW (LAKME) IN SEP'24</t>
        </is>
      </c>
      <c r="AB2" s="2" t="inlineStr">
        <is>
          <t>LPR ILLUMINATE (LAKME) IN SEP'24</t>
        </is>
      </c>
      <c r="AC2" s="2" t="inlineStr">
        <is>
          <t>PBB FW PINNACLE PINK IN SEP'24</t>
        </is>
      </c>
      <c r="AD2" s="2" t="inlineStr">
        <is>
          <t>PBL PAMELA (PONDS) IN SEP'24</t>
        </is>
      </c>
      <c r="AE2" s="2" t="inlineStr">
        <is>
          <t>PONDS BRIGHT BEAUTY SHAADI IN SEP'24</t>
        </is>
      </c>
      <c r="AF2" s="2" t="inlineStr">
        <is>
          <t>PPD FACEWASH PINNACLE BLACK IN SEP'24</t>
        </is>
      </c>
      <c r="AG2" s="2" t="inlineStr">
        <is>
          <t>RIN ADVANCED BAR BOLT (RIN) IN SEP'24</t>
        </is>
      </c>
      <c r="AH2" s="2" t="inlineStr">
        <is>
          <t>SUNSILK SHAMPOO SUNRISE (SUNSILK) IN SEP'24</t>
        </is>
      </c>
      <c r="AI2" s="2" t="inlineStr">
        <is>
          <t>SURF EXCEL CENTAURUS IN SEP'24</t>
        </is>
      </c>
      <c r="AJ2" s="2" t="inlineStr">
        <is>
          <t>VIM BAR TRAMPOLINE IN SEP'24</t>
        </is>
      </c>
      <c r="AK2" s="2" t="inlineStr">
        <is>
          <t>VTM VISION IN SEP'24</t>
        </is>
      </c>
      <c r="AL2" s="2" t="inlineStr">
        <is>
          <t>GALS GLAMOROUS (G&amp;L) IN SEP'24</t>
        </is>
      </c>
      <c r="AM2" s="2" t="inlineStr">
        <is>
          <t>DC DIOR NIRVANA (DOVE) IN SEP'24</t>
        </is>
      </c>
      <c r="AN2" s="2" t="inlineStr">
        <is>
          <t>HELLMANNS DAVINCI IN SEP'24</t>
        </is>
      </c>
      <c r="AO2" s="2" t="inlineStr">
        <is>
          <t>BBRL NC CRICKET (BBF) IN SEP'24</t>
        </is>
      </c>
      <c r="AP2" s="2" t="inlineStr">
        <is>
          <t>BBRL TASTE OF TOGETHERNESS (BBF) IN SEP'24</t>
        </is>
      </c>
      <c r="AQ2" s="2" t="inlineStr">
        <is>
          <t>CH B-SQUARED-(HORLICKS) IN SEP'24</t>
        </is>
      </c>
      <c r="AR2" s="2" t="inlineStr">
        <is>
          <t>DOVE SHAMPOO DOLCE (DOVE) IN SEP'24</t>
        </is>
      </c>
      <c r="AS2" s="2" t="inlineStr">
        <is>
          <t>HWP STAND STRONG PLUS (HORLICKS) IN SEP'24</t>
        </is>
      </c>
      <c r="AT2" s="2" t="inlineStr">
        <is>
          <t>LIPTON GREEN TEA MINT IN SEP'24</t>
        </is>
      </c>
      <c r="AU2" s="2" t="inlineStr">
        <is>
          <t>PONDS SUPER LIGHT GEL PLUNGE (PONDS) IN SEP'24</t>
        </is>
      </c>
      <c r="AV2" s="2" t="inlineStr">
        <is>
          <t>SURF EXCEL AUTOMATIC GAIA (DIG) IN SEP'24</t>
        </is>
      </c>
      <c r="AW2" s="2" t="inlineStr">
        <is>
          <t>TS PROJECT E IN SEP'24</t>
        </is>
      </c>
      <c r="AX2" s="2" t="inlineStr">
        <is>
          <t>CLINIC PLUS SHAMPOO IVORY LCS IN SEP'24</t>
        </is>
      </c>
      <c r="AY2" s="2" t="inlineStr">
        <is>
          <t>LUX TOILET SOAP PURE VALUE IN SEP'24</t>
        </is>
      </c>
      <c r="AZ2" s="2" t="inlineStr">
        <is>
          <t>SUNSILK SHAMPOO LCS(SUNSILK) IN SEP'24</t>
        </is>
      </c>
      <c r="BA2" s="2" t="inlineStr">
        <is>
          <t>ACTIVE WHEEL THAMESS IN SEP'24</t>
        </is>
      </c>
      <c r="BB2" s="2" t="inlineStr">
        <is>
          <t>CLOSE UP TOOTHPASTE RIHANNA IN SEP'24</t>
        </is>
      </c>
      <c r="BC2" s="2" t="inlineStr">
        <is>
          <t>G&amp;L MV SACHET FIREBRAND MDM IN SEP'24</t>
        </is>
      </c>
      <c r="BD2" s="2" t="inlineStr">
        <is>
          <t>LIFEBUOY SOAP COLUMBUS(LIFEBUOY) IN SEP'24</t>
        </is>
      </c>
      <c r="BE2" s="2" t="inlineStr">
        <is>
          <t>STANDARD HORLICKS TSS IN SEP'24</t>
        </is>
      </c>
      <c r="BF2" s="2" t="inlineStr">
        <is>
          <t>SURF EXCEL VALUE IN SEP'24</t>
        </is>
      </c>
      <c r="BG2" s="2" t="inlineStr">
        <is>
          <t>CLOSE UP TOOTHPASTE HAILEE (CUP) IN SEP'24</t>
        </is>
      </c>
      <c r="BH2" s="2" t="inlineStr">
        <is>
          <t>LIFEBUOY SOAP COLUMBUS(LIFEBUOY) IN SEP'24</t>
        </is>
      </c>
      <c r="BI2" s="2" t="inlineStr">
        <is>
          <t>LUX TOILET SOAP ALCHEMY (LUX) IN SEP'24</t>
        </is>
      </c>
      <c r="BJ2" s="3" t="n"/>
    </row>
    <row r="3" ht="21" customHeight="1">
      <c r="K3" s="4" t="inlineStr">
        <is>
          <t>MIN</t>
        </is>
      </c>
      <c r="L3" s="5" t="n"/>
      <c r="M3" s="4" t="inlineStr">
        <is>
          <t>MAX</t>
        </is>
      </c>
      <c r="O3" s="1" t="inlineStr">
        <is>
          <t>Commercial Name</t>
        </is>
      </c>
      <c r="P3" s="2" t="inlineStr">
        <is>
          <t>KJ DREAMING FRU ND 10 HUL TLF</t>
        </is>
      </c>
      <c r="Q3" s="2" t="inlineStr">
        <is>
          <t>KTK CHOTU RABBIT 15 U2 TLF</t>
        </is>
      </c>
      <c r="R3" s="2" t="inlineStr">
        <is>
          <t>PTS AMTY2 AUG 24 15S HUL TLF</t>
        </is>
      </c>
      <c r="S3" s="2" t="inlineStr">
        <is>
          <t>TAAZA BNK TRF TVC 20S HUL TLF</t>
        </is>
      </c>
      <c r="T3" s="2" t="inlineStr">
        <is>
          <t>BBTM BARSAATREV TVC 20 HUL TLF</t>
        </is>
      </c>
      <c r="U3" s="2" t="inlineStr">
        <is>
          <t>CP IVY JULY24 20SEC HUL TLF</t>
        </is>
      </c>
      <c r="V3" s="2" t="inlineStr">
        <is>
          <t>JACONET MONS JUN24 U1 20TLF</t>
        </is>
      </c>
      <c r="W3" s="2" t="inlineStr">
        <is>
          <t>DBB DESIRE 20 U2 MAY24 TLF</t>
        </is>
      </c>
      <c r="X3" s="2" t="inlineStr">
        <is>
          <t>GAL TUBE JUL24 20S HUL TLF</t>
        </is>
      </c>
      <c r="Y3" s="2" t="inlineStr">
        <is>
          <t>INDU HIMA 20S JUL24 HUL TLF</t>
        </is>
      </c>
      <c r="Z3" s="2" t="inlineStr">
        <is>
          <t>LAKME VITC JUN 20 U1 TLF</t>
        </is>
      </c>
      <c r="AA3" s="2" t="inlineStr">
        <is>
          <t>LAPR FW SEPT24 20S HUL TLF</t>
        </is>
      </c>
      <c r="AB3" s="2" t="inlineStr">
        <is>
          <t>LAKME LAPR AUG 20 U2 TLF</t>
        </is>
      </c>
      <c r="AC3" s="2" t="inlineStr">
        <is>
          <t>PBB FW KIARA2 20S APR24 TLF</t>
        </is>
      </c>
      <c r="AD3" s="2" t="inlineStr">
        <is>
          <t>PBL 20S 2023 U2 TLF</t>
        </is>
      </c>
      <c r="AE3" s="2" t="inlineStr">
        <is>
          <t>PONDS PEONYFM MAY24 20S U1 TLF</t>
        </is>
      </c>
      <c r="AF3" s="2" t="inlineStr">
        <is>
          <t>POND DETOX 20S JUN24 U2 TLF</t>
        </is>
      </c>
      <c r="AG3" s="2" t="inlineStr">
        <is>
          <t>RAB PADHAI KHEL U2 FEB 20 TLF</t>
        </is>
      </c>
      <c r="AH3" s="2" t="inlineStr">
        <is>
          <t>SSK SNRS BKATR OCT23 U 20S TLF</t>
        </is>
      </c>
      <c r="AI3" s="2" t="inlineStr">
        <is>
          <t>SURF CENT MAY24 U2 20TLF</t>
        </is>
      </c>
      <c r="AJ3" s="2" t="inlineStr">
        <is>
          <t>VIM BAR TRAMPOLINE 20S HUL TLF</t>
        </is>
      </c>
      <c r="AK3" s="2" t="inlineStr">
        <is>
          <t>VDM 2024 25S HUL TLF</t>
        </is>
      </c>
      <c r="AL3" s="2" t="inlineStr">
        <is>
          <t>GAL SERUMS JUL24 25S HUL TLF</t>
        </is>
      </c>
      <c r="AM3" s="2" t="inlineStr">
        <is>
          <t>DOVE NIRVANA JUL24 15S HUL TLF</t>
        </is>
      </c>
      <c r="AN3" s="2" t="inlineStr">
        <is>
          <t>HELLMANNS PICNIC NEW 15 U1 TLF</t>
        </is>
      </c>
      <c r="AO3" s="2" t="inlineStr">
        <is>
          <t>RLNC NEW RJ THM U1 TVC 20 TLF</t>
        </is>
      </c>
      <c r="AP3" s="2" t="inlineStr">
        <is>
          <t>RL BLIND MAN U1 TVC 20 TLF</t>
        </is>
      </c>
      <c r="AQ3" s="2" t="inlineStr">
        <is>
          <t>CHLX B SQUARED VBL HUL 20 TLF</t>
        </is>
      </c>
      <c r="AR3" s="2" t="inlineStr">
        <is>
          <t>DOVE DOLCE 20S HUL TLF</t>
        </is>
      </c>
      <c r="AS3" s="2" t="inlineStr">
        <is>
          <t>HWP OINT SEP24 HIN 20S HUL TLF</t>
        </is>
      </c>
      <c r="AT3" s="2" t="inlineStr">
        <is>
          <t>LGT SRPRISETASTE U1 TVC 20 TLF</t>
        </is>
      </c>
      <c r="AU3" s="2" t="inlineStr">
        <is>
          <t>PSLG 20S JUN24 HUL TLF</t>
        </is>
      </c>
      <c r="AV3" s="2" t="inlineStr">
        <is>
          <t>SM UNDOUBTABLE MAY24 U1 20 TLF</t>
        </is>
      </c>
      <c r="AW3" s="2" t="inlineStr">
        <is>
          <t>TSM PROJECTE 20S JULY24 HUL TLF</t>
        </is>
      </c>
      <c r="AX3" s="2" t="inlineStr">
        <is>
          <t>CP IVORY FEB24 R 15SEC TLF</t>
        </is>
      </c>
      <c r="AY3" s="2" t="inlineStr">
        <is>
          <t>LTS VCOMMS 15 AA HSM MAY24 TLF</t>
        </is>
      </c>
      <c r="AZ3" s="2" t="inlineStr">
        <is>
          <t>SSK LCS P SE PINK R 15 SEC TLF</t>
        </is>
      </c>
      <c r="BA3" s="2" t="inlineStr">
        <is>
          <t>AW THAMESS 20 R DEC23 WC TLF</t>
        </is>
      </c>
      <c r="BB3" s="2" t="inlineStr">
        <is>
          <t>CUP RIH SF AUG24 20SEC HUL TLF</t>
        </is>
      </c>
      <c r="BC3" s="2" t="inlineStr">
        <is>
          <t>GAL MDM JUL24 20S HUL TLF</t>
        </is>
      </c>
      <c r="BD3" s="2" t="inlineStr">
        <is>
          <t>LB CB 20S MAY24 U2 GE TLF</t>
        </is>
      </c>
      <c r="BE3" s="2" t="inlineStr">
        <is>
          <t>STD HLX HIST VBL 20 TLF</t>
        </is>
      </c>
      <c r="BF3" s="2" t="inlineStr">
        <is>
          <t>SE VALUE PICKLE FILM 20 TLF</t>
        </is>
      </c>
      <c r="BG3" s="2" t="inlineStr">
        <is>
          <t>CUP HAIL LF 20S JUN24 U1 TLF</t>
        </is>
      </c>
      <c r="BH3" s="2" t="inlineStr">
        <is>
          <t>LBS CLMBS AUG24 20S GE HUL TLF</t>
        </is>
      </c>
      <c r="BI3" s="2" t="inlineStr">
        <is>
          <t>LTS ALCHEMY 20 AA HSM MAY24 TLF</t>
        </is>
      </c>
      <c r="BJ3" s="3" t="n"/>
    </row>
    <row r="4" ht="21" customHeight="1">
      <c r="K4" s="4">
        <f>ROUND(MIN($P$4:$BI$4), 0)</f>
        <v/>
      </c>
      <c r="L4" s="5" t="n"/>
      <c r="M4" s="4">
        <f>ROUND(MAX($P$4:$BI$4), 0)</f>
        <v/>
      </c>
      <c r="O4" s="1" t="inlineStr">
        <is>
          <t>Budget</t>
        </is>
      </c>
      <c r="P4" s="2" t="n">
        <v>223990</v>
      </c>
      <c r="Q4" s="2" t="n">
        <v>1000000</v>
      </c>
      <c r="R4" s="2" t="n">
        <v>1000000</v>
      </c>
      <c r="S4" s="2" t="n">
        <v>833753</v>
      </c>
      <c r="T4" s="2" t="n">
        <v>577795</v>
      </c>
      <c r="U4" s="2" t="n">
        <v>656578</v>
      </c>
      <c r="V4" s="2" t="n">
        <v>252244</v>
      </c>
      <c r="W4" s="2" t="n">
        <v>1000000</v>
      </c>
      <c r="X4" s="2" t="n">
        <v>1200000</v>
      </c>
      <c r="Y4" s="2" t="n">
        <v>680027</v>
      </c>
      <c r="Z4" s="2" t="n">
        <v>912124</v>
      </c>
      <c r="AA4" s="2" t="n">
        <v>870658</v>
      </c>
      <c r="AB4" s="2" t="n">
        <v>738123</v>
      </c>
      <c r="AC4" s="2" t="n">
        <v>598957</v>
      </c>
      <c r="AD4" s="2" t="n">
        <v>769786</v>
      </c>
      <c r="AE4" s="2" t="n">
        <v>305839</v>
      </c>
      <c r="AF4" s="2" t="n">
        <v>642447</v>
      </c>
      <c r="AG4" s="2" t="n">
        <v>955717</v>
      </c>
      <c r="AH4" s="2" t="n">
        <v>659892</v>
      </c>
      <c r="AI4" s="2" t="n">
        <v>1875827</v>
      </c>
      <c r="AJ4" s="2" t="n">
        <v>856147</v>
      </c>
      <c r="AK4" s="2" t="n">
        <v>509412</v>
      </c>
      <c r="AL4" s="2" t="n">
        <v>1079622</v>
      </c>
      <c r="AM4" s="2" t="n">
        <v>982943</v>
      </c>
      <c r="AN4" s="2" t="n">
        <v>188325</v>
      </c>
      <c r="AO4" s="2" t="n">
        <v>1679840</v>
      </c>
      <c r="AP4" s="2" t="n">
        <v>1633659</v>
      </c>
      <c r="AQ4" s="2" t="n">
        <v>554818</v>
      </c>
      <c r="AR4" s="2" t="n">
        <v>955401</v>
      </c>
      <c r="AS4" s="2" t="n">
        <v>661199</v>
      </c>
      <c r="AT4" s="2" t="n">
        <v>1944632</v>
      </c>
      <c r="AU4" s="2" t="n">
        <v>642826</v>
      </c>
      <c r="AV4" s="2" t="n">
        <v>1862825</v>
      </c>
      <c r="AW4" s="2" t="n">
        <v>833982</v>
      </c>
      <c r="AX4" s="2" t="n">
        <v>391786</v>
      </c>
      <c r="AY4" s="2" t="n">
        <v>65581</v>
      </c>
      <c r="AZ4" s="2" t="n">
        <v>320677</v>
      </c>
      <c r="BA4" s="2" t="n">
        <v>150092</v>
      </c>
      <c r="BB4" s="2" t="n">
        <v>538646</v>
      </c>
      <c r="BC4" s="2" t="n">
        <v>450301</v>
      </c>
      <c r="BD4" s="2" t="n">
        <v>137515</v>
      </c>
      <c r="BE4" s="2" t="n">
        <v>357549</v>
      </c>
      <c r="BF4" s="2" t="n">
        <v>416119</v>
      </c>
      <c r="BG4" s="2" t="n">
        <v>1060830</v>
      </c>
      <c r="BH4" s="2" t="n">
        <v>1036072</v>
      </c>
      <c r="BI4" s="2" t="n">
        <v>1058171</v>
      </c>
      <c r="BJ4" s="6">
        <f>ROUND(SUM(P4:BI4), 0)</f>
        <v/>
      </c>
    </row>
    <row r="5" ht="21" customHeight="1">
      <c r="K5" s="4">
        <f>MIN($P$5:$BI$5)</f>
        <v/>
      </c>
      <c r="L5" s="5" t="n"/>
      <c r="M5" s="4">
        <f>MAX($P$5:$BI$5)</f>
        <v/>
      </c>
      <c r="O5" s="1" t="inlineStr">
        <is>
          <t>GRP</t>
        </is>
      </c>
      <c r="P5" s="2" t="n">
        <v>5.094823819932979</v>
      </c>
      <c r="Q5" s="2" t="n">
        <v>22.74575567081473</v>
      </c>
      <c r="R5" s="2" t="n">
        <v>22.74575567081473</v>
      </c>
      <c r="S5" s="2" t="n">
        <v>18.96435052658608</v>
      </c>
      <c r="T5" s="2" t="n">
        <v>13.14237632070309</v>
      </c>
      <c r="U5" s="2" t="n">
        <v>14.93435355977962</v>
      </c>
      <c r="V5" s="2" t="n">
        <v>5.737486604137446</v>
      </c>
      <c r="W5" s="2" t="n">
        <v>22.74575567081473</v>
      </c>
      <c r="X5" s="2" t="n">
        <v>27.29490680497768</v>
      </c>
      <c r="Y5" s="2" t="n">
        <v>15.46773718982143</v>
      </c>
      <c r="Z5" s="2" t="n">
        <v>20.74694532731692</v>
      </c>
      <c r="AA5" s="2" t="n">
        <v>19.80377057624446</v>
      </c>
      <c r="AB5" s="2" t="n">
        <v>16.78915432763316</v>
      </c>
      <c r="AC5" s="2" t="n">
        <v>13.62373421597644</v>
      </c>
      <c r="AD5" s="2" t="n">
        <v>17.50936490517176</v>
      </c>
      <c r="AE5" s="2" t="n">
        <v>6.9565415678808</v>
      </c>
      <c r="AF5" s="2" t="n">
        <v>14.61295368272595</v>
      </c>
      <c r="AG5" s="2" t="n">
        <v>21.73851611073214</v>
      </c>
      <c r="AH5" s="2" t="n">
        <v>15.00973266298518</v>
      </c>
      <c r="AI5" s="2" t="n">
        <v>42.6671063575544</v>
      </c>
      <c r="AJ5" s="2" t="n">
        <v>19.47371876699367</v>
      </c>
      <c r="AK5" s="2" t="n">
        <v>11.58696893217753</v>
      </c>
      <c r="AL5" s="2" t="n">
        <v>24.5568202460738</v>
      </c>
      <c r="AM5" s="2" t="n">
        <v>22.35777123980524</v>
      </c>
      <c r="AN5" s="2" t="n">
        <v>4.283589793281944</v>
      </c>
      <c r="AO5" s="2" t="n">
        <v>38.20923056213571</v>
      </c>
      <c r="AP5" s="2" t="n">
        <v>37.15881291497759</v>
      </c>
      <c r="AQ5" s="2" t="n">
        <v>12.61975023559233</v>
      </c>
      <c r="AR5" s="2" t="n">
        <v>21.73130831706318</v>
      </c>
      <c r="AS5" s="2" t="n">
        <v>15.03947192326338</v>
      </c>
      <c r="AT5" s="2" t="n">
        <v>44.23212361516858</v>
      </c>
      <c r="AU5" s="2" t="n">
        <v>14.62156470632807</v>
      </c>
      <c r="AV5" s="2" t="n">
        <v>42.37136147481178</v>
      </c>
      <c r="AW5" s="2" t="n">
        <v>18.96954283133803</v>
      </c>
      <c r="AX5" s="2" t="n">
        <v>8.911472768892873</v>
      </c>
      <c r="AY5" s="2" t="n">
        <v>1.491700583196278</v>
      </c>
      <c r="AZ5" s="2" t="n">
        <v>7.294033103968117</v>
      </c>
      <c r="BA5" s="2" t="n">
        <v>3.413950462821011</v>
      </c>
      <c r="BB5" s="2" t="n">
        <v>12.25191464837204</v>
      </c>
      <c r="BC5" s="2" t="n">
        <v>10.2424372874288</v>
      </c>
      <c r="BD5" s="2" t="n">
        <v>3.127892925112392</v>
      </c>
      <c r="BE5" s="2" t="n">
        <v>8.132712813641456</v>
      </c>
      <c r="BF5" s="2" t="n">
        <v>9.464943051870739</v>
      </c>
      <c r="BG5" s="2" t="n">
        <v>24.12938418580605</v>
      </c>
      <c r="BH5" s="2" t="n">
        <v>23.56623144520253</v>
      </c>
      <c r="BI5" s="2" t="n">
        <v>24.06889010391492</v>
      </c>
      <c r="BJ5" s="6">
        <f>ROUND(SUM(P5:BI5), 0)</f>
        <v/>
      </c>
    </row>
    <row r="6" ht="21" customHeight="1">
      <c r="K6" s="4">
        <f>MIN($P$6:$BI$6)</f>
        <v/>
      </c>
      <c r="L6" s="5" t="n"/>
      <c r="M6" s="4">
        <f>MAX($P$6:$BI$6)</f>
        <v/>
      </c>
      <c r="O6" s="1" t="inlineStr">
        <is>
          <t>PT</t>
        </is>
      </c>
      <c r="P6" s="2">
        <f>IFERROR((SUMPRODUCT(($O$24:$O$34=$O6)*($E$24:$E$34)*(P$1/10)*(P$24:P$34))/P10), 0)</f>
        <v/>
      </c>
      <c r="Q6" s="2">
        <f>IFERROR((SUMPRODUCT(($O$24:$O$34=$O6)*($E$24:$E$34)*(Q$1/10)*(Q$24:Q$34))/Q10), 0)</f>
        <v/>
      </c>
      <c r="R6" s="2">
        <f>IFERROR((SUMPRODUCT(($O$24:$O$34=$O6)*($E$24:$E$34)*(R$1/10)*(R$24:R$34))/R10), 0)</f>
        <v/>
      </c>
      <c r="S6" s="2">
        <f>IFERROR((SUMPRODUCT(($O$24:$O$34=$O6)*($E$24:$E$34)*(S$1/10)*(S$24:S$34))/S10), 0)</f>
        <v/>
      </c>
      <c r="T6" s="2">
        <f>IFERROR((SUMPRODUCT(($O$24:$O$34=$O6)*($E$24:$E$34)*(T$1/10)*(T$24:T$34))/T10), 0)</f>
        <v/>
      </c>
      <c r="U6" s="2">
        <f>IFERROR((SUMPRODUCT(($O$24:$O$34=$O6)*($E$24:$E$34)*(U$1/10)*(U$24:U$34))/U10), 0)</f>
        <v/>
      </c>
      <c r="V6" s="2">
        <f>IFERROR((SUMPRODUCT(($O$24:$O$34=$O6)*($E$24:$E$34)*(V$1/10)*(V$24:V$34))/V10), 0)</f>
        <v/>
      </c>
      <c r="W6" s="2">
        <f>IFERROR((SUMPRODUCT(($O$24:$O$34=$O6)*($E$24:$E$34)*(W$1/10)*(W$24:W$34))/W10), 0)</f>
        <v/>
      </c>
      <c r="X6" s="2">
        <f>IFERROR((SUMPRODUCT(($O$24:$O$34=$O6)*($E$24:$E$34)*(X$1/10)*(X$24:X$34))/X10), 0)</f>
        <v/>
      </c>
      <c r="Y6" s="2">
        <f>IFERROR((SUMPRODUCT(($O$24:$O$34=$O6)*($E$24:$E$34)*(Y$1/10)*(Y$24:Y$34))/Y10), 0)</f>
        <v/>
      </c>
      <c r="Z6" s="2">
        <f>IFERROR((SUMPRODUCT(($O$24:$O$34=$O6)*($E$24:$E$34)*(Z$1/10)*(Z$24:Z$34))/Z10), 0)</f>
        <v/>
      </c>
      <c r="AA6" s="2">
        <f>IFERROR((SUMPRODUCT(($O$24:$O$34=$O6)*($E$24:$E$34)*(AA$1/10)*(AA$24:AA$34))/AA10), 0)</f>
        <v/>
      </c>
      <c r="AB6" s="2">
        <f>IFERROR((SUMPRODUCT(($O$24:$O$34=$O6)*($E$24:$E$34)*(AB$1/10)*(AB$24:AB$34))/AB10), 0)</f>
        <v/>
      </c>
      <c r="AC6" s="2">
        <f>IFERROR((SUMPRODUCT(($O$24:$O$34=$O6)*($E$24:$E$34)*(AC$1/10)*(AC$24:AC$34))/AC10), 0)</f>
        <v/>
      </c>
      <c r="AD6" s="2">
        <f>IFERROR((SUMPRODUCT(($O$24:$O$34=$O6)*($E$24:$E$34)*(AD$1/10)*(AD$24:AD$34))/AD10), 0)</f>
        <v/>
      </c>
      <c r="AE6" s="2">
        <f>IFERROR((SUMPRODUCT(($O$24:$O$34=$O6)*($E$24:$E$34)*(AE$1/10)*(AE$24:AE$34))/AE10), 0)</f>
        <v/>
      </c>
      <c r="AF6" s="2">
        <f>IFERROR((SUMPRODUCT(($O$24:$O$34=$O6)*($E$24:$E$34)*(AF$1/10)*(AF$24:AF$34))/AF10), 0)</f>
        <v/>
      </c>
      <c r="AG6" s="2">
        <f>IFERROR((SUMPRODUCT(($O$24:$O$34=$O6)*($E$24:$E$34)*(AG$1/10)*(AG$24:AG$34))/AG10), 0)</f>
        <v/>
      </c>
      <c r="AH6" s="2">
        <f>IFERROR((SUMPRODUCT(($O$24:$O$34=$O6)*($E$24:$E$34)*(AH$1/10)*(AH$24:AH$34))/AH10), 0)</f>
        <v/>
      </c>
      <c r="AI6" s="2">
        <f>IFERROR((SUMPRODUCT(($O$24:$O$34=$O6)*($E$24:$E$34)*(AI$1/10)*(AI$24:AI$34))/AI10), 0)</f>
        <v/>
      </c>
      <c r="AJ6" s="2">
        <f>IFERROR((SUMPRODUCT(($O$24:$O$34=$O6)*($E$24:$E$34)*(AJ$1/10)*(AJ$24:AJ$34))/AJ10), 0)</f>
        <v/>
      </c>
      <c r="AK6" s="2">
        <f>IFERROR((SUMPRODUCT(($O$24:$O$34=$O6)*($E$24:$E$34)*(AK$1/10)*(AK$24:AK$34))/AK10), 0)</f>
        <v/>
      </c>
      <c r="AL6" s="2">
        <f>IFERROR((SUMPRODUCT(($O$24:$O$34=$O6)*($E$24:$E$34)*(AL$1/10)*(AL$24:AL$34))/AL10), 0)</f>
        <v/>
      </c>
      <c r="AM6" s="2">
        <f>IFERROR((SUMPRODUCT(($O$24:$O$34=$O6)*($E$24:$E$34)*(AM$1/10)*(AM$24:AM$34))/AM10), 0)</f>
        <v/>
      </c>
      <c r="AN6" s="2">
        <f>IFERROR((SUMPRODUCT(($O$24:$O$34=$O6)*($E$24:$E$34)*(AN$1/10)*(AN$24:AN$34))/AN10), 0)</f>
        <v/>
      </c>
      <c r="AO6" s="2">
        <f>IFERROR((SUMPRODUCT(($O$24:$O$34=$O6)*($E$24:$E$34)*(AO$1/10)*(AO$24:AO$34))/AO10), 0)</f>
        <v/>
      </c>
      <c r="AP6" s="2">
        <f>IFERROR((SUMPRODUCT(($O$24:$O$34=$O6)*($E$24:$E$34)*(AP$1/10)*(AP$24:AP$34))/AP10), 0)</f>
        <v/>
      </c>
      <c r="AQ6" s="2">
        <f>IFERROR((SUMPRODUCT(($O$24:$O$34=$O6)*($E$24:$E$34)*(AQ$1/10)*(AQ$24:AQ$34))/AQ10), 0)</f>
        <v/>
      </c>
      <c r="AR6" s="2">
        <f>IFERROR((SUMPRODUCT(($O$24:$O$34=$O6)*($E$24:$E$34)*(AR$1/10)*(AR$24:AR$34))/AR10), 0)</f>
        <v/>
      </c>
      <c r="AS6" s="2">
        <f>IFERROR((SUMPRODUCT(($O$24:$O$34=$O6)*($E$24:$E$34)*(AS$1/10)*(AS$24:AS$34))/AS10), 0)</f>
        <v/>
      </c>
      <c r="AT6" s="2">
        <f>IFERROR((SUMPRODUCT(($O$24:$O$34=$O6)*($E$24:$E$34)*(AT$1/10)*(AT$24:AT$34))/AT10), 0)</f>
        <v/>
      </c>
      <c r="AU6" s="2">
        <f>IFERROR((SUMPRODUCT(($O$24:$O$34=$O6)*($E$24:$E$34)*(AU$1/10)*(AU$24:AU$34))/AU10), 0)</f>
        <v/>
      </c>
      <c r="AV6" s="2">
        <f>IFERROR((SUMPRODUCT(($O$24:$O$34=$O6)*($E$24:$E$34)*(AV$1/10)*(AV$24:AV$34))/AV10), 0)</f>
        <v/>
      </c>
      <c r="AW6" s="2">
        <f>IFERROR((SUMPRODUCT(($O$24:$O$34=$O6)*($E$24:$E$34)*(AW$1/10)*(AW$24:AW$34))/AW10), 0)</f>
        <v/>
      </c>
      <c r="AX6" s="2">
        <f>IFERROR((SUMPRODUCT(($O$24:$O$34=$O6)*($E$24:$E$34)*(AX$1/10)*(AX$24:AX$34))/AX10), 0)</f>
        <v/>
      </c>
      <c r="AY6" s="2">
        <f>IFERROR((SUMPRODUCT(($O$24:$O$34=$O6)*($E$24:$E$34)*(AY$1/10)*(AY$24:AY$34))/AY10), 0)</f>
        <v/>
      </c>
      <c r="AZ6" s="2">
        <f>IFERROR((SUMPRODUCT(($O$24:$O$34=$O6)*($E$24:$E$34)*(AZ$1/10)*(AZ$24:AZ$34))/AZ10), 0)</f>
        <v/>
      </c>
      <c r="BA6" s="2">
        <f>IFERROR((SUMPRODUCT(($O$24:$O$34=$O6)*($E$24:$E$34)*(BA$1/10)*(BA$24:BA$34))/BA10), 0)</f>
        <v/>
      </c>
      <c r="BB6" s="2">
        <f>IFERROR((SUMPRODUCT(($O$24:$O$34=$O6)*($E$24:$E$34)*(BB$1/10)*(BB$24:BB$34))/BB10), 0)</f>
        <v/>
      </c>
      <c r="BC6" s="2">
        <f>IFERROR((SUMPRODUCT(($O$24:$O$34=$O6)*($E$24:$E$34)*(BC$1/10)*(BC$24:BC$34))/BC10), 0)</f>
        <v/>
      </c>
      <c r="BD6" s="2">
        <f>IFERROR((SUMPRODUCT(($O$24:$O$34=$O6)*($E$24:$E$34)*(BD$1/10)*(BD$24:BD$34))/BD10), 0)</f>
        <v/>
      </c>
      <c r="BE6" s="2">
        <f>IFERROR((SUMPRODUCT(($O$24:$O$34=$O6)*($E$24:$E$34)*(BE$1/10)*(BE$24:BE$34))/BE10), 0)</f>
        <v/>
      </c>
      <c r="BF6" s="2">
        <f>IFERROR((SUMPRODUCT(($O$24:$O$34=$O6)*($E$24:$E$34)*(BF$1/10)*(BF$24:BF$34))/BF10), 0)</f>
        <v/>
      </c>
      <c r="BG6" s="2">
        <f>IFERROR((SUMPRODUCT(($O$24:$O$34=$O6)*($E$24:$E$34)*(BG$1/10)*(BG$24:BG$34))/BG10), 0)</f>
        <v/>
      </c>
      <c r="BH6" s="2">
        <f>IFERROR((SUMPRODUCT(($O$24:$O$34=$O6)*($E$24:$E$34)*(BH$1/10)*(BH$24:BH$34))/BH10), 0)</f>
        <v/>
      </c>
      <c r="BI6" s="7" t="n"/>
    </row>
    <row r="7" ht="21" customHeight="1">
      <c r="O7" s="1" t="inlineStr">
        <is>
          <t>NPT</t>
        </is>
      </c>
      <c r="P7" s="2">
        <f>IFERROR(SUMPRODUCT(($O$24:$O$34=$O7)*($E$24:$E$34)*(P$1/10)*(P$24:P$34)), 0)</f>
        <v/>
      </c>
      <c r="Q7" s="2">
        <f>IFERROR(SUMPRODUCT(($O$24:$O$34=$O7)*($E$24:$E$34)*(Q$1/10)*(Q$24:Q$34)), 0)</f>
        <v/>
      </c>
      <c r="R7" s="2">
        <f>IFERROR(SUMPRODUCT(($O$24:$O$34=$O7)*($E$24:$E$34)*(R$1/10)*(R$24:R$34)), 0)</f>
        <v/>
      </c>
      <c r="S7" s="2">
        <f>IFERROR(SUMPRODUCT(($O$24:$O$34=$O7)*($E$24:$E$34)*(S$1/10)*(S$24:S$34)), 0)</f>
        <v/>
      </c>
      <c r="T7" s="2">
        <f>IFERROR(SUMPRODUCT(($O$24:$O$34=$O7)*($E$24:$E$34)*(T$1/10)*(T$24:T$34)), 0)</f>
        <v/>
      </c>
      <c r="U7" s="2">
        <f>IFERROR(SUMPRODUCT(($O$24:$O$34=$O7)*($E$24:$E$34)*(U$1/10)*(U$24:U$34)), 0)</f>
        <v/>
      </c>
      <c r="V7" s="2">
        <f>IFERROR(SUMPRODUCT(($O$24:$O$34=$O7)*($E$24:$E$34)*(V$1/10)*(V$24:V$34)), 0)</f>
        <v/>
      </c>
      <c r="W7" s="2">
        <f>IFERROR(SUMPRODUCT(($O$24:$O$34=$O7)*($E$24:$E$34)*(W$1/10)*(W$24:W$34)), 0)</f>
        <v/>
      </c>
      <c r="X7" s="2">
        <f>IFERROR(SUMPRODUCT(($O$24:$O$34=$O7)*($E$24:$E$34)*(X$1/10)*(X$24:X$34)), 0)</f>
        <v/>
      </c>
      <c r="Y7" s="2">
        <f>IFERROR(SUMPRODUCT(($O$24:$O$34=$O7)*($E$24:$E$34)*(Y$1/10)*(Y$24:Y$34)), 0)</f>
        <v/>
      </c>
      <c r="Z7" s="2">
        <f>IFERROR(SUMPRODUCT(($O$24:$O$34=$O7)*($E$24:$E$34)*(Z$1/10)*(Z$24:Z$34)), 0)</f>
        <v/>
      </c>
      <c r="AA7" s="2">
        <f>IFERROR(SUMPRODUCT(($O$24:$O$34=$O7)*($E$24:$E$34)*(AA$1/10)*(AA$24:AA$34)), 0)</f>
        <v/>
      </c>
      <c r="AB7" s="2">
        <f>IFERROR(SUMPRODUCT(($O$24:$O$34=$O7)*($E$24:$E$34)*(AB$1/10)*(AB$24:AB$34)), 0)</f>
        <v/>
      </c>
      <c r="AC7" s="2">
        <f>IFERROR(SUMPRODUCT(($O$24:$O$34=$O7)*($E$24:$E$34)*(AC$1/10)*(AC$24:AC$34)), 0)</f>
        <v/>
      </c>
      <c r="AD7" s="2">
        <f>IFERROR(SUMPRODUCT(($O$24:$O$34=$O7)*($E$24:$E$34)*(AD$1/10)*(AD$24:AD$34)), 0)</f>
        <v/>
      </c>
      <c r="AE7" s="2">
        <f>IFERROR(SUMPRODUCT(($O$24:$O$34=$O7)*($E$24:$E$34)*(AE$1/10)*(AE$24:AE$34)), 0)</f>
        <v/>
      </c>
      <c r="AF7" s="2">
        <f>IFERROR(SUMPRODUCT(($O$24:$O$34=$O7)*($E$24:$E$34)*(AF$1/10)*(AF$24:AF$34)), 0)</f>
        <v/>
      </c>
      <c r="AG7" s="2">
        <f>IFERROR(SUMPRODUCT(($O$24:$O$34=$O7)*($E$24:$E$34)*(AG$1/10)*(AG$24:AG$34)), 0)</f>
        <v/>
      </c>
      <c r="AH7" s="2">
        <f>IFERROR(SUMPRODUCT(($O$24:$O$34=$O7)*($E$24:$E$34)*(AH$1/10)*(AH$24:AH$34)), 0)</f>
        <v/>
      </c>
      <c r="AI7" s="2">
        <f>IFERROR(SUMPRODUCT(($O$24:$O$34=$O7)*($E$24:$E$34)*(AI$1/10)*(AI$24:AI$34)), 0)</f>
        <v/>
      </c>
      <c r="AJ7" s="2">
        <f>IFERROR(SUMPRODUCT(($O$24:$O$34=$O7)*($E$24:$E$34)*(AJ$1/10)*(AJ$24:AJ$34)), 0)</f>
        <v/>
      </c>
      <c r="AK7" s="2">
        <f>IFERROR(SUMPRODUCT(($O$24:$O$34=$O7)*($E$24:$E$34)*(AK$1/10)*(AK$24:AK$34)), 0)</f>
        <v/>
      </c>
      <c r="AL7" s="2">
        <f>IFERROR(SUMPRODUCT(($O$24:$O$34=$O7)*($E$24:$E$34)*(AL$1/10)*(AL$24:AL$34)), 0)</f>
        <v/>
      </c>
      <c r="AM7" s="2">
        <f>IFERROR(SUMPRODUCT(($O$24:$O$34=$O7)*($E$24:$E$34)*(AM$1/10)*(AM$24:AM$34)), 0)</f>
        <v/>
      </c>
      <c r="AN7" s="2">
        <f>IFERROR(SUMPRODUCT(($O$24:$O$34=$O7)*($E$24:$E$34)*(AN$1/10)*(AN$24:AN$34)), 0)</f>
        <v/>
      </c>
      <c r="AO7" s="2">
        <f>IFERROR(SUMPRODUCT(($O$24:$O$34=$O7)*($E$24:$E$34)*(AO$1/10)*(AO$24:AO$34)), 0)</f>
        <v/>
      </c>
      <c r="AP7" s="2">
        <f>IFERROR(SUMPRODUCT(($O$24:$O$34=$O7)*($E$24:$E$34)*(AP$1/10)*(AP$24:AP$34)), 0)</f>
        <v/>
      </c>
      <c r="AQ7" s="2">
        <f>IFERROR(SUMPRODUCT(($O$24:$O$34=$O7)*($E$24:$E$34)*(AQ$1/10)*(AQ$24:AQ$34)), 0)</f>
        <v/>
      </c>
      <c r="AR7" s="2">
        <f>IFERROR(SUMPRODUCT(($O$24:$O$34=$O7)*($E$24:$E$34)*(AR$1/10)*(AR$24:AR$34)), 0)</f>
        <v/>
      </c>
      <c r="AS7" s="2">
        <f>IFERROR(SUMPRODUCT(($O$24:$O$34=$O7)*($E$24:$E$34)*(AS$1/10)*(AS$24:AS$34)), 0)</f>
        <v/>
      </c>
      <c r="AT7" s="2">
        <f>IFERROR(SUMPRODUCT(($O$24:$O$34=$O7)*($E$24:$E$34)*(AT$1/10)*(AT$24:AT$34)), 0)</f>
        <v/>
      </c>
      <c r="AU7" s="2">
        <f>IFERROR(SUMPRODUCT(($O$24:$O$34=$O7)*($E$24:$E$34)*(AU$1/10)*(AU$24:AU$34)), 0)</f>
        <v/>
      </c>
      <c r="AV7" s="2">
        <f>IFERROR(SUMPRODUCT(($O$24:$O$34=$O7)*($E$24:$E$34)*(AV$1/10)*(AV$24:AV$34)), 0)</f>
        <v/>
      </c>
      <c r="AW7" s="2">
        <f>IFERROR(SUMPRODUCT(($O$24:$O$34=$O7)*($E$24:$E$34)*(AW$1/10)*(AW$24:AW$34)), 0)</f>
        <v/>
      </c>
      <c r="AX7" s="2">
        <f>IFERROR(SUMPRODUCT(($O$24:$O$34=$O7)*($E$24:$E$34)*(AX$1/10)*(AX$24:AX$34)), 0)</f>
        <v/>
      </c>
      <c r="AY7" s="2">
        <f>IFERROR(SUMPRODUCT(($O$24:$O$34=$O7)*($E$24:$E$34)*(AY$1/10)*(AY$24:AY$34)), 0)</f>
        <v/>
      </c>
      <c r="AZ7" s="2">
        <f>IFERROR(SUMPRODUCT(($O$24:$O$34=$O7)*($E$24:$E$34)*(AZ$1/10)*(AZ$24:AZ$34)), 0)</f>
        <v/>
      </c>
      <c r="BA7" s="2">
        <f>IFERROR(SUMPRODUCT(($O$24:$O$34=$O7)*($E$24:$E$34)*(BA$1/10)*(BA$24:BA$34)), 0)</f>
        <v/>
      </c>
      <c r="BB7" s="2">
        <f>IFERROR(SUMPRODUCT(($O$24:$O$34=$O7)*($E$24:$E$34)*(BB$1/10)*(BB$24:BB$34)), 0)</f>
        <v/>
      </c>
      <c r="BC7" s="2">
        <f>IFERROR(SUMPRODUCT(($O$24:$O$34=$O7)*($E$24:$E$34)*(BC$1/10)*(BC$24:BC$34)), 0)</f>
        <v/>
      </c>
      <c r="BD7" s="2">
        <f>IFERROR(SUMPRODUCT(($O$24:$O$34=$O7)*($E$24:$E$34)*(BD$1/10)*(BD$24:BD$34)), 0)</f>
        <v/>
      </c>
      <c r="BE7" s="2">
        <f>IFERROR(SUMPRODUCT(($O$24:$O$34=$O7)*($E$24:$E$34)*(BE$1/10)*(BE$24:BE$34)), 0)</f>
        <v/>
      </c>
      <c r="BF7" s="2">
        <f>IFERROR(SUMPRODUCT(($O$24:$O$34=$O7)*($E$24:$E$34)*(BF$1/10)*(BF$24:BF$34)), 0)</f>
        <v/>
      </c>
      <c r="BG7" s="2">
        <f>IFERROR(SUMPRODUCT(($O$24:$O$34=$O7)*($E$24:$E$34)*(BG$1/10)*(BG$24:BG$34)), 0)</f>
        <v/>
      </c>
      <c r="BH7" s="2">
        <f>IFERROR(SUMPRODUCT(($O$24:$O$34=$O7)*($E$24:$E$34)*(BH$1/10)*(BH$24:BH$34)), 0)</f>
        <v/>
      </c>
      <c r="BI7" s="7" t="n"/>
    </row>
    <row r="8" ht="21" customHeight="1">
      <c r="O8" s="1" t="inlineStr">
        <is>
          <t>IB ID</t>
        </is>
      </c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7" t="n"/>
      <c r="AN8" s="7" t="n"/>
      <c r="AO8" s="7" t="n"/>
      <c r="AP8" s="7" t="n"/>
      <c r="AQ8" s="7" t="n"/>
      <c r="AR8" s="7" t="n"/>
      <c r="AS8" s="7" t="n"/>
      <c r="AT8" s="7" t="n"/>
      <c r="AU8" s="7" t="n"/>
      <c r="AV8" s="7" t="n"/>
      <c r="AW8" s="7" t="n"/>
      <c r="AX8" s="7" t="n"/>
      <c r="AY8" s="7" t="n"/>
      <c r="AZ8" s="7" t="n"/>
      <c r="BA8" s="7" t="n"/>
      <c r="BB8" s="7" t="n"/>
      <c r="BC8" s="7" t="n"/>
      <c r="BD8" s="7" t="n"/>
      <c r="BE8" s="7" t="n"/>
      <c r="BF8" s="7" t="n"/>
      <c r="BG8" s="7" t="n"/>
      <c r="BH8" s="7" t="n"/>
      <c r="BI8" s="7" t="n"/>
    </row>
    <row r="9" ht="21" customHeight="1">
      <c r="B9" s="4" t="inlineStr">
        <is>
          <t>FCT LEFT</t>
        </is>
      </c>
      <c r="C9" s="8">
        <f>SUM(N20:N9530)</f>
        <v/>
      </c>
      <c r="D9" s="9" t="n"/>
      <c r="E9" s="4" t="inlineStr">
        <is>
          <t>Pristine</t>
        </is>
      </c>
      <c r="O9" s="6" t="inlineStr">
        <is>
          <t>Amount</t>
        </is>
      </c>
      <c r="P9" s="2">
        <f>ROUND(SUMPRODUCT(P24:P9530,$F$24:$F$9530)*P$1/10, 0)</f>
        <v/>
      </c>
      <c r="Q9" s="2">
        <f>ROUND(SUMPRODUCT(Q24:Q9530,$F$24:$F$9530)*Q$1/10, 0)</f>
        <v/>
      </c>
      <c r="R9" s="2">
        <f>ROUND(SUMPRODUCT(R24:R9530,$F$24:$F$9530)*R$1/10, 0)</f>
        <v/>
      </c>
      <c r="S9" s="2">
        <f>ROUND(SUMPRODUCT(S24:S9530,$F$24:$F$9530)*S$1/10, 0)</f>
        <v/>
      </c>
      <c r="T9" s="2">
        <f>ROUND(SUMPRODUCT(T24:T9530,$F$24:$F$9530)*T$1/10, 0)</f>
        <v/>
      </c>
      <c r="U9" s="2">
        <f>ROUND(SUMPRODUCT(U24:U9530,$F$24:$F$9530)*U$1/10, 0)</f>
        <v/>
      </c>
      <c r="V9" s="2">
        <f>ROUND(SUMPRODUCT(V24:V9530,$F$24:$F$9530)*V$1/10, 0)</f>
        <v/>
      </c>
      <c r="W9" s="2">
        <f>ROUND(SUMPRODUCT(W24:W9530,$F$24:$F$9530)*W$1/10, 0)</f>
        <v/>
      </c>
      <c r="X9" s="2">
        <f>ROUND(SUMPRODUCT(X24:X9530,$F$24:$F$9530)*X$1/10, 0)</f>
        <v/>
      </c>
      <c r="Y9" s="2">
        <f>ROUND(SUMPRODUCT(Y24:Y9530,$F$24:$F$9530)*Y$1/10, 0)</f>
        <v/>
      </c>
      <c r="Z9" s="2">
        <f>ROUND(SUMPRODUCT(Z24:Z9530,$F$24:$F$9530)*Z$1/10, 0)</f>
        <v/>
      </c>
      <c r="AA9" s="2">
        <f>ROUND(SUMPRODUCT(AA24:AA9530,$F$24:$F$9530)*AA$1/10, 0)</f>
        <v/>
      </c>
      <c r="AB9" s="2">
        <f>ROUND(SUMPRODUCT(AB24:AB9530,$F$24:$F$9530)*AB$1/10, 0)</f>
        <v/>
      </c>
      <c r="AC9" s="2">
        <f>ROUND(SUMPRODUCT(AC24:AC9530,$F$24:$F$9530)*AC$1/10, 0)</f>
        <v/>
      </c>
      <c r="AD9" s="2">
        <f>ROUND(SUMPRODUCT(AD24:AD9530,$F$24:$F$9530)*AD$1/10, 0)</f>
        <v/>
      </c>
      <c r="AE9" s="2">
        <f>ROUND(SUMPRODUCT(AE24:AE9530,$F$24:$F$9530)*AE$1/10, 0)</f>
        <v/>
      </c>
      <c r="AF9" s="2">
        <f>ROUND(SUMPRODUCT(AF24:AF9530,$F$24:$F$9530)*AF$1/10, 0)</f>
        <v/>
      </c>
      <c r="AG9" s="2">
        <f>ROUND(SUMPRODUCT(AG24:AG9530,$F$24:$F$9530)*AG$1/10, 0)</f>
        <v/>
      </c>
      <c r="AH9" s="2">
        <f>ROUND(SUMPRODUCT(AH24:AH9530,$F$24:$F$9530)*AH$1/10, 0)</f>
        <v/>
      </c>
      <c r="AI9" s="2">
        <f>ROUND(SUMPRODUCT(AI24:AI9530,$F$24:$F$9530)*AI$1/10, 0)</f>
        <v/>
      </c>
      <c r="AJ9" s="2">
        <f>ROUND(SUMPRODUCT(AJ24:AJ9530,$F$24:$F$9530)*AJ$1/10, 0)</f>
        <v/>
      </c>
      <c r="AK9" s="2">
        <f>ROUND(SUMPRODUCT(AK24:AK9530,$F$24:$F$9530)*AK$1/10, 0)</f>
        <v/>
      </c>
      <c r="AL9" s="2">
        <f>ROUND(SUMPRODUCT(AL24:AL9530,$F$24:$F$9530)*AL$1/10, 0)</f>
        <v/>
      </c>
      <c r="AM9" s="2">
        <f>ROUND(SUMPRODUCT(AM24:AM9530,$F$24:$F$9530)*AM$1/10, 0)</f>
        <v/>
      </c>
      <c r="AN9" s="2">
        <f>ROUND(SUMPRODUCT(AN24:AN9530,$F$24:$F$9530)*AN$1/10, 0)</f>
        <v/>
      </c>
      <c r="AO9" s="2">
        <f>ROUND(SUMPRODUCT(AO24:AO9530,$F$24:$F$9530)*AO$1/10, 0)</f>
        <v/>
      </c>
      <c r="AP9" s="2">
        <f>ROUND(SUMPRODUCT(AP24:AP9530,$F$24:$F$9530)*AP$1/10, 0)</f>
        <v/>
      </c>
      <c r="AQ9" s="2">
        <f>ROUND(SUMPRODUCT(AQ24:AQ9530,$F$24:$F$9530)*AQ$1/10, 0)</f>
        <v/>
      </c>
      <c r="AR9" s="2">
        <f>ROUND(SUMPRODUCT(AR24:AR9530,$F$24:$F$9530)*AR$1/10, 0)</f>
        <v/>
      </c>
      <c r="AS9" s="2">
        <f>ROUND(SUMPRODUCT(AS24:AS9530,$F$24:$F$9530)*AS$1/10, 0)</f>
        <v/>
      </c>
      <c r="AT9" s="2">
        <f>ROUND(SUMPRODUCT(AT24:AT9530,$F$24:$F$9530)*AT$1/10, 0)</f>
        <v/>
      </c>
      <c r="AU9" s="2">
        <f>ROUND(SUMPRODUCT(AU24:AU9530,$F$24:$F$9530)*AU$1/10, 0)</f>
        <v/>
      </c>
      <c r="AV9" s="2">
        <f>ROUND(SUMPRODUCT(AV24:AV9530,$F$24:$F$9530)*AV$1/10, 0)</f>
        <v/>
      </c>
      <c r="AW9" s="2">
        <f>ROUND(SUMPRODUCT(AW24:AW9530,$F$24:$F$9530)*AW$1/10, 0)</f>
        <v/>
      </c>
      <c r="AX9" s="2">
        <f>ROUND(SUMPRODUCT(AX24:AX9530,$F$24:$F$9530)*AX$1/10, 0)</f>
        <v/>
      </c>
      <c r="AY9" s="2">
        <f>ROUND(SUMPRODUCT(AY24:AY9530,$F$24:$F$9530)*AY$1/10, 0)</f>
        <v/>
      </c>
      <c r="AZ9" s="2">
        <f>ROUND(SUMPRODUCT(AZ24:AZ9530,$F$24:$F$9530)*AZ$1/10, 0)</f>
        <v/>
      </c>
      <c r="BA9" s="2">
        <f>ROUND(SUMPRODUCT(BA24:BA9530,$F$24:$F$9530)*BA$1/10, 0)</f>
        <v/>
      </c>
      <c r="BB9" s="2">
        <f>ROUND(SUMPRODUCT(BB24:BB9530,$F$24:$F$9530)*BB$1/10, 0)</f>
        <v/>
      </c>
      <c r="BC9" s="2">
        <f>ROUND(SUMPRODUCT(BC24:BC9530,$F$24:$F$9530)*BC$1/10, 0)</f>
        <v/>
      </c>
      <c r="BD9" s="2">
        <f>ROUND(SUMPRODUCT(BD24:BD9530,$F$24:$F$9530)*BD$1/10, 0)</f>
        <v/>
      </c>
      <c r="BE9" s="2">
        <f>ROUND(SUMPRODUCT(BE24:BE9530,$F$24:$F$9530)*BE$1/10, 0)</f>
        <v/>
      </c>
      <c r="BF9" s="2">
        <f>ROUND(SUMPRODUCT(BF24:BF9530,$F$24:$F$9530)*BF$1/10, 0)</f>
        <v/>
      </c>
      <c r="BG9" s="2">
        <f>ROUND(SUMPRODUCT(BG24:BG9530,$F$24:$F$9530)*BG$1/10, 0)</f>
        <v/>
      </c>
      <c r="BH9" s="2">
        <f>ROUND(SUMPRODUCT(BH24:BH9530,$F$24:$F$9530)*BH$1/10, 0)</f>
        <v/>
      </c>
      <c r="BI9" s="2">
        <f>ROUND(SUMPRODUCT(BI24:BI9530,$F$24:$F$9530)*BI$1/10, 0)</f>
        <v/>
      </c>
      <c r="BJ9" s="10">
        <f>ROUND(SUM(P9:BI9), 0)</f>
        <v/>
      </c>
    </row>
    <row r="10" ht="21" customHeight="1">
      <c r="B10" s="4" t="inlineStr">
        <is>
          <t>%Allocation</t>
        </is>
      </c>
      <c r="C10" s="8">
        <f>ROUND((BJ18/BJ5)*100, 0)</f>
        <v/>
      </c>
      <c r="D10" s="9" t="n"/>
      <c r="E10" s="4" t="inlineStr">
        <is>
          <t>%</t>
        </is>
      </c>
      <c r="K10" s="4" t="inlineStr">
        <is>
          <t>MIN</t>
        </is>
      </c>
      <c r="L10" s="5" t="n"/>
      <c r="M10" s="4" t="inlineStr">
        <is>
          <t>MAX</t>
        </is>
      </c>
      <c r="O10" s="6" t="inlineStr">
        <is>
          <t>Allocated GRP</t>
        </is>
      </c>
      <c r="P10" s="2">
        <f>ROUND(SUMPRODUCT(P24:P9530,$E$24:$E$9530)*P$1/10, 0)</f>
        <v/>
      </c>
      <c r="Q10" s="2">
        <f>ROUND(SUMPRODUCT(Q24:Q9530,$E$24:$E$9530)*Q$1/10, 0)</f>
        <v/>
      </c>
      <c r="R10" s="2">
        <f>ROUND(SUMPRODUCT(R24:R9530,$E$24:$E$9530)*R$1/10, 0)</f>
        <v/>
      </c>
      <c r="S10" s="2">
        <f>ROUND(SUMPRODUCT(S24:S9530,$E$24:$E$9530)*S$1/10, 0)</f>
        <v/>
      </c>
      <c r="T10" s="2">
        <f>ROUND(SUMPRODUCT(T24:T9530,$E$24:$E$9530)*T$1/10, 0)</f>
        <v/>
      </c>
      <c r="U10" s="2">
        <f>ROUND(SUMPRODUCT(U24:U9530,$E$24:$E$9530)*U$1/10, 0)</f>
        <v/>
      </c>
      <c r="V10" s="2">
        <f>ROUND(SUMPRODUCT(V24:V9530,$E$24:$E$9530)*V$1/10, 0)</f>
        <v/>
      </c>
      <c r="W10" s="2">
        <f>ROUND(SUMPRODUCT(W24:W9530,$E$24:$E$9530)*W$1/10, 0)</f>
        <v/>
      </c>
      <c r="X10" s="2">
        <f>ROUND(SUMPRODUCT(X24:X9530,$E$24:$E$9530)*X$1/10, 0)</f>
        <v/>
      </c>
      <c r="Y10" s="2">
        <f>ROUND(SUMPRODUCT(Y24:Y9530,$E$24:$E$9530)*Y$1/10, 0)</f>
        <v/>
      </c>
      <c r="Z10" s="2">
        <f>ROUND(SUMPRODUCT(Z24:Z9530,$E$24:$E$9530)*Z$1/10, 0)</f>
        <v/>
      </c>
      <c r="AA10" s="2">
        <f>ROUND(SUMPRODUCT(AA24:AA9530,$E$24:$E$9530)*AA$1/10, 0)</f>
        <v/>
      </c>
      <c r="AB10" s="2">
        <f>ROUND(SUMPRODUCT(AB24:AB9530,$E$24:$E$9530)*AB$1/10, 0)</f>
        <v/>
      </c>
      <c r="AC10" s="2">
        <f>ROUND(SUMPRODUCT(AC24:AC9530,$E$24:$E$9530)*AC$1/10, 0)</f>
        <v/>
      </c>
      <c r="AD10" s="2">
        <f>ROUND(SUMPRODUCT(AD24:AD9530,$E$24:$E$9530)*AD$1/10, 0)</f>
        <v/>
      </c>
      <c r="AE10" s="2">
        <f>ROUND(SUMPRODUCT(AE24:AE9530,$E$24:$E$9530)*AE$1/10, 0)</f>
        <v/>
      </c>
      <c r="AF10" s="2">
        <f>ROUND(SUMPRODUCT(AF24:AF9530,$E$24:$E$9530)*AF$1/10, 0)</f>
        <v/>
      </c>
      <c r="AG10" s="2">
        <f>ROUND(SUMPRODUCT(AG24:AG9530,$E$24:$E$9530)*AG$1/10, 0)</f>
        <v/>
      </c>
      <c r="AH10" s="2">
        <f>ROUND(SUMPRODUCT(AH24:AH9530,$E$24:$E$9530)*AH$1/10, 0)</f>
        <v/>
      </c>
      <c r="AI10" s="2">
        <f>ROUND(SUMPRODUCT(AI24:AI9530,$E$24:$E$9530)*AI$1/10, 0)</f>
        <v/>
      </c>
      <c r="AJ10" s="2">
        <f>ROUND(SUMPRODUCT(AJ24:AJ9530,$E$24:$E$9530)*AJ$1/10, 0)</f>
        <v/>
      </c>
      <c r="AK10" s="2">
        <f>ROUND(SUMPRODUCT(AK24:AK9530,$E$24:$E$9530)*AK$1/10, 0)</f>
        <v/>
      </c>
      <c r="AL10" s="2">
        <f>ROUND(SUMPRODUCT(AL24:AL9530,$E$24:$E$9530)*AL$1/10, 0)</f>
        <v/>
      </c>
      <c r="AM10" s="2">
        <f>ROUND(SUMPRODUCT(AM24:AM9530,$E$24:$E$9530)*AM$1/10, 0)</f>
        <v/>
      </c>
      <c r="AN10" s="2">
        <f>ROUND(SUMPRODUCT(AN24:AN9530,$E$24:$E$9530)*AN$1/10, 0)</f>
        <v/>
      </c>
      <c r="AO10" s="2">
        <f>ROUND(SUMPRODUCT(AO24:AO9530,$E$24:$E$9530)*AO$1/10, 0)</f>
        <v/>
      </c>
      <c r="AP10" s="2">
        <f>ROUND(SUMPRODUCT(AP24:AP9530,$E$24:$E$9530)*AP$1/10, 0)</f>
        <v/>
      </c>
      <c r="AQ10" s="2">
        <f>ROUND(SUMPRODUCT(AQ24:AQ9530,$E$24:$E$9530)*AQ$1/10, 0)</f>
        <v/>
      </c>
      <c r="AR10" s="2">
        <f>ROUND(SUMPRODUCT(AR24:AR9530,$E$24:$E$9530)*AR$1/10, 0)</f>
        <v/>
      </c>
      <c r="AS10" s="2">
        <f>ROUND(SUMPRODUCT(AS24:AS9530,$E$24:$E$9530)*AS$1/10, 0)</f>
        <v/>
      </c>
      <c r="AT10" s="2">
        <f>ROUND(SUMPRODUCT(AT24:AT9530,$E$24:$E$9530)*AT$1/10, 0)</f>
        <v/>
      </c>
      <c r="AU10" s="2">
        <f>ROUND(SUMPRODUCT(AU24:AU9530,$E$24:$E$9530)*AU$1/10, 0)</f>
        <v/>
      </c>
      <c r="AV10" s="2">
        <f>ROUND(SUMPRODUCT(AV24:AV9530,$E$24:$E$9530)*AV$1/10, 0)</f>
        <v/>
      </c>
      <c r="AW10" s="2">
        <f>ROUND(SUMPRODUCT(AW24:AW9530,$E$24:$E$9530)*AW$1/10, 0)</f>
        <v/>
      </c>
      <c r="AX10" s="2">
        <f>ROUND(SUMPRODUCT(AX24:AX9530,$E$24:$E$9530)*AX$1/10, 0)</f>
        <v/>
      </c>
      <c r="AY10" s="2">
        <f>ROUND(SUMPRODUCT(AY24:AY9530,$E$24:$E$9530)*AY$1/10, 0)</f>
        <v/>
      </c>
      <c r="AZ10" s="2">
        <f>ROUND(SUMPRODUCT(AZ24:AZ9530,$E$24:$E$9530)*AZ$1/10, 0)</f>
        <v/>
      </c>
      <c r="BA10" s="2">
        <f>ROUND(SUMPRODUCT(BA24:BA9530,$E$24:$E$9530)*BA$1/10, 0)</f>
        <v/>
      </c>
      <c r="BB10" s="2">
        <f>ROUND(SUMPRODUCT(BB24:BB9530,$E$24:$E$9530)*BB$1/10, 0)</f>
        <v/>
      </c>
      <c r="BC10" s="2">
        <f>ROUND(SUMPRODUCT(BC24:BC9530,$E$24:$E$9530)*BC$1/10, 0)</f>
        <v/>
      </c>
      <c r="BD10" s="2">
        <f>ROUND(SUMPRODUCT(BD24:BD9530,$E$24:$E$9530)*BD$1/10, 0)</f>
        <v/>
      </c>
      <c r="BE10" s="2">
        <f>ROUND(SUMPRODUCT(BE24:BE9530,$E$24:$E$9530)*BE$1/10, 0)</f>
        <v/>
      </c>
      <c r="BF10" s="2">
        <f>ROUND(SUMPRODUCT(BF24:BF9530,$E$24:$E$9530)*BF$1/10, 0)</f>
        <v/>
      </c>
      <c r="BG10" s="2">
        <f>ROUND(SUMPRODUCT(BG24:BG9530,$E$24:$E$9530)*BG$1/10, 0)</f>
        <v/>
      </c>
      <c r="BH10" s="2">
        <f>ROUND(SUMPRODUCT(BH24:BH9530,$E$24:$E$9530)*BH$1/10, 0)</f>
        <v/>
      </c>
      <c r="BI10" s="2">
        <f>ROUND(SUMPRODUCT(BI24:BI9530,$E$24:$E$9530)*BI$1/10, 0)</f>
        <v/>
      </c>
      <c r="BJ10" s="10">
        <f>ROUND(SUM(P10:BI10), 0)</f>
        <v/>
      </c>
    </row>
    <row r="11" ht="21" customHeight="1">
      <c r="B11" s="4" t="inlineStr">
        <is>
          <t>CPRP</t>
        </is>
      </c>
      <c r="C11" s="8">
        <f>(BK18/BJ18)*100000</f>
        <v/>
      </c>
      <c r="D11" s="9" t="n"/>
      <c r="E11" s="4" t="inlineStr">
        <is>
          <t>CL.CPRP</t>
        </is>
      </c>
      <c r="K11" s="4">
        <f>MIN($P$11:$BI$11)</f>
        <v/>
      </c>
      <c r="L11" s="5" t="n"/>
      <c r="M11" s="4">
        <f>MAX($P$11:$BI$11)</f>
        <v/>
      </c>
      <c r="O11" s="6" t="inlineStr">
        <is>
          <t>CPRP</t>
        </is>
      </c>
      <c r="P11" s="2">
        <f>IFERROR(ROUND(P9/P10, 0), 0)</f>
        <v/>
      </c>
      <c r="Q11" s="2">
        <f>IFERROR(ROUND(Q9/Q10, 0), 0)</f>
        <v/>
      </c>
      <c r="R11" s="2">
        <f>IFERROR(ROUND(R9/R10, 0), 0)</f>
        <v/>
      </c>
      <c r="S11" s="2">
        <f>IFERROR(ROUND(S9/S10, 0), 0)</f>
        <v/>
      </c>
      <c r="T11" s="2">
        <f>IFERROR(ROUND(T9/T10, 0), 0)</f>
        <v/>
      </c>
      <c r="U11" s="2">
        <f>IFERROR(ROUND(U9/U10, 0), 0)</f>
        <v/>
      </c>
      <c r="V11" s="2">
        <f>IFERROR(ROUND(V9/V10, 0), 0)</f>
        <v/>
      </c>
      <c r="W11" s="2">
        <f>IFERROR(ROUND(W9/W10, 0), 0)</f>
        <v/>
      </c>
      <c r="X11" s="2">
        <f>IFERROR(ROUND(X9/X10, 0), 0)</f>
        <v/>
      </c>
      <c r="Y11" s="2">
        <f>IFERROR(ROUND(Y9/Y10, 0), 0)</f>
        <v/>
      </c>
      <c r="Z11" s="2">
        <f>IFERROR(ROUND(Z9/Z10, 0), 0)</f>
        <v/>
      </c>
      <c r="AA11" s="2">
        <f>IFERROR(ROUND(AA9/AA10, 0), 0)</f>
        <v/>
      </c>
      <c r="AB11" s="2">
        <f>IFERROR(ROUND(AB9/AB10, 0), 0)</f>
        <v/>
      </c>
      <c r="AC11" s="2">
        <f>IFERROR(ROUND(AC9/AC10, 0), 0)</f>
        <v/>
      </c>
      <c r="AD11" s="2">
        <f>IFERROR(ROUND(AD9/AD10, 0), 0)</f>
        <v/>
      </c>
      <c r="AE11" s="2">
        <f>IFERROR(ROUND(AE9/AE10, 0), 0)</f>
        <v/>
      </c>
      <c r="AF11" s="2">
        <f>IFERROR(ROUND(AF9/AF10, 0), 0)</f>
        <v/>
      </c>
      <c r="AG11" s="2">
        <f>IFERROR(ROUND(AG9/AG10, 0), 0)</f>
        <v/>
      </c>
      <c r="AH11" s="2">
        <f>IFERROR(ROUND(AH9/AH10, 0), 0)</f>
        <v/>
      </c>
      <c r="AI11" s="2">
        <f>IFERROR(ROUND(AI9/AI10, 0), 0)</f>
        <v/>
      </c>
      <c r="AJ11" s="2">
        <f>IFERROR(ROUND(AJ9/AJ10, 0), 0)</f>
        <v/>
      </c>
      <c r="AK11" s="2">
        <f>IFERROR(ROUND(AK9/AK10, 0), 0)</f>
        <v/>
      </c>
      <c r="AL11" s="2">
        <f>IFERROR(ROUND(AL9/AL10, 0), 0)</f>
        <v/>
      </c>
      <c r="AM11" s="2">
        <f>IFERROR(ROUND(AM9/AM10, 0), 0)</f>
        <v/>
      </c>
      <c r="AN11" s="2">
        <f>IFERROR(ROUND(AN9/AN10, 0), 0)</f>
        <v/>
      </c>
      <c r="AO11" s="2">
        <f>IFERROR(ROUND(AO9/AO10, 0), 0)</f>
        <v/>
      </c>
      <c r="AP11" s="2">
        <f>IFERROR(ROUND(AP9/AP10, 0), 0)</f>
        <v/>
      </c>
      <c r="AQ11" s="2">
        <f>IFERROR(ROUND(AQ9/AQ10, 0), 0)</f>
        <v/>
      </c>
      <c r="AR11" s="2">
        <f>IFERROR(ROUND(AR9/AR10, 0), 0)</f>
        <v/>
      </c>
      <c r="AS11" s="2">
        <f>IFERROR(ROUND(AS9/AS10, 0), 0)</f>
        <v/>
      </c>
      <c r="AT11" s="2">
        <f>IFERROR(ROUND(AT9/AT10, 0), 0)</f>
        <v/>
      </c>
      <c r="AU11" s="2">
        <f>IFERROR(ROUND(AU9/AU10, 0), 0)</f>
        <v/>
      </c>
      <c r="AV11" s="2">
        <f>IFERROR(ROUND(AV9/AV10, 0), 0)</f>
        <v/>
      </c>
      <c r="AW11" s="2">
        <f>IFERROR(ROUND(AW9/AW10, 0), 0)</f>
        <v/>
      </c>
      <c r="AX11" s="2">
        <f>IFERROR(ROUND(AX9/AX10, 0), 0)</f>
        <v/>
      </c>
      <c r="AY11" s="2">
        <f>IFERROR(ROUND(AY9/AY10, 0), 0)</f>
        <v/>
      </c>
      <c r="AZ11" s="2">
        <f>IFERROR(ROUND(AZ9/AZ10, 0), 0)</f>
        <v/>
      </c>
      <c r="BA11" s="2">
        <f>IFERROR(ROUND(BA9/BA10, 0), 0)</f>
        <v/>
      </c>
      <c r="BB11" s="2">
        <f>IFERROR(ROUND(BB9/BB10, 0), 0)</f>
        <v/>
      </c>
      <c r="BC11" s="2">
        <f>IFERROR(ROUND(BC9/BC10, 0), 0)</f>
        <v/>
      </c>
      <c r="BD11" s="2">
        <f>IFERROR(ROUND(BD9/BD10, 0), 0)</f>
        <v/>
      </c>
      <c r="BE11" s="2">
        <f>IFERROR(ROUND(BE9/BE10, 0), 0)</f>
        <v/>
      </c>
      <c r="BF11" s="2">
        <f>IFERROR(ROUND(BF9/BF10, 0), 0)</f>
        <v/>
      </c>
      <c r="BG11" s="2">
        <f>IFERROR(ROUND(BG9/BG10, 0), 0)</f>
        <v/>
      </c>
      <c r="BH11" s="2">
        <f>IFERROR(ROUND(BH9/BH10, 0), 0)</f>
        <v/>
      </c>
      <c r="BI11" s="2">
        <f>IFERROR(ROUND(BI9/BI10, 0), 0)</f>
        <v/>
      </c>
    </row>
    <row r="12" ht="21" customHeight="1">
      <c r="K12" s="4">
        <f>MIN($P$12:$BI$12)</f>
        <v/>
      </c>
      <c r="L12" s="5" t="n"/>
      <c r="M12" s="4">
        <f>MAX($P$12:$BI$12)</f>
        <v/>
      </c>
      <c r="O12" s="6" t="inlineStr">
        <is>
          <t>GRP Allocation %</t>
        </is>
      </c>
      <c r="P12" s="11">
        <f>IFERROR(ROUND(P10/P5*100, 0), 0)</f>
        <v/>
      </c>
      <c r="Q12" s="11">
        <f>IFERROR(ROUND(Q10/Q5*100, 0), 0)</f>
        <v/>
      </c>
      <c r="R12" s="11">
        <f>IFERROR(ROUND(R10/R5*100, 0), 0)</f>
        <v/>
      </c>
      <c r="S12" s="11">
        <f>IFERROR(ROUND(S10/S5*100, 0), 0)</f>
        <v/>
      </c>
      <c r="T12" s="11">
        <f>IFERROR(ROUND(T10/T5*100, 0), 0)</f>
        <v/>
      </c>
      <c r="U12" s="11">
        <f>IFERROR(ROUND(U10/U5*100, 0), 0)</f>
        <v/>
      </c>
      <c r="V12" s="11">
        <f>IFERROR(ROUND(V10/V5*100, 0), 0)</f>
        <v/>
      </c>
      <c r="W12" s="11">
        <f>IFERROR(ROUND(W10/W5*100, 0), 0)</f>
        <v/>
      </c>
      <c r="X12" s="11">
        <f>IFERROR(ROUND(X10/X5*100, 0), 0)</f>
        <v/>
      </c>
      <c r="Y12" s="11">
        <f>IFERROR(ROUND(Y10/Y5*100, 0), 0)</f>
        <v/>
      </c>
      <c r="Z12" s="11">
        <f>IFERROR(ROUND(Z10/Z5*100, 0), 0)</f>
        <v/>
      </c>
      <c r="AA12" s="11">
        <f>IFERROR(ROUND(AA10/AA5*100, 0), 0)</f>
        <v/>
      </c>
      <c r="AB12" s="11">
        <f>IFERROR(ROUND(AB10/AB5*100, 0), 0)</f>
        <v/>
      </c>
      <c r="AC12" s="11">
        <f>IFERROR(ROUND(AC10/AC5*100, 0), 0)</f>
        <v/>
      </c>
      <c r="AD12" s="11">
        <f>IFERROR(ROUND(AD10/AD5*100, 0), 0)</f>
        <v/>
      </c>
      <c r="AE12" s="11">
        <f>IFERROR(ROUND(AE10/AE5*100, 0), 0)</f>
        <v/>
      </c>
      <c r="AF12" s="11">
        <f>IFERROR(ROUND(AF10/AF5*100, 0), 0)</f>
        <v/>
      </c>
      <c r="AG12" s="11">
        <f>IFERROR(ROUND(AG10/AG5*100, 0), 0)</f>
        <v/>
      </c>
      <c r="AH12" s="11">
        <f>IFERROR(ROUND(AH10/AH5*100, 0), 0)</f>
        <v/>
      </c>
      <c r="AI12" s="11">
        <f>IFERROR(ROUND(AI10/AI5*100, 0), 0)</f>
        <v/>
      </c>
      <c r="AJ12" s="11">
        <f>IFERROR(ROUND(AJ10/AJ5*100, 0), 0)</f>
        <v/>
      </c>
      <c r="AK12" s="11">
        <f>IFERROR(ROUND(AK10/AK5*100, 0), 0)</f>
        <v/>
      </c>
      <c r="AL12" s="11">
        <f>IFERROR(ROUND(AL10/AL5*100, 0), 0)</f>
        <v/>
      </c>
      <c r="AM12" s="11">
        <f>IFERROR(ROUND(AM10/AM5*100, 0), 0)</f>
        <v/>
      </c>
      <c r="AN12" s="11">
        <f>IFERROR(ROUND(AN10/AN5*100, 0), 0)</f>
        <v/>
      </c>
      <c r="AO12" s="11">
        <f>IFERROR(ROUND(AO10/AO5*100, 0), 0)</f>
        <v/>
      </c>
      <c r="AP12" s="11">
        <f>IFERROR(ROUND(AP10/AP5*100, 0), 0)</f>
        <v/>
      </c>
      <c r="AQ12" s="11">
        <f>IFERROR(ROUND(AQ10/AQ5*100, 0), 0)</f>
        <v/>
      </c>
      <c r="AR12" s="11">
        <f>IFERROR(ROUND(AR10/AR5*100, 0), 0)</f>
        <v/>
      </c>
      <c r="AS12" s="11">
        <f>IFERROR(ROUND(AS10/AS5*100, 0), 0)</f>
        <v/>
      </c>
      <c r="AT12" s="11">
        <f>IFERROR(ROUND(AT10/AT5*100, 0), 0)</f>
        <v/>
      </c>
      <c r="AU12" s="11">
        <f>IFERROR(ROUND(AU10/AU5*100, 0), 0)</f>
        <v/>
      </c>
      <c r="AV12" s="11">
        <f>IFERROR(ROUND(AV10/AV5*100, 0), 0)</f>
        <v/>
      </c>
      <c r="AW12" s="11">
        <f>IFERROR(ROUND(AW10/AW5*100, 0), 0)</f>
        <v/>
      </c>
      <c r="AX12" s="11">
        <f>IFERROR(ROUND(AX10/AX5*100, 0), 0)</f>
        <v/>
      </c>
      <c r="AY12" s="11">
        <f>IFERROR(ROUND(AY10/AY5*100, 0), 0)</f>
        <v/>
      </c>
      <c r="AZ12" s="11">
        <f>IFERROR(ROUND(AZ10/AZ5*100, 0), 0)</f>
        <v/>
      </c>
      <c r="BA12" s="11">
        <f>IFERROR(ROUND(BA10/BA5*100, 0), 0)</f>
        <v/>
      </c>
      <c r="BB12" s="11">
        <f>IFERROR(ROUND(BB10/BB5*100, 0), 0)</f>
        <v/>
      </c>
      <c r="BC12" s="11">
        <f>IFERROR(ROUND(BC10/BC5*100, 0), 0)</f>
        <v/>
      </c>
      <c r="BD12" s="11">
        <f>IFERROR(ROUND(BD10/BD5*100, 0), 0)</f>
        <v/>
      </c>
      <c r="BE12" s="11">
        <f>IFERROR(ROUND(BE10/BE5*100, 0), 0)</f>
        <v/>
      </c>
      <c r="BF12" s="11">
        <f>IFERROR(ROUND(BF10/BF5*100, 0), 0)</f>
        <v/>
      </c>
      <c r="BG12" s="11">
        <f>IFERROR(ROUND(BG10/BG5*100, 0), 0)</f>
        <v/>
      </c>
      <c r="BH12" s="11">
        <f>IFERROR(ROUND(BH10/BH5*100, 0), 0)</f>
        <v/>
      </c>
      <c r="BI12" s="11">
        <f>IFERROR(ROUND(BI10/BI5*100, 0), 0)</f>
        <v/>
      </c>
    </row>
    <row r="13" ht="21" customHeight="1">
      <c r="K13" s="4">
        <f>MIN($P$13:$BI$13)</f>
        <v/>
      </c>
      <c r="L13" s="5" t="n"/>
      <c r="M13" s="4">
        <f>MAX($P$13:$BI$13)</f>
        <v/>
      </c>
      <c r="O13" s="6" t="inlineStr">
        <is>
          <t>Budget Available</t>
        </is>
      </c>
      <c r="P13" s="2">
        <f>P4-P9</f>
        <v/>
      </c>
      <c r="Q13" s="2">
        <f>Q4-Q9</f>
        <v/>
      </c>
      <c r="R13" s="2">
        <f>R4-R9</f>
        <v/>
      </c>
      <c r="S13" s="2">
        <f>S4-S9</f>
        <v/>
      </c>
      <c r="T13" s="2">
        <f>T4-T9</f>
        <v/>
      </c>
      <c r="U13" s="2">
        <f>U4-U9</f>
        <v/>
      </c>
      <c r="V13" s="2">
        <f>V4-V9</f>
        <v/>
      </c>
      <c r="W13" s="2">
        <f>W4-W9</f>
        <v/>
      </c>
      <c r="X13" s="2">
        <f>X4-X9</f>
        <v/>
      </c>
      <c r="Y13" s="2">
        <f>Y4-Y9</f>
        <v/>
      </c>
      <c r="Z13" s="2">
        <f>Z4-Z9</f>
        <v/>
      </c>
      <c r="AA13" s="2">
        <f>AA4-AA9</f>
        <v/>
      </c>
      <c r="AB13" s="2">
        <f>AB4-AB9</f>
        <v/>
      </c>
      <c r="AC13" s="2">
        <f>AC4-AC9</f>
        <v/>
      </c>
      <c r="AD13" s="2">
        <f>AD4-AD9</f>
        <v/>
      </c>
      <c r="AE13" s="2">
        <f>AE4-AE9</f>
        <v/>
      </c>
      <c r="AF13" s="2">
        <f>AF4-AF9</f>
        <v/>
      </c>
      <c r="AG13" s="2">
        <f>AG4-AG9</f>
        <v/>
      </c>
      <c r="AH13" s="2">
        <f>AH4-AH9</f>
        <v/>
      </c>
      <c r="AI13" s="2">
        <f>AI4-AI9</f>
        <v/>
      </c>
      <c r="AJ13" s="2">
        <f>AJ4-AJ9</f>
        <v/>
      </c>
      <c r="AK13" s="2">
        <f>AK4-AK9</f>
        <v/>
      </c>
      <c r="AL13" s="2">
        <f>AL4-AL9</f>
        <v/>
      </c>
      <c r="AM13" s="2">
        <f>AM4-AM9</f>
        <v/>
      </c>
      <c r="AN13" s="2">
        <f>AN4-AN9</f>
        <v/>
      </c>
      <c r="AO13" s="2">
        <f>AO4-AO9</f>
        <v/>
      </c>
      <c r="AP13" s="2">
        <f>AP4-AP9</f>
        <v/>
      </c>
      <c r="AQ13" s="2">
        <f>AQ4-AQ9</f>
        <v/>
      </c>
      <c r="AR13" s="2">
        <f>AR4-AR9</f>
        <v/>
      </c>
      <c r="AS13" s="2">
        <f>AS4-AS9</f>
        <v/>
      </c>
      <c r="AT13" s="2">
        <f>AT4-AT9</f>
        <v/>
      </c>
      <c r="AU13" s="2">
        <f>AU4-AU9</f>
        <v/>
      </c>
      <c r="AV13" s="2">
        <f>AV4-AV9</f>
        <v/>
      </c>
      <c r="AW13" s="2">
        <f>AW4-AW9</f>
        <v/>
      </c>
      <c r="AX13" s="2">
        <f>AX4-AX9</f>
        <v/>
      </c>
      <c r="AY13" s="2">
        <f>AY4-AY9</f>
        <v/>
      </c>
      <c r="AZ13" s="2">
        <f>AZ4-AZ9</f>
        <v/>
      </c>
      <c r="BA13" s="2">
        <f>BA4-BA9</f>
        <v/>
      </c>
      <c r="BB13" s="2">
        <f>BB4-BB9</f>
        <v/>
      </c>
      <c r="BC13" s="2">
        <f>BC4-BC9</f>
        <v/>
      </c>
      <c r="BD13" s="2">
        <f>BD4-BD9</f>
        <v/>
      </c>
      <c r="BE13" s="2">
        <f>BE4-BE9</f>
        <v/>
      </c>
      <c r="BF13" s="2">
        <f>BF4-BF9</f>
        <v/>
      </c>
      <c r="BG13" s="2">
        <f>BG4-BG9</f>
        <v/>
      </c>
      <c r="BH13" s="2">
        <f>BH4-BH9</f>
        <v/>
      </c>
      <c r="BI13" s="2">
        <f>BI4-BI9</f>
        <v/>
      </c>
    </row>
    <row r="14" ht="21" customHeight="1">
      <c r="O14" s="6" t="inlineStr">
        <is>
          <t>Brand Name</t>
        </is>
      </c>
      <c r="P14" s="2" t="inlineStr">
        <is>
          <t>KISSAN JAMS</t>
        </is>
      </c>
      <c r="Q14" s="2" t="inlineStr">
        <is>
          <t>KISSAN TOMATO KETCHUPS</t>
        </is>
      </c>
      <c r="R14" s="2" t="inlineStr">
        <is>
          <t>PEARS SOAPS</t>
        </is>
      </c>
      <c r="S14" s="2" t="inlineStr">
        <is>
          <t>BROOKE BOND TAAZA</t>
        </is>
      </c>
      <c r="T14" s="2" t="inlineStr">
        <is>
          <t>BROOKE BOND TAJ MAHAL</t>
        </is>
      </c>
      <c r="U14" s="2" t="inlineStr">
        <is>
          <t>CLINIC PLUS SHAMPOO</t>
        </is>
      </c>
      <c r="V14" s="2" t="inlineStr">
        <is>
          <t>COMFORT</t>
        </is>
      </c>
      <c r="W14" s="2" t="inlineStr">
        <is>
          <t>DOVE BATHING BAR</t>
        </is>
      </c>
      <c r="X14" s="2" t="inlineStr">
        <is>
          <t>GLOW AND LOVELY</t>
        </is>
      </c>
      <c r="Y14" s="2" t="inlineStr">
        <is>
          <t>INDULEKHA BRINGHA SHAMPOO</t>
        </is>
      </c>
      <c r="Z14" s="2" t="inlineStr">
        <is>
          <t>LAKME 9 TO 5 SKIN</t>
        </is>
      </c>
      <c r="AA14" s="2" t="inlineStr">
        <is>
          <t>LAKME FACE WASH</t>
        </is>
      </c>
      <c r="AB14" s="2" t="inlineStr">
        <is>
          <t>LAKME PERFECT RADIANCE</t>
        </is>
      </c>
      <c r="AC14" s="2" t="inlineStr">
        <is>
          <t>POND'S BRIGHT BEAUTY FACEWASH</t>
        </is>
      </c>
      <c r="AD14" s="2" t="inlineStr">
        <is>
          <t>POND'S BODY LOTION</t>
        </is>
      </c>
      <c r="AE14" s="2" t="inlineStr">
        <is>
          <t>PONDS BRIGHT BEAUTY</t>
        </is>
      </c>
      <c r="AF14" s="2" t="inlineStr">
        <is>
          <t>POND'S PURE DETOX FACEWASH</t>
        </is>
      </c>
      <c r="AG14" s="2" t="inlineStr">
        <is>
          <t>RIN ADVANCED BAR</t>
        </is>
      </c>
      <c r="AH14" s="2" t="inlineStr">
        <is>
          <t>SUNSILK SHAMPOO</t>
        </is>
      </c>
      <c r="AI14" s="2" t="inlineStr">
        <is>
          <t>SURF EXCEL</t>
        </is>
      </c>
      <c r="AJ14" s="2" t="inlineStr">
        <is>
          <t>VIM BAR</t>
        </is>
      </c>
      <c r="AK14" s="2" t="inlineStr">
        <is>
          <t>VASELINE TOTAL MOISTURE</t>
        </is>
      </c>
      <c r="AL14" s="2" t="inlineStr">
        <is>
          <t>GLOW AND LOVELY SERUMS</t>
        </is>
      </c>
      <c r="AM14" s="2" t="inlineStr">
        <is>
          <t>DOVE CONDITIONER</t>
        </is>
      </c>
      <c r="AN14" s="2" t="inlineStr">
        <is>
          <t>HELLMANNS</t>
        </is>
      </c>
      <c r="AO14" s="2" t="inlineStr">
        <is>
          <t>BROOKE BOND RED LABEL NC</t>
        </is>
      </c>
      <c r="AP14" s="2" t="inlineStr">
        <is>
          <t>BROOKE BOND RED LABEL</t>
        </is>
      </c>
      <c r="AQ14" s="2" t="inlineStr">
        <is>
          <t>CHOCOLATE HORLICKS</t>
        </is>
      </c>
      <c r="AR14" s="2" t="inlineStr">
        <is>
          <t>DOVE SHAMPOO</t>
        </is>
      </c>
      <c r="AS14" s="2" t="inlineStr">
        <is>
          <t>HORLICKS WOMEN'S PLUS</t>
        </is>
      </c>
      <c r="AT14" s="2" t="inlineStr">
        <is>
          <t>LIPTON GREEN TEA</t>
        </is>
      </c>
      <c r="AU14" s="2" t="inlineStr">
        <is>
          <t>PONDS SUPER LIGHT GEL</t>
        </is>
      </c>
      <c r="AV14" s="2" t="inlineStr">
        <is>
          <t>SURF EXCEL AUTOMATIC</t>
        </is>
      </c>
      <c r="AW14" s="2" t="inlineStr">
        <is>
          <t>TRESEMME SHAMPOO</t>
        </is>
      </c>
      <c r="AX14" s="2" t="inlineStr">
        <is>
          <t>CLINIC PLUS SHAMPOO</t>
        </is>
      </c>
      <c r="AY14" s="2" t="inlineStr">
        <is>
          <t>LUX TOILET SOAP</t>
        </is>
      </c>
      <c r="AZ14" s="2" t="inlineStr">
        <is>
          <t>SUNSILK SHAMPOO</t>
        </is>
      </c>
      <c r="BA14" s="2" t="inlineStr">
        <is>
          <t>ACTIVE WHEEL</t>
        </is>
      </c>
      <c r="BB14" s="2" t="inlineStr">
        <is>
          <t>CLOSE UP TOOTHPASTE</t>
        </is>
      </c>
      <c r="BC14" s="2" t="inlineStr">
        <is>
          <t>GLOW &amp; LOVELY MV SACHET</t>
        </is>
      </c>
      <c r="BD14" s="2" t="inlineStr">
        <is>
          <t>LIFEBUOY SOAP</t>
        </is>
      </c>
      <c r="BE14" s="2" t="inlineStr">
        <is>
          <t>STANDARD HORLICKS</t>
        </is>
      </c>
      <c r="BF14" s="2" t="inlineStr">
        <is>
          <t>SURF EXCEL</t>
        </is>
      </c>
      <c r="BG14" s="2" t="inlineStr">
        <is>
          <t>CLOSE UP TOOTHPASTE</t>
        </is>
      </c>
      <c r="BH14" s="2" t="inlineStr">
        <is>
          <t>LIFEBUOY SOAP</t>
        </is>
      </c>
      <c r="BI14" s="2" t="inlineStr">
        <is>
          <t>LUX TOILET SOAP</t>
        </is>
      </c>
      <c r="BJ14" s="3" t="n"/>
    </row>
    <row r="15" ht="21" customHeight="1">
      <c r="O15" s="6" t="inlineStr">
        <is>
          <t>IB No</t>
        </is>
      </c>
      <c r="P15" s="2" t="inlineStr">
        <is>
          <t>202400511648</t>
        </is>
      </c>
      <c r="Q15" s="2" t="inlineStr">
        <is>
          <t>202400511959</t>
        </is>
      </c>
      <c r="R15" s="2" t="inlineStr">
        <is>
          <t>202400511915</t>
        </is>
      </c>
      <c r="S15" s="2" t="inlineStr">
        <is>
          <t>202400511387</t>
        </is>
      </c>
      <c r="T15" s="2" t="inlineStr">
        <is>
          <t>202400511388</t>
        </is>
      </c>
      <c r="U15" s="2" t="inlineStr">
        <is>
          <t>202400511601</t>
        </is>
      </c>
      <c r="V15" s="2" t="inlineStr">
        <is>
          <t>202400511923</t>
        </is>
      </c>
      <c r="W15" s="2" t="inlineStr">
        <is>
          <t>202400511824</t>
        </is>
      </c>
      <c r="X15" s="2" t="inlineStr">
        <is>
          <t>202400511561</t>
        </is>
      </c>
      <c r="Y15" s="2" t="inlineStr">
        <is>
          <t>202400511886</t>
        </is>
      </c>
      <c r="Z15" s="2" t="inlineStr">
        <is>
          <t>202400511759</t>
        </is>
      </c>
      <c r="AA15" s="2" t="inlineStr">
        <is>
          <t>202400511489</t>
        </is>
      </c>
      <c r="AB15" s="2" t="inlineStr">
        <is>
          <t>202400511758</t>
        </is>
      </c>
      <c r="AC15" s="2" t="inlineStr">
        <is>
          <t>202400511491</t>
        </is>
      </c>
      <c r="AD15" s="2" t="inlineStr">
        <is>
          <t>202400511602</t>
        </is>
      </c>
      <c r="AE15" s="2" t="inlineStr">
        <is>
          <t>202400511400</t>
        </is>
      </c>
      <c r="AF15" s="2" t="inlineStr">
        <is>
          <t>202400511492</t>
        </is>
      </c>
      <c r="AG15" s="2" t="inlineStr">
        <is>
          <t>202400511988</t>
        </is>
      </c>
      <c r="AH15" s="2" t="inlineStr">
        <is>
          <t>202400511560</t>
        </is>
      </c>
      <c r="AI15" s="2" t="inlineStr">
        <is>
          <t>202400511806</t>
        </is>
      </c>
      <c r="AJ15" s="2" t="inlineStr">
        <is>
          <t>202400511645</t>
        </is>
      </c>
      <c r="AK15" s="2" t="inlineStr">
        <is>
          <t>202400511612</t>
        </is>
      </c>
      <c r="AL15" s="2" t="inlineStr">
        <is>
          <t>202400511503</t>
        </is>
      </c>
      <c r="AM15" s="2" t="inlineStr">
        <is>
          <t>202400512004</t>
        </is>
      </c>
      <c r="AN15" s="2" t="inlineStr">
        <is>
          <t>202400511964</t>
        </is>
      </c>
      <c r="AO15" s="2" t="inlineStr">
        <is>
          <t>202400511419</t>
        </is>
      </c>
      <c r="AP15" s="2" t="inlineStr">
        <is>
          <t>202400511386</t>
        </is>
      </c>
      <c r="AQ15" s="2" t="inlineStr">
        <is>
          <t>202400511655</t>
        </is>
      </c>
      <c r="AR15" s="2" t="inlineStr">
        <is>
          <t>202400511999</t>
        </is>
      </c>
      <c r="AS15" s="2" t="inlineStr">
        <is>
          <t>202400511826</t>
        </is>
      </c>
      <c r="AT15" s="2" t="inlineStr">
        <is>
          <t>202400511416</t>
        </is>
      </c>
      <c r="AU15" s="2" t="inlineStr">
        <is>
          <t>202400511399</t>
        </is>
      </c>
      <c r="AV15" s="2" t="inlineStr">
        <is>
          <t>202400511920</t>
        </is>
      </c>
      <c r="AW15" s="2" t="inlineStr">
        <is>
          <t>202400511883</t>
        </is>
      </c>
      <c r="AX15" s="2" t="inlineStr">
        <is>
          <t>202400511600</t>
        </is>
      </c>
      <c r="AY15" s="2" t="inlineStr">
        <is>
          <t>202400511917</t>
        </is>
      </c>
      <c r="AZ15" s="2" t="inlineStr">
        <is>
          <t>202400511558</t>
        </is>
      </c>
      <c r="BA15" s="2" t="inlineStr">
        <is>
          <t>202400511381</t>
        </is>
      </c>
      <c r="BB15" s="2" t="inlineStr">
        <is>
          <t>202400511822</t>
        </is>
      </c>
      <c r="BC15" s="2" t="inlineStr">
        <is>
          <t>202400511490</t>
        </is>
      </c>
      <c r="BD15" s="2" t="inlineStr">
        <is>
          <t>202400511982</t>
        </is>
      </c>
      <c r="BE15" s="2" t="inlineStr">
        <is>
          <t>202400511650</t>
        </is>
      </c>
      <c r="BF15" s="2" t="inlineStr">
        <is>
          <t>202400511809</t>
        </is>
      </c>
      <c r="BG15" s="2" t="inlineStr">
        <is>
          <t>202400511821</t>
        </is>
      </c>
      <c r="BH15" s="2" t="inlineStr">
        <is>
          <t>202400511982</t>
        </is>
      </c>
      <c r="BI15" s="2" t="inlineStr">
        <is>
          <t>202400511916</t>
        </is>
      </c>
      <c r="BJ15" s="3" t="inlineStr">
        <is>
          <t>None</t>
        </is>
      </c>
    </row>
    <row r="16" ht="21" customHeight="1">
      <c r="O16" s="1" t="inlineStr">
        <is>
          <t>Start Date</t>
        </is>
      </c>
      <c r="P16" s="12" t="n">
        <v>45536</v>
      </c>
      <c r="Q16" s="12" t="n">
        <v>45536</v>
      </c>
      <c r="R16" s="12" t="n">
        <v>45536</v>
      </c>
      <c r="S16" s="12" t="n">
        <v>45536</v>
      </c>
      <c r="T16" s="12" t="n">
        <v>45536</v>
      </c>
      <c r="U16" s="12" t="n">
        <v>45536</v>
      </c>
      <c r="V16" s="12" t="n">
        <v>45536</v>
      </c>
      <c r="W16" s="12" t="n">
        <v>45536</v>
      </c>
      <c r="X16" s="12" t="n">
        <v>45536</v>
      </c>
      <c r="Y16" s="12" t="n">
        <v>45536</v>
      </c>
      <c r="Z16" s="12" t="n">
        <v>45536</v>
      </c>
      <c r="AA16" s="12" t="n">
        <v>45536</v>
      </c>
      <c r="AB16" s="12" t="n">
        <v>45536</v>
      </c>
      <c r="AC16" s="12" t="n">
        <v>45536</v>
      </c>
      <c r="AD16" s="12" t="n">
        <v>45536</v>
      </c>
      <c r="AE16" s="12" t="n">
        <v>45536</v>
      </c>
      <c r="AF16" s="12" t="n">
        <v>45536</v>
      </c>
      <c r="AG16" s="12" t="n">
        <v>45536</v>
      </c>
      <c r="AH16" s="12" t="n">
        <v>45536</v>
      </c>
      <c r="AI16" s="12" t="n">
        <v>45536</v>
      </c>
      <c r="AJ16" s="12" t="n">
        <v>45536</v>
      </c>
      <c r="AK16" s="12" t="n">
        <v>45536</v>
      </c>
      <c r="AL16" s="12" t="n">
        <v>45551</v>
      </c>
      <c r="AM16" s="12" t="n">
        <v>45536</v>
      </c>
      <c r="AN16" s="12" t="n">
        <v>45536</v>
      </c>
      <c r="AO16" s="12" t="n">
        <v>45536</v>
      </c>
      <c r="AP16" s="12" t="n">
        <v>45536</v>
      </c>
      <c r="AQ16" s="12" t="n">
        <v>45536</v>
      </c>
      <c r="AR16" s="12" t="n">
        <v>45536</v>
      </c>
      <c r="AS16" s="12" t="n">
        <v>45536</v>
      </c>
      <c r="AT16" s="12" t="n">
        <v>45536</v>
      </c>
      <c r="AU16" s="12" t="n">
        <v>45536</v>
      </c>
      <c r="AV16" s="12" t="n">
        <v>45536</v>
      </c>
      <c r="AW16" s="12" t="n">
        <v>45536</v>
      </c>
      <c r="AX16" s="12" t="n">
        <v>45536</v>
      </c>
      <c r="AY16" s="12" t="n">
        <v>45536</v>
      </c>
      <c r="AZ16" s="12" t="n">
        <v>45536</v>
      </c>
      <c r="BA16" s="12" t="n">
        <v>45536</v>
      </c>
      <c r="BB16" s="12" t="n">
        <v>45536</v>
      </c>
      <c r="BC16" s="12" t="n">
        <v>45536</v>
      </c>
      <c r="BD16" s="12" t="n">
        <v>45536</v>
      </c>
      <c r="BE16" s="12" t="n">
        <v>45536</v>
      </c>
      <c r="BF16" s="12" t="n">
        <v>45536</v>
      </c>
      <c r="BG16" s="12" t="n">
        <v>45536</v>
      </c>
      <c r="BH16" s="12" t="n">
        <v>45536</v>
      </c>
      <c r="BI16" s="12" t="n">
        <v>45536</v>
      </c>
      <c r="BJ16" s="3" t="n"/>
    </row>
    <row r="17" ht="21" customHeight="1">
      <c r="O17" s="1" t="inlineStr">
        <is>
          <t>End Date</t>
        </is>
      </c>
      <c r="P17" s="12" t="n">
        <v>45565</v>
      </c>
      <c r="Q17" s="12" t="n">
        <v>45565</v>
      </c>
      <c r="R17" s="12" t="n">
        <v>45565</v>
      </c>
      <c r="S17" s="12" t="n">
        <v>45565</v>
      </c>
      <c r="T17" s="12" t="n">
        <v>45565</v>
      </c>
      <c r="U17" s="12" t="n">
        <v>45565</v>
      </c>
      <c r="V17" s="12" t="n">
        <v>45565</v>
      </c>
      <c r="W17" s="12" t="n">
        <v>45565</v>
      </c>
      <c r="X17" s="12" t="n">
        <v>45565</v>
      </c>
      <c r="Y17" s="12" t="n">
        <v>45565</v>
      </c>
      <c r="Z17" s="12" t="n">
        <v>45565</v>
      </c>
      <c r="AA17" s="12" t="n">
        <v>45565</v>
      </c>
      <c r="AB17" s="12" t="n">
        <v>45565</v>
      </c>
      <c r="AC17" s="12" t="n">
        <v>45565</v>
      </c>
      <c r="AD17" s="12" t="n">
        <v>45565</v>
      </c>
      <c r="AE17" s="12" t="n">
        <v>45565</v>
      </c>
      <c r="AF17" s="12" t="n">
        <v>45565</v>
      </c>
      <c r="AG17" s="12" t="n">
        <v>45565</v>
      </c>
      <c r="AH17" s="12" t="n">
        <v>45565</v>
      </c>
      <c r="AI17" s="12" t="n">
        <v>45565</v>
      </c>
      <c r="AJ17" s="12" t="n">
        <v>45565</v>
      </c>
      <c r="AK17" s="12" t="n">
        <v>45565</v>
      </c>
      <c r="AL17" s="12" t="n">
        <v>45565</v>
      </c>
      <c r="AM17" s="12" t="n">
        <v>45565</v>
      </c>
      <c r="AN17" s="12" t="n">
        <v>45565</v>
      </c>
      <c r="AO17" s="12" t="n">
        <v>45565</v>
      </c>
      <c r="AP17" s="12" t="n">
        <v>45565</v>
      </c>
      <c r="AQ17" s="12" t="n">
        <v>45565</v>
      </c>
      <c r="AR17" s="12" t="n">
        <v>45565</v>
      </c>
      <c r="AS17" s="12" t="n">
        <v>45565</v>
      </c>
      <c r="AT17" s="12" t="n">
        <v>45565</v>
      </c>
      <c r="AU17" s="12" t="n">
        <v>45565</v>
      </c>
      <c r="AV17" s="12" t="n">
        <v>45565</v>
      </c>
      <c r="AW17" s="12" t="n">
        <v>45565</v>
      </c>
      <c r="AX17" s="12" t="n">
        <v>45565</v>
      </c>
      <c r="AY17" s="12" t="n">
        <v>45565</v>
      </c>
      <c r="AZ17" s="12" t="n">
        <v>45565</v>
      </c>
      <c r="BA17" s="12" t="n">
        <v>45565</v>
      </c>
      <c r="BB17" s="12" t="n">
        <v>45565</v>
      </c>
      <c r="BC17" s="12" t="n">
        <v>45565</v>
      </c>
      <c r="BD17" s="12" t="n">
        <v>45565</v>
      </c>
      <c r="BE17" s="12" t="n">
        <v>45565</v>
      </c>
      <c r="BF17" s="12" t="n">
        <v>45565</v>
      </c>
      <c r="BG17" s="12" t="n">
        <v>45565</v>
      </c>
      <c r="BH17" s="12" t="n">
        <v>45565</v>
      </c>
      <c r="BI17" s="12" t="n">
        <v>45565</v>
      </c>
      <c r="BJ17" s="3" t="n"/>
      <c r="BL17" s="10">
        <f>ROUND((BJ18/BJ5)*100, 0)</f>
        <v/>
      </c>
    </row>
    <row r="18" ht="21" customHeight="1">
      <c r="O18" s="1" t="inlineStr">
        <is>
          <t>Total Dur</t>
        </is>
      </c>
      <c r="P18" s="2">
        <f>18*P1</f>
        <v/>
      </c>
      <c r="Q18" s="2">
        <f>18*Q1</f>
        <v/>
      </c>
      <c r="R18" s="2">
        <f>18*R1</f>
        <v/>
      </c>
      <c r="S18" s="2">
        <f>18*S1</f>
        <v/>
      </c>
      <c r="T18" s="2">
        <f>18*T1</f>
        <v/>
      </c>
      <c r="U18" s="2">
        <f>18*U1</f>
        <v/>
      </c>
      <c r="V18" s="2">
        <f>18*V1</f>
        <v/>
      </c>
      <c r="W18" s="2">
        <f>18*W1</f>
        <v/>
      </c>
      <c r="X18" s="2">
        <f>18*X1</f>
        <v/>
      </c>
      <c r="Y18" s="2">
        <f>18*Y1</f>
        <v/>
      </c>
      <c r="Z18" s="2">
        <f>18*Z1</f>
        <v/>
      </c>
      <c r="AA18" s="2">
        <f>18*AA1</f>
        <v/>
      </c>
      <c r="AB18" s="2">
        <f>18*AB1</f>
        <v/>
      </c>
      <c r="AC18" s="2">
        <f>18*AC1</f>
        <v/>
      </c>
      <c r="AD18" s="2">
        <f>18*AD1</f>
        <v/>
      </c>
      <c r="AE18" s="2">
        <f>18*AE1</f>
        <v/>
      </c>
      <c r="AF18" s="2">
        <f>18*AF1</f>
        <v/>
      </c>
      <c r="AG18" s="2">
        <f>18*AG1</f>
        <v/>
      </c>
      <c r="AH18" s="2">
        <f>18*AH1</f>
        <v/>
      </c>
      <c r="AI18" s="2">
        <f>18*AI1</f>
        <v/>
      </c>
      <c r="AJ18" s="2">
        <f>18*AJ1</f>
        <v/>
      </c>
      <c r="AK18" s="2">
        <f>18*AK1</f>
        <v/>
      </c>
      <c r="AL18" s="2">
        <f>18*AL1</f>
        <v/>
      </c>
      <c r="AM18" s="2">
        <f>18*AM1</f>
        <v/>
      </c>
      <c r="AN18" s="2">
        <f>18*AN1</f>
        <v/>
      </c>
      <c r="AO18" s="2">
        <f>18*AO1</f>
        <v/>
      </c>
      <c r="AP18" s="2">
        <f>18*AP1</f>
        <v/>
      </c>
      <c r="AQ18" s="2">
        <f>18*AQ1</f>
        <v/>
      </c>
      <c r="AR18" s="2">
        <f>18*AR1</f>
        <v/>
      </c>
      <c r="AS18" s="2">
        <f>18*AS1</f>
        <v/>
      </c>
      <c r="AT18" s="2">
        <f>18*AT1</f>
        <v/>
      </c>
      <c r="AU18" s="2">
        <f>18*AU1</f>
        <v/>
      </c>
      <c r="AV18" s="2">
        <f>18*AV1</f>
        <v/>
      </c>
      <c r="AW18" s="2">
        <f>18*AW1</f>
        <v/>
      </c>
      <c r="AX18" s="2">
        <f>18*AX1</f>
        <v/>
      </c>
      <c r="AY18" s="2">
        <f>18*AY1</f>
        <v/>
      </c>
      <c r="AZ18" s="2">
        <f>18*AZ1</f>
        <v/>
      </c>
      <c r="BA18" s="2">
        <f>18*BA1</f>
        <v/>
      </c>
      <c r="BB18" s="2">
        <f>18*BB1</f>
        <v/>
      </c>
      <c r="BC18" s="2">
        <f>18*BC1</f>
        <v/>
      </c>
      <c r="BD18" s="2">
        <f>18*BD1</f>
        <v/>
      </c>
      <c r="BE18" s="2">
        <f>18*BE1</f>
        <v/>
      </c>
      <c r="BF18" s="2">
        <f>18*BF1</f>
        <v/>
      </c>
      <c r="BG18" s="2">
        <f>18*BG1</f>
        <v/>
      </c>
      <c r="BH18" s="2">
        <f>18*BH1</f>
        <v/>
      </c>
      <c r="BI18" s="2">
        <f>18*BI1</f>
        <v/>
      </c>
      <c r="BJ18" s="6">
        <f>SUM(BJ20:BJ9530)</f>
        <v/>
      </c>
      <c r="BK18" s="6">
        <f>SUM(BK20:BK9530)</f>
        <v/>
      </c>
      <c r="BL18" s="6">
        <f>(BK18/BJ18)*100000</f>
        <v/>
      </c>
    </row>
    <row r="19" ht="21" customHeight="1">
      <c r="O19" s="1" t="inlineStr">
        <is>
          <t>Variance GRP</t>
        </is>
      </c>
      <c r="P19" s="2">
        <f>P10-P24</f>
        <v/>
      </c>
      <c r="Q19" s="2">
        <f>Q10-Q24</f>
        <v/>
      </c>
      <c r="R19" s="2">
        <f>R10-R24</f>
        <v/>
      </c>
      <c r="S19" s="2">
        <f>S10-S24</f>
        <v/>
      </c>
      <c r="T19" s="2">
        <f>T10-T24</f>
        <v/>
      </c>
      <c r="U19" s="2">
        <f>U10-U24</f>
        <v/>
      </c>
      <c r="V19" s="2">
        <f>V10-V24</f>
        <v/>
      </c>
      <c r="W19" s="2">
        <f>W10-W24</f>
        <v/>
      </c>
      <c r="X19" s="2">
        <f>X10-X24</f>
        <v/>
      </c>
      <c r="Y19" s="2">
        <f>Y10-Y24</f>
        <v/>
      </c>
      <c r="Z19" s="2">
        <f>Z10-Z24</f>
        <v/>
      </c>
      <c r="AA19" s="2">
        <f>AA10-AA24</f>
        <v/>
      </c>
      <c r="AB19" s="2">
        <f>AB10-AB24</f>
        <v/>
      </c>
      <c r="AC19" s="2">
        <f>AC10-AC24</f>
        <v/>
      </c>
      <c r="AD19" s="2">
        <f>AD10-AD24</f>
        <v/>
      </c>
      <c r="AE19" s="2">
        <f>AE10-AE24</f>
        <v/>
      </c>
      <c r="AF19" s="2">
        <f>AF10-AF24</f>
        <v/>
      </c>
      <c r="AG19" s="2">
        <f>AG10-AG24</f>
        <v/>
      </c>
      <c r="AH19" s="2">
        <f>AH10-AH24</f>
        <v/>
      </c>
      <c r="AI19" s="2">
        <f>AI10-AI24</f>
        <v/>
      </c>
      <c r="AJ19" s="2">
        <f>AJ10-AJ24</f>
        <v/>
      </c>
      <c r="AK19" s="2">
        <f>AK10-AK24</f>
        <v/>
      </c>
      <c r="AL19" s="2">
        <f>AL10-AL24</f>
        <v/>
      </c>
      <c r="AM19" s="2">
        <f>AM10-AM24</f>
        <v/>
      </c>
      <c r="AN19" s="2">
        <f>AN10-AN24</f>
        <v/>
      </c>
      <c r="AO19" s="2">
        <f>AO10-AO24</f>
        <v/>
      </c>
      <c r="AP19" s="2">
        <f>AP10-AP24</f>
        <v/>
      </c>
      <c r="AQ19" s="2">
        <f>AQ10-AQ24</f>
        <v/>
      </c>
      <c r="AR19" s="2">
        <f>AR10-AR24</f>
        <v/>
      </c>
      <c r="AS19" s="2">
        <f>AS10-AS24</f>
        <v/>
      </c>
      <c r="AT19" s="2">
        <f>AT10-AT24</f>
        <v/>
      </c>
      <c r="AU19" s="2">
        <f>AU10-AU24</f>
        <v/>
      </c>
      <c r="AV19" s="2">
        <f>AV10-AV24</f>
        <v/>
      </c>
      <c r="AW19" s="2">
        <f>AW10-AW24</f>
        <v/>
      </c>
      <c r="AX19" s="2">
        <f>AX10-AX24</f>
        <v/>
      </c>
      <c r="AY19" s="2">
        <f>AY10-AY24</f>
        <v/>
      </c>
      <c r="AZ19" s="2">
        <f>AZ10-AZ24</f>
        <v/>
      </c>
      <c r="BA19" s="2">
        <f>BA10-BA24</f>
        <v/>
      </c>
      <c r="BB19" s="2">
        <f>BB10-BB24</f>
        <v/>
      </c>
      <c r="BC19" s="2">
        <f>BC10-BC24</f>
        <v/>
      </c>
      <c r="BD19" s="2">
        <f>BD10-BD24</f>
        <v/>
      </c>
      <c r="BE19" s="2">
        <f>BE10-BE24</f>
        <v/>
      </c>
      <c r="BF19" s="2">
        <f>BF10-BF24</f>
        <v/>
      </c>
      <c r="BG19" s="2">
        <f>BG10-BG24</f>
        <v/>
      </c>
      <c r="BH19" s="2">
        <f>BH10-BH24</f>
        <v/>
      </c>
      <c r="BI19" s="2">
        <f>BI10-BI24</f>
        <v/>
      </c>
    </row>
    <row r="20" ht="21" customHeight="1">
      <c r="O20" s="1" t="inlineStr">
        <is>
          <t>Total Spots</t>
        </is>
      </c>
      <c r="P20" s="2" t="n">
        <v>14</v>
      </c>
      <c r="Q20" s="2" t="n">
        <v>42</v>
      </c>
      <c r="R20" s="2" t="n">
        <v>42</v>
      </c>
      <c r="S20" s="2" t="n">
        <v>26</v>
      </c>
      <c r="T20" s="2" t="n">
        <v>18</v>
      </c>
      <c r="U20" s="2" t="n">
        <v>20</v>
      </c>
      <c r="V20" s="2" t="n">
        <v>8</v>
      </c>
      <c r="W20" s="2" t="n">
        <v>31</v>
      </c>
      <c r="X20" s="2" t="n">
        <v>37</v>
      </c>
      <c r="Y20" s="2" t="n">
        <v>21</v>
      </c>
      <c r="Z20" s="2" t="n">
        <v>28</v>
      </c>
      <c r="AA20" s="2" t="n">
        <v>27</v>
      </c>
      <c r="AB20" s="2" t="n">
        <v>23</v>
      </c>
      <c r="AC20" s="2" t="n">
        <v>19</v>
      </c>
      <c r="AD20" s="2" t="n">
        <v>24</v>
      </c>
      <c r="AE20" s="2" t="n">
        <v>10</v>
      </c>
      <c r="AF20" s="2" t="n">
        <v>20</v>
      </c>
      <c r="AG20" s="2" t="n">
        <v>30</v>
      </c>
      <c r="AH20" s="2" t="n">
        <v>21</v>
      </c>
      <c r="AI20" s="2" t="n">
        <v>58</v>
      </c>
      <c r="AJ20" s="2" t="n">
        <v>27</v>
      </c>
      <c r="AK20" s="2" t="n">
        <v>13</v>
      </c>
      <c r="AL20" s="2" t="n">
        <v>27</v>
      </c>
      <c r="AM20" s="2" t="n">
        <v>41</v>
      </c>
      <c r="AN20" s="2" t="n">
        <v>8</v>
      </c>
      <c r="AO20" s="2" t="n">
        <v>52</v>
      </c>
      <c r="AP20" s="2" t="n">
        <v>51</v>
      </c>
      <c r="AQ20" s="2" t="n">
        <v>17</v>
      </c>
      <c r="AR20" s="2" t="n">
        <v>30</v>
      </c>
      <c r="AS20" s="2" t="n">
        <v>21</v>
      </c>
      <c r="AT20" s="2" t="n">
        <v>61</v>
      </c>
      <c r="AU20" s="2" t="n">
        <v>20</v>
      </c>
      <c r="AV20" s="2" t="n">
        <v>58</v>
      </c>
      <c r="AW20" s="2" t="n">
        <v>26</v>
      </c>
      <c r="AX20" s="2" t="n">
        <v>16</v>
      </c>
      <c r="AY20" s="2" t="n">
        <v>3</v>
      </c>
      <c r="AZ20" s="2" t="n">
        <v>13</v>
      </c>
      <c r="BA20" s="2" t="n">
        <v>5</v>
      </c>
      <c r="BB20" s="2" t="n">
        <v>17</v>
      </c>
      <c r="BC20" s="2" t="n">
        <v>14</v>
      </c>
      <c r="BD20" s="2" t="n">
        <v>4</v>
      </c>
      <c r="BE20" s="2" t="n">
        <v>11</v>
      </c>
      <c r="BF20" s="2" t="n">
        <v>13</v>
      </c>
      <c r="BG20" s="2" t="n">
        <v>33</v>
      </c>
      <c r="BH20" s="2" t="n">
        <v>32</v>
      </c>
      <c r="BI20" s="2" t="n">
        <v>33</v>
      </c>
      <c r="BJ20" s="3" t="n"/>
    </row>
    <row r="21" ht="21" customHeight="1">
      <c r="O21" s="1" t="inlineStr">
        <is>
          <t>Lang</t>
        </is>
      </c>
      <c r="P21" s="2" t="inlineStr">
        <is>
          <t>HIN</t>
        </is>
      </c>
      <c r="Q21" s="2" t="inlineStr">
        <is>
          <t>HIN</t>
        </is>
      </c>
      <c r="R21" s="2" t="inlineStr">
        <is>
          <t>HIN</t>
        </is>
      </c>
      <c r="S21" s="2" t="inlineStr">
        <is>
          <t>HIN</t>
        </is>
      </c>
      <c r="T21" s="2" t="inlineStr">
        <is>
          <t>HIN</t>
        </is>
      </c>
      <c r="U21" s="2" t="inlineStr">
        <is>
          <t>HIN</t>
        </is>
      </c>
      <c r="V21" s="2" t="inlineStr">
        <is>
          <t>HIN</t>
        </is>
      </c>
      <c r="W21" s="2" t="inlineStr">
        <is>
          <t>HIN</t>
        </is>
      </c>
      <c r="X21" s="2" t="inlineStr">
        <is>
          <t>HIN</t>
        </is>
      </c>
      <c r="Y21" s="2" t="inlineStr">
        <is>
          <t>HIN</t>
        </is>
      </c>
      <c r="Z21" s="2" t="inlineStr">
        <is>
          <t>HIN</t>
        </is>
      </c>
      <c r="AA21" s="2" t="inlineStr">
        <is>
          <t>HIN</t>
        </is>
      </c>
      <c r="AB21" s="2" t="inlineStr">
        <is>
          <t>HIN</t>
        </is>
      </c>
      <c r="AC21" s="2" t="inlineStr">
        <is>
          <t>HIN</t>
        </is>
      </c>
      <c r="AD21" s="2" t="inlineStr">
        <is>
          <t>HIN</t>
        </is>
      </c>
      <c r="AE21" s="2" t="inlineStr">
        <is>
          <t>HIN</t>
        </is>
      </c>
      <c r="AF21" s="2" t="inlineStr">
        <is>
          <t>HIN</t>
        </is>
      </c>
      <c r="AG21" s="2" t="inlineStr">
        <is>
          <t>HIN</t>
        </is>
      </c>
      <c r="AH21" s="2" t="inlineStr">
        <is>
          <t>HIN</t>
        </is>
      </c>
      <c r="AI21" s="2" t="inlineStr">
        <is>
          <t>HIN</t>
        </is>
      </c>
      <c r="AJ21" s="2" t="inlineStr">
        <is>
          <t>HIN</t>
        </is>
      </c>
      <c r="AK21" s="2" t="inlineStr">
        <is>
          <t>HIN</t>
        </is>
      </c>
      <c r="AL21" s="2" t="inlineStr">
        <is>
          <t>HIN</t>
        </is>
      </c>
      <c r="AM21" s="2" t="inlineStr">
        <is>
          <t>HIN</t>
        </is>
      </c>
      <c r="AN21" s="2" t="inlineStr">
        <is>
          <t>HIN</t>
        </is>
      </c>
      <c r="AO21" s="2" t="inlineStr">
        <is>
          <t>HIN</t>
        </is>
      </c>
      <c r="AP21" s="2" t="inlineStr">
        <is>
          <t>HIN</t>
        </is>
      </c>
      <c r="AQ21" s="2" t="inlineStr">
        <is>
          <t>HIN</t>
        </is>
      </c>
      <c r="AR21" s="2" t="inlineStr">
        <is>
          <t>HIN</t>
        </is>
      </c>
      <c r="AS21" s="2" t="inlineStr">
        <is>
          <t>HIN</t>
        </is>
      </c>
      <c r="AT21" s="2" t="inlineStr">
        <is>
          <t>HIN</t>
        </is>
      </c>
      <c r="AU21" s="2" t="inlineStr">
        <is>
          <t>HIN</t>
        </is>
      </c>
      <c r="AV21" s="2" t="inlineStr">
        <is>
          <t>HIN</t>
        </is>
      </c>
      <c r="AW21" s="2" t="inlineStr">
        <is>
          <t>HIN</t>
        </is>
      </c>
      <c r="AX21" s="2" t="inlineStr">
        <is>
          <t>HIN</t>
        </is>
      </c>
      <c r="AY21" s="2" t="inlineStr">
        <is>
          <t>HIN</t>
        </is>
      </c>
      <c r="AZ21" s="2" t="inlineStr">
        <is>
          <t>HIN</t>
        </is>
      </c>
      <c r="BA21" s="2" t="inlineStr">
        <is>
          <t>HIN</t>
        </is>
      </c>
      <c r="BB21" s="2" t="inlineStr">
        <is>
          <t>HIN</t>
        </is>
      </c>
      <c r="BC21" s="2" t="inlineStr">
        <is>
          <t>HIN</t>
        </is>
      </c>
      <c r="BD21" s="2" t="inlineStr">
        <is>
          <t>HIN</t>
        </is>
      </c>
      <c r="BE21" s="2" t="inlineStr">
        <is>
          <t>HIN</t>
        </is>
      </c>
      <c r="BF21" s="2" t="inlineStr">
        <is>
          <t>HIN</t>
        </is>
      </c>
      <c r="BG21" s="2" t="inlineStr">
        <is>
          <t>HIN</t>
        </is>
      </c>
      <c r="BH21" s="2" t="inlineStr">
        <is>
          <t>HIN</t>
        </is>
      </c>
      <c r="BI21" s="2" t="inlineStr">
        <is>
          <t>HIN</t>
        </is>
      </c>
      <c r="BJ21" s="3" t="n"/>
    </row>
    <row r="22">
      <c r="B22" s="13" t="inlineStr">
        <is>
          <t>Input File F to G</t>
        </is>
      </c>
      <c r="C22" s="13" t="inlineStr">
        <is>
          <t>Input File E</t>
        </is>
      </c>
      <c r="D22" s="13" t="inlineStr">
        <is>
          <t>Input File A</t>
        </is>
      </c>
      <c r="E22" s="13" t="inlineStr">
        <is>
          <t>Input File N</t>
        </is>
      </c>
      <c r="F22" s="13" t="inlineStr">
        <is>
          <t>L/(M/N)</t>
        </is>
      </c>
      <c r="G22" s="13" t="inlineStr">
        <is>
          <t>Input File E : RODP-Start</t>
        </is>
      </c>
      <c r="H22" s="13" t="inlineStr">
        <is>
          <t>Input File E : RODP-End</t>
        </is>
      </c>
      <c r="I22" s="13" t="inlineStr">
        <is>
          <t>hardcoded to 1</t>
        </is>
      </c>
      <c r="J22" s="13" t="inlineStr">
        <is>
          <t>Day From Date</t>
        </is>
      </c>
      <c r="K22" s="13" t="inlineStr">
        <is>
          <t>'='Allocated</t>
        </is>
      </c>
      <c r="L22" s="13" t="inlineStr">
        <is>
          <t>sum P20 to CN20</t>
        </is>
      </c>
      <c r="M22" s="13" t="inlineStr">
        <is>
          <t>sum P20*P1-CN20*CN1</t>
        </is>
      </c>
      <c r="N22" s="13" t="inlineStr">
        <is>
          <t>N-M</t>
        </is>
      </c>
      <c r="O22" s="13" t="inlineStr">
        <is>
          <t>Hardcoded To As Per Deal</t>
        </is>
      </c>
    </row>
    <row r="23">
      <c r="A23" s="1" t="inlineStr">
        <is>
          <t>ProgramIndex</t>
        </is>
      </c>
      <c r="B23" s="1" t="inlineStr">
        <is>
          <t>Date</t>
        </is>
      </c>
      <c r="C23" s="1" t="inlineStr">
        <is>
          <t>ProgramName</t>
        </is>
      </c>
      <c r="D23" s="1" t="inlineStr">
        <is>
          <t>ChannelName</t>
        </is>
      </c>
      <c r="E23" s="1" t="inlineStr">
        <is>
          <t>Rating</t>
        </is>
      </c>
      <c r="F23" s="1" t="inlineStr">
        <is>
          <t>ER</t>
        </is>
      </c>
      <c r="G23" s="1" t="inlineStr">
        <is>
          <t>Start Time</t>
        </is>
      </c>
      <c r="H23" s="1" t="inlineStr">
        <is>
          <t>End Time</t>
        </is>
      </c>
      <c r="I23" s="1" t="inlineStr">
        <is>
          <t>DayPart</t>
        </is>
      </c>
      <c r="J23" s="1" t="inlineStr">
        <is>
          <t>Day</t>
        </is>
      </c>
      <c r="K23" s="1" t="inlineStr">
        <is>
          <t>Available</t>
        </is>
      </c>
      <c r="L23" s="1" t="inlineStr">
        <is>
          <t>Spot</t>
        </is>
      </c>
      <c r="M23" s="1" t="inlineStr">
        <is>
          <t>Allocated</t>
        </is>
      </c>
      <c r="N23" s="1" t="inlineStr">
        <is>
          <t>Unallocated</t>
        </is>
      </c>
      <c r="O23" s="1" t="inlineStr">
        <is>
          <t>PT or NPT</t>
        </is>
      </c>
      <c r="P23" s="14" t="inlineStr">
        <is>
          <t>Spots</t>
        </is>
      </c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  <c r="AY23" s="1" t="n"/>
      <c r="AZ23" s="1" t="n"/>
      <c r="BA23" s="1" t="n"/>
      <c r="BB23" s="1" t="n"/>
      <c r="BC23" s="1" t="n"/>
      <c r="BD23" s="1" t="n"/>
      <c r="BE23" s="1" t="n"/>
      <c r="BF23" s="1" t="n"/>
      <c r="BG23" s="1" t="n"/>
      <c r="BH23" s="1" t="n"/>
      <c r="BI23" s="1" t="n"/>
      <c r="BJ23" s="1" t="inlineStr">
        <is>
          <t>TOTAL GRP</t>
        </is>
      </c>
      <c r="BK23" s="1" t="inlineStr">
        <is>
          <t>TOTAL COST</t>
        </is>
      </c>
    </row>
    <row r="24">
      <c r="A24" t="n">
        <v>1</v>
      </c>
      <c r="B24" t="inlineStr">
        <is>
          <t>18/09/24</t>
        </is>
      </c>
      <c r="C24" t="inlineStr">
        <is>
          <t>RODP - 07.00 - 24.00</t>
        </is>
      </c>
      <c r="D24" t="inlineStr">
        <is>
          <t>Zee TV</t>
        </is>
      </c>
      <c r="E24" t="n">
        <v>0.3648804388189491</v>
      </c>
      <c r="F24" t="n">
        <v>1957.084357084357</v>
      </c>
      <c r="G24" t="inlineStr">
        <is>
          <t>07.00</t>
        </is>
      </c>
      <c r="H24" t="inlineStr">
        <is>
          <t>24.00</t>
        </is>
      </c>
      <c r="I24" t="n">
        <v>1</v>
      </c>
      <c r="J24" t="inlineStr">
        <is>
          <t>Wed</t>
        </is>
      </c>
      <c r="K24" t="n">
        <v>2155</v>
      </c>
      <c r="L24" t="n">
        <v>93</v>
      </c>
      <c r="M24" t="n">
        <v>2155</v>
      </c>
      <c r="N24" t="n">
        <v>0</v>
      </c>
      <c r="O24" t="inlineStr">
        <is>
          <t>As Per Deal</t>
        </is>
      </c>
      <c r="P24" t="n">
        <v>2</v>
      </c>
      <c r="Q24" t="n">
        <v>4</v>
      </c>
      <c r="R24" t="n">
        <v>4</v>
      </c>
      <c r="S24" t="n">
        <v>2</v>
      </c>
      <c r="T24" t="n">
        <v>2</v>
      </c>
      <c r="U24" t="n">
        <v>2</v>
      </c>
      <c r="V24" t="n">
        <v>1</v>
      </c>
      <c r="W24" t="n">
        <v>3</v>
      </c>
      <c r="X24" t="n">
        <v>3</v>
      </c>
      <c r="Y24" t="n">
        <v>2</v>
      </c>
      <c r="Z24" t="n">
        <v>3</v>
      </c>
      <c r="AA24" t="n">
        <v>3</v>
      </c>
      <c r="AB24" t="n">
        <v>2</v>
      </c>
      <c r="AC24" t="n">
        <v>2</v>
      </c>
      <c r="AD24" t="n">
        <v>2</v>
      </c>
      <c r="AE24" t="n">
        <v>1</v>
      </c>
      <c r="AF24" t="n">
        <v>2</v>
      </c>
      <c r="AG24" t="n">
        <v>3</v>
      </c>
      <c r="AH24" t="n">
        <v>2</v>
      </c>
      <c r="AI24" t="n">
        <v>5</v>
      </c>
      <c r="AJ24" t="n">
        <v>3</v>
      </c>
      <c r="AK24" t="n">
        <v>1</v>
      </c>
      <c r="AL24" t="n">
        <v>3</v>
      </c>
      <c r="AM24" t="n">
        <v>4</v>
      </c>
      <c r="AN24" t="n">
        <v>1</v>
      </c>
      <c r="AO24" t="n">
        <v>4</v>
      </c>
      <c r="AP24" t="n">
        <v>4</v>
      </c>
      <c r="AQ24" t="n">
        <v>2</v>
      </c>
      <c r="AR24" t="n">
        <v>3</v>
      </c>
      <c r="AS24" t="n">
        <v>2</v>
      </c>
      <c r="AT24" t="n">
        <v>5</v>
      </c>
      <c r="AU24" t="n">
        <v>2</v>
      </c>
      <c r="AV24" t="n">
        <v>5</v>
      </c>
      <c r="AW24" t="n">
        <v>2</v>
      </c>
      <c r="AX24" t="n">
        <v>2</v>
      </c>
      <c r="AY24" t="n">
        <v>1</v>
      </c>
      <c r="AZ24" t="n">
        <v>1</v>
      </c>
      <c r="BA24" t="n">
        <v>1</v>
      </c>
      <c r="BB24" t="n">
        <v>2</v>
      </c>
      <c r="BC24" t="n">
        <v>2</v>
      </c>
      <c r="BD24" t="n">
        <v>1</v>
      </c>
      <c r="BE24" t="n">
        <v>1</v>
      </c>
      <c r="BF24" t="n">
        <v>1</v>
      </c>
      <c r="BG24" t="n">
        <v>3</v>
      </c>
      <c r="BH24" t="n">
        <v>3</v>
      </c>
      <c r="BI24" t="n">
        <v>3</v>
      </c>
      <c r="BJ24">
        <f>ROUND(E24*K24/10, 0)</f>
        <v/>
      </c>
      <c r="BK24">
        <f>ROUND(F24*K24/1000000, 0)</f>
        <v/>
      </c>
    </row>
    <row r="25">
      <c r="A25" t="n">
        <v>2</v>
      </c>
      <c r="B25" t="inlineStr">
        <is>
          <t>19/09/24</t>
        </is>
      </c>
      <c r="C25" t="inlineStr">
        <is>
          <t>RODP - 07.00 - 24.00</t>
        </is>
      </c>
      <c r="D25" t="inlineStr">
        <is>
          <t>Zee TV</t>
        </is>
      </c>
      <c r="E25" t="n">
        <v>0.3648804388189491</v>
      </c>
      <c r="F25" t="n">
        <v>1957.084357084357</v>
      </c>
      <c r="G25" t="inlineStr">
        <is>
          <t>07.00</t>
        </is>
      </c>
      <c r="H25" t="inlineStr">
        <is>
          <t>24.00</t>
        </is>
      </c>
      <c r="I25" t="n">
        <v>1</v>
      </c>
      <c r="J25" t="inlineStr">
        <is>
          <t>Thu</t>
        </is>
      </c>
      <c r="K25" t="n">
        <v>2060</v>
      </c>
      <c r="L25" t="n">
        <v>88</v>
      </c>
      <c r="M25" t="n">
        <v>2060</v>
      </c>
      <c r="N25" t="n">
        <v>0</v>
      </c>
      <c r="O25" t="inlineStr">
        <is>
          <t>As Per Deal</t>
        </is>
      </c>
      <c r="P25" t="n">
        <v>1</v>
      </c>
      <c r="Q25" t="n">
        <v>4</v>
      </c>
      <c r="R25" t="n">
        <v>4</v>
      </c>
      <c r="S25" t="n">
        <v>2</v>
      </c>
      <c r="T25" t="n">
        <v>2</v>
      </c>
      <c r="U25" t="n">
        <v>2</v>
      </c>
      <c r="V25" t="n">
        <v>1</v>
      </c>
      <c r="W25" t="n">
        <v>3</v>
      </c>
      <c r="X25" t="n">
        <v>3</v>
      </c>
      <c r="Y25" t="n">
        <v>2</v>
      </c>
      <c r="Z25" t="n">
        <v>3</v>
      </c>
      <c r="AA25" t="n">
        <v>2</v>
      </c>
      <c r="AB25" t="n">
        <v>2</v>
      </c>
      <c r="AC25" t="n">
        <v>2</v>
      </c>
      <c r="AD25" t="n">
        <v>2</v>
      </c>
      <c r="AE25" t="n">
        <v>1</v>
      </c>
      <c r="AF25" t="n">
        <v>2</v>
      </c>
      <c r="AG25" t="n">
        <v>3</v>
      </c>
      <c r="AH25" t="n">
        <v>2</v>
      </c>
      <c r="AI25" t="n">
        <v>5</v>
      </c>
      <c r="AJ25" t="n">
        <v>2</v>
      </c>
      <c r="AK25" t="n">
        <v>1</v>
      </c>
      <c r="AL25" t="n">
        <v>2</v>
      </c>
      <c r="AM25" t="n">
        <v>4</v>
      </c>
      <c r="AN25" t="n">
        <v>1</v>
      </c>
      <c r="AO25" t="n">
        <v>4</v>
      </c>
      <c r="AP25" t="n">
        <v>4</v>
      </c>
      <c r="AQ25" t="n">
        <v>2</v>
      </c>
      <c r="AR25" t="n">
        <v>3</v>
      </c>
      <c r="AS25" t="n">
        <v>2</v>
      </c>
      <c r="AT25" t="n">
        <v>5</v>
      </c>
      <c r="AU25" t="n">
        <v>2</v>
      </c>
      <c r="AV25" t="n">
        <v>5</v>
      </c>
      <c r="AW25" t="n">
        <v>2</v>
      </c>
      <c r="AX25" t="n">
        <v>2</v>
      </c>
      <c r="AY25" t="n">
        <v>1</v>
      </c>
      <c r="AZ25" t="n">
        <v>1</v>
      </c>
      <c r="BA25" t="n">
        <v>1</v>
      </c>
      <c r="BB25" t="n">
        <v>2</v>
      </c>
      <c r="BC25" t="n">
        <v>1</v>
      </c>
      <c r="BD25" t="n">
        <v>1</v>
      </c>
      <c r="BE25" t="n">
        <v>1</v>
      </c>
      <c r="BF25" t="n">
        <v>1</v>
      </c>
      <c r="BG25" t="n">
        <v>3</v>
      </c>
      <c r="BH25" t="n">
        <v>3</v>
      </c>
      <c r="BI25" t="n">
        <v>3</v>
      </c>
      <c r="BJ25">
        <f>ROUND(E25*K25/10, 0)</f>
        <v/>
      </c>
      <c r="BK25">
        <f>ROUND(F25*K25/1000000, 0)</f>
        <v/>
      </c>
    </row>
    <row r="26">
      <c r="A26" t="n">
        <v>3</v>
      </c>
      <c r="B26" t="inlineStr">
        <is>
          <t>20/09/24</t>
        </is>
      </c>
      <c r="C26" t="inlineStr">
        <is>
          <t>RODP - 07.00 - 24.00</t>
        </is>
      </c>
      <c r="D26" t="inlineStr">
        <is>
          <t>Zee TV</t>
        </is>
      </c>
      <c r="E26" t="n">
        <v>0.3648804388189491</v>
      </c>
      <c r="F26" t="n">
        <v>1957.084357084357</v>
      </c>
      <c r="G26" t="inlineStr">
        <is>
          <t>07.00</t>
        </is>
      </c>
      <c r="H26" t="inlineStr">
        <is>
          <t>24.00</t>
        </is>
      </c>
      <c r="I26" t="n">
        <v>1</v>
      </c>
      <c r="J26" t="inlineStr">
        <is>
          <t>Fri</t>
        </is>
      </c>
      <c r="K26" t="n">
        <v>2025</v>
      </c>
      <c r="L26" t="n">
        <v>88</v>
      </c>
      <c r="M26" t="n">
        <v>2025</v>
      </c>
      <c r="N26" t="n">
        <v>0</v>
      </c>
      <c r="O26" t="inlineStr">
        <is>
          <t>As Per Deal</t>
        </is>
      </c>
      <c r="P26" t="n">
        <v>1</v>
      </c>
      <c r="Q26" t="n">
        <v>4</v>
      </c>
      <c r="R26" t="n">
        <v>4</v>
      </c>
      <c r="S26" t="n">
        <v>2</v>
      </c>
      <c r="T26" t="n">
        <v>2</v>
      </c>
      <c r="U26" t="n">
        <v>2</v>
      </c>
      <c r="V26" t="n">
        <v>1</v>
      </c>
      <c r="W26" t="n">
        <v>3</v>
      </c>
      <c r="X26" t="n">
        <v>3</v>
      </c>
      <c r="Y26" t="n">
        <v>2</v>
      </c>
      <c r="Z26" t="n">
        <v>2</v>
      </c>
      <c r="AA26" t="n">
        <v>2</v>
      </c>
      <c r="AB26" t="n">
        <v>2</v>
      </c>
      <c r="AC26" t="n">
        <v>2</v>
      </c>
      <c r="AD26" t="n">
        <v>2</v>
      </c>
      <c r="AE26" t="n">
        <v>1</v>
      </c>
      <c r="AF26" t="n">
        <v>2</v>
      </c>
      <c r="AG26" t="n">
        <v>3</v>
      </c>
      <c r="AH26" t="n">
        <v>2</v>
      </c>
      <c r="AI26" t="n">
        <v>5</v>
      </c>
      <c r="AJ26" t="n">
        <v>2</v>
      </c>
      <c r="AK26" t="n">
        <v>1</v>
      </c>
      <c r="AL26" t="n">
        <v>2</v>
      </c>
      <c r="AM26" t="n">
        <v>3</v>
      </c>
      <c r="AN26" t="n">
        <v>1</v>
      </c>
      <c r="AO26" t="n">
        <v>4</v>
      </c>
      <c r="AP26" t="n">
        <v>4</v>
      </c>
      <c r="AQ26" t="n">
        <v>2</v>
      </c>
      <c r="AR26" t="n">
        <v>3</v>
      </c>
      <c r="AS26" t="n">
        <v>2</v>
      </c>
      <c r="AT26" t="n">
        <v>5</v>
      </c>
      <c r="AU26" t="n">
        <v>2</v>
      </c>
      <c r="AV26" t="n">
        <v>5</v>
      </c>
      <c r="AW26" t="n">
        <v>2</v>
      </c>
      <c r="AX26" t="n">
        <v>2</v>
      </c>
      <c r="AY26" t="n">
        <v>1</v>
      </c>
      <c r="AZ26" t="n">
        <v>1</v>
      </c>
      <c r="BA26" t="n">
        <v>1</v>
      </c>
      <c r="BB26" t="n">
        <v>2</v>
      </c>
      <c r="BC26" t="n">
        <v>1</v>
      </c>
      <c r="BD26" t="n">
        <v>1</v>
      </c>
      <c r="BE26" t="n">
        <v>1</v>
      </c>
      <c r="BF26" t="n">
        <v>1</v>
      </c>
      <c r="BG26" t="n">
        <v>3</v>
      </c>
      <c r="BH26" t="n">
        <v>3</v>
      </c>
      <c r="BI26" t="n">
        <v>3</v>
      </c>
      <c r="BJ26">
        <f>ROUND(E26*K26/10, 0)</f>
        <v/>
      </c>
      <c r="BK26">
        <f>ROUND(F26*K26/1000000, 0)</f>
        <v/>
      </c>
    </row>
    <row r="27">
      <c r="A27" t="n">
        <v>4</v>
      </c>
      <c r="B27" t="inlineStr">
        <is>
          <t>21/09/24</t>
        </is>
      </c>
      <c r="C27" t="inlineStr">
        <is>
          <t>RODP - 07.00 - 24.00</t>
        </is>
      </c>
      <c r="D27" t="inlineStr">
        <is>
          <t>Zee TV</t>
        </is>
      </c>
      <c r="E27" t="n">
        <v>0.3648804388189491</v>
      </c>
      <c r="F27" t="n">
        <v>1957.084357084357</v>
      </c>
      <c r="G27" t="inlineStr">
        <is>
          <t>07.00</t>
        </is>
      </c>
      <c r="H27" t="inlineStr">
        <is>
          <t>24.00</t>
        </is>
      </c>
      <c r="I27" t="n">
        <v>1</v>
      </c>
      <c r="J27" t="inlineStr">
        <is>
          <t>Sat</t>
        </is>
      </c>
      <c r="K27" t="n">
        <v>1965</v>
      </c>
      <c r="L27" t="n">
        <v>91</v>
      </c>
      <c r="M27" t="n">
        <v>1965</v>
      </c>
      <c r="N27" t="n">
        <v>0</v>
      </c>
      <c r="O27" t="inlineStr">
        <is>
          <t>As Per Deal</t>
        </is>
      </c>
      <c r="P27" t="n">
        <v>1</v>
      </c>
      <c r="Q27" t="n">
        <v>3</v>
      </c>
      <c r="R27" t="n">
        <v>3</v>
      </c>
      <c r="S27" t="n">
        <v>2</v>
      </c>
      <c r="T27" t="n">
        <v>2</v>
      </c>
      <c r="U27" t="n">
        <v>2</v>
      </c>
      <c r="V27" t="n">
        <v>1</v>
      </c>
      <c r="W27" t="n">
        <v>3</v>
      </c>
      <c r="X27" t="n">
        <v>3</v>
      </c>
      <c r="Y27" t="n">
        <v>2</v>
      </c>
      <c r="Z27" t="n">
        <v>2</v>
      </c>
      <c r="AA27" t="n">
        <v>2</v>
      </c>
      <c r="AB27" t="n">
        <v>2</v>
      </c>
      <c r="AC27" t="n">
        <v>2</v>
      </c>
      <c r="AD27" t="n">
        <v>2</v>
      </c>
      <c r="AE27" t="n">
        <v>1</v>
      </c>
      <c r="AF27" t="n">
        <v>2</v>
      </c>
      <c r="AG27" t="n">
        <v>3</v>
      </c>
      <c r="AH27" t="n">
        <v>2</v>
      </c>
      <c r="AI27" t="n">
        <v>5</v>
      </c>
      <c r="AJ27" t="n">
        <v>2</v>
      </c>
      <c r="AK27" t="n">
        <v>1</v>
      </c>
      <c r="AL27" t="n">
        <v>2</v>
      </c>
      <c r="AM27" t="n">
        <v>3</v>
      </c>
      <c r="AN27" t="n">
        <v>1</v>
      </c>
      <c r="AO27" t="n">
        <v>4</v>
      </c>
      <c r="AP27" t="n">
        <v>4</v>
      </c>
      <c r="AQ27" t="n">
        <v>2</v>
      </c>
      <c r="AR27" t="n">
        <v>3</v>
      </c>
      <c r="AS27" t="n">
        <v>2</v>
      </c>
      <c r="AT27" t="n">
        <v>5</v>
      </c>
      <c r="AU27" t="n">
        <v>2</v>
      </c>
      <c r="AV27" t="n">
        <v>5</v>
      </c>
      <c r="AW27" t="n">
        <v>2</v>
      </c>
      <c r="AX27" t="n">
        <v>1</v>
      </c>
      <c r="AY27" t="n">
        <v>0</v>
      </c>
      <c r="AZ27" t="n">
        <v>1</v>
      </c>
      <c r="BA27" t="n">
        <v>1</v>
      </c>
      <c r="BB27" t="n">
        <v>2</v>
      </c>
      <c r="BC27" t="n">
        <v>1</v>
      </c>
      <c r="BD27" t="n">
        <v>1</v>
      </c>
      <c r="BE27" t="n">
        <v>1</v>
      </c>
      <c r="BF27" t="n">
        <v>1</v>
      </c>
      <c r="BG27" t="n">
        <v>3</v>
      </c>
      <c r="BH27" t="n">
        <v>3</v>
      </c>
      <c r="BI27" t="n">
        <v>3</v>
      </c>
      <c r="BJ27">
        <f>ROUND(E27*K27/10, 0)</f>
        <v/>
      </c>
      <c r="BK27">
        <f>ROUND(F27*K27/1000000, 0)</f>
        <v/>
      </c>
    </row>
    <row r="28">
      <c r="A28" t="n">
        <v>5</v>
      </c>
      <c r="B28" t="inlineStr">
        <is>
          <t>22/09/24</t>
        </is>
      </c>
      <c r="C28" t="inlineStr">
        <is>
          <t>RODP - 07.00 - 24.00</t>
        </is>
      </c>
      <c r="D28" t="inlineStr">
        <is>
          <t>Zee TV</t>
        </is>
      </c>
      <c r="E28" t="n">
        <v>0.3648804388189491</v>
      </c>
      <c r="F28" t="n">
        <v>1957.084357084357</v>
      </c>
      <c r="G28" t="inlineStr">
        <is>
          <t>07.00</t>
        </is>
      </c>
      <c r="H28" t="inlineStr">
        <is>
          <t>24.00</t>
        </is>
      </c>
      <c r="I28" t="n">
        <v>1</v>
      </c>
      <c r="J28" t="inlineStr">
        <is>
          <t>Sun</t>
        </is>
      </c>
      <c r="K28" t="n">
        <v>1865</v>
      </c>
      <c r="L28" t="n">
        <v>91</v>
      </c>
      <c r="M28" t="n">
        <v>1865</v>
      </c>
      <c r="N28" t="n">
        <v>0</v>
      </c>
      <c r="O28" t="inlineStr">
        <is>
          <t>As Per Deal</t>
        </is>
      </c>
      <c r="P28" t="n">
        <v>1</v>
      </c>
      <c r="Q28" t="n">
        <v>3</v>
      </c>
      <c r="R28" t="n">
        <v>3</v>
      </c>
      <c r="S28" t="n">
        <v>2</v>
      </c>
      <c r="T28" t="n">
        <v>2</v>
      </c>
      <c r="U28" t="n">
        <v>2</v>
      </c>
      <c r="V28" t="n">
        <v>1</v>
      </c>
      <c r="W28" t="n">
        <v>3</v>
      </c>
      <c r="X28" t="n">
        <v>3</v>
      </c>
      <c r="Y28" t="n">
        <v>2</v>
      </c>
      <c r="Z28" t="n">
        <v>2</v>
      </c>
      <c r="AA28" t="n">
        <v>2</v>
      </c>
      <c r="AB28" t="n">
        <v>2</v>
      </c>
      <c r="AC28" t="n">
        <v>2</v>
      </c>
      <c r="AD28" t="n">
        <v>2</v>
      </c>
      <c r="AE28" t="n">
        <v>1</v>
      </c>
      <c r="AF28" t="n">
        <v>2</v>
      </c>
      <c r="AG28" t="n">
        <v>2</v>
      </c>
      <c r="AH28" t="n">
        <v>2</v>
      </c>
      <c r="AI28" t="n">
        <v>5</v>
      </c>
      <c r="AJ28" t="n">
        <v>2</v>
      </c>
      <c r="AK28" t="n">
        <v>1</v>
      </c>
      <c r="AL28" t="n">
        <v>2</v>
      </c>
      <c r="AM28" t="n">
        <v>3</v>
      </c>
      <c r="AN28" t="n">
        <v>1</v>
      </c>
      <c r="AO28" t="n">
        <v>4</v>
      </c>
      <c r="AP28" t="n">
        <v>4</v>
      </c>
      <c r="AQ28" t="n">
        <v>1</v>
      </c>
      <c r="AR28" t="n">
        <v>2</v>
      </c>
      <c r="AS28" t="n">
        <v>2</v>
      </c>
      <c r="AT28" t="n">
        <v>5</v>
      </c>
      <c r="AU28" t="n">
        <v>2</v>
      </c>
      <c r="AV28" t="n">
        <v>5</v>
      </c>
      <c r="AW28" t="n">
        <v>2</v>
      </c>
      <c r="AX28" t="n">
        <v>1</v>
      </c>
      <c r="AY28" t="n">
        <v>0</v>
      </c>
      <c r="AZ28" t="n">
        <v>1</v>
      </c>
      <c r="BA28" t="n">
        <v>1</v>
      </c>
      <c r="BB28" t="n">
        <v>1</v>
      </c>
      <c r="BC28" t="n">
        <v>1</v>
      </c>
      <c r="BD28" t="n">
        <v>0</v>
      </c>
      <c r="BE28" t="n">
        <v>1</v>
      </c>
      <c r="BF28" t="n">
        <v>1</v>
      </c>
      <c r="BG28" t="n">
        <v>3</v>
      </c>
      <c r="BH28" t="n">
        <v>3</v>
      </c>
      <c r="BI28" t="n">
        <v>3</v>
      </c>
      <c r="BJ28">
        <f>ROUND(E28*K28/10, 0)</f>
        <v/>
      </c>
      <c r="BK28">
        <f>ROUND(F28*K28/1000000, 0)</f>
        <v/>
      </c>
    </row>
    <row r="29">
      <c r="A29" t="n">
        <v>6</v>
      </c>
      <c r="B29" t="inlineStr">
        <is>
          <t>23/09/24</t>
        </is>
      </c>
      <c r="C29" t="inlineStr">
        <is>
          <t>RODP - 07.00 - 24.00</t>
        </is>
      </c>
      <c r="D29" t="inlineStr">
        <is>
          <t>Zee TV</t>
        </is>
      </c>
      <c r="E29" t="n">
        <v>0.3648804388189491</v>
      </c>
      <c r="F29" t="n">
        <v>1957.084357084357</v>
      </c>
      <c r="G29" t="inlineStr">
        <is>
          <t>07.00</t>
        </is>
      </c>
      <c r="H29" t="inlineStr">
        <is>
          <t>24.00</t>
        </is>
      </c>
      <c r="I29" t="n">
        <v>1</v>
      </c>
      <c r="J29" t="inlineStr">
        <is>
          <t>Mon</t>
        </is>
      </c>
      <c r="K29" t="n">
        <v>1805</v>
      </c>
      <c r="L29" t="n">
        <v>95</v>
      </c>
      <c r="M29" t="n">
        <v>1805</v>
      </c>
      <c r="N29" t="n">
        <v>0</v>
      </c>
      <c r="O29" t="inlineStr">
        <is>
          <t>As Per Deal</t>
        </is>
      </c>
      <c r="P29" t="n">
        <v>1</v>
      </c>
      <c r="Q29" t="n">
        <v>3</v>
      </c>
      <c r="R29" t="n">
        <v>3</v>
      </c>
      <c r="S29" t="n">
        <v>2</v>
      </c>
      <c r="T29" t="n">
        <v>1</v>
      </c>
      <c r="U29" t="n">
        <v>2</v>
      </c>
      <c r="V29" t="n">
        <v>1</v>
      </c>
      <c r="W29" t="n">
        <v>2</v>
      </c>
      <c r="X29" t="n">
        <v>3</v>
      </c>
      <c r="Y29" t="n">
        <v>2</v>
      </c>
      <c r="Z29" t="n">
        <v>2</v>
      </c>
      <c r="AA29" t="n">
        <v>2</v>
      </c>
      <c r="AB29" t="n">
        <v>2</v>
      </c>
      <c r="AC29" t="n">
        <v>2</v>
      </c>
      <c r="AD29" t="n">
        <v>2</v>
      </c>
      <c r="AE29" t="n">
        <v>1</v>
      </c>
      <c r="AF29" t="n">
        <v>2</v>
      </c>
      <c r="AG29" t="n">
        <v>2</v>
      </c>
      <c r="AH29" t="n">
        <v>2</v>
      </c>
      <c r="AI29" t="n">
        <v>5</v>
      </c>
      <c r="AJ29" t="n">
        <v>2</v>
      </c>
      <c r="AK29" t="n">
        <v>1</v>
      </c>
      <c r="AL29" t="n">
        <v>2</v>
      </c>
      <c r="AM29" t="n">
        <v>3</v>
      </c>
      <c r="AN29" t="n">
        <v>1</v>
      </c>
      <c r="AO29" t="n">
        <v>4</v>
      </c>
      <c r="AP29" t="n">
        <v>4</v>
      </c>
      <c r="AQ29" t="n">
        <v>1</v>
      </c>
      <c r="AR29" t="n">
        <v>2</v>
      </c>
      <c r="AS29" t="n">
        <v>2</v>
      </c>
      <c r="AT29" t="n">
        <v>5</v>
      </c>
      <c r="AU29" t="n">
        <v>2</v>
      </c>
      <c r="AV29" t="n">
        <v>5</v>
      </c>
      <c r="AW29" t="n">
        <v>2</v>
      </c>
      <c r="AX29" t="n">
        <v>1</v>
      </c>
      <c r="AY29" t="n">
        <v>0</v>
      </c>
      <c r="AZ29" t="n">
        <v>1</v>
      </c>
      <c r="BA29" t="n">
        <v>0</v>
      </c>
      <c r="BB29" t="n">
        <v>1</v>
      </c>
      <c r="BC29" t="n">
        <v>1</v>
      </c>
      <c r="BD29" t="n">
        <v>0</v>
      </c>
      <c r="BE29" t="n">
        <v>1</v>
      </c>
      <c r="BF29" t="n">
        <v>1</v>
      </c>
      <c r="BG29" t="n">
        <v>3</v>
      </c>
      <c r="BH29" t="n">
        <v>3</v>
      </c>
      <c r="BI29" t="n">
        <v>3</v>
      </c>
      <c r="BJ29">
        <f>ROUND(E29*K29/10, 0)</f>
        <v/>
      </c>
      <c r="BK29">
        <f>ROUND(F29*K29/1000000, 0)</f>
        <v/>
      </c>
    </row>
    <row r="30">
      <c r="A30" t="n">
        <v>7</v>
      </c>
      <c r="B30" t="inlineStr">
        <is>
          <t>24/09/24</t>
        </is>
      </c>
      <c r="C30" t="inlineStr">
        <is>
          <t>RODP - 07.00 - 24.00</t>
        </is>
      </c>
      <c r="D30" t="inlineStr">
        <is>
          <t>Zee TV</t>
        </is>
      </c>
      <c r="E30" t="n">
        <v>0.3648804388189491</v>
      </c>
      <c r="F30" t="n">
        <v>1957.084357084357</v>
      </c>
      <c r="G30" t="inlineStr">
        <is>
          <t>07.00</t>
        </is>
      </c>
      <c r="H30" t="inlineStr">
        <is>
          <t>24.00</t>
        </is>
      </c>
      <c r="I30" t="n">
        <v>1</v>
      </c>
      <c r="J30" t="inlineStr">
        <is>
          <t>Tue</t>
        </is>
      </c>
      <c r="K30" t="n">
        <v>1725</v>
      </c>
      <c r="L30" t="n">
        <v>91</v>
      </c>
      <c r="M30" t="n">
        <v>1725</v>
      </c>
      <c r="N30" t="n">
        <v>0</v>
      </c>
      <c r="O30" t="inlineStr">
        <is>
          <t>As Per Deal</t>
        </is>
      </c>
      <c r="P30" t="n">
        <v>1</v>
      </c>
      <c r="Q30" t="n">
        <v>3</v>
      </c>
      <c r="R30" t="n">
        <v>3</v>
      </c>
      <c r="S30" t="n">
        <v>2</v>
      </c>
      <c r="T30" t="n">
        <v>1</v>
      </c>
      <c r="U30" t="n">
        <v>2</v>
      </c>
      <c r="V30" t="n">
        <v>1</v>
      </c>
      <c r="W30" t="n">
        <v>2</v>
      </c>
      <c r="X30" t="n">
        <v>3</v>
      </c>
      <c r="Y30" t="n">
        <v>2</v>
      </c>
      <c r="Z30" t="n">
        <v>2</v>
      </c>
      <c r="AA30" t="n">
        <v>2</v>
      </c>
      <c r="AB30" t="n">
        <v>2</v>
      </c>
      <c r="AC30" t="n">
        <v>1</v>
      </c>
      <c r="AD30" t="n">
        <v>2</v>
      </c>
      <c r="AE30" t="n">
        <v>1</v>
      </c>
      <c r="AF30" t="n">
        <v>2</v>
      </c>
      <c r="AG30" t="n">
        <v>2</v>
      </c>
      <c r="AH30" t="n">
        <v>2</v>
      </c>
      <c r="AI30" t="n">
        <v>4</v>
      </c>
      <c r="AJ30" t="n">
        <v>2</v>
      </c>
      <c r="AK30" t="n">
        <v>1</v>
      </c>
      <c r="AL30" t="n">
        <v>2</v>
      </c>
      <c r="AM30" t="n">
        <v>3</v>
      </c>
      <c r="AN30" t="n">
        <v>1</v>
      </c>
      <c r="AO30" t="n">
        <v>4</v>
      </c>
      <c r="AP30" t="n">
        <v>4</v>
      </c>
      <c r="AQ30" t="n">
        <v>1</v>
      </c>
      <c r="AR30" t="n">
        <v>2</v>
      </c>
      <c r="AS30" t="n">
        <v>2</v>
      </c>
      <c r="AT30" t="n">
        <v>5</v>
      </c>
      <c r="AU30" t="n">
        <v>2</v>
      </c>
      <c r="AV30" t="n">
        <v>4</v>
      </c>
      <c r="AW30" t="n">
        <v>2</v>
      </c>
      <c r="AX30" t="n">
        <v>1</v>
      </c>
      <c r="AY30" t="n">
        <v>0</v>
      </c>
      <c r="AZ30" t="n">
        <v>1</v>
      </c>
      <c r="BA30" t="n">
        <v>0</v>
      </c>
      <c r="BB30" t="n">
        <v>1</v>
      </c>
      <c r="BC30" t="n">
        <v>1</v>
      </c>
      <c r="BD30" t="n">
        <v>0</v>
      </c>
      <c r="BE30" t="n">
        <v>1</v>
      </c>
      <c r="BF30" t="n">
        <v>1</v>
      </c>
      <c r="BG30" t="n">
        <v>3</v>
      </c>
      <c r="BH30" t="n">
        <v>2</v>
      </c>
      <c r="BI30" t="n">
        <v>3</v>
      </c>
      <c r="BJ30">
        <f>ROUND(E30*K30/10, 0)</f>
        <v/>
      </c>
      <c r="BK30">
        <f>ROUND(F30*K30/1000000, 0)</f>
        <v/>
      </c>
    </row>
    <row r="31">
      <c r="A31" t="n">
        <v>8</v>
      </c>
      <c r="B31" t="inlineStr">
        <is>
          <t>25/09/24</t>
        </is>
      </c>
      <c r="C31" t="inlineStr">
        <is>
          <t>RODP - 07.00 - 24.00</t>
        </is>
      </c>
      <c r="D31" t="inlineStr">
        <is>
          <t>Zee TV</t>
        </is>
      </c>
      <c r="E31" t="n">
        <v>0.3648804388189491</v>
      </c>
      <c r="F31" t="n">
        <v>1957.084357084357</v>
      </c>
      <c r="G31" t="inlineStr">
        <is>
          <t>07.00</t>
        </is>
      </c>
      <c r="H31" t="inlineStr">
        <is>
          <t>24.00</t>
        </is>
      </c>
      <c r="I31" t="n">
        <v>1</v>
      </c>
      <c r="J31" t="inlineStr">
        <is>
          <t>Wed</t>
        </is>
      </c>
      <c r="K31" t="n">
        <v>1625</v>
      </c>
      <c r="L31" t="n">
        <v>93</v>
      </c>
      <c r="M31" t="n">
        <v>1625</v>
      </c>
      <c r="N31" t="n">
        <v>0</v>
      </c>
      <c r="O31" t="inlineStr">
        <is>
          <t>As Per Deal</t>
        </is>
      </c>
      <c r="P31" t="n">
        <v>1</v>
      </c>
      <c r="Q31" t="n">
        <v>3</v>
      </c>
      <c r="R31" t="n">
        <v>3</v>
      </c>
      <c r="S31" t="n">
        <v>2</v>
      </c>
      <c r="T31" t="n">
        <v>1</v>
      </c>
      <c r="U31" t="n">
        <v>1</v>
      </c>
      <c r="V31" t="n">
        <v>1</v>
      </c>
      <c r="W31" t="n">
        <v>2</v>
      </c>
      <c r="X31" t="n">
        <v>3</v>
      </c>
      <c r="Y31" t="n">
        <v>2</v>
      </c>
      <c r="Z31" t="n">
        <v>2</v>
      </c>
      <c r="AA31" t="n">
        <v>2</v>
      </c>
      <c r="AB31" t="n">
        <v>2</v>
      </c>
      <c r="AC31" t="n">
        <v>1</v>
      </c>
      <c r="AD31" t="n">
        <v>2</v>
      </c>
      <c r="AE31" t="n">
        <v>1</v>
      </c>
      <c r="AF31" t="n">
        <v>1</v>
      </c>
      <c r="AG31" t="n">
        <v>2</v>
      </c>
      <c r="AH31" t="n">
        <v>2</v>
      </c>
      <c r="AI31" t="n">
        <v>4</v>
      </c>
      <c r="AJ31" t="n">
        <v>2</v>
      </c>
      <c r="AK31" t="n">
        <v>1</v>
      </c>
      <c r="AL31" t="n">
        <v>2</v>
      </c>
      <c r="AM31" t="n">
        <v>3</v>
      </c>
      <c r="AN31" t="n">
        <v>1</v>
      </c>
      <c r="AO31" t="n">
        <v>4</v>
      </c>
      <c r="AP31" t="n">
        <v>4</v>
      </c>
      <c r="AQ31" t="n">
        <v>1</v>
      </c>
      <c r="AR31" t="n">
        <v>2</v>
      </c>
      <c r="AS31" t="n">
        <v>2</v>
      </c>
      <c r="AT31" t="n">
        <v>5</v>
      </c>
      <c r="AU31" t="n">
        <v>1</v>
      </c>
      <c r="AV31" t="n">
        <v>4</v>
      </c>
      <c r="AW31" t="n">
        <v>2</v>
      </c>
      <c r="AX31" t="n">
        <v>1</v>
      </c>
      <c r="AY31" t="n">
        <v>0</v>
      </c>
      <c r="AZ31" t="n">
        <v>1</v>
      </c>
      <c r="BA31" t="n">
        <v>0</v>
      </c>
      <c r="BB31" t="n">
        <v>1</v>
      </c>
      <c r="BC31" t="n">
        <v>1</v>
      </c>
      <c r="BD31" t="n">
        <v>0</v>
      </c>
      <c r="BE31" t="n">
        <v>1</v>
      </c>
      <c r="BF31" t="n">
        <v>1</v>
      </c>
      <c r="BG31" t="n">
        <v>2</v>
      </c>
      <c r="BH31" t="n">
        <v>2</v>
      </c>
      <c r="BI31" t="n">
        <v>2</v>
      </c>
      <c r="BJ31">
        <f>ROUND(E31*K31/10, 0)</f>
        <v/>
      </c>
      <c r="BK31">
        <f>ROUND(F31*K31/1000000, 0)</f>
        <v/>
      </c>
    </row>
    <row r="32">
      <c r="A32" t="n">
        <v>9</v>
      </c>
      <c r="B32" t="inlineStr">
        <is>
          <t>26/09/24</t>
        </is>
      </c>
      <c r="C32" t="inlineStr">
        <is>
          <t>RODP - 07.00 - 24.00</t>
        </is>
      </c>
      <c r="D32" t="inlineStr">
        <is>
          <t>Zee TV</t>
        </is>
      </c>
      <c r="E32" t="n">
        <v>0.3648804388189491</v>
      </c>
      <c r="F32" t="n">
        <v>1957.084357084357</v>
      </c>
      <c r="G32" t="inlineStr">
        <is>
          <t>07.00</t>
        </is>
      </c>
      <c r="H32" t="inlineStr">
        <is>
          <t>24.00</t>
        </is>
      </c>
      <c r="I32" t="n">
        <v>1</v>
      </c>
      <c r="J32" t="inlineStr">
        <is>
          <t>Thu</t>
        </is>
      </c>
      <c r="K32" t="n">
        <v>1530</v>
      </c>
      <c r="L32" t="n">
        <v>88</v>
      </c>
      <c r="M32" t="n">
        <v>1530</v>
      </c>
      <c r="N32" t="n">
        <v>0</v>
      </c>
      <c r="O32" t="inlineStr">
        <is>
          <t>As Per Deal</t>
        </is>
      </c>
      <c r="P32" t="n">
        <v>1</v>
      </c>
      <c r="Q32" t="n">
        <v>3</v>
      </c>
      <c r="R32" t="n">
        <v>3</v>
      </c>
      <c r="S32" t="n">
        <v>2</v>
      </c>
      <c r="T32" t="n">
        <v>1</v>
      </c>
      <c r="U32" t="n">
        <v>1</v>
      </c>
      <c r="V32" t="n">
        <v>0</v>
      </c>
      <c r="W32" t="n">
        <v>2</v>
      </c>
      <c r="X32" t="n">
        <v>3</v>
      </c>
      <c r="Y32" t="n">
        <v>1</v>
      </c>
      <c r="Z32" t="n">
        <v>2</v>
      </c>
      <c r="AA32" t="n">
        <v>2</v>
      </c>
      <c r="AB32" t="n">
        <v>2</v>
      </c>
      <c r="AC32" t="n">
        <v>1</v>
      </c>
      <c r="AD32" t="n">
        <v>2</v>
      </c>
      <c r="AE32" t="n">
        <v>1</v>
      </c>
      <c r="AF32" t="n">
        <v>1</v>
      </c>
      <c r="AG32" t="n">
        <v>2</v>
      </c>
      <c r="AH32" t="n">
        <v>1</v>
      </c>
      <c r="AI32" t="n">
        <v>4</v>
      </c>
      <c r="AJ32" t="n">
        <v>2</v>
      </c>
      <c r="AK32" t="n">
        <v>1</v>
      </c>
      <c r="AL32" t="n">
        <v>2</v>
      </c>
      <c r="AM32" t="n">
        <v>3</v>
      </c>
      <c r="AN32" t="n">
        <v>0</v>
      </c>
      <c r="AO32" t="n">
        <v>4</v>
      </c>
      <c r="AP32" t="n">
        <v>4</v>
      </c>
      <c r="AQ32" t="n">
        <v>1</v>
      </c>
      <c r="AR32" t="n">
        <v>2</v>
      </c>
      <c r="AS32" t="n">
        <v>1</v>
      </c>
      <c r="AT32" t="n">
        <v>5</v>
      </c>
      <c r="AU32" t="n">
        <v>1</v>
      </c>
      <c r="AV32" t="n">
        <v>4</v>
      </c>
      <c r="AW32" t="n">
        <v>2</v>
      </c>
      <c r="AX32" t="n">
        <v>1</v>
      </c>
      <c r="AY32" t="n">
        <v>0</v>
      </c>
      <c r="AZ32" t="n">
        <v>1</v>
      </c>
      <c r="BA32" t="n">
        <v>0</v>
      </c>
      <c r="BB32" t="n">
        <v>1</v>
      </c>
      <c r="BC32" t="n">
        <v>1</v>
      </c>
      <c r="BD32" t="n">
        <v>0</v>
      </c>
      <c r="BE32" t="n">
        <v>1</v>
      </c>
      <c r="BF32" t="n">
        <v>1</v>
      </c>
      <c r="BG32" t="n">
        <v>2</v>
      </c>
      <c r="BH32" t="n">
        <v>2</v>
      </c>
      <c r="BI32" t="n">
        <v>2</v>
      </c>
      <c r="BJ32">
        <f>ROUND(E32*K32/10, 0)</f>
        <v/>
      </c>
      <c r="BK32">
        <f>ROUND(F32*K32/1000000, 0)</f>
        <v/>
      </c>
    </row>
    <row r="33">
      <c r="A33" t="n">
        <v>10</v>
      </c>
      <c r="B33" t="inlineStr">
        <is>
          <t>27/09/24</t>
        </is>
      </c>
      <c r="C33" t="inlineStr">
        <is>
          <t>RODP - 07.00 - 24.00</t>
        </is>
      </c>
      <c r="D33" t="inlineStr">
        <is>
          <t>Zee TV</t>
        </is>
      </c>
      <c r="E33" t="n">
        <v>0.3648804388189491</v>
      </c>
      <c r="F33" t="n">
        <v>1957.084357084357</v>
      </c>
      <c r="G33" t="inlineStr">
        <is>
          <t>07.00</t>
        </is>
      </c>
      <c r="H33" t="inlineStr">
        <is>
          <t>24.00</t>
        </is>
      </c>
      <c r="I33" t="n">
        <v>1</v>
      </c>
      <c r="J33" t="inlineStr">
        <is>
          <t>Fri</t>
        </is>
      </c>
      <c r="K33" t="n">
        <v>1510</v>
      </c>
      <c r="L33" t="n">
        <v>88</v>
      </c>
      <c r="M33" t="n">
        <v>1510</v>
      </c>
      <c r="N33" t="n">
        <v>0</v>
      </c>
      <c r="O33" t="inlineStr">
        <is>
          <t>As Per Deal</t>
        </is>
      </c>
      <c r="P33" t="n">
        <v>1</v>
      </c>
      <c r="Q33" t="n">
        <v>3</v>
      </c>
      <c r="R33" t="n">
        <v>3</v>
      </c>
      <c r="S33" t="n">
        <v>2</v>
      </c>
      <c r="T33" t="n">
        <v>1</v>
      </c>
      <c r="U33" t="n">
        <v>1</v>
      </c>
      <c r="V33" t="n">
        <v>0</v>
      </c>
      <c r="W33" t="n">
        <v>2</v>
      </c>
      <c r="X33" t="n">
        <v>3</v>
      </c>
      <c r="Y33" t="n">
        <v>1</v>
      </c>
      <c r="Z33" t="n">
        <v>2</v>
      </c>
      <c r="AA33" t="n">
        <v>2</v>
      </c>
      <c r="AB33" t="n">
        <v>2</v>
      </c>
      <c r="AC33" t="n">
        <v>1</v>
      </c>
      <c r="AD33" t="n">
        <v>2</v>
      </c>
      <c r="AE33" t="n">
        <v>1</v>
      </c>
      <c r="AF33" t="n">
        <v>1</v>
      </c>
      <c r="AG33" t="n">
        <v>2</v>
      </c>
      <c r="AH33" t="n">
        <v>1</v>
      </c>
      <c r="AI33" t="n">
        <v>4</v>
      </c>
      <c r="AJ33" t="n">
        <v>2</v>
      </c>
      <c r="AK33" t="n">
        <v>1</v>
      </c>
      <c r="AL33" t="n">
        <v>2</v>
      </c>
      <c r="AM33" t="n">
        <v>3</v>
      </c>
      <c r="AN33" t="n">
        <v>0</v>
      </c>
      <c r="AO33" t="n">
        <v>4</v>
      </c>
      <c r="AP33" t="n">
        <v>4</v>
      </c>
      <c r="AQ33" t="n">
        <v>1</v>
      </c>
      <c r="AR33" t="n">
        <v>2</v>
      </c>
      <c r="AS33" t="n">
        <v>1</v>
      </c>
      <c r="AT33" t="n">
        <v>4</v>
      </c>
      <c r="AU33" t="n">
        <v>1</v>
      </c>
      <c r="AV33" t="n">
        <v>4</v>
      </c>
      <c r="AW33" t="n">
        <v>2</v>
      </c>
      <c r="AX33" t="n">
        <v>1</v>
      </c>
      <c r="AY33" t="n">
        <v>0</v>
      </c>
      <c r="AZ33" t="n">
        <v>1</v>
      </c>
      <c r="BA33" t="n">
        <v>0</v>
      </c>
      <c r="BB33" t="n">
        <v>1</v>
      </c>
      <c r="BC33" t="n">
        <v>1</v>
      </c>
      <c r="BD33" t="n">
        <v>0</v>
      </c>
      <c r="BE33" t="n">
        <v>1</v>
      </c>
      <c r="BF33" t="n">
        <v>1</v>
      </c>
      <c r="BG33" t="n">
        <v>2</v>
      </c>
      <c r="BH33" t="n">
        <v>2</v>
      </c>
      <c r="BI33" t="n">
        <v>2</v>
      </c>
      <c r="BJ33">
        <f>ROUND(E33*K33/10, 0)</f>
        <v/>
      </c>
      <c r="BK33">
        <f>ROUND(F33*K33/1000000, 0)</f>
        <v/>
      </c>
    </row>
    <row r="34">
      <c r="A34" t="n">
        <v>11</v>
      </c>
      <c r="B34" t="inlineStr">
        <is>
          <t>28/09/24</t>
        </is>
      </c>
      <c r="C34" t="inlineStr">
        <is>
          <t>RODP - 07.00 - 24.00</t>
        </is>
      </c>
      <c r="D34" t="inlineStr">
        <is>
          <t>Zee TV</t>
        </is>
      </c>
      <c r="E34" t="n">
        <v>0.3648804388189491</v>
      </c>
      <c r="F34" t="n">
        <v>1957.084357084357</v>
      </c>
      <c r="G34" t="inlineStr">
        <is>
          <t>07.00</t>
        </is>
      </c>
      <c r="H34" t="inlineStr">
        <is>
          <t>24.00</t>
        </is>
      </c>
      <c r="I34" t="n">
        <v>1</v>
      </c>
      <c r="J34" t="inlineStr">
        <is>
          <t>Sat</t>
        </is>
      </c>
      <c r="K34" t="n">
        <v>1470</v>
      </c>
      <c r="L34" t="n">
        <v>91</v>
      </c>
      <c r="M34" t="n">
        <v>1470</v>
      </c>
      <c r="N34" t="n">
        <v>0</v>
      </c>
      <c r="O34" t="inlineStr">
        <is>
          <t>As Per Deal</t>
        </is>
      </c>
      <c r="P34" t="n">
        <v>1</v>
      </c>
      <c r="Q34" t="n">
        <v>3</v>
      </c>
      <c r="R34" t="n">
        <v>3</v>
      </c>
      <c r="S34" t="n">
        <v>2</v>
      </c>
      <c r="T34" t="n">
        <v>1</v>
      </c>
      <c r="U34" t="n">
        <v>1</v>
      </c>
      <c r="V34" t="n">
        <v>0</v>
      </c>
      <c r="W34" t="n">
        <v>2</v>
      </c>
      <c r="X34" t="n">
        <v>3</v>
      </c>
      <c r="Y34" t="n">
        <v>1</v>
      </c>
      <c r="Z34" t="n">
        <v>2</v>
      </c>
      <c r="AA34" t="n">
        <v>2</v>
      </c>
      <c r="AB34" t="n">
        <v>1</v>
      </c>
      <c r="AC34" t="n">
        <v>1</v>
      </c>
      <c r="AD34" t="n">
        <v>2</v>
      </c>
      <c r="AE34" t="n">
        <v>0</v>
      </c>
      <c r="AF34" t="n">
        <v>1</v>
      </c>
      <c r="AG34" t="n">
        <v>2</v>
      </c>
      <c r="AH34" t="n">
        <v>1</v>
      </c>
      <c r="AI34" t="n">
        <v>4</v>
      </c>
      <c r="AJ34" t="n">
        <v>2</v>
      </c>
      <c r="AK34" t="n">
        <v>1</v>
      </c>
      <c r="AL34" t="n">
        <v>2</v>
      </c>
      <c r="AM34" t="n">
        <v>3</v>
      </c>
      <c r="AN34" t="n">
        <v>0</v>
      </c>
      <c r="AO34" t="n">
        <v>4</v>
      </c>
      <c r="AP34" t="n">
        <v>4</v>
      </c>
      <c r="AQ34" t="n">
        <v>1</v>
      </c>
      <c r="AR34" t="n">
        <v>2</v>
      </c>
      <c r="AS34" t="n">
        <v>1</v>
      </c>
      <c r="AT34" t="n">
        <v>4</v>
      </c>
      <c r="AU34" t="n">
        <v>1</v>
      </c>
      <c r="AV34" t="n">
        <v>4</v>
      </c>
      <c r="AW34" t="n">
        <v>2</v>
      </c>
      <c r="AX34" t="n">
        <v>1</v>
      </c>
      <c r="AY34" t="n">
        <v>0</v>
      </c>
      <c r="AZ34" t="n">
        <v>1</v>
      </c>
      <c r="BA34" t="n">
        <v>0</v>
      </c>
      <c r="BB34" t="n">
        <v>1</v>
      </c>
      <c r="BC34" t="n">
        <v>1</v>
      </c>
      <c r="BD34" t="n">
        <v>0</v>
      </c>
      <c r="BE34" t="n">
        <v>1</v>
      </c>
      <c r="BF34" t="n">
        <v>1</v>
      </c>
      <c r="BG34" t="n">
        <v>2</v>
      </c>
      <c r="BH34" t="n">
        <v>2</v>
      </c>
      <c r="BI34" t="n">
        <v>2</v>
      </c>
      <c r="BJ34">
        <f>ROUND(E34*K34/10, 0)</f>
        <v/>
      </c>
      <c r="BK34">
        <f>ROUND(F34*K34/1000000, 0)</f>
        <v/>
      </c>
    </row>
    <row r="35">
      <c r="A35" t="n">
        <v>12</v>
      </c>
      <c r="B35" t="inlineStr">
        <is>
          <t>29/09/24</t>
        </is>
      </c>
      <c r="C35" t="inlineStr">
        <is>
          <t>RODP - 07.00 - 24.00</t>
        </is>
      </c>
      <c r="D35" t="inlineStr">
        <is>
          <t>Zee TV</t>
        </is>
      </c>
      <c r="E35" t="n">
        <v>0.3648804388189491</v>
      </c>
      <c r="F35" t="n">
        <v>1957.084357084357</v>
      </c>
      <c r="G35" t="inlineStr">
        <is>
          <t>07.00</t>
        </is>
      </c>
      <c r="H35" t="inlineStr">
        <is>
          <t>24.00</t>
        </is>
      </c>
      <c r="I35" t="n">
        <v>1</v>
      </c>
      <c r="J35" t="inlineStr">
        <is>
          <t>Sun</t>
        </is>
      </c>
      <c r="K35" t="n">
        <v>1410</v>
      </c>
      <c r="L35" t="n">
        <v>91</v>
      </c>
      <c r="M35" t="n">
        <v>1410</v>
      </c>
      <c r="N35" t="n">
        <v>0</v>
      </c>
      <c r="O35" t="inlineStr">
        <is>
          <t>As Per Deal</t>
        </is>
      </c>
      <c r="P35" t="n">
        <v>1</v>
      </c>
      <c r="Q35" t="n">
        <v>3</v>
      </c>
      <c r="R35" t="n">
        <v>3</v>
      </c>
      <c r="S35" t="n">
        <v>2</v>
      </c>
      <c r="T35" t="n">
        <v>1</v>
      </c>
      <c r="U35" t="n">
        <v>1</v>
      </c>
      <c r="V35" t="n">
        <v>0</v>
      </c>
      <c r="W35" t="n">
        <v>2</v>
      </c>
      <c r="X35" t="n">
        <v>2</v>
      </c>
      <c r="Y35" t="n">
        <v>1</v>
      </c>
      <c r="Z35" t="n">
        <v>2</v>
      </c>
      <c r="AA35" t="n">
        <v>2</v>
      </c>
      <c r="AB35" t="n">
        <v>1</v>
      </c>
      <c r="AC35" t="n">
        <v>1</v>
      </c>
      <c r="AD35" t="n">
        <v>1</v>
      </c>
      <c r="AE35" t="n">
        <v>0</v>
      </c>
      <c r="AF35" t="n">
        <v>1</v>
      </c>
      <c r="AG35" t="n">
        <v>2</v>
      </c>
      <c r="AH35" t="n">
        <v>1</v>
      </c>
      <c r="AI35" t="n">
        <v>4</v>
      </c>
      <c r="AJ35" t="n">
        <v>2</v>
      </c>
      <c r="AK35" t="n">
        <v>1</v>
      </c>
      <c r="AL35" t="n">
        <v>2</v>
      </c>
      <c r="AM35" t="n">
        <v>3</v>
      </c>
      <c r="AN35" t="n">
        <v>0</v>
      </c>
      <c r="AO35" t="n">
        <v>4</v>
      </c>
      <c r="AP35" t="n">
        <v>4</v>
      </c>
      <c r="AQ35" t="n">
        <v>1</v>
      </c>
      <c r="AR35" t="n">
        <v>2</v>
      </c>
      <c r="AS35" t="n">
        <v>1</v>
      </c>
      <c r="AT35" t="n">
        <v>4</v>
      </c>
      <c r="AU35" t="n">
        <v>1</v>
      </c>
      <c r="AV35" t="n">
        <v>4</v>
      </c>
      <c r="AW35" t="n">
        <v>2</v>
      </c>
      <c r="AX35" t="n">
        <v>1</v>
      </c>
      <c r="AY35" t="n">
        <v>0</v>
      </c>
      <c r="AZ35" t="n">
        <v>1</v>
      </c>
      <c r="BA35" t="n">
        <v>0</v>
      </c>
      <c r="BB35" t="n">
        <v>1</v>
      </c>
      <c r="BC35" t="n">
        <v>1</v>
      </c>
      <c r="BD35" t="n">
        <v>0</v>
      </c>
      <c r="BE35" t="n">
        <v>0</v>
      </c>
      <c r="BF35" t="n">
        <v>1</v>
      </c>
      <c r="BG35" t="n">
        <v>2</v>
      </c>
      <c r="BH35" t="n">
        <v>2</v>
      </c>
      <c r="BI35" t="n">
        <v>2</v>
      </c>
      <c r="BJ35">
        <f>ROUND(E35*K35/10, 0)</f>
        <v/>
      </c>
      <c r="BK35">
        <f>ROUND(F35*K35/1000000, 0)</f>
        <v/>
      </c>
    </row>
    <row r="36">
      <c r="A36" t="n">
        <v>13</v>
      </c>
      <c r="B36" t="inlineStr">
        <is>
          <t>30/09/24</t>
        </is>
      </c>
      <c r="C36" t="inlineStr">
        <is>
          <t>RODP - 07.00 - 24.00</t>
        </is>
      </c>
      <c r="D36" t="inlineStr">
        <is>
          <t>Zee TV</t>
        </is>
      </c>
      <c r="E36" t="n">
        <v>0.3648804388189491</v>
      </c>
      <c r="F36" t="n">
        <v>1957.084357084357</v>
      </c>
      <c r="G36" t="inlineStr">
        <is>
          <t>07.00</t>
        </is>
      </c>
      <c r="H36" t="inlineStr">
        <is>
          <t>24.00</t>
        </is>
      </c>
      <c r="I36" t="n">
        <v>1</v>
      </c>
      <c r="J36" t="inlineStr">
        <is>
          <t>Mon</t>
        </is>
      </c>
      <c r="K36" t="n">
        <v>1390</v>
      </c>
      <c r="L36" t="n">
        <v>95</v>
      </c>
      <c r="M36" t="n">
        <v>1390</v>
      </c>
      <c r="N36" t="n">
        <v>0</v>
      </c>
      <c r="O36" t="inlineStr">
        <is>
          <t>As Per Deal</t>
        </is>
      </c>
      <c r="P36" t="n">
        <v>1</v>
      </c>
      <c r="Q36" t="n">
        <v>3</v>
      </c>
      <c r="R36" t="n">
        <v>3</v>
      </c>
      <c r="S36" t="n">
        <v>2</v>
      </c>
      <c r="T36" t="n">
        <v>1</v>
      </c>
      <c r="U36" t="n">
        <v>1</v>
      </c>
      <c r="V36" t="n">
        <v>0</v>
      </c>
      <c r="W36" t="n">
        <v>2</v>
      </c>
      <c r="X36" t="n">
        <v>2</v>
      </c>
      <c r="Y36" t="n">
        <v>1</v>
      </c>
      <c r="Z36" t="n">
        <v>2</v>
      </c>
      <c r="AA36" t="n">
        <v>2</v>
      </c>
      <c r="AB36" t="n">
        <v>1</v>
      </c>
      <c r="AC36" t="n">
        <v>1</v>
      </c>
      <c r="AD36" t="n">
        <v>1</v>
      </c>
      <c r="AE36" t="n">
        <v>0</v>
      </c>
      <c r="AF36" t="n">
        <v>1</v>
      </c>
      <c r="AG36" t="n">
        <v>2</v>
      </c>
      <c r="AH36" t="n">
        <v>1</v>
      </c>
      <c r="AI36" t="n">
        <v>4</v>
      </c>
      <c r="AJ36" t="n">
        <v>2</v>
      </c>
      <c r="AK36" t="n">
        <v>1</v>
      </c>
      <c r="AL36" t="n">
        <v>2</v>
      </c>
      <c r="AM36" t="n">
        <v>3</v>
      </c>
      <c r="AN36" t="n">
        <v>0</v>
      </c>
      <c r="AO36" t="n">
        <v>4</v>
      </c>
      <c r="AP36" t="n">
        <v>3</v>
      </c>
      <c r="AQ36" t="n">
        <v>1</v>
      </c>
      <c r="AR36" t="n">
        <v>2</v>
      </c>
      <c r="AS36" t="n">
        <v>1</v>
      </c>
      <c r="AT36" t="n">
        <v>4</v>
      </c>
      <c r="AU36" t="n">
        <v>1</v>
      </c>
      <c r="AV36" t="n">
        <v>4</v>
      </c>
      <c r="AW36" t="n">
        <v>2</v>
      </c>
      <c r="AX36" t="n">
        <v>1</v>
      </c>
      <c r="AY36" t="n">
        <v>0</v>
      </c>
      <c r="AZ36" t="n">
        <v>1</v>
      </c>
      <c r="BA36" t="n">
        <v>0</v>
      </c>
      <c r="BB36" t="n">
        <v>1</v>
      </c>
      <c r="BC36" t="n">
        <v>1</v>
      </c>
      <c r="BD36" t="n">
        <v>0</v>
      </c>
      <c r="BE36" t="n">
        <v>0</v>
      </c>
      <c r="BF36" t="n">
        <v>1</v>
      </c>
      <c r="BG36" t="n">
        <v>2</v>
      </c>
      <c r="BH36" t="n">
        <v>2</v>
      </c>
      <c r="BI36" t="n">
        <v>2</v>
      </c>
      <c r="BJ36">
        <f>ROUND(E36*K36/10, 0)</f>
        <v/>
      </c>
      <c r="BK36">
        <f>ROUND(F36*K36/1000000, 0)</f>
        <v/>
      </c>
    </row>
    <row r="37">
      <c r="K37" t="n">
        <v>0</v>
      </c>
      <c r="M37" t="n">
        <v>0</v>
      </c>
      <c r="BJ37">
        <f>ROUND(E37*K37/10, 0)</f>
        <v/>
      </c>
      <c r="BK37">
        <f>ROUND(F37*K37/1000000, 0)</f>
        <v/>
      </c>
    </row>
    <row r="38">
      <c r="K38" t="n">
        <v>0</v>
      </c>
      <c r="M38" t="n">
        <v>0</v>
      </c>
      <c r="BJ38">
        <f>ROUND(E38*K38/10, 0)</f>
        <v/>
      </c>
      <c r="BK38">
        <f>ROUND(F38*K38/1000000, 0)</f>
        <v/>
      </c>
    </row>
    <row r="39">
      <c r="K39" t="n">
        <v>0</v>
      </c>
      <c r="M39" t="n">
        <v>0</v>
      </c>
      <c r="BJ39">
        <f>ROUND(E39*K39/10, 0)</f>
        <v/>
      </c>
      <c r="BK39">
        <f>ROUND(F39*K39/1000000, 0)</f>
        <v/>
      </c>
    </row>
    <row r="40">
      <c r="K40" t="n">
        <v>0</v>
      </c>
      <c r="M40" t="n">
        <v>0</v>
      </c>
      <c r="BJ40">
        <f>ROUND(E40*K40/10, 0)</f>
        <v/>
      </c>
      <c r="BK40">
        <f>ROUND(F40*K40/1000000, 0)</f>
        <v/>
      </c>
    </row>
    <row r="41">
      <c r="K41" t="n">
        <v>0</v>
      </c>
      <c r="M41" t="n">
        <v>0</v>
      </c>
      <c r="BJ41">
        <f>ROUND(E41*K41/10, 0)</f>
        <v/>
      </c>
      <c r="BK41">
        <f>ROUND(F41*K41/1000000, 0)</f>
        <v/>
      </c>
    </row>
    <row r="42">
      <c r="K42" t="n">
        <v>0</v>
      </c>
      <c r="M42" t="n">
        <v>0</v>
      </c>
      <c r="BJ42">
        <f>ROUND(E42*K42/10, 0)</f>
        <v/>
      </c>
      <c r="BK42">
        <f>ROUND(F42*K42/1000000, 0)</f>
        <v/>
      </c>
    </row>
    <row r="43">
      <c r="K43" t="n">
        <v>0</v>
      </c>
      <c r="M43" t="n">
        <v>0</v>
      </c>
      <c r="BJ43">
        <f>ROUND(E43*K43/10, 0)</f>
        <v/>
      </c>
      <c r="BK43">
        <f>ROUND(F43*K43/1000000, 0)</f>
        <v/>
      </c>
    </row>
    <row r="44">
      <c r="K44" t="n">
        <v>0</v>
      </c>
      <c r="M44" t="n">
        <v>0</v>
      </c>
      <c r="BJ44">
        <f>ROUND(E44*K44/10, 0)</f>
        <v/>
      </c>
      <c r="BK44">
        <f>ROUND(F44*K44/1000000, 0)</f>
        <v/>
      </c>
    </row>
    <row r="45">
      <c r="K45" t="n">
        <v>0</v>
      </c>
      <c r="M45" t="n">
        <v>0</v>
      </c>
      <c r="BJ45">
        <f>ROUND(E45*K45/10, 0)</f>
        <v/>
      </c>
      <c r="BK45">
        <f>ROUND(F45*K45/1000000, 0)</f>
        <v/>
      </c>
    </row>
    <row r="46">
      <c r="K46" t="n">
        <v>0</v>
      </c>
      <c r="M46" t="n">
        <v>0</v>
      </c>
      <c r="BJ46">
        <f>ROUND(E46*K46/10, 0)</f>
        <v/>
      </c>
      <c r="BK46">
        <f>ROUND(F46*K46/1000000, 0)</f>
        <v/>
      </c>
    </row>
    <row r="47">
      <c r="K47" t="n">
        <v>0</v>
      </c>
      <c r="M47" t="n">
        <v>0</v>
      </c>
      <c r="BJ47">
        <f>ROUND(E47*K47/10, 0)</f>
        <v/>
      </c>
      <c r="BK47">
        <f>ROUND(F47*K47/1000000, 0)</f>
        <v/>
      </c>
    </row>
    <row r="48">
      <c r="K48" t="n">
        <v>0</v>
      </c>
      <c r="M48" t="n">
        <v>0</v>
      </c>
      <c r="BJ48">
        <f>ROUND(E48*K48/10, 0)</f>
        <v/>
      </c>
      <c r="BK48">
        <f>ROUND(F48*K48/1000000, 0)</f>
        <v/>
      </c>
    </row>
    <row r="49">
      <c r="K49" t="n">
        <v>0</v>
      </c>
      <c r="M49" t="n">
        <v>0</v>
      </c>
      <c r="BJ49">
        <f>ROUND(E49*K49/10, 0)</f>
        <v/>
      </c>
      <c r="BK49">
        <f>ROUND(F49*K49/1000000, 0)</f>
        <v/>
      </c>
    </row>
    <row r="50">
      <c r="K50" t="n">
        <v>0</v>
      </c>
      <c r="M50" t="n">
        <v>0</v>
      </c>
      <c r="BJ50">
        <f>ROUND(E50*K50/10, 0)</f>
        <v/>
      </c>
      <c r="BK50">
        <f>ROUND(F50*K50/1000000, 0)</f>
        <v/>
      </c>
    </row>
    <row r="51">
      <c r="K51" t="n">
        <v>0</v>
      </c>
      <c r="M51" t="n">
        <v>0</v>
      </c>
      <c r="BJ51">
        <f>ROUND(E51*K51/10, 0)</f>
        <v/>
      </c>
      <c r="BK51">
        <f>ROUND(F51*K51/1000000, 0)</f>
        <v/>
      </c>
    </row>
    <row r="52">
      <c r="K52" t="n">
        <v>0</v>
      </c>
      <c r="M52" t="n">
        <v>0</v>
      </c>
      <c r="BJ52">
        <f>ROUND(E52*K52/10, 0)</f>
        <v/>
      </c>
      <c r="BK52">
        <f>ROUND(F52*K52/1000000, 0)</f>
        <v/>
      </c>
    </row>
    <row r="53">
      <c r="K53" t="n">
        <v>0</v>
      </c>
      <c r="M53" t="n">
        <v>0</v>
      </c>
      <c r="BJ53">
        <f>ROUND(E53*K53/10, 0)</f>
        <v/>
      </c>
      <c r="BK53">
        <f>ROUND(F53*K53/1000000, 0)</f>
        <v/>
      </c>
    </row>
    <row r="54">
      <c r="K54" t="n">
        <v>0</v>
      </c>
      <c r="M54" t="n">
        <v>0</v>
      </c>
      <c r="BJ54">
        <f>ROUND(E54*K54/10, 0)</f>
        <v/>
      </c>
      <c r="BK54">
        <f>ROUND(F54*K54/1000000,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2025-05-26T09:59:04Z</dcterms:created>
  <dcterms:modified xsi:type="dcterms:W3CDTF">2025-05-26T09:59:05Z</dcterms:modified>
</cp:coreProperties>
</file>