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17A54F1A-FC71-4E62-B809-10DBAFB0721C}" xr6:coauthVersionLast="46" xr6:coauthVersionMax="46" xr10:uidLastSave="{00000000-0000-0000-0000-000000000000}"/>
  <bookViews>
    <workbookView xWindow="-120" yWindow="-120" windowWidth="38640" windowHeight="21390" activeTab="6" xr2:uid="{5553D0E8-51A3-47FB-810D-72AE6F6D382E}"/>
  </bookViews>
  <sheets>
    <sheet name="Integrated Circuits" sheetId="1" r:id="rId1"/>
    <sheet name="Resistors" sheetId="2" r:id="rId2"/>
    <sheet name="Capacitors" sheetId="3" r:id="rId3"/>
    <sheet name="Coils" sheetId="4" r:id="rId4"/>
    <sheet name="Connectors and special parts" sheetId="5" r:id="rId5"/>
    <sheet name="Diodes and Semiconductors" sheetId="6" r:id="rId6"/>
    <sheet name="All" sheetId="8" r:id="rId7"/>
    <sheet name="x" sheetId="7" r:id="rId8"/>
  </sheets>
  <definedNames>
    <definedName name="DaneZewnętrzne_1" localSheetId="6" hidden="1">All!$A$1:$H$52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8" l="1"/>
  <c r="K2" i="8" s="1"/>
  <c r="J3" i="8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J10" i="8"/>
  <c r="J11" i="8"/>
  <c r="K11" i="8" s="1"/>
  <c r="J12" i="8"/>
  <c r="K12" i="8" s="1"/>
  <c r="J13" i="8"/>
  <c r="K13" i="8" s="1"/>
  <c r="J14" i="8"/>
  <c r="K14" i="8" s="1"/>
  <c r="J15" i="8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K3" i="8"/>
  <c r="K10" i="8"/>
  <c r="K15" i="8"/>
  <c r="I6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</connections>
</file>

<file path=xl/sharedStrings.xml><?xml version="1.0" encoding="utf-8"?>
<sst xmlns="http://schemas.openxmlformats.org/spreadsheetml/2006/main" count="376" uniqueCount="257">
  <si>
    <t>No</t>
  </si>
  <si>
    <t>Rodzaj</t>
  </si>
  <si>
    <t>Wartość</t>
  </si>
  <si>
    <t>Rozmiar</t>
  </si>
  <si>
    <t>Oznaczenie</t>
  </si>
  <si>
    <t>Ilość Elementów</t>
  </si>
  <si>
    <t>Link sklepu</t>
  </si>
  <si>
    <t>Uzasadnienie</t>
  </si>
  <si>
    <t xml:space="preserve">Datasheet </t>
  </si>
  <si>
    <t>ilość</t>
  </si>
  <si>
    <t>cena</t>
  </si>
  <si>
    <t>U.Scalony</t>
  </si>
  <si>
    <t>SO8</t>
  </si>
  <si>
    <t>https://www.tme.eu/pl/details/l78l33abd-tr/stabilizatory-napiecia-nieregulowane/stmicroelectronics/</t>
  </si>
  <si>
    <t>L78L33ABD-TR</t>
  </si>
  <si>
    <t>https://www.st.com/en/power-management/tsm108.html</t>
  </si>
  <si>
    <t>TSM108</t>
  </si>
  <si>
    <t>Producers Symbol</t>
  </si>
  <si>
    <t>Link</t>
  </si>
  <si>
    <t>https://www.tme.eu/pl/details/ptvs3v3p1up.115/diody-transil-smd-jednokierunkowe/nexperia/</t>
  </si>
  <si>
    <t>PTVS3V3P1UP.115</t>
  </si>
  <si>
    <t>TYP</t>
  </si>
  <si>
    <t>TVS</t>
  </si>
  <si>
    <t>Schematic Symbol</t>
  </si>
  <si>
    <t>No of parts in schematic</t>
  </si>
  <si>
    <t>Case</t>
  </si>
  <si>
    <t>SOD128</t>
  </si>
  <si>
    <t>DMP2075UFDB-7</t>
  </si>
  <si>
    <t>https://pl.mouser.com/ProductDetail/Diodes-Incorporated/DMP2075UFDB-7/?qs=chTDxNqvsymSAMnBH8byng%3D%3D</t>
  </si>
  <si>
    <t>https://pl.mouser.com/ProductDetail/Vishay-Semiconductors/SI7997DP-T1-GE3/?qs=FfLXECYddQR7sLDZY2eBEA%3D%3D</t>
  </si>
  <si>
    <t>SI7997DP-T1-GE3</t>
  </si>
  <si>
    <t>Niska rezystancja + duży prąd przy napieciu poniżej 3V. Wymagane do reverse polarity</t>
  </si>
  <si>
    <t>Si7938DP-T1-GE3</t>
  </si>
  <si>
    <t>Niskie napięcie przewodzenia , mały footprint - nadaje się do pozostałych zastosowan</t>
  </si>
  <si>
    <t>P-Mosfet</t>
  </si>
  <si>
    <t>N-Mosfet</t>
  </si>
  <si>
    <t>Package_SO:PowerPAK_SO-8_Dual</t>
  </si>
  <si>
    <t>SamacSys_Parts:DMP2075UFDB7</t>
  </si>
  <si>
    <t>DMP3036SSD-13</t>
  </si>
  <si>
    <t>Package_SO:SO-8_3.9x4.9mm_P1.27mm</t>
  </si>
  <si>
    <t>Duży Prąd przewodzenia - mniejszy koszt</t>
  </si>
  <si>
    <t>https://pl.mouser.com/ProductDetail/Vishay-Semiconductors/SI7938DP-T1-GE3/?qs=%2Fha2pyFadugh5pOcGZPJwdxECh0vzBiYl66CuVGL6cZu4MbMNTbZSg%3D%3D</t>
  </si>
  <si>
    <t>https://pl.mouser.com/ProductDetail/Vishay-Semiconductors/SI7997DP-T1-GE3/?qs=%2Fha2pyFaduhn50mjptULK%2FpnhHDbDDdlm%252Bk6IpaUX8kvTj8WveIoBw%3D%3D</t>
  </si>
  <si>
    <t>https://pl.mouser.com/ProductDetail/Taiwan-Semiconductor/TESDU5V0-RGG/?qs=QEzMiVqgwc1ZDipmgySSHQ%3D%3D</t>
  </si>
  <si>
    <t>TESDU5V0</t>
  </si>
  <si>
    <t>Opis</t>
  </si>
  <si>
    <t>5 V tvs zabezpieczajace wejscie baterii przed elektrostatyka, równize zabezpiecza linnie 3,3V przed przepieciami</t>
  </si>
  <si>
    <t>Y5V</t>
  </si>
  <si>
    <t>https://pl.mouser.com/ProductDetail/AVX/08053G105MAT2A/?qs=sGAEpiMZZMukHu%252BjC5l7Yb5oPaw27JT5Zm9xKS0%2F%252BeQ%3D</t>
  </si>
  <si>
    <t>08053G105MAT2A</t>
  </si>
  <si>
    <t>1uF</t>
  </si>
  <si>
    <t>https://pl.mouser.com/ProductDetail/Ohmite/PCS1206FR0010ET/?qs=sGAEpiMZZMtlubZbdhIBIGHLgUcK9TXfHPYUn9Vbfy0%3D</t>
  </si>
  <si>
    <t>1mOhm</t>
  </si>
  <si>
    <t>Diode</t>
  </si>
  <si>
    <t>https://pl.mouser.com/ProductDetail/ON-Semiconductor/NSR20F30NXT5G/?qs=%2Fha2pyFadui8bIw6k1ClmmGt3o51qyJ%252BOsTe0Ge8V4U%3D</t>
  </si>
  <si>
    <t>Zener Diode</t>
  </si>
  <si>
    <t>0603</t>
  </si>
  <si>
    <t>2V voltage reference for current sensors</t>
  </si>
  <si>
    <t>https://pl.mouser.com/ProductDetail/ROHM-Semiconductor/KDZVTR20B?qs=4v%252BiZTmLVHHY8gCxZ4FKjQ%3D%3D</t>
  </si>
  <si>
    <t xml:space="preserve">
KDZVTR2.0B</t>
  </si>
  <si>
    <t>13V MOSFET SAFETY</t>
  </si>
  <si>
    <t>https://pl.mouser.com/ProductDetail/Taiwan-Semiconductor/TSZU52C13-RGG?qs=QEzMiVqgwc2bkL9Eiq5VbQ%3D%3D</t>
  </si>
  <si>
    <t xml:space="preserve">TSZU52C13 RGG </t>
  </si>
  <si>
    <t xml:space="preserve">SOD-123FL-2 </t>
  </si>
  <si>
    <t>https://www.tme.eu/pl/details/hpi1040-220/dlawiki-smd-mocy/ferrocore/</t>
  </si>
  <si>
    <t>https://pl.mouser.com/ProductDetail/OSRAM-Opto-Semiconductors/KRTBDWLM3232-T4U6-JW%2bAAAB-J3%2bR4S6-5V?qs=DPoM0jnrROWJ%2F8aeLsBacQ%3D%3D</t>
  </si>
  <si>
    <t>RGB LED</t>
  </si>
  <si>
    <t>KRTBDWLM32.32-T4U6-JW+AAAB-J3+R4S6-5V</t>
  </si>
  <si>
    <t>~~Ćustom~~~</t>
  </si>
  <si>
    <t>40KOhm</t>
  </si>
  <si>
    <t>Id</t>
  </si>
  <si>
    <t>Designator</t>
  </si>
  <si>
    <t>Package</t>
  </si>
  <si>
    <t>Quantity</t>
  </si>
  <si>
    <t>Designation</t>
  </si>
  <si>
    <t>R_0603_1608Metric</t>
  </si>
  <si>
    <t>10KR</t>
  </si>
  <si>
    <t/>
  </si>
  <si>
    <t>D18</t>
  </si>
  <si>
    <t>LED_ABRG</t>
  </si>
  <si>
    <t>D10,D11,D12</t>
  </si>
  <si>
    <t>D_0603_1608Metric_Pad1.05x0.95mm_HandSolder</t>
  </si>
  <si>
    <t xml:space="preserve">TESDU5V0 </t>
  </si>
  <si>
    <t>U7,U8</t>
  </si>
  <si>
    <t>SOT-23-6</t>
  </si>
  <si>
    <t>LM74700</t>
  </si>
  <si>
    <t>J2</t>
  </si>
  <si>
    <t>Molex_Micro-Fit_3.0_43650-0415_1x04_P3.00mm_Vertical</t>
  </si>
  <si>
    <t>Motor L</t>
  </si>
  <si>
    <t>L1</t>
  </si>
  <si>
    <t>L_6.7x6.7_H2.2</t>
  </si>
  <si>
    <t>3.3uH</t>
  </si>
  <si>
    <t>C_1206_3216Metric</t>
  </si>
  <si>
    <t>10u</t>
  </si>
  <si>
    <t>U3</t>
  </si>
  <si>
    <t>TI_SO-PowerPAD-8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</si>
  <si>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</si>
  <si>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</si>
  <si>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</si>
  <si>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</si>
  <si>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</si>
  <si>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</si>
  <si>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</si>
  <si>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J9</t>
  </si>
  <si>
    <t>Molex_PicoBlade_53047-0510_1x05_P1.25mm_Vertical</t>
  </si>
  <si>
    <t>IMU</t>
  </si>
  <si>
    <t>C_0603_1608Metric</t>
  </si>
  <si>
    <t>J4</t>
  </si>
  <si>
    <t>Molex_Micro-Fit_3.0_43045-0212_2x01_P3.00mm_Vertical</t>
  </si>
  <si>
    <t>Cell3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</si>
  <si>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</si>
  <si>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</si>
  <si>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</si>
  <si>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</si>
  <si>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</si>
  <si>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</si>
  <si>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</si>
  <si>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</si>
  <si>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</si>
  <si>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</si>
  <si>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</si>
  <si>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D3,D13,D14</t>
  </si>
  <si>
    <t>D_0603_1608Metric</t>
  </si>
  <si>
    <t>TSZU52C10 RG</t>
  </si>
  <si>
    <t>D5,D6</t>
  </si>
  <si>
    <t>DSN2_1</t>
  </si>
  <si>
    <t>NSR20F30NXT5G</t>
  </si>
  <si>
    <t>D7</t>
  </si>
  <si>
    <t>LED_0805_2012Metric</t>
  </si>
  <si>
    <t>LED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</si>
  <si>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</si>
  <si>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</si>
  <si>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</si>
  <si>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</si>
  <si>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</si>
  <si>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</si>
  <si>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</si>
  <si>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</si>
  <si>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</si>
  <si>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F2</t>
  </si>
  <si>
    <t>Fuse_2512_6332Metric</t>
  </si>
  <si>
    <t>Fuse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</si>
  <si>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</si>
  <si>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</si>
  <si>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</si>
  <si>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</si>
  <si>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</si>
  <si>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</si>
  <si>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</si>
  <si>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</si>
  <si>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</si>
  <si>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</si>
  <si>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</si>
  <si>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</si>
  <si>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</si>
  <si>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</si>
  <si>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</si>
  <si>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</si>
  <si>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</si>
  <si>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</si>
  <si>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</si>
  <si>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</si>
  <si>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</si>
  <si>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</si>
  <si>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</si>
  <si>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</si>
  <si>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</si>
  <si>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</si>
  <si>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</si>
  <si>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</si>
  <si>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</si>
  <si>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</si>
  <si>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</si>
  <si>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</si>
  <si>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</si>
  <si>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</si>
  <si>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</si>
  <si>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</si>
  <si>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</si>
  <si>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</si>
  <si>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</si>
  <si>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</si>
  <si>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</si>
  <si>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</si>
  <si>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</si>
  <si>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</si>
  <si>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</si>
  <si>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D9</t>
  </si>
  <si>
    <t>GREEN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</si>
  <si>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</si>
  <si>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</si>
  <si>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</si>
  <si>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</si>
  <si>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</si>
  <si>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</si>
  <si>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</si>
  <si>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</si>
  <si>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</si>
  <si>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</si>
  <si>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</si>
  <si>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</si>
  <si>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</si>
  <si>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</si>
  <si>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</si>
  <si>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</si>
  <si>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</si>
  <si>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</si>
  <si>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</si>
  <si>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</si>
  <si>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Kolumna1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</si>
  <si>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</si>
  <si>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</si>
  <si>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</si>
  <si>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</si>
  <si>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</si>
  <si>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na jedną płytę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</si>
  <si>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</si>
  <si>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</si>
  <si>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</si>
  <si>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</si>
  <si>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</si>
  <si>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</si>
  <si>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</si>
  <si>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</si>
  <si>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</si>
  <si>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</si>
  <si>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</si>
  <si>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</si>
  <si>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</si>
  <si>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</si>
  <si>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</si>
  <si>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Ilosc Do kupienia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</si>
  <si>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</si>
  <si>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</si>
  <si>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</si>
  <si>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</si>
  <si>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</si>
  <si>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</si>
  <si>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</si>
  <si>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</si>
  <si>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</si>
  <si>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</si>
  <si>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</si>
  <si>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</si>
  <si>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</si>
  <si>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</si>
  <si>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</si>
  <si>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</si>
  <si>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</si>
  <si>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https://pl.mouser.com/ProductDetail/STMicroelectronics/ST1S10PHR?qs=qolwYojYp3QSBN7PdO5xhg%3D%3D</t>
  </si>
  <si>
    <t>https://pl.mouser.com/ProductDetail/Texas-Instruments/LM74700QDBVRQ1?qs=j%252B1pi9TdxUYjAZhGV8eSkQ%3D%3D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</si>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</sst>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9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8" fillId="0" borderId="0" xfId="0" applyNumberFormat="1" applyFont="1"/>
    <xf numFmtId="0" fontId="8" fillId="0" borderId="0" xfId="0" applyFont="1"/>
    <xf numFmtId="0" fontId="3" fillId="0" borderId="0" xfId="1" applyNumberFormat="1"/>
  </cellXfs>
  <cellStyles count="2">
    <cellStyle name="Hiperłącze" xfId="1" builtinId="8"/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52" tableType="queryTable" totalsRowShown="0">
  <autoFilter ref="A1:K52" xr:uid="{2A262BBB-7054-4F69-A298-92732AA7F8BA}"/>
  <sortState xmlns:xlrd2="http://schemas.microsoft.com/office/spreadsheetml/2017/richdata2" ref="A2:H52">
    <sortCondition ref="G1:G52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8"/>
    <tableColumn id="3" xr3:uid="{47FB4149-AC9E-473C-BDC1-A5C735DA0319}" uniqueName="3" name="Package" queryTableFieldId="3" dataDxfId="7"/>
    <tableColumn id="4" xr3:uid="{8871A9EA-C2F7-4DE7-BC37-A7A082711A6A}" uniqueName="4" name="Quantity" queryTableFieldId="4"/>
    <tableColumn id="5" xr3:uid="{BA2A452E-7F7F-431B-9883-26C0115A955F}" uniqueName="5" name="Designation" queryTableFieldId="5" dataDxfId="6"/>
    <tableColumn id="6" xr3:uid="{BAD3E740-FC59-48FD-A579-89A1DC85BB4F}" uniqueName="6" name="Link" queryTableFieldId="6" dataDxfId="5"/>
    <tableColumn id="7" xr3:uid="{842BB877-EE61-4962-8264-FB3E509321F3}" uniqueName="7" name="Type" queryTableFieldId="7" dataDxfId="4"/>
    <tableColumn id="8" xr3:uid="{0F80C16A-8EA7-42C1-A0BB-1AB4E4EFA2E3}" uniqueName="8" name="Cena Netto" queryTableFieldId="8" dataDxfId="3"/>
    <tableColumn id="9" xr3:uid="{87806A67-D5D0-4524-A7E8-9DD726093E6D}" uniqueName="9" name="Kolumna1" queryTableFieldId="12" dataDxfId="2"/>
    <tableColumn id="10" xr3:uid="{CC4BB473-6A00-4EAE-814E-834256E74286}" uniqueName="10" name="Ilosc Do kupienia" queryTableFieldId="11" dataDxfId="1">
      <calculatedColumnFormula>$B$59*rysboard[[#This Row],[Quantity]]*1.2</calculatedColumnFormula>
    </tableColumn>
    <tableColumn id="11" xr3:uid="{F6694A5C-C6AF-4543-A650-A961F5CA1647}" uniqueName="11" name="Cena na jedną płytę" queryTableFieldId="10" dataDxfId="0">
      <calculatedColumnFormula>rysboard[[#This Row],[Cena Netto]]*rysboard[[#This Row],[Ilosc Do kupienia]]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mouser.com/ProductDetail/Diodes-Incorporated/DMP2075UFDB-7/?qs=chTDxNqvsymSAMnBH8byng%3D%3D" TargetMode="External"/><Relationship Id="rId2" Type="http://schemas.openxmlformats.org/officeDocument/2006/relationships/hyperlink" Target="https://www.tme.eu/pl/details/l78l33abd-tr/stabilizatory-napiecia-nieregulowane/stmicroelectronics/" TargetMode="External"/><Relationship Id="rId1" Type="http://schemas.openxmlformats.org/officeDocument/2006/relationships/hyperlink" Target="https://www.st.com/en/power-management/tsm10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l.mouser.com/ProductDetail/Vishay-Semiconductors/SI7997DP-T1-GE3/?qs=FfLXECYddQR7sLDZY2eBEA%3D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l.mouser.com/ProductDetail/Taiwan-Semiconductor/TSZU52C13-RGG?qs=QEzMiVqgwc2bkL9Eiq5VbQ%3D%3D" TargetMode="External"/><Relationship Id="rId2" Type="http://schemas.openxmlformats.org/officeDocument/2006/relationships/hyperlink" Target="https://pl.mouser.com/ProductDetail/ROHM-Semiconductor/KDZVTR20B?qs=4v%252BiZTmLVHHY8gCxZ4FKjQ%3D%3D" TargetMode="External"/><Relationship Id="rId1" Type="http://schemas.openxmlformats.org/officeDocument/2006/relationships/hyperlink" Target="https://www.tme.eu/pl/details/ptvs3v3p1up.115/diody-transil-smd-jednokierunkowe/nexperia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STMicroelectronics/ST1S10PHR?qs=qolwYojYp3QSBN7PdO5xh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eu.mouser.com/ProductDetail/Wurth-Elektronik/885012206073?qs=0KOYDY2FL2%2F1RJfN8s28LA%3D%3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www.digikey.com/en/products/detail/diodes-incorporated/DMP2075UFDB-7/7930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19"/>
  <sheetViews>
    <sheetView topLeftCell="I1" zoomScale="175" zoomScaleNormal="175" workbookViewId="0">
      <selection activeCell="B3" sqref="B3:L24"/>
    </sheetView>
  </sheetViews>
  <sheetFormatPr defaultRowHeight="15" x14ac:dyDescent="0.25"/>
  <cols>
    <col min="5" max="5" width="32.28515625" bestFit="1" customWidth="1"/>
    <col min="6" max="6" width="22.28515625" bestFit="1" customWidth="1"/>
    <col min="9" max="9" width="78.7109375" bestFit="1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2:12" ht="23.25" x14ac:dyDescent="0.25">
      <c r="B4">
        <v>1</v>
      </c>
      <c r="C4" t="s">
        <v>11</v>
      </c>
      <c r="E4" s="1" t="s">
        <v>12</v>
      </c>
      <c r="F4" s="5" t="s">
        <v>14</v>
      </c>
      <c r="G4">
        <v>1</v>
      </c>
      <c r="H4" s="3" t="s">
        <v>13</v>
      </c>
    </row>
    <row r="5" spans="2:12" x14ac:dyDescent="0.25">
      <c r="B5">
        <v>2</v>
      </c>
      <c r="C5" t="s">
        <v>11</v>
      </c>
      <c r="F5" s="5" t="s">
        <v>16</v>
      </c>
      <c r="G5">
        <v>1</v>
      </c>
      <c r="J5" s="3" t="s">
        <v>15</v>
      </c>
    </row>
    <row r="6" spans="2:12" x14ac:dyDescent="0.25">
      <c r="B6">
        <v>3</v>
      </c>
      <c r="C6" t="s">
        <v>34</v>
      </c>
      <c r="E6" t="s">
        <v>37</v>
      </c>
      <c r="F6" s="5" t="s">
        <v>27</v>
      </c>
      <c r="I6" t="s">
        <v>33</v>
      </c>
      <c r="J6" s="3" t="s">
        <v>28</v>
      </c>
    </row>
    <row r="7" spans="2:12" x14ac:dyDescent="0.25">
      <c r="B7">
        <v>4</v>
      </c>
      <c r="C7" t="s">
        <v>34</v>
      </c>
      <c r="E7" t="s">
        <v>39</v>
      </c>
      <c r="F7" s="5" t="s">
        <v>38</v>
      </c>
      <c r="I7" t="s">
        <v>40</v>
      </c>
      <c r="J7" s="3" t="s">
        <v>29</v>
      </c>
    </row>
    <row r="8" spans="2:12" x14ac:dyDescent="0.25">
      <c r="B8">
        <v>5</v>
      </c>
      <c r="C8" t="s">
        <v>34</v>
      </c>
      <c r="E8" t="s">
        <v>36</v>
      </c>
      <c r="F8" s="5" t="s">
        <v>30</v>
      </c>
      <c r="I8" t="s">
        <v>31</v>
      </c>
      <c r="J8" t="s">
        <v>42</v>
      </c>
    </row>
    <row r="9" spans="2:12" x14ac:dyDescent="0.25">
      <c r="B9">
        <v>6</v>
      </c>
      <c r="C9" t="s">
        <v>35</v>
      </c>
      <c r="E9" t="s">
        <v>36</v>
      </c>
      <c r="F9" s="6" t="s">
        <v>32</v>
      </c>
      <c r="I9" t="s">
        <v>31</v>
      </c>
      <c r="J9" t="s">
        <v>41</v>
      </c>
    </row>
    <row r="10" spans="2:12" x14ac:dyDescent="0.25">
      <c r="B10">
        <v>7</v>
      </c>
    </row>
    <row r="11" spans="2:12" x14ac:dyDescent="0.25">
      <c r="B11">
        <v>8</v>
      </c>
    </row>
    <row r="12" spans="2:12" x14ac:dyDescent="0.25">
      <c r="B12">
        <v>9</v>
      </c>
    </row>
    <row r="13" spans="2:12" x14ac:dyDescent="0.25">
      <c r="B13">
        <v>10</v>
      </c>
    </row>
    <row r="14" spans="2:12" x14ac:dyDescent="0.25">
      <c r="B14">
        <v>11</v>
      </c>
    </row>
    <row r="15" spans="2:12" x14ac:dyDescent="0.25">
      <c r="B15">
        <v>12</v>
      </c>
    </row>
    <row r="16" spans="2:12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</sheetData>
  <hyperlinks>
    <hyperlink ref="J5" r:id="rId1" xr:uid="{29634147-A3D0-49F4-9D56-C7784A428368}"/>
    <hyperlink ref="H4" r:id="rId2" xr:uid="{4E93102D-082C-46C8-88CD-4DEDCD20CB1B}"/>
    <hyperlink ref="J6" r:id="rId3" xr:uid="{0207E3BB-1B8C-4941-9152-C1C1BAC577A2}"/>
    <hyperlink ref="J7" r:id="rId4" xr:uid="{7908D5F6-6473-4ECB-9DFB-9E25BAC0B8A3}"/>
  </hyperlink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A3:K37"/>
  <sheetViews>
    <sheetView workbookViewId="0">
      <selection activeCell="D6" sqref="D6"/>
    </sheetView>
  </sheetViews>
  <sheetFormatPr defaultRowHeight="15" x14ac:dyDescent="0.25"/>
  <cols>
    <col min="3" max="3" width="16.140625" bestFit="1" customWidth="1"/>
    <col min="4" max="4" width="8.140625" bestFit="1" customWidth="1"/>
    <col min="7" max="7" width="147.85546875" bestFit="1" customWidth="1"/>
  </cols>
  <sheetData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ht="18.75" x14ac:dyDescent="0.3">
      <c r="A4">
        <v>1</v>
      </c>
      <c r="B4" s="7"/>
      <c r="C4" s="7" t="s">
        <v>52</v>
      </c>
      <c r="D4" s="8">
        <v>1206</v>
      </c>
      <c r="E4" s="8"/>
      <c r="F4" s="7"/>
      <c r="G4" s="9" t="s">
        <v>51</v>
      </c>
      <c r="H4" s="7"/>
      <c r="I4" s="7"/>
      <c r="J4" s="7"/>
      <c r="K4" s="7"/>
    </row>
    <row r="5" spans="1:11" ht="18.75" x14ac:dyDescent="0.3">
      <c r="A5">
        <v>2</v>
      </c>
      <c r="B5" s="7"/>
      <c r="C5" s="7" t="s">
        <v>69</v>
      </c>
      <c r="D5" s="7">
        <v>603</v>
      </c>
      <c r="E5" s="10"/>
      <c r="F5" s="7"/>
      <c r="G5" s="7"/>
      <c r="H5" s="7"/>
      <c r="I5" s="9"/>
      <c r="J5" s="7"/>
      <c r="K5" s="7"/>
    </row>
    <row r="6" spans="1:11" ht="18.75" x14ac:dyDescent="0.3">
      <c r="A6">
        <v>3</v>
      </c>
      <c r="B6" s="7"/>
      <c r="C6" s="7"/>
      <c r="D6" s="7"/>
      <c r="E6" s="10"/>
      <c r="F6" s="7"/>
      <c r="G6" s="7"/>
      <c r="H6" s="7"/>
      <c r="I6" s="9"/>
      <c r="J6" s="7"/>
      <c r="K6" s="7"/>
    </row>
    <row r="7" spans="1:11" ht="18.75" x14ac:dyDescent="0.3">
      <c r="A7">
        <v>4</v>
      </c>
      <c r="B7" s="7"/>
      <c r="C7" s="7"/>
      <c r="D7" s="7"/>
      <c r="E7" s="10"/>
      <c r="F7" s="7"/>
      <c r="G7" s="7"/>
      <c r="H7" s="7"/>
      <c r="I7" s="9"/>
      <c r="J7" s="7"/>
      <c r="K7" s="7"/>
    </row>
    <row r="8" spans="1:11" ht="18.75" x14ac:dyDescent="0.3">
      <c r="A8">
        <v>5</v>
      </c>
      <c r="B8" s="7"/>
      <c r="C8" s="7"/>
      <c r="D8" s="7"/>
      <c r="E8" s="10"/>
      <c r="F8" s="7"/>
      <c r="G8" s="7"/>
      <c r="H8" s="7"/>
      <c r="I8" s="7"/>
      <c r="J8" s="7"/>
      <c r="K8" s="7"/>
    </row>
    <row r="9" spans="1:11" ht="18.75" x14ac:dyDescent="0.3">
      <c r="A9">
        <v>6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8.75" x14ac:dyDescent="0.3">
      <c r="A10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8.75" x14ac:dyDescent="0.3">
      <c r="A11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8.75" x14ac:dyDescent="0.3">
      <c r="A12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8.75" x14ac:dyDescent="0.3">
      <c r="A13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8.75" x14ac:dyDescent="0.3">
      <c r="A14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>
        <v>12</v>
      </c>
    </row>
    <row r="16" spans="1:1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C7E4-DF88-4A2F-AD78-111A1CBB650E}">
  <dimension ref="B6:T22"/>
  <sheetViews>
    <sheetView topLeftCell="A2" zoomScale="205" zoomScaleNormal="205" workbookViewId="0">
      <selection activeCell="B6" sqref="B6:L22"/>
    </sheetView>
  </sheetViews>
  <sheetFormatPr defaultRowHeight="15" x14ac:dyDescent="0.25"/>
  <sheetData>
    <row r="6" spans="2:20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2:20" ht="18.75" x14ac:dyDescent="0.3">
      <c r="B7">
        <v>1</v>
      </c>
      <c r="C7" s="7" t="s">
        <v>47</v>
      </c>
      <c r="D7" s="7" t="s">
        <v>50</v>
      </c>
      <c r="E7" s="8">
        <v>603</v>
      </c>
      <c r="F7" s="8" t="s">
        <v>49</v>
      </c>
      <c r="G7" s="7"/>
      <c r="H7" s="9" t="s">
        <v>48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ht="18.75" x14ac:dyDescent="0.3">
      <c r="B8">
        <v>2</v>
      </c>
      <c r="C8" s="7"/>
      <c r="D8" s="7"/>
      <c r="E8" s="7"/>
      <c r="F8" s="10"/>
      <c r="G8" s="7"/>
      <c r="H8" s="7"/>
      <c r="I8" s="7"/>
      <c r="J8" s="9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ht="18.75" x14ac:dyDescent="0.3">
      <c r="B9">
        <v>3</v>
      </c>
      <c r="C9" s="7"/>
      <c r="D9" s="7"/>
      <c r="E9" s="7"/>
      <c r="F9" s="10"/>
      <c r="G9" s="7"/>
      <c r="H9" s="7"/>
      <c r="I9" s="7"/>
      <c r="J9" s="9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ht="18.75" x14ac:dyDescent="0.3">
      <c r="B10">
        <v>4</v>
      </c>
      <c r="C10" s="7"/>
      <c r="D10" s="7"/>
      <c r="E10" s="7"/>
      <c r="F10" s="10"/>
      <c r="G10" s="7"/>
      <c r="H10" s="7"/>
      <c r="I10" s="7"/>
      <c r="J10" s="9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ht="18.75" x14ac:dyDescent="0.3">
      <c r="B11">
        <v>5</v>
      </c>
      <c r="C11" s="7"/>
      <c r="D11" s="7"/>
      <c r="E11" s="7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ht="18.75" x14ac:dyDescent="0.3">
      <c r="B12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ht="18.75" x14ac:dyDescent="0.3">
      <c r="B13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20" ht="18.75" x14ac:dyDescent="0.3">
      <c r="B14">
        <v>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0" ht="18.75" x14ac:dyDescent="0.3">
      <c r="B15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 ht="18.75" x14ac:dyDescent="0.3">
      <c r="B16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ht="18.75" x14ac:dyDescent="0.3">
      <c r="B17">
        <v>11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x14ac:dyDescent="0.25">
      <c r="B18">
        <v>12</v>
      </c>
    </row>
    <row r="19" spans="2:20" x14ac:dyDescent="0.25">
      <c r="B19">
        <v>13</v>
      </c>
    </row>
    <row r="20" spans="2:20" x14ac:dyDescent="0.25">
      <c r="B20">
        <v>14</v>
      </c>
    </row>
    <row r="21" spans="2:20" x14ac:dyDescent="0.25">
      <c r="B21">
        <v>15</v>
      </c>
    </row>
    <row r="22" spans="2:20" x14ac:dyDescent="0.25">
      <c r="B22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8222-B771-4EDF-8497-A885A6F530BF}">
  <dimension ref="A4:H18"/>
  <sheetViews>
    <sheetView workbookViewId="0">
      <selection activeCell="F5" sqref="F5"/>
    </sheetView>
  </sheetViews>
  <sheetFormatPr defaultRowHeight="15" x14ac:dyDescent="0.25"/>
  <sheetData>
    <row r="4" spans="1:8" x14ac:dyDescent="0.25">
      <c r="A4" t="s">
        <v>0</v>
      </c>
      <c r="B4" t="s">
        <v>21</v>
      </c>
      <c r="C4" s="11" t="s">
        <v>25</v>
      </c>
      <c r="D4" t="s">
        <v>17</v>
      </c>
      <c r="E4" t="s">
        <v>45</v>
      </c>
      <c r="F4" t="s">
        <v>18</v>
      </c>
      <c r="G4" t="s">
        <v>23</v>
      </c>
      <c r="H4" t="s">
        <v>24</v>
      </c>
    </row>
    <row r="5" spans="1:8" ht="22.5" x14ac:dyDescent="0.25">
      <c r="A5">
        <v>1</v>
      </c>
      <c r="C5" s="11"/>
      <c r="D5" s="4"/>
      <c r="F5" s="3" t="s">
        <v>64</v>
      </c>
    </row>
    <row r="6" spans="1:8" ht="31.5" x14ac:dyDescent="0.25">
      <c r="A6">
        <v>2</v>
      </c>
      <c r="C6" s="11"/>
      <c r="D6" s="2"/>
    </row>
    <row r="7" spans="1:8" x14ac:dyDescent="0.25">
      <c r="A7">
        <v>3</v>
      </c>
      <c r="C7" s="11"/>
    </row>
    <row r="8" spans="1:8" ht="31.5" x14ac:dyDescent="0.25">
      <c r="A8">
        <v>4</v>
      </c>
      <c r="C8" s="11"/>
      <c r="D8" s="2"/>
      <c r="F8" s="3"/>
    </row>
    <row r="9" spans="1:8" ht="31.5" x14ac:dyDescent="0.25">
      <c r="A9">
        <v>5</v>
      </c>
      <c r="C9" s="11"/>
      <c r="D9" s="12"/>
      <c r="F9" s="3"/>
    </row>
    <row r="10" spans="1:8" x14ac:dyDescent="0.25">
      <c r="A10">
        <v>6</v>
      </c>
      <c r="C10" s="11"/>
    </row>
    <row r="11" spans="1:8" x14ac:dyDescent="0.25">
      <c r="A11">
        <v>7</v>
      </c>
      <c r="C11" s="11"/>
    </row>
    <row r="12" spans="1:8" x14ac:dyDescent="0.25">
      <c r="A12">
        <v>8</v>
      </c>
      <c r="C12" s="11"/>
    </row>
    <row r="13" spans="1:8" x14ac:dyDescent="0.25">
      <c r="A13">
        <v>9</v>
      </c>
      <c r="C13" s="11"/>
    </row>
    <row r="14" spans="1:8" x14ac:dyDescent="0.25">
      <c r="A14">
        <v>10</v>
      </c>
      <c r="C14" s="11"/>
    </row>
    <row r="15" spans="1:8" x14ac:dyDescent="0.25">
      <c r="A15">
        <v>11</v>
      </c>
      <c r="C15" s="11"/>
    </row>
    <row r="16" spans="1:8" x14ac:dyDescent="0.25">
      <c r="A16">
        <v>12</v>
      </c>
      <c r="C16" s="11"/>
    </row>
    <row r="17" spans="1:3" x14ac:dyDescent="0.25">
      <c r="A17">
        <v>13</v>
      </c>
      <c r="C17" s="11"/>
    </row>
    <row r="18" spans="1:3" x14ac:dyDescent="0.25">
      <c r="A18">
        <v>14</v>
      </c>
      <c r="C1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H66"/>
  <sheetViews>
    <sheetView workbookViewId="0">
      <selection activeCell="C10" sqref="C10"/>
    </sheetView>
  </sheetViews>
  <sheetFormatPr defaultRowHeight="15" x14ac:dyDescent="0.25"/>
  <cols>
    <col min="2" max="2" width="17" bestFit="1" customWidth="1"/>
    <col min="3" max="3" width="35.140625" customWidth="1"/>
    <col min="4" max="5" width="89.85546875" bestFit="1" customWidth="1"/>
    <col min="6" max="6" width="133.42578125" bestFit="1" customWidth="1"/>
  </cols>
  <sheetData>
    <row r="4" spans="1:8" x14ac:dyDescent="0.25">
      <c r="A4" t="s">
        <v>0</v>
      </c>
      <c r="B4" t="s">
        <v>21</v>
      </c>
      <c r="C4" s="11" t="s">
        <v>25</v>
      </c>
      <c r="D4" t="s">
        <v>17</v>
      </c>
      <c r="E4" t="s">
        <v>45</v>
      </c>
      <c r="F4" t="s">
        <v>18</v>
      </c>
      <c r="G4" t="s">
        <v>23</v>
      </c>
      <c r="H4" t="s">
        <v>24</v>
      </c>
    </row>
    <row r="5" spans="1:8" ht="22.5" x14ac:dyDescent="0.25">
      <c r="A5">
        <v>1</v>
      </c>
      <c r="B5" t="s">
        <v>22</v>
      </c>
      <c r="C5" s="11" t="s">
        <v>26</v>
      </c>
      <c r="D5" s="4" t="s">
        <v>20</v>
      </c>
      <c r="F5" s="3" t="s">
        <v>19</v>
      </c>
      <c r="H5">
        <v>3</v>
      </c>
    </row>
    <row r="6" spans="1:8" ht="31.5" x14ac:dyDescent="0.25">
      <c r="A6">
        <v>2</v>
      </c>
      <c r="B6" t="s">
        <v>22</v>
      </c>
      <c r="C6" s="11" t="s">
        <v>56</v>
      </c>
      <c r="D6" s="2" t="s">
        <v>44</v>
      </c>
      <c r="E6" t="s">
        <v>46</v>
      </c>
      <c r="F6" t="s">
        <v>43</v>
      </c>
    </row>
    <row r="7" spans="1:8" x14ac:dyDescent="0.25">
      <c r="A7">
        <v>3</v>
      </c>
      <c r="B7" t="s">
        <v>53</v>
      </c>
      <c r="C7" s="11"/>
      <c r="F7" t="s">
        <v>54</v>
      </c>
    </row>
    <row r="8" spans="1:8" ht="31.5" x14ac:dyDescent="0.25">
      <c r="A8">
        <v>4</v>
      </c>
      <c r="B8" t="s">
        <v>55</v>
      </c>
      <c r="C8" s="11" t="s">
        <v>56</v>
      </c>
      <c r="D8" s="2" t="s">
        <v>62</v>
      </c>
      <c r="E8" t="s">
        <v>60</v>
      </c>
      <c r="F8" s="3" t="s">
        <v>61</v>
      </c>
    </row>
    <row r="9" spans="1:8" ht="63" x14ac:dyDescent="0.25">
      <c r="A9">
        <v>5</v>
      </c>
      <c r="B9" t="s">
        <v>55</v>
      </c>
      <c r="C9" s="11" t="s">
        <v>63</v>
      </c>
      <c r="D9" s="12" t="s">
        <v>59</v>
      </c>
      <c r="E9" t="s">
        <v>57</v>
      </c>
      <c r="F9" s="3" t="s">
        <v>58</v>
      </c>
    </row>
    <row r="10" spans="1:8" ht="31.5" x14ac:dyDescent="0.25">
      <c r="A10">
        <v>6</v>
      </c>
      <c r="B10" t="s">
        <v>66</v>
      </c>
      <c r="C10" s="11" t="s">
        <v>68</v>
      </c>
      <c r="D10" s="2" t="s">
        <v>67</v>
      </c>
      <c r="F10" t="s">
        <v>65</v>
      </c>
    </row>
    <row r="11" spans="1:8" x14ac:dyDescent="0.25">
      <c r="A11">
        <v>7</v>
      </c>
      <c r="C11" s="11"/>
    </row>
    <row r="12" spans="1:8" x14ac:dyDescent="0.25">
      <c r="A12">
        <v>8</v>
      </c>
      <c r="C12" s="11"/>
    </row>
    <row r="13" spans="1:8" x14ac:dyDescent="0.25">
      <c r="A13">
        <v>9</v>
      </c>
      <c r="C13" s="11"/>
    </row>
    <row r="14" spans="1:8" x14ac:dyDescent="0.25">
      <c r="A14">
        <v>10</v>
      </c>
      <c r="C14" s="11"/>
    </row>
    <row r="15" spans="1:8" x14ac:dyDescent="0.25">
      <c r="A15">
        <v>11</v>
      </c>
      <c r="C15" s="11"/>
    </row>
    <row r="16" spans="1:8" x14ac:dyDescent="0.25">
      <c r="A16">
        <v>12</v>
      </c>
      <c r="C16" s="11"/>
    </row>
    <row r="17" spans="1:3" x14ac:dyDescent="0.25">
      <c r="A17">
        <v>13</v>
      </c>
      <c r="C17" s="11"/>
    </row>
    <row r="18" spans="1:3" x14ac:dyDescent="0.25">
      <c r="A18">
        <v>14</v>
      </c>
      <c r="C18" s="11"/>
    </row>
    <row r="19" spans="1:3" x14ac:dyDescent="0.25">
      <c r="A19">
        <v>15</v>
      </c>
      <c r="C19" s="11"/>
    </row>
    <row r="20" spans="1:3" x14ac:dyDescent="0.25">
      <c r="A20">
        <v>16</v>
      </c>
      <c r="C20" s="11"/>
    </row>
    <row r="21" spans="1:3" x14ac:dyDescent="0.25">
      <c r="A21">
        <v>17</v>
      </c>
      <c r="C21" s="11"/>
    </row>
    <row r="22" spans="1:3" x14ac:dyDescent="0.25">
      <c r="A22">
        <v>18</v>
      </c>
      <c r="C22" s="11"/>
    </row>
    <row r="23" spans="1:3" x14ac:dyDescent="0.25">
      <c r="A23">
        <v>19</v>
      </c>
      <c r="C23" s="11"/>
    </row>
    <row r="24" spans="1:3" x14ac:dyDescent="0.25">
      <c r="A24">
        <v>20</v>
      </c>
      <c r="C24" s="11"/>
    </row>
    <row r="25" spans="1:3" x14ac:dyDescent="0.25">
      <c r="A25">
        <v>21</v>
      </c>
      <c r="C25" s="11"/>
    </row>
    <row r="26" spans="1:3" x14ac:dyDescent="0.25">
      <c r="A26">
        <v>22</v>
      </c>
      <c r="C26" s="11"/>
    </row>
    <row r="27" spans="1:3" x14ac:dyDescent="0.25">
      <c r="A27">
        <v>23</v>
      </c>
      <c r="C27" s="11"/>
    </row>
    <row r="28" spans="1:3" x14ac:dyDescent="0.25">
      <c r="A28">
        <v>24</v>
      </c>
      <c r="C28" s="11"/>
    </row>
    <row r="29" spans="1:3" x14ac:dyDescent="0.25">
      <c r="A29">
        <v>25</v>
      </c>
      <c r="C29" s="11"/>
    </row>
    <row r="30" spans="1:3" x14ac:dyDescent="0.25">
      <c r="A30">
        <v>26</v>
      </c>
      <c r="C30" s="11"/>
    </row>
    <row r="31" spans="1:3" x14ac:dyDescent="0.25">
      <c r="A31">
        <v>27</v>
      </c>
      <c r="C31" s="11"/>
    </row>
    <row r="32" spans="1:3" x14ac:dyDescent="0.25">
      <c r="A32">
        <v>28</v>
      </c>
      <c r="C32" s="11"/>
    </row>
    <row r="33" spans="1:3" x14ac:dyDescent="0.25">
      <c r="A33">
        <v>29</v>
      </c>
      <c r="C33" s="11"/>
    </row>
    <row r="34" spans="1:3" x14ac:dyDescent="0.25">
      <c r="A34">
        <v>30</v>
      </c>
      <c r="C34" s="11"/>
    </row>
    <row r="35" spans="1:3" x14ac:dyDescent="0.25">
      <c r="A35">
        <v>31</v>
      </c>
      <c r="C35" s="11"/>
    </row>
    <row r="36" spans="1:3" x14ac:dyDescent="0.25">
      <c r="A36">
        <v>32</v>
      </c>
      <c r="C36" s="11"/>
    </row>
    <row r="37" spans="1:3" x14ac:dyDescent="0.25">
      <c r="A37">
        <v>33</v>
      </c>
      <c r="C37" s="11"/>
    </row>
    <row r="38" spans="1:3" x14ac:dyDescent="0.25">
      <c r="A38">
        <v>34</v>
      </c>
      <c r="C38" s="11"/>
    </row>
    <row r="39" spans="1:3" x14ac:dyDescent="0.25">
      <c r="C39" s="11"/>
    </row>
    <row r="40" spans="1:3" x14ac:dyDescent="0.25">
      <c r="C40" s="11"/>
    </row>
    <row r="41" spans="1:3" x14ac:dyDescent="0.25">
      <c r="C41" s="11"/>
    </row>
    <row r="42" spans="1:3" x14ac:dyDescent="0.25">
      <c r="C42" s="11"/>
    </row>
    <row r="43" spans="1:3" x14ac:dyDescent="0.25">
      <c r="C43" s="11"/>
    </row>
    <row r="44" spans="1:3" x14ac:dyDescent="0.25">
      <c r="C44" s="11"/>
    </row>
    <row r="45" spans="1:3" x14ac:dyDescent="0.25">
      <c r="C45" s="11"/>
    </row>
    <row r="46" spans="1:3" x14ac:dyDescent="0.25">
      <c r="C46" s="11"/>
    </row>
    <row r="47" spans="1:3" x14ac:dyDescent="0.25">
      <c r="C47" s="11"/>
    </row>
    <row r="48" spans="1:3" x14ac:dyDescent="0.25"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</sheetData>
  <hyperlinks>
    <hyperlink ref="F5" r:id="rId1" xr:uid="{7DF1184D-87AF-447B-9094-27CBA93507B0}"/>
    <hyperlink ref="F9" r:id="rId2" xr:uid="{09EB3717-83B8-4448-AFE7-DC8CC64C2767}"/>
    <hyperlink ref="F8" r:id="rId3" xr:uid="{E2A20101-D244-4116-94E6-F8BEB1BA40C7}"/>
  </hyperlinks>
  <pageMargins left="0.7" right="0.7" top="0.75" bottom="0.75" header="0.3" footer="0.3"/>
  <pageSetup paperSize="9"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62"/>
  <sheetViews>
    <sheetView tabSelected="1" zoomScale="115" zoomScaleNormal="115" workbookViewId="0">
      <selection activeCell="A20" sqref="A20:XFD20"/>
    </sheetView>
  </sheetViews>
  <sheetFormatPr defaultRowHeight="15" x14ac:dyDescent="0.2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18</v>
      </c>
      <c r="G1" t="s">
        <v>199</v>
      </c>
      <c r="H1" t="s">
        <v>210</v>
      </c>
      <c r="I1" t="s">
        <v>209</v>
      </c>
      <c r="J1" t="s">
        <v>231</v>
      </c>
      <c r="K1" t="s">
        <v>215</v>
      </c>
    </row>
    <row r="2" spans="1:11" x14ac:dyDescent="0.25">
      <c r="A2">
        <v>7</v>
      </c>
      <c r="B2" s="13" t="s">
        <v>236</v>
      </c>
      <c r="C2" s="13" t="s">
        <v>92</v>
      </c>
      <c r="D2">
        <v>10</v>
      </c>
      <c r="E2" s="13" t="s">
        <v>93</v>
      </c>
      <c r="F2" s="13" t="s">
        <v>242</v>
      </c>
      <c r="G2" s="13" t="s">
        <v>205</v>
      </c>
      <c r="H2" s="15">
        <v>0.22900000000000001</v>
      </c>
      <c r="I2" s="13"/>
      <c r="J2">
        <f>$B$59*rysboard[[#This Row],[Quantity]]*1.2</f>
        <v>60</v>
      </c>
      <c r="K2" s="13">
        <f>rysboard[[#This Row],[Cena Netto]]*rysboard[[#This Row],[Ilosc Do kupienia]]</f>
        <v>13.74</v>
      </c>
    </row>
    <row r="3" spans="1:11" x14ac:dyDescent="0.25">
      <c r="A3">
        <v>21</v>
      </c>
      <c r="B3" s="13" t="s">
        <v>234</v>
      </c>
      <c r="C3" s="13" t="s">
        <v>106</v>
      </c>
      <c r="D3">
        <v>15</v>
      </c>
      <c r="E3" s="13" t="s">
        <v>235</v>
      </c>
      <c r="F3" s="16" t="s">
        <v>241</v>
      </c>
      <c r="G3" s="13" t="s">
        <v>205</v>
      </c>
      <c r="H3" s="15">
        <v>7.5999999999999998E-2</v>
      </c>
      <c r="I3" s="13"/>
      <c r="J3">
        <f>$B$59*rysboard[[#This Row],[Quantity]]*1.2</f>
        <v>90</v>
      </c>
      <c r="K3" s="13">
        <f>rysboard[[#This Row],[Cena Netto]]*rysboard[[#This Row],[Ilosc Do kupienia]]</f>
        <v>6.84</v>
      </c>
    </row>
    <row r="4" spans="1:11" x14ac:dyDescent="0.25">
      <c r="A4">
        <v>26</v>
      </c>
      <c r="B4" s="13" t="s">
        <v>110</v>
      </c>
      <c r="C4" s="13" t="s">
        <v>111</v>
      </c>
      <c r="D4">
        <v>2</v>
      </c>
      <c r="E4" s="13" t="s">
        <v>112</v>
      </c>
      <c r="F4" s="16" t="s">
        <v>240</v>
      </c>
      <c r="G4" s="13" t="s">
        <v>205</v>
      </c>
      <c r="H4" s="15">
        <v>8.5000000000000006E-2</v>
      </c>
      <c r="I4" s="13"/>
      <c r="J4">
        <f>$B$59*rysboard[[#This Row],[Quantity]]*1.2</f>
        <v>12</v>
      </c>
      <c r="K4" s="13">
        <f>rysboard[[#This Row],[Cena Netto]]*rysboard[[#This Row],[Ilosc Do kupienia]]</f>
        <v>1.02</v>
      </c>
    </row>
    <row r="5" spans="1:11" x14ac:dyDescent="0.25">
      <c r="A5">
        <v>27</v>
      </c>
      <c r="B5" s="13" t="s">
        <v>113</v>
      </c>
      <c r="C5" s="13" t="s">
        <v>106</v>
      </c>
      <c r="D5">
        <v>2</v>
      </c>
      <c r="E5" s="13" t="s">
        <v>114</v>
      </c>
      <c r="F5" s="16" t="s">
        <v>239</v>
      </c>
      <c r="G5" s="13" t="s">
        <v>205</v>
      </c>
      <c r="H5" s="15">
        <v>7.5999999999999998E-2</v>
      </c>
      <c r="I5" s="13"/>
      <c r="J5">
        <f>$B$59*rysboard[[#This Row],[Quantity]]*1.2</f>
        <v>12</v>
      </c>
      <c r="K5" s="13">
        <f>rysboard[[#This Row],[Cena Netto]]*rysboard[[#This Row],[Ilosc Do kupienia]]</f>
        <v>0.91199999999999992</v>
      </c>
    </row>
    <row r="6" spans="1:11" x14ac:dyDescent="0.25">
      <c r="A6">
        <v>28</v>
      </c>
      <c r="B6" s="13" t="s">
        <v>233</v>
      </c>
      <c r="C6" s="13" t="s">
        <v>115</v>
      </c>
      <c r="D6">
        <v>5</v>
      </c>
      <c r="E6" s="13" t="s">
        <v>116</v>
      </c>
      <c r="F6" s="13" t="s">
        <v>238</v>
      </c>
      <c r="G6" s="13" t="s">
        <v>205</v>
      </c>
      <c r="H6" s="15">
        <v>1.08</v>
      </c>
      <c r="I6" s="13"/>
      <c r="J6">
        <f>$B$59*rysboard[[#This Row],[Quantity]]*1.2</f>
        <v>30</v>
      </c>
      <c r="K6" s="13">
        <f>rysboard[[#This Row],[Cena Netto]]*rysboard[[#This Row],[Ilosc Do kupienia]]</f>
        <v>32.400000000000006</v>
      </c>
    </row>
    <row r="7" spans="1:11" x14ac:dyDescent="0.25">
      <c r="A7">
        <v>29</v>
      </c>
      <c r="B7" s="13" t="s">
        <v>117</v>
      </c>
      <c r="C7" s="13" t="s">
        <v>106</v>
      </c>
      <c r="D7">
        <v>1</v>
      </c>
      <c r="E7" s="13" t="s">
        <v>50</v>
      </c>
      <c r="F7" s="16" t="s">
        <v>237</v>
      </c>
      <c r="G7" s="13" t="s">
        <v>205</v>
      </c>
      <c r="H7" s="15">
        <v>0.373</v>
      </c>
      <c r="I7" s="13"/>
      <c r="J7">
        <f>$B$59*rysboard[[#This Row],[Quantity]]*1.2</f>
        <v>6</v>
      </c>
      <c r="K7" s="13">
        <f>rysboard[[#This Row],[Cena Netto]]*rysboard[[#This Row],[Ilosc Do kupienia]]</f>
        <v>2.238</v>
      </c>
    </row>
    <row r="8" spans="1:11" x14ac:dyDescent="0.25">
      <c r="A8">
        <v>2</v>
      </c>
      <c r="B8" s="13" t="s">
        <v>78</v>
      </c>
      <c r="C8" s="13" t="s">
        <v>67</v>
      </c>
      <c r="D8">
        <v>1</v>
      </c>
      <c r="E8" s="13" t="s">
        <v>79</v>
      </c>
      <c r="F8" s="13" t="s">
        <v>77</v>
      </c>
      <c r="G8" s="13" t="s">
        <v>201</v>
      </c>
      <c r="H8" s="13"/>
      <c r="I8" s="13"/>
      <c r="J8">
        <f>$B$59*rysboard[[#This Row],[Quantity]]*1.2</f>
        <v>6</v>
      </c>
      <c r="K8" s="13">
        <f>rysboard[[#This Row],[Cena Netto]]*rysboard[[#This Row],[Ilosc Do kupienia]]</f>
        <v>0</v>
      </c>
    </row>
    <row r="9" spans="1:11" x14ac:dyDescent="0.25">
      <c r="A9">
        <v>3</v>
      </c>
      <c r="B9" s="13" t="s">
        <v>80</v>
      </c>
      <c r="C9" s="13" t="s">
        <v>81</v>
      </c>
      <c r="D9">
        <v>3</v>
      </c>
      <c r="E9" s="13" t="s">
        <v>82</v>
      </c>
      <c r="F9" s="13" t="s">
        <v>77</v>
      </c>
      <c r="G9" s="13" t="s">
        <v>201</v>
      </c>
      <c r="H9" s="13"/>
      <c r="I9" s="13"/>
      <c r="J9">
        <f>$B$59*rysboard[[#This Row],[Quantity]]*1.2</f>
        <v>18</v>
      </c>
      <c r="K9" s="13">
        <f>rysboard[[#This Row],[Cena Netto]]*rysboard[[#This Row],[Ilosc Do kupienia]]</f>
        <v>0</v>
      </c>
    </row>
    <row r="10" spans="1:11" x14ac:dyDescent="0.25">
      <c r="A10">
        <v>11</v>
      </c>
      <c r="B10" s="13" t="s">
        <v>97</v>
      </c>
      <c r="C10" s="13" t="s">
        <v>98</v>
      </c>
      <c r="D10">
        <v>1</v>
      </c>
      <c r="E10" s="13" t="s">
        <v>99</v>
      </c>
      <c r="F10" s="13" t="s">
        <v>77</v>
      </c>
      <c r="G10" s="13" t="s">
        <v>201</v>
      </c>
      <c r="H10" s="13"/>
      <c r="I10" s="13"/>
      <c r="J10">
        <f>$B$59*rysboard[[#This Row],[Quantity]]*1.2</f>
        <v>6</v>
      </c>
      <c r="K10" s="13">
        <f>rysboard[[#This Row],[Cena Netto]]*rysboard[[#This Row],[Ilosc Do kupienia]]</f>
        <v>0</v>
      </c>
    </row>
    <row r="11" spans="1:11" x14ac:dyDescent="0.25">
      <c r="A11">
        <v>33</v>
      </c>
      <c r="B11" s="13" t="s">
        <v>118</v>
      </c>
      <c r="C11" s="13" t="s">
        <v>119</v>
      </c>
      <c r="D11">
        <v>2</v>
      </c>
      <c r="E11" s="13" t="s">
        <v>120</v>
      </c>
      <c r="F11" s="13" t="s">
        <v>243</v>
      </c>
      <c r="G11" s="13" t="s">
        <v>201</v>
      </c>
      <c r="H11" s="15">
        <v>0.186</v>
      </c>
      <c r="I11" s="13"/>
      <c r="J11">
        <f>$B$59*rysboard[[#This Row],[Quantity]]*1.2</f>
        <v>12</v>
      </c>
      <c r="K11" s="13">
        <f>rysboard[[#This Row],[Cena Netto]]*rysboard[[#This Row],[Ilosc Do kupienia]]</f>
        <v>2.2320000000000002</v>
      </c>
    </row>
    <row r="12" spans="1:11" x14ac:dyDescent="0.25">
      <c r="A12">
        <v>34</v>
      </c>
      <c r="B12" s="13" t="s">
        <v>121</v>
      </c>
      <c r="C12" s="13" t="s">
        <v>122</v>
      </c>
      <c r="D12">
        <v>3</v>
      </c>
      <c r="E12" s="13" t="s">
        <v>123</v>
      </c>
      <c r="F12" s="13" t="s">
        <v>77</v>
      </c>
      <c r="G12" s="13" t="s">
        <v>201</v>
      </c>
      <c r="H12" s="13"/>
      <c r="I12" s="13"/>
      <c r="J12">
        <f>$B$59*rysboard[[#This Row],[Quantity]]*1.2</f>
        <v>18</v>
      </c>
      <c r="K12" s="13">
        <f>rysboard[[#This Row],[Cena Netto]]*rysboard[[#This Row],[Ilosc Do kupienia]]</f>
        <v>0</v>
      </c>
    </row>
    <row r="13" spans="1:11" x14ac:dyDescent="0.25">
      <c r="A13">
        <v>35</v>
      </c>
      <c r="B13" s="13" t="s">
        <v>124</v>
      </c>
      <c r="C13" s="13" t="s">
        <v>125</v>
      </c>
      <c r="D13">
        <v>2</v>
      </c>
      <c r="E13" s="13" t="s">
        <v>126</v>
      </c>
      <c r="F13" s="13" t="s">
        <v>77</v>
      </c>
      <c r="G13" s="13" t="s">
        <v>201</v>
      </c>
      <c r="H13" s="13"/>
      <c r="I13" s="13"/>
      <c r="J13">
        <f>$B$59*rysboard[[#This Row],[Quantity]]*1.2</f>
        <v>12</v>
      </c>
      <c r="K13" s="13">
        <f>rysboard[[#This Row],[Cena Netto]]*rysboard[[#This Row],[Ilosc Do kupienia]]</f>
        <v>0</v>
      </c>
    </row>
    <row r="14" spans="1:11" x14ac:dyDescent="0.25">
      <c r="A14">
        <v>36</v>
      </c>
      <c r="B14" s="13" t="s">
        <v>127</v>
      </c>
      <c r="C14" s="13" t="s">
        <v>128</v>
      </c>
      <c r="D14">
        <v>1</v>
      </c>
      <c r="E14" s="13" t="s">
        <v>129</v>
      </c>
      <c r="F14" s="13" t="s">
        <v>77</v>
      </c>
      <c r="G14" s="13" t="s">
        <v>201</v>
      </c>
      <c r="H14" s="13"/>
      <c r="I14" s="13"/>
      <c r="J14">
        <f>$B$59*rysboard[[#This Row],[Quantity]]*1.2</f>
        <v>6</v>
      </c>
      <c r="K14" s="13">
        <f>rysboard[[#This Row],[Cena Netto]]*rysboard[[#This Row],[Ilosc Do kupienia]]</f>
        <v>0</v>
      </c>
    </row>
    <row r="15" spans="1:11" x14ac:dyDescent="0.25">
      <c r="A15">
        <v>37</v>
      </c>
      <c r="B15" s="13" t="s">
        <v>130</v>
      </c>
      <c r="C15" s="13" t="s">
        <v>131</v>
      </c>
      <c r="D15">
        <v>1</v>
      </c>
      <c r="E15" s="13" t="s">
        <v>132</v>
      </c>
      <c r="F15" s="13" t="s">
        <v>77</v>
      </c>
      <c r="G15" s="13" t="s">
        <v>201</v>
      </c>
      <c r="H15" s="13"/>
      <c r="I15" s="13"/>
      <c r="J15">
        <f>$B$59*rysboard[[#This Row],[Quantity]]*1.2</f>
        <v>6</v>
      </c>
      <c r="K15" s="13">
        <f>rysboard[[#This Row],[Cena Netto]]*rysboard[[#This Row],[Ilosc Do kupienia]]</f>
        <v>0</v>
      </c>
    </row>
    <row r="16" spans="1:11" x14ac:dyDescent="0.25">
      <c r="A16">
        <v>38</v>
      </c>
      <c r="B16" s="13" t="s">
        <v>133</v>
      </c>
      <c r="C16" s="13" t="s">
        <v>134</v>
      </c>
      <c r="D16">
        <v>1</v>
      </c>
      <c r="E16" s="13" t="s">
        <v>135</v>
      </c>
      <c r="F16" s="13" t="s">
        <v>77</v>
      </c>
      <c r="G16" s="13" t="s">
        <v>201</v>
      </c>
      <c r="H16" s="13"/>
      <c r="I16" s="13"/>
      <c r="J16">
        <f>$B$59*rysboard[[#This Row],[Quantity]]*1.2</f>
        <v>6</v>
      </c>
      <c r="K16" s="13">
        <f>rysboard[[#This Row],[Cena Netto]]*rysboard[[#This Row],[Ilosc Do kupienia]]</f>
        <v>0</v>
      </c>
    </row>
    <row r="17" spans="1:11" x14ac:dyDescent="0.25">
      <c r="A17">
        <v>70</v>
      </c>
      <c r="B17" s="13" t="s">
        <v>187</v>
      </c>
      <c r="C17" s="13" t="s">
        <v>128</v>
      </c>
      <c r="D17">
        <v>1</v>
      </c>
      <c r="E17" s="13" t="s">
        <v>188</v>
      </c>
      <c r="F17" s="13" t="s">
        <v>77</v>
      </c>
      <c r="G17" s="13" t="s">
        <v>201</v>
      </c>
      <c r="H17" s="13"/>
      <c r="I17" s="13"/>
      <c r="J17">
        <f>$B$59*rysboard[[#This Row],[Quantity]]*1.2</f>
        <v>6</v>
      </c>
      <c r="K17" s="13">
        <f>rysboard[[#This Row],[Cena Netto]]*rysboard[[#This Row],[Ilosc Do kupienia]]</f>
        <v>0</v>
      </c>
    </row>
    <row r="18" spans="1:11" x14ac:dyDescent="0.25">
      <c r="A18">
        <v>39</v>
      </c>
      <c r="B18" s="13" t="s">
        <v>136</v>
      </c>
      <c r="C18" s="13" t="s">
        <v>137</v>
      </c>
      <c r="D18">
        <v>1</v>
      </c>
      <c r="E18" s="13" t="s">
        <v>138</v>
      </c>
      <c r="F18" s="13" t="s">
        <v>77</v>
      </c>
      <c r="G18" s="13" t="s">
        <v>206</v>
      </c>
      <c r="H18" s="13"/>
      <c r="I18" s="13"/>
      <c r="J18">
        <f>$B$59*rysboard[[#This Row],[Quantity]]*1.2</f>
        <v>6</v>
      </c>
      <c r="K18" s="13">
        <f>rysboard[[#This Row],[Cena Netto]]*rysboard[[#This Row],[Ilosc Do kupienia]]</f>
        <v>0</v>
      </c>
    </row>
    <row r="19" spans="1:11" x14ac:dyDescent="0.25">
      <c r="A19">
        <v>40</v>
      </c>
      <c r="B19" s="13" t="s">
        <v>139</v>
      </c>
      <c r="C19" s="13" t="s">
        <v>140</v>
      </c>
      <c r="D19">
        <v>1</v>
      </c>
      <c r="E19" s="13" t="s">
        <v>141</v>
      </c>
      <c r="F19" s="13" t="s">
        <v>77</v>
      </c>
      <c r="G19" s="13" t="s">
        <v>206</v>
      </c>
      <c r="H19" s="13"/>
      <c r="I19" s="13"/>
      <c r="J19">
        <f>$B$59*rysboard[[#This Row],[Quantity]]*1.2</f>
        <v>6</v>
      </c>
      <c r="K19" s="13">
        <f>rysboard[[#This Row],[Cena Netto]]*rysboard[[#This Row],[Ilosc Do kupienia]]</f>
        <v>0</v>
      </c>
    </row>
    <row r="20" spans="1:11" x14ac:dyDescent="0.25">
      <c r="A20">
        <v>5</v>
      </c>
      <c r="B20" s="13" t="s">
        <v>86</v>
      </c>
      <c r="C20" s="13" t="s">
        <v>87</v>
      </c>
      <c r="D20">
        <v>2</v>
      </c>
      <c r="E20" s="13" t="s">
        <v>88</v>
      </c>
      <c r="F20" s="13" t="s">
        <v>77</v>
      </c>
      <c r="G20" s="13" t="s">
        <v>203</v>
      </c>
      <c r="H20" s="13"/>
      <c r="I20" s="13"/>
      <c r="J20">
        <f>$B$59*rysboard[[#This Row],[Quantity]]*1.2</f>
        <v>12</v>
      </c>
      <c r="K20" s="13">
        <f>rysboard[[#This Row],[Cena Netto]]*rysboard[[#This Row],[Ilosc Do kupienia]]</f>
        <v>0</v>
      </c>
    </row>
    <row r="21" spans="1:11" x14ac:dyDescent="0.25">
      <c r="A21">
        <v>13</v>
      </c>
      <c r="B21" s="13" t="s">
        <v>103</v>
      </c>
      <c r="C21" s="13" t="s">
        <v>104</v>
      </c>
      <c r="D21">
        <v>7</v>
      </c>
      <c r="E21" s="13" t="s">
        <v>105</v>
      </c>
      <c r="F21" s="13" t="s">
        <v>77</v>
      </c>
      <c r="G21" s="13" t="s">
        <v>203</v>
      </c>
      <c r="H21" s="13"/>
      <c r="I21" s="13"/>
      <c r="J21">
        <f>$B$59*rysboard[[#This Row],[Quantity]]*1.2</f>
        <v>42</v>
      </c>
      <c r="K21" s="13">
        <f>rysboard[[#This Row],[Cena Netto]]*rysboard[[#This Row],[Ilosc Do kupienia]]</f>
        <v>0</v>
      </c>
    </row>
    <row r="22" spans="1:11" x14ac:dyDescent="0.25">
      <c r="A22">
        <v>22</v>
      </c>
      <c r="B22" s="13" t="s">
        <v>107</v>
      </c>
      <c r="C22" s="13" t="s">
        <v>108</v>
      </c>
      <c r="D22">
        <v>4</v>
      </c>
      <c r="E22" s="13" t="s">
        <v>109</v>
      </c>
      <c r="F22" s="13"/>
      <c r="G22" s="13" t="s">
        <v>203</v>
      </c>
      <c r="H22" s="13"/>
      <c r="I22" s="13"/>
      <c r="J22">
        <f>$B$59*rysboard[[#This Row],[Quantity]]*1.2</f>
        <v>24</v>
      </c>
      <c r="K22" s="13">
        <f>rysboard[[#This Row],[Cena Netto]]*rysboard[[#This Row],[Ilosc Do kupienia]]</f>
        <v>0</v>
      </c>
    </row>
    <row r="23" spans="1:11" x14ac:dyDescent="0.25">
      <c r="A23">
        <v>41</v>
      </c>
      <c r="B23" s="13" t="s">
        <v>142</v>
      </c>
      <c r="C23" s="13" t="s">
        <v>143</v>
      </c>
      <c r="D23">
        <v>1</v>
      </c>
      <c r="E23" s="13" t="s">
        <v>144</v>
      </c>
      <c r="F23" s="13" t="s">
        <v>77</v>
      </c>
      <c r="G23" s="13" t="s">
        <v>203</v>
      </c>
      <c r="H23" s="13"/>
      <c r="I23" s="13"/>
      <c r="J23">
        <f>$B$59*rysboard[[#This Row],[Quantity]]*1.2</f>
        <v>6</v>
      </c>
      <c r="K23" s="13">
        <f>rysboard[[#This Row],[Cena Netto]]*rysboard[[#This Row],[Ilosc Do kupienia]]</f>
        <v>0</v>
      </c>
    </row>
    <row r="24" spans="1:11" x14ac:dyDescent="0.25">
      <c r="A24">
        <v>75</v>
      </c>
      <c r="B24" s="13" t="s">
        <v>194</v>
      </c>
      <c r="C24" s="13" t="s">
        <v>195</v>
      </c>
      <c r="D24">
        <v>1</v>
      </c>
      <c r="E24" s="13" t="s">
        <v>196</v>
      </c>
      <c r="F24" s="13" t="s">
        <v>77</v>
      </c>
      <c r="G24" s="13" t="s">
        <v>203</v>
      </c>
      <c r="H24" s="13"/>
      <c r="I24" s="13"/>
      <c r="J24">
        <f>$B$59*rysboard[[#This Row],[Quantity]]*1.2</f>
        <v>6</v>
      </c>
      <c r="K24" s="13">
        <f>rysboard[[#This Row],[Cena Netto]]*rysboard[[#This Row],[Ilosc Do kupienia]]</f>
        <v>0</v>
      </c>
    </row>
    <row r="25" spans="1:11" x14ac:dyDescent="0.25">
      <c r="A25">
        <v>6</v>
      </c>
      <c r="B25" s="13" t="s">
        <v>89</v>
      </c>
      <c r="C25" s="13" t="s">
        <v>90</v>
      </c>
      <c r="D25">
        <v>1</v>
      </c>
      <c r="E25" s="13" t="s">
        <v>91</v>
      </c>
      <c r="F25" s="13" t="s">
        <v>77</v>
      </c>
      <c r="G25" s="13" t="s">
        <v>204</v>
      </c>
      <c r="H25" s="13"/>
      <c r="I25" s="13"/>
      <c r="J25">
        <f>$B$59*rysboard[[#This Row],[Quantity]]*1.2</f>
        <v>6</v>
      </c>
      <c r="K25" s="13">
        <f>rysboard[[#This Row],[Cena Netto]]*rysboard[[#This Row],[Ilosc Do kupienia]]</f>
        <v>0</v>
      </c>
    </row>
    <row r="26" spans="1:11" x14ac:dyDescent="0.25">
      <c r="A26">
        <v>42</v>
      </c>
      <c r="B26" s="13" t="s">
        <v>145</v>
      </c>
      <c r="C26" s="13" t="s">
        <v>146</v>
      </c>
      <c r="D26">
        <v>2</v>
      </c>
      <c r="E26" s="13" t="s">
        <v>38</v>
      </c>
      <c r="F26" s="13" t="s">
        <v>254</v>
      </c>
      <c r="G26" s="13" t="s">
        <v>207</v>
      </c>
      <c r="H26" s="15">
        <v>0.68600000000000005</v>
      </c>
      <c r="I26" s="13"/>
      <c r="J26">
        <f>$B$59*rysboard[[#This Row],[Quantity]]*1.2</f>
        <v>12</v>
      </c>
      <c r="K26" s="13">
        <f>rysboard[[#This Row],[Cena Netto]]*rysboard[[#This Row],[Ilosc Do kupienia]]</f>
        <v>8.2320000000000011</v>
      </c>
    </row>
    <row r="27" spans="1:11" x14ac:dyDescent="0.25">
      <c r="A27">
        <v>43</v>
      </c>
      <c r="B27" s="13" t="s">
        <v>147</v>
      </c>
      <c r="C27" s="13" t="s">
        <v>148</v>
      </c>
      <c r="D27">
        <v>3</v>
      </c>
      <c r="E27" s="13" t="s">
        <v>149</v>
      </c>
      <c r="F27" s="13" t="s">
        <v>253</v>
      </c>
      <c r="G27" s="13" t="s">
        <v>207</v>
      </c>
      <c r="H27" s="15">
        <v>0.34699999999999998</v>
      </c>
      <c r="I27" s="13"/>
      <c r="J27">
        <f>$B$59*rysboard[[#This Row],[Quantity]]*1.2</f>
        <v>18</v>
      </c>
      <c r="K27" s="13">
        <f>rysboard[[#This Row],[Cena Netto]]*rysboard[[#This Row],[Ilosc Do kupienia]]</f>
        <v>6.2459999999999996</v>
      </c>
    </row>
    <row r="28" spans="1:11" x14ac:dyDescent="0.25">
      <c r="A28">
        <v>44</v>
      </c>
      <c r="B28" s="13" t="s">
        <v>256</v>
      </c>
      <c r="C28" s="13" t="s">
        <v>150</v>
      </c>
      <c r="D28">
        <v>3</v>
      </c>
      <c r="E28" s="13" t="s">
        <v>32</v>
      </c>
      <c r="F28" s="16" t="s">
        <v>255</v>
      </c>
      <c r="G28" s="13" t="s">
        <v>207</v>
      </c>
      <c r="H28" s="15">
        <v>1.25</v>
      </c>
      <c r="I28" s="13"/>
      <c r="J28">
        <f>$B$59*rysboard[[#This Row],[Quantity]]*1.2</f>
        <v>18</v>
      </c>
      <c r="K28" s="13">
        <f>rysboard[[#This Row],[Cena Netto]]*rysboard[[#This Row],[Ilosc Do kupienia]]</f>
        <v>22.5</v>
      </c>
    </row>
    <row r="29" spans="1:11" x14ac:dyDescent="0.25">
      <c r="A29">
        <v>46</v>
      </c>
      <c r="B29" s="13" t="s">
        <v>252</v>
      </c>
      <c r="C29" s="13" t="s">
        <v>151</v>
      </c>
      <c r="D29">
        <v>2</v>
      </c>
      <c r="E29" s="13" t="s">
        <v>152</v>
      </c>
      <c r="F29" s="16" t="s">
        <v>251</v>
      </c>
      <c r="G29" s="13" t="s">
        <v>207</v>
      </c>
      <c r="H29" s="13">
        <v>0.51</v>
      </c>
      <c r="I29" s="13"/>
      <c r="J29">
        <f>$B$59*rysboard[[#This Row],[Quantity]]*1.2</f>
        <v>12</v>
      </c>
      <c r="K29" s="13">
        <f>rysboard[[#This Row],[Cena Netto]]*rysboard[[#This Row],[Ilosc Do kupienia]]</f>
        <v>6.12</v>
      </c>
    </row>
    <row r="30" spans="1:11" x14ac:dyDescent="0.25">
      <c r="A30">
        <v>1</v>
      </c>
      <c r="B30" s="13" t="s">
        <v>213</v>
      </c>
      <c r="C30" s="13" t="s">
        <v>75</v>
      </c>
      <c r="D30">
        <v>22</v>
      </c>
      <c r="E30" s="13" t="s">
        <v>76</v>
      </c>
      <c r="F30" s="13" t="s">
        <v>211</v>
      </c>
      <c r="G30" s="13" t="s">
        <v>200</v>
      </c>
      <c r="H30" s="14">
        <v>2.9000000000000001E-2</v>
      </c>
      <c r="I30" s="13"/>
      <c r="J30">
        <f>$B$59*rysboard[[#This Row],[Quantity]]*1.2</f>
        <v>132</v>
      </c>
      <c r="K30" s="13">
        <f>rysboard[[#This Row],[Cena Netto]]*rysboard[[#This Row],[Ilosc Do kupienia]]</f>
        <v>3.8280000000000003</v>
      </c>
    </row>
    <row r="31" spans="1:11" x14ac:dyDescent="0.25">
      <c r="A31">
        <v>47</v>
      </c>
      <c r="B31" s="13" t="s">
        <v>153</v>
      </c>
      <c r="C31" s="13" t="s">
        <v>75</v>
      </c>
      <c r="D31">
        <v>5</v>
      </c>
      <c r="E31" s="13" t="s">
        <v>154</v>
      </c>
      <c r="F31" s="13" t="s">
        <v>229</v>
      </c>
      <c r="G31" s="13" t="s">
        <v>200</v>
      </c>
      <c r="H31" s="15">
        <v>0.63500000000000001</v>
      </c>
      <c r="I31" s="13"/>
      <c r="J31">
        <f>$B$59*rysboard[[#This Row],[Quantity]]*1.2</f>
        <v>30</v>
      </c>
      <c r="K31" s="13">
        <f>rysboard[[#This Row],[Cena Netto]]*rysboard[[#This Row],[Ilosc Do kupienia]]</f>
        <v>19.05</v>
      </c>
    </row>
    <row r="32" spans="1:11" x14ac:dyDescent="0.25">
      <c r="A32">
        <v>48</v>
      </c>
      <c r="B32" s="13" t="s">
        <v>155</v>
      </c>
      <c r="C32" s="13" t="s">
        <v>75</v>
      </c>
      <c r="D32">
        <v>2</v>
      </c>
      <c r="E32" s="13" t="s">
        <v>156</v>
      </c>
      <c r="F32" s="13" t="s">
        <v>228</v>
      </c>
      <c r="G32" s="13" t="s">
        <v>200</v>
      </c>
      <c r="H32" s="15">
        <v>8.5000000000000006E-2</v>
      </c>
      <c r="I32" s="13"/>
      <c r="J32">
        <f>$B$59*rysboard[[#This Row],[Quantity]]*1.2</f>
        <v>12</v>
      </c>
      <c r="K32" s="13">
        <f>rysboard[[#This Row],[Cena Netto]]*rysboard[[#This Row],[Ilosc Do kupienia]]</f>
        <v>1.02</v>
      </c>
    </row>
    <row r="33" spans="1:11" x14ac:dyDescent="0.25">
      <c r="A33">
        <v>53</v>
      </c>
      <c r="B33" s="13" t="s">
        <v>212</v>
      </c>
      <c r="C33" s="13" t="s">
        <v>75</v>
      </c>
      <c r="D33">
        <v>4</v>
      </c>
      <c r="E33" s="13" t="s">
        <v>157</v>
      </c>
      <c r="F33" s="13" t="s">
        <v>227</v>
      </c>
      <c r="G33" s="13" t="s">
        <v>200</v>
      </c>
      <c r="H33" s="15">
        <v>8.5000000000000006E-2</v>
      </c>
      <c r="I33" s="13"/>
      <c r="J33">
        <f>$B$59*rysboard[[#This Row],[Quantity]]*1.2</f>
        <v>24</v>
      </c>
      <c r="K33" s="13">
        <f>rysboard[[#This Row],[Cena Netto]]*rysboard[[#This Row],[Ilosc Do kupienia]]</f>
        <v>2.04</v>
      </c>
    </row>
    <row r="34" spans="1:11" x14ac:dyDescent="0.25">
      <c r="A34">
        <v>54</v>
      </c>
      <c r="B34" s="13" t="s">
        <v>158</v>
      </c>
      <c r="C34" s="13" t="s">
        <v>75</v>
      </c>
      <c r="D34">
        <v>1</v>
      </c>
      <c r="E34" s="13" t="s">
        <v>159</v>
      </c>
      <c r="F34" s="16" t="s">
        <v>226</v>
      </c>
      <c r="G34" s="13" t="s">
        <v>200</v>
      </c>
      <c r="H34" s="15">
        <v>8.5000000000000006E-2</v>
      </c>
      <c r="I34" s="13"/>
      <c r="J34">
        <f>$B$59*rysboard[[#This Row],[Quantity]]*1.2</f>
        <v>6</v>
      </c>
      <c r="K34" s="13">
        <f>rysboard[[#This Row],[Cena Netto]]*rysboard[[#This Row],[Ilosc Do kupienia]]</f>
        <v>0.51</v>
      </c>
    </row>
    <row r="35" spans="1:11" x14ac:dyDescent="0.25">
      <c r="A35">
        <v>55</v>
      </c>
      <c r="B35" s="13" t="s">
        <v>160</v>
      </c>
      <c r="C35" s="13" t="s">
        <v>75</v>
      </c>
      <c r="D35">
        <v>5</v>
      </c>
      <c r="E35" s="13" t="s">
        <v>161</v>
      </c>
      <c r="F35" s="13" t="s">
        <v>225</v>
      </c>
      <c r="G35" s="13" t="s">
        <v>200</v>
      </c>
      <c r="H35" s="15">
        <v>8.5000000000000006E-2</v>
      </c>
      <c r="I35" s="13"/>
      <c r="J35">
        <f>$B$59*rysboard[[#This Row],[Quantity]]*1.2</f>
        <v>30</v>
      </c>
      <c r="K35" s="13">
        <f>rysboard[[#This Row],[Cena Netto]]*rysboard[[#This Row],[Ilosc Do kupienia]]</f>
        <v>2.5500000000000003</v>
      </c>
    </row>
    <row r="36" spans="1:11" x14ac:dyDescent="0.25">
      <c r="A36">
        <v>57</v>
      </c>
      <c r="B36" s="13" t="s">
        <v>162</v>
      </c>
      <c r="C36" s="13" t="s">
        <v>163</v>
      </c>
      <c r="D36">
        <v>1</v>
      </c>
      <c r="E36" s="13" t="s">
        <v>164</v>
      </c>
      <c r="F36" s="16" t="s">
        <v>224</v>
      </c>
      <c r="G36" s="13" t="s">
        <v>200</v>
      </c>
      <c r="H36" s="15">
        <v>0.33900000000000002</v>
      </c>
      <c r="I36" s="13"/>
      <c r="J36">
        <f>$B$59*rysboard[[#This Row],[Quantity]]*1.2</f>
        <v>6</v>
      </c>
      <c r="K36" s="13">
        <f>rysboard[[#This Row],[Cena Netto]]*rysboard[[#This Row],[Ilosc Do kupienia]]</f>
        <v>2.0340000000000003</v>
      </c>
    </row>
    <row r="37" spans="1:11" x14ac:dyDescent="0.25">
      <c r="A37">
        <v>59</v>
      </c>
      <c r="B37" s="13" t="s">
        <v>165</v>
      </c>
      <c r="C37" s="13" t="s">
        <v>75</v>
      </c>
      <c r="D37">
        <v>1</v>
      </c>
      <c r="E37" s="13" t="s">
        <v>166</v>
      </c>
      <c r="F37" s="13" t="s">
        <v>223</v>
      </c>
      <c r="G37" s="13" t="s">
        <v>200</v>
      </c>
      <c r="H37" s="15">
        <v>0.151</v>
      </c>
      <c r="I37" s="13"/>
      <c r="J37">
        <f>$B$59*rysboard[[#This Row],[Quantity]]*1.2</f>
        <v>6</v>
      </c>
      <c r="K37" s="13">
        <f>rysboard[[#This Row],[Cena Netto]]*rysboard[[#This Row],[Ilosc Do kupienia]]</f>
        <v>0.90599999999999992</v>
      </c>
    </row>
    <row r="38" spans="1:11" x14ac:dyDescent="0.25">
      <c r="A38">
        <v>60</v>
      </c>
      <c r="B38" s="13" t="s">
        <v>214</v>
      </c>
      <c r="C38" s="13" t="s">
        <v>75</v>
      </c>
      <c r="D38">
        <v>6</v>
      </c>
      <c r="E38" s="13" t="s">
        <v>167</v>
      </c>
      <c r="F38" s="13" t="s">
        <v>222</v>
      </c>
      <c r="G38" s="13" t="s">
        <v>200</v>
      </c>
      <c r="H38" s="15">
        <v>8.5000000000000006E-2</v>
      </c>
      <c r="I38" s="13"/>
      <c r="J38">
        <f>$B$59*rysboard[[#This Row],[Quantity]]*1.2</f>
        <v>36</v>
      </c>
      <c r="K38" s="13">
        <f>rysboard[[#This Row],[Cena Netto]]*rysboard[[#This Row],[Ilosc Do kupienia]]</f>
        <v>3.06</v>
      </c>
    </row>
    <row r="39" spans="1:11" x14ac:dyDescent="0.25">
      <c r="A39">
        <v>61</v>
      </c>
      <c r="B39" s="13" t="s">
        <v>168</v>
      </c>
      <c r="C39" s="13" t="s">
        <v>75</v>
      </c>
      <c r="D39">
        <v>2</v>
      </c>
      <c r="E39" s="13" t="s">
        <v>169</v>
      </c>
      <c r="F39" s="13" t="s">
        <v>221</v>
      </c>
      <c r="G39" s="13" t="s">
        <v>200</v>
      </c>
      <c r="H39" s="15">
        <v>2.9</v>
      </c>
      <c r="I39" s="13"/>
      <c r="J39">
        <f>$B$59*rysboard[[#This Row],[Quantity]]*1.2</f>
        <v>12</v>
      </c>
      <c r="K39" s="13">
        <f>rysboard[[#This Row],[Cena Netto]]*rysboard[[#This Row],[Ilosc Do kupienia]]</f>
        <v>34.799999999999997</v>
      </c>
    </row>
    <row r="40" spans="1:11" x14ac:dyDescent="0.25">
      <c r="A40">
        <v>62</v>
      </c>
      <c r="B40" s="13" t="s">
        <v>170</v>
      </c>
      <c r="C40" s="13" t="s">
        <v>75</v>
      </c>
      <c r="D40">
        <v>1</v>
      </c>
      <c r="E40" s="13" t="s">
        <v>171</v>
      </c>
      <c r="F40" s="13" t="s">
        <v>220</v>
      </c>
      <c r="G40" s="13" t="s">
        <v>200</v>
      </c>
      <c r="H40" s="15">
        <v>8.5000000000000006E-2</v>
      </c>
      <c r="I40" s="13"/>
      <c r="J40">
        <f>$B$59*rysboard[[#This Row],[Quantity]]*1.2</f>
        <v>6</v>
      </c>
      <c r="K40" s="13">
        <f>rysboard[[#This Row],[Cena Netto]]*rysboard[[#This Row],[Ilosc Do kupienia]]</f>
        <v>0.51</v>
      </c>
    </row>
    <row r="41" spans="1:11" x14ac:dyDescent="0.25">
      <c r="A41">
        <v>63</v>
      </c>
      <c r="B41" s="13" t="s">
        <v>172</v>
      </c>
      <c r="C41" s="13" t="s">
        <v>75</v>
      </c>
      <c r="D41">
        <v>1</v>
      </c>
      <c r="E41" s="13" t="s">
        <v>173</v>
      </c>
      <c r="F41" s="13" t="s">
        <v>219</v>
      </c>
      <c r="G41" s="13" t="s">
        <v>200</v>
      </c>
      <c r="H41" s="15">
        <v>8.5000000000000006E-2</v>
      </c>
      <c r="I41" s="13"/>
      <c r="J41">
        <f>$B$59*rysboard[[#This Row],[Quantity]]*1.2</f>
        <v>6</v>
      </c>
      <c r="K41" s="13">
        <f>rysboard[[#This Row],[Cena Netto]]*rysboard[[#This Row],[Ilosc Do kupienia]]</f>
        <v>0.51</v>
      </c>
    </row>
    <row r="42" spans="1:11" x14ac:dyDescent="0.25">
      <c r="A42">
        <v>64</v>
      </c>
      <c r="B42" s="13" t="s">
        <v>174</v>
      </c>
      <c r="C42" s="13" t="s">
        <v>75</v>
      </c>
      <c r="D42">
        <v>1</v>
      </c>
      <c r="E42" s="13" t="s">
        <v>175</v>
      </c>
      <c r="F42" s="13" t="s">
        <v>218</v>
      </c>
      <c r="G42" s="13" t="s">
        <v>200</v>
      </c>
      <c r="H42" s="15">
        <v>8.5000000000000006E-2</v>
      </c>
      <c r="I42" s="13"/>
      <c r="J42">
        <f>$B$59*rysboard[[#This Row],[Quantity]]*1.2</f>
        <v>6</v>
      </c>
      <c r="K42" s="13">
        <f>rysboard[[#This Row],[Cena Netto]]*rysboard[[#This Row],[Ilosc Do kupienia]]</f>
        <v>0.51</v>
      </c>
    </row>
    <row r="43" spans="1:11" x14ac:dyDescent="0.25">
      <c r="A43">
        <v>71</v>
      </c>
      <c r="B43" s="13" t="s">
        <v>189</v>
      </c>
      <c r="C43" s="13" t="s">
        <v>75</v>
      </c>
      <c r="D43">
        <v>1</v>
      </c>
      <c r="E43" s="13" t="s">
        <v>190</v>
      </c>
      <c r="F43" s="16" t="s">
        <v>230</v>
      </c>
      <c r="G43" s="13" t="s">
        <v>200</v>
      </c>
      <c r="H43" s="15">
        <v>8.5000000000000006E-2</v>
      </c>
      <c r="I43" s="13"/>
      <c r="J43">
        <f>$B$59*rysboard[[#This Row],[Quantity]]*1.2</f>
        <v>6</v>
      </c>
      <c r="K43" s="13">
        <f>rysboard[[#This Row],[Cena Netto]]*rysboard[[#This Row],[Ilosc Do kupienia]]</f>
        <v>0.51</v>
      </c>
    </row>
    <row r="44" spans="1:11" x14ac:dyDescent="0.25">
      <c r="A44">
        <v>73</v>
      </c>
      <c r="B44" s="13" t="s">
        <v>191</v>
      </c>
      <c r="C44" s="13" t="s">
        <v>192</v>
      </c>
      <c r="D44">
        <v>1</v>
      </c>
      <c r="E44" s="13" t="s">
        <v>193</v>
      </c>
      <c r="F44" s="13" t="s">
        <v>217</v>
      </c>
      <c r="G44" s="13" t="s">
        <v>200</v>
      </c>
      <c r="H44" s="15">
        <v>0.23699999999999999</v>
      </c>
      <c r="I44" s="13"/>
      <c r="J44">
        <f>$B$59*rysboard[[#This Row],[Quantity]]*1.2</f>
        <v>6</v>
      </c>
      <c r="K44" s="13">
        <f>rysboard[[#This Row],[Cena Netto]]*rysboard[[#This Row],[Ilosc Do kupienia]]</f>
        <v>1.4219999999999999</v>
      </c>
    </row>
    <row r="45" spans="1:11" x14ac:dyDescent="0.25">
      <c r="A45">
        <v>65</v>
      </c>
      <c r="B45" s="13" t="s">
        <v>176</v>
      </c>
      <c r="C45" s="13" t="s">
        <v>177</v>
      </c>
      <c r="D45">
        <v>2</v>
      </c>
      <c r="E45" s="13" t="s">
        <v>178</v>
      </c>
      <c r="F45" s="13" t="s">
        <v>77</v>
      </c>
      <c r="G45" s="13" t="s">
        <v>208</v>
      </c>
      <c r="H45" s="13"/>
      <c r="I45" s="13"/>
      <c r="J45">
        <f>$B$59*rysboard[[#This Row],[Quantity]]*1.2</f>
        <v>12</v>
      </c>
      <c r="K45" s="13">
        <f>rysboard[[#This Row],[Cena Netto]]*rysboard[[#This Row],[Ilosc Do kupienia]]</f>
        <v>0</v>
      </c>
    </row>
    <row r="46" spans="1:11" x14ac:dyDescent="0.25">
      <c r="A46">
        <v>4</v>
      </c>
      <c r="B46" s="13" t="s">
        <v>83</v>
      </c>
      <c r="C46" s="13" t="s">
        <v>84</v>
      </c>
      <c r="D46">
        <v>2</v>
      </c>
      <c r="E46" s="13" t="s">
        <v>85</v>
      </c>
      <c r="F46" s="13" t="s">
        <v>250</v>
      </c>
      <c r="G46" s="13" t="s">
        <v>202</v>
      </c>
      <c r="H46" s="13"/>
      <c r="I46" s="13"/>
      <c r="J46">
        <f>$B$59*rysboard[[#This Row],[Quantity]]*1.2</f>
        <v>12</v>
      </c>
      <c r="K46" s="13">
        <f>rysboard[[#This Row],[Cena Netto]]*rysboard[[#This Row],[Ilosc Do kupienia]]</f>
        <v>0</v>
      </c>
    </row>
    <row r="47" spans="1:11" x14ac:dyDescent="0.25">
      <c r="A47">
        <v>10</v>
      </c>
      <c r="B47" s="13" t="s">
        <v>94</v>
      </c>
      <c r="C47" s="13" t="s">
        <v>95</v>
      </c>
      <c r="D47">
        <v>1</v>
      </c>
      <c r="E47" s="13" t="s">
        <v>96</v>
      </c>
      <c r="F47" s="16" t="s">
        <v>249</v>
      </c>
      <c r="G47" s="13" t="s">
        <v>202</v>
      </c>
      <c r="H47" s="15">
        <v>1.58</v>
      </c>
      <c r="I47" s="13"/>
      <c r="J47">
        <f>$B$59*rysboard[[#This Row],[Quantity]]*1.2</f>
        <v>6</v>
      </c>
      <c r="K47" s="13">
        <f>rysboard[[#This Row],[Cena Netto]]*rysboard[[#This Row],[Ilosc Do kupienia]]</f>
        <v>9.48</v>
      </c>
    </row>
    <row r="48" spans="1:11" x14ac:dyDescent="0.25">
      <c r="A48">
        <v>12</v>
      </c>
      <c r="B48" s="13" t="s">
        <v>100</v>
      </c>
      <c r="C48" s="13" t="s">
        <v>101</v>
      </c>
      <c r="D48">
        <v>2</v>
      </c>
      <c r="E48" s="13" t="s">
        <v>102</v>
      </c>
      <c r="F48" s="13" t="s">
        <v>244</v>
      </c>
      <c r="G48" s="13" t="s">
        <v>202</v>
      </c>
      <c r="H48" s="13">
        <v>8.8000000000000007</v>
      </c>
      <c r="I48" s="13"/>
      <c r="J48">
        <f>$B$59*rysboard[[#This Row],[Quantity]]*1.2</f>
        <v>12</v>
      </c>
      <c r="K48" s="13">
        <f>rysboard[[#This Row],[Cena Netto]]*rysboard[[#This Row],[Ilosc Do kupienia]]</f>
        <v>105.60000000000001</v>
      </c>
    </row>
    <row r="49" spans="1:11" x14ac:dyDescent="0.25">
      <c r="A49">
        <v>66</v>
      </c>
      <c r="B49" s="13" t="s">
        <v>179</v>
      </c>
      <c r="C49" s="13" t="s">
        <v>180</v>
      </c>
      <c r="D49">
        <v>1</v>
      </c>
      <c r="E49" s="13" t="s">
        <v>181</v>
      </c>
      <c r="F49" s="13" t="s">
        <v>248</v>
      </c>
      <c r="G49" s="13" t="s">
        <v>202</v>
      </c>
      <c r="H49" s="15">
        <v>1.83</v>
      </c>
      <c r="I49" s="13"/>
      <c r="J49">
        <f>$B$59*rysboard[[#This Row],[Quantity]]*1.2</f>
        <v>6</v>
      </c>
      <c r="K49" s="13">
        <f>rysboard[[#This Row],[Cena Netto]]*rysboard[[#This Row],[Ilosc Do kupienia]]</f>
        <v>10.98</v>
      </c>
    </row>
    <row r="50" spans="1:11" x14ac:dyDescent="0.25">
      <c r="A50">
        <v>67</v>
      </c>
      <c r="B50" s="13" t="s">
        <v>182</v>
      </c>
      <c r="C50" s="13" t="s">
        <v>183</v>
      </c>
      <c r="D50">
        <v>1</v>
      </c>
      <c r="E50" s="13" t="s">
        <v>184</v>
      </c>
      <c r="F50" s="13" t="s">
        <v>247</v>
      </c>
      <c r="G50" s="13" t="s">
        <v>202</v>
      </c>
      <c r="H50" s="15">
        <v>0.34699999999999998</v>
      </c>
      <c r="I50" s="13"/>
      <c r="J50">
        <f>$B$59*rysboard[[#This Row],[Quantity]]*1.2</f>
        <v>6</v>
      </c>
      <c r="K50" s="13">
        <f>rysboard[[#This Row],[Cena Netto]]*rysboard[[#This Row],[Ilosc Do kupienia]]</f>
        <v>2.0819999999999999</v>
      </c>
    </row>
    <row r="51" spans="1:11" x14ac:dyDescent="0.25">
      <c r="A51">
        <v>68</v>
      </c>
      <c r="B51" s="13" t="s">
        <v>185</v>
      </c>
      <c r="C51" s="13" t="s">
        <v>84</v>
      </c>
      <c r="D51">
        <v>1</v>
      </c>
      <c r="E51" s="13" t="s">
        <v>186</v>
      </c>
      <c r="F51" s="13" t="s">
        <v>245</v>
      </c>
      <c r="G51" s="13" t="s">
        <v>202</v>
      </c>
      <c r="H51" s="15">
        <v>0.53400000000000003</v>
      </c>
      <c r="I51" s="13"/>
      <c r="J51">
        <f>$B$59*rysboard[[#This Row],[Quantity]]*1.2</f>
        <v>6</v>
      </c>
      <c r="K51" s="13">
        <f>rysboard[[#This Row],[Cena Netto]]*rysboard[[#This Row],[Ilosc Do kupienia]]</f>
        <v>3.2040000000000002</v>
      </c>
    </row>
    <row r="52" spans="1:11" x14ac:dyDescent="0.25">
      <c r="A52">
        <v>77</v>
      </c>
      <c r="B52" s="13" t="s">
        <v>197</v>
      </c>
      <c r="C52" s="13" t="s">
        <v>119</v>
      </c>
      <c r="D52">
        <v>1</v>
      </c>
      <c r="E52" s="13" t="s">
        <v>198</v>
      </c>
      <c r="F52" s="13" t="s">
        <v>246</v>
      </c>
      <c r="G52" s="13" t="s">
        <v>202</v>
      </c>
      <c r="H52" s="15">
        <v>0.34699999999999998</v>
      </c>
      <c r="I52" s="13"/>
      <c r="J52">
        <f>$B$59*rysboard[[#This Row],[Quantity]]*1.2</f>
        <v>6</v>
      </c>
      <c r="K52" s="13">
        <f>rysboard[[#This Row],[Cena Netto]]*rysboard[[#This Row],[Ilosc Do kupienia]]</f>
        <v>2.0819999999999999</v>
      </c>
    </row>
    <row r="58" spans="1:11" x14ac:dyDescent="0.25">
      <c r="B58" t="s">
        <v>232</v>
      </c>
    </row>
    <row r="59" spans="1:11" x14ac:dyDescent="0.25">
      <c r="B59">
        <v>5</v>
      </c>
    </row>
    <row r="61" spans="1:11" x14ac:dyDescent="0.25">
      <c r="I61" t="s">
        <v>216</v>
      </c>
    </row>
    <row r="62" spans="1:11" x14ac:dyDescent="0.25">
      <c r="I62">
        <f>SUM(rysboard[Cena na jedną płytę])</f>
        <v>309.16800000000001</v>
      </c>
    </row>
  </sheetData>
  <hyperlinks>
    <hyperlink ref="F36" r:id="rId1" xr:uid="{C6995237-7AFB-4C1A-8F94-7717F841A064}"/>
    <hyperlink ref="F34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47" r:id="rId7" xr:uid="{F3026963-3991-4E37-B7EC-3FBEF6B88D05}"/>
    <hyperlink ref="F28" r:id="rId8" xr:uid="{BA6D0023-28B1-4E68-AE5F-48E4EEB48FC2}"/>
    <hyperlink ref="F29" r:id="rId9" xr:uid="{EC84BA0A-7F19-440F-8655-FE0EBBAEB767}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d o y d U l D 2 z p e n A A A A + A A A A B I A H A B D b 2 5 m a W c v U G F j a 2 F n Z S 5 4 b W w g o h g A K K A U A A A A A A A A A A A A A A A A A A A A A A A A A A A A h Y 9 B D o I w F E S v Q r q n n 1 Y l S j 5 l 4 R Y S E h P j l p Q K j V A I F O F u L j y S V 5 B E U X c u Z / I m e f O 4 3 T G a 6 s q 5 q q 7 X j Q k J o x 5 x l J F N r k 0 R k s G e 3 S 2 J B K a Z v G S F c m b Y 9 M H U 6 5 C U 1 r Y B w D i O d F z R p i u A e x 6 D U x I f Z K n q z N W m t 5 m R i n x W + f 8 V E X h 8 y Q h O f U Y 3 b M f p 2 m c I S 4 2 J N l + E z 8 b U Q / g p c T 9 U d u i U a C s 3 j R G W i P B + I Z 5 Q S w M E F A A C A A g A d o y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M n V I h l D X 6 g g E A A J 0 C A A A T A B w A R m 9 y b X V s Y X M v U 2 V j d G l v b j E u b S C i G A A o o B Q A A A A A A A A A A A A A A A A A A A A A A A A A A A C N U l 1 L A k E U f R f 8 D 8 P 2 o r A s G R W R 7 E O t R h K Z p r 3 k R o y 7 V x 2 c n b v M 3 M 1 W 8 a W / 1 F P Q m / i / m j K z s K B 5 m b n n f p 1 z G A M R C V S s s 7 o r 1 W K h W D A j r i F m O j d 9 5 D p m P p N A x Q K z Z / m i F 8 / x 8 g k t G J g H r 4 Z R l o C i 0 p m Q 4 A W o y A a m 5 A T H 4 Y 0 B b c J R 1 g c d r s t M 2 N I 8 4 q y W p x I T n P D w Q g Q n c X i N f a S 6 t C Q 0 K h G Z c L 0 7 P L 2 6 / A q 8 y D w 4 Z b d X A y k S Q a B 9 p + q 4 L E C Z J c r 4 R y 6 r q w h j o Y Z + Z e 9 g 1 2 X t D A k 6 l E v w N 0 + v i Q r u y u 5 K 0 I 7 T 5 M P l 0 + J 5 M h Y M W Y r x J F + + m i m q P L H R V G A i w L F q u 7 x v e 1 v a 0 i Y 4 B x 5 b d a U v O 1 z W + 0 y d S N m J u O T a + K S z 7 4 t u 7 S R l T U Z G e b o Z 2 d V c m Q H q Z K W j m 6 d g S v + j 5 c 5 m T i O 2 F j Q U H e 5 7 7 6 1 z l 8 2 c G h g x V J x Q 2 5 x d B o z g k T 5 S L R 6 N + R C 2 8 H b G F Q n K / x 5 m m W 9 1 d b I 0 l Q I 0 4 8 r + F x h s F W w B 9 5 U f 0 L x c L A j 1 u 0 P V N 1 B L A Q I t A B Q A A g A I A H a M n V J Q 9 s 6 X p w A A A P g A A A A S A A A A A A A A A A A A A A A A A A A A A A B D b 2 5 m a W c v U G F j a 2 F n Z S 5 4 b W x Q S w E C L Q A U A A I A C A B 2 j J 1 S D 8 r p q 6 Q A A A D p A A A A E w A A A A A A A A A A A A A A A A D z A A A A W 0 N v b n R l b n R f V H l w Z X N d L n h t b F B L A Q I t A B Q A A g A I A H a M n V I h l D X 6 g g E A A J 0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M A A A A A A A A +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5 V D E 1 O j M 1 O j Q 1 L j Y 2 O D A 1 O T R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9 a b W l l b m l v b m 8 g d H l w L n t J Z C w w f S Z x d W 9 0 O y w m c X V v d D t T Z W N 0 a W 9 u M S 9 y e X N i b 2 F y Z C 9 a b W l l b m l v b m 8 g d H l w L n t E Z X N p Z 2 5 h d G 9 y L D F 9 J n F 1 b 3 Q 7 L C Z x d W 9 0 O 1 N l Y 3 R p b 2 4 x L 3 J 5 c 2 J v Y X J k L 1 p t a W V u a W 9 u b y B 0 e X A u e 1 B h Y 2 t h Z 2 U s M n 0 m c X V v d D s s J n F 1 b 3 Q 7 U 2 V j d G l v b j E v c n l z Y m 9 h c m Q v W m 1 p Z W 5 p b 2 5 v I H R 5 c C 5 7 U X V h b n R p d H k s M 3 0 m c X V v d D s s J n F 1 b 3 Q 7 U 2 V j d G l v b j E v c n l z Y m 9 h c m Q v W m 1 p Z W 5 p b 2 5 v I H R 5 c C 5 7 R G V z a W d u Y X R p b 2 4 s N H 0 m c X V v d D s s J n F 1 b 3 Q 7 U 2 V j d G l v b j E v c n l z Y m 9 h c m Q v W m 1 p Z W 5 p b 2 5 v I H R 5 c C 5 7 U 3 V w c G x p Z X I g Y W 5 k I H J l Z i w 1 f S Z x d W 9 0 O y w m c X V v d D t T Z W N 0 a W 9 u M S 9 y e X N i b 2 F y Z C 9 a b W l l b m l v b m 8 g d H l w L n s s N n 0 m c X V v d D s s J n F 1 b 3 Q 7 U 2 V j d G l v b j E v c n l z Y m 9 h c m Q v W m 1 p Z W 5 p b 2 5 v I H R 5 c C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L v J 1 + o l T 6 Z I 8 a 3 5 A l p L z m 3 u B 0 1 V i 8 c j + o e s k v m h N M e 9 A A A A A A 6 A A A A A A g A A I A A A A I O j / e S P J k X s T 4 9 L B e W 9 + b E a 5 v r 9 y / g 5 d 6 d c f C O a Y A 8 T U A A A A D b p v Q r 9 I m 9 K l w y i T F 8 f F W P s G f 3 0 w s E N 4 R v j Q q 4 K w m B 5 O d w S y A M 7 d S J e I n 8 V / e J L O s E t M U G / 4 S R 5 8 5 f S L q 2 A Q y / e b Y 6 n u 7 N + h I h h A F b 3 C m U e Q A A A A H t K G / S e E 8 2 x T l B P X T L 3 T X g n B P V e o G H L a 4 n f c 8 k E Q O M n t E P 9 l V q r U W X h r 3 r g u e X k Z v a 9 1 T Q H f C n i V e L j j t U T r 2 o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Integrated Circuits</vt:lpstr>
      <vt:lpstr>Resistors</vt:lpstr>
      <vt:lpstr>Capacitors</vt:lpstr>
      <vt:lpstr>Coils</vt:lpstr>
      <vt:lpstr>Connectors and special parts</vt:lpstr>
      <vt:lpstr>Diodes and Semiconductors</vt:lpstr>
      <vt:lpstr>All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2021-04-30T11:21:21Z</dcterms:modified>
</cp:coreProperties>
</file>