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rovesdixon/git_Repositories/reciprocal_transplant_methylation/bisulfite_validation/bisulfite_labwork_files/"/>
    </mc:Choice>
  </mc:AlternateContent>
  <bookViews>
    <workbookView minimized="1" xWindow="5800" yWindow="2620" windowWidth="29440" windowHeight="21120" tabRatio="500"/>
  </bookViews>
  <sheets>
    <sheet name="res_bs_amplicon_library_picogre" sheetId="1" r:id="rId1"/>
    <sheet name="frag_siz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1" i="1" l="1"/>
  <c r="H61" i="1"/>
  <c r="H70" i="1"/>
  <c r="H73" i="1"/>
  <c r="H72" i="1"/>
  <c r="H71" i="1"/>
  <c r="H2" i="1"/>
  <c r="H64" i="1"/>
  <c r="H78" i="1"/>
  <c r="H80" i="1"/>
  <c r="H5" i="1"/>
  <c r="H9" i="1"/>
  <c r="H69" i="1"/>
  <c r="H14" i="1"/>
  <c r="H67" i="1"/>
  <c r="H13" i="1"/>
  <c r="H42" i="1"/>
  <c r="H63" i="1"/>
  <c r="H79" i="1"/>
  <c r="H3" i="1"/>
  <c r="H8" i="1"/>
  <c r="H12" i="1"/>
  <c r="H17" i="1"/>
  <c r="H68" i="1"/>
  <c r="H4" i="1"/>
  <c r="H7" i="1"/>
  <c r="H16" i="1"/>
  <c r="H65" i="1"/>
  <c r="H58" i="1"/>
  <c r="H6" i="1"/>
  <c r="H11" i="1"/>
  <c r="H15" i="1"/>
  <c r="H45" i="1"/>
  <c r="H60" i="1"/>
  <c r="H29" i="1"/>
  <c r="H66" i="1"/>
  <c r="H44" i="1"/>
  <c r="H43" i="1"/>
  <c r="H47" i="1"/>
  <c r="H10" i="1"/>
  <c r="H27" i="1"/>
  <c r="H50" i="1"/>
  <c r="H28" i="1"/>
  <c r="H26" i="1"/>
  <c r="H24" i="1"/>
  <c r="H46" i="1"/>
  <c r="H57" i="1"/>
  <c r="H62" i="1"/>
  <c r="H25" i="1"/>
  <c r="H23" i="1"/>
  <c r="H22" i="1"/>
  <c r="H59" i="1"/>
  <c r="H48" i="1"/>
  <c r="H49" i="1"/>
  <c r="H30" i="1"/>
  <c r="H36" i="1"/>
  <c r="H21" i="1"/>
  <c r="H39" i="1"/>
  <c r="H55" i="1"/>
  <c r="H20" i="1"/>
  <c r="H56" i="1"/>
  <c r="H32" i="1"/>
  <c r="H53" i="1"/>
  <c r="H31" i="1"/>
  <c r="H76" i="1"/>
  <c r="H54" i="1"/>
  <c r="H74" i="1"/>
  <c r="H35" i="1"/>
  <c r="H37" i="1"/>
  <c r="H75" i="1"/>
  <c r="H19" i="1"/>
  <c r="H33" i="1"/>
  <c r="H41" i="1"/>
  <c r="H52" i="1"/>
  <c r="H40" i="1"/>
  <c r="H51" i="1"/>
  <c r="H18" i="1"/>
  <c r="H38" i="1"/>
  <c r="H34" i="1"/>
  <c r="H77" i="1"/>
  <c r="I87" i="1"/>
  <c r="C3" i="2"/>
  <c r="C4" i="2"/>
  <c r="C5" i="2"/>
  <c r="C6" i="2"/>
  <c r="C7" i="2"/>
  <c r="C8" i="2"/>
  <c r="C9" i="2"/>
  <c r="C10" i="2"/>
  <c r="C11" i="2"/>
  <c r="C12" i="2"/>
  <c r="C13" i="2"/>
  <c r="C14" i="2"/>
  <c r="E15" i="2"/>
  <c r="C2" i="2"/>
  <c r="A4" i="2"/>
  <c r="A5" i="2"/>
  <c r="A6" i="2"/>
  <c r="A7" i="2"/>
  <c r="A8" i="2"/>
  <c r="A9" i="2"/>
  <c r="A10" i="2"/>
  <c r="A11" i="2"/>
  <c r="A12" i="2"/>
  <c r="A13" i="2"/>
  <c r="A14" i="2"/>
</calcChain>
</file>

<file path=xl/sharedStrings.xml><?xml version="1.0" encoding="utf-8"?>
<sst xmlns="http://schemas.openxmlformats.org/spreadsheetml/2006/main" count="252" uniqueCount="180">
  <si>
    <t>well</t>
  </si>
  <si>
    <t>ng/ul</t>
  </si>
  <si>
    <t>row</t>
  </si>
  <si>
    <t>col</t>
  </si>
  <si>
    <t>A2</t>
  </si>
  <si>
    <t>A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</si>
  <si>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</si>
  <si>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</si>
  <si>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</si>
  <si>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</si>
  <si>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</si>
  <si>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</si>
  <si>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</si>
  <si>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</si>
  <si>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</si>
  <si>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B2</t>
  </si>
  <si>
    <t>B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</si>
  <si>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</si>
  <si>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</si>
  <si>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</si>
  <si>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</si>
  <si>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</si>
  <si>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</si>
  <si>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</si>
  <si>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</si>
  <si>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</si>
  <si>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</si>
  <si>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</si>
  <si>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</si>
  <si>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</si>
  <si>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</si>
  <si>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</si>
  <si>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</si>
  <si>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</si>
  <si>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</si>
  <si>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</si>
  <si>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</si>
  <si>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</si>
  <si>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</si>
  <si>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</si>
  <si>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</si>
  <si>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</si>
  <si>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</si>
  <si>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</si>
  <si>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</si>
  <si>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</si>
  <si>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</si>
  <si>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</si>
  <si>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</si>
  <si>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</si>
  <si>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</si>
  <si>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</si>
  <si>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</si>
  <si>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</si>
  <si>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</si>
  <si>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</si>
  <si>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</si>
  <si>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</si>
  <si>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</si>
  <si>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</si>
  <si>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</si>
  <si>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</si>
  <si>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</si>
  <si>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</si>
  <si>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</si>
  <si>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</si>
  <si>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</si>
  <si>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</si>
  <si>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</si>
  <si>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</si>
  <si>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</si>
  <si>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</si>
  <si>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</si>
  <si>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</si>
  <si>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</si>
  <si>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</si>
  <si>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</si>
  <si>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</si>
  <si>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</si>
  <si>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</si>
  <si>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</si>
  <si>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H2</t>
  </si>
  <si>
    <t>H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</si>
  <si>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</si>
  <si>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</si>
  <si>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</si>
  <si>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</si>
  <si>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</si>
  <si>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</si>
  <si>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</si>
  <si>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</si>
  <si>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</si>
  <si>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sample</t>
  </si>
  <si>
    <t>bs_pool_19</t>
  </si>
  <si>
    <t>bs_pool_20</t>
  </si>
  <si>
    <t>bs_pool_21</t>
  </si>
  <si>
    <t>bs_pool_22</t>
  </si>
  <si>
    <t>bs_pool_23</t>
  </si>
  <si>
    <t>bs_pool_24</t>
  </si>
  <si>
    <t>bs_pool_25</t>
  </si>
  <si>
    <t>bs_pool_26</t>
  </si>
  <si>
    <t>bs_pool_27</t>
  </si>
  <si>
    <t>bs_pool_28</t>
  </si>
  <si>
    <t>bs_pool_29</t>
  </si>
  <si>
    <t>bs_pool_30</t>
  </si>
  <si>
    <t>bs_pool_31</t>
  </si>
  <si>
    <t>bs_pool_32</t>
  </si>
  <si>
    <t>bs_pool_33</t>
  </si>
  <si>
    <t>bs_pool_34</t>
  </si>
  <si>
    <t>bs_pool_35</t>
  </si>
  <si>
    <t>bs_pool_36</t>
  </si>
  <si>
    <t>bs_pool_37</t>
  </si>
  <si>
    <t>bs_pool_38</t>
  </si>
  <si>
    <t>bs_pool_39</t>
  </si>
  <si>
    <t>bs_pool_40</t>
  </si>
  <si>
    <t>bs_pool_41</t>
  </si>
  <si>
    <t>bs_pool_42</t>
  </si>
  <si>
    <t>bs_pool_43</t>
  </si>
  <si>
    <t>bs_pool_44</t>
  </si>
  <si>
    <t>bs_pool_45</t>
  </si>
  <si>
    <t>bs_pool_46</t>
  </si>
  <si>
    <t>bs_pool_47</t>
  </si>
  <si>
    <t>bs_pool_48</t>
  </si>
  <si>
    <t>bs_pool_49</t>
  </si>
  <si>
    <t>bs_pool_50</t>
  </si>
  <si>
    <t>bs_pool_51</t>
  </si>
  <si>
    <t>bs_pool_52</t>
  </si>
  <si>
    <t>bs_pool_53</t>
  </si>
  <si>
    <t>bs_pool_54</t>
  </si>
  <si>
    <t>bs_pool_55</t>
  </si>
  <si>
    <t>bs_pool_56</t>
  </si>
  <si>
    <t>bs_pool_57</t>
  </si>
  <si>
    <t>bs_pool_58</t>
  </si>
  <si>
    <t>bs_thirteen_19</t>
  </si>
  <si>
    <t>bs_thirteen_20</t>
  </si>
  <si>
    <t>bs_thirteen_21</t>
  </si>
  <si>
    <t>bs_thirteen_22</t>
  </si>
  <si>
    <t>bs_thirteen_23</t>
  </si>
  <si>
    <t>bs_thirteen_24</t>
  </si>
  <si>
    <t>bs_thirteen_25</t>
  </si>
  <si>
    <t>bs_thirteen_26</t>
  </si>
  <si>
    <t>bs_thirteen_27</t>
  </si>
  <si>
    <t>bs_thirteen_28</t>
  </si>
  <si>
    <t>bs_thirteen_29</t>
  </si>
  <si>
    <t>bs_thirteen_30</t>
  </si>
  <si>
    <t>bs_thirteen_31</t>
  </si>
  <si>
    <t>bs_thirteen_32</t>
  </si>
  <si>
    <t>bs_thirteen_33</t>
  </si>
  <si>
    <t>bs_thirteen_34</t>
  </si>
  <si>
    <t>bs_thirteen_35</t>
  </si>
  <si>
    <t>bs_thirteen_36</t>
  </si>
  <si>
    <t>bs_thirteen_37</t>
  </si>
  <si>
    <t>bs_thirteen_38</t>
  </si>
  <si>
    <t>bs_thirteen_39</t>
  </si>
  <si>
    <t>bs_thirteen_40</t>
  </si>
  <si>
    <t>bs_thirteen_41</t>
  </si>
  <si>
    <t>bs_thirteen_42</t>
  </si>
  <si>
    <t>bs_thirteen_43</t>
  </si>
  <si>
    <t>bs_thirteen_44</t>
  </si>
  <si>
    <t>bs_thirteen_45</t>
  </si>
  <si>
    <t>bs_thirteen_46</t>
  </si>
  <si>
    <t>bs_thirteen_47</t>
  </si>
  <si>
    <t>bs_thirteen_48</t>
  </si>
  <si>
    <t>bs_thirteen_49</t>
  </si>
  <si>
    <t>bs_thirteen_50</t>
  </si>
  <si>
    <t>bs_thirteen_51</t>
  </si>
  <si>
    <t>bs_thirteen_52</t>
  </si>
  <si>
    <t>bs_thirteen_53</t>
  </si>
  <si>
    <t>bs_thirteen_54</t>
  </si>
  <si>
    <t>bs_thirteen_55</t>
  </si>
  <si>
    <t>bs_thirteen_56</t>
  </si>
  <si>
    <t>bs_thirteen_57</t>
  </si>
  <si>
    <t>bs_thirteen_58</t>
  </si>
  <si>
    <t>mean_frag_size</t>
  </si>
  <si>
    <t>primer_set</t>
  </si>
  <si>
    <t>amplicon_length</t>
  </si>
  <si>
    <t>final_product</t>
  </si>
  <si>
    <t>mean14-25</t>
  </si>
  <si>
    <t>molarity(nM)</t>
  </si>
  <si>
    <t>ng/ul_nanodrop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</si>
</sst>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H5" sqref="D2:H5"/>
    </sheetView>
  </sheetViews>
  <sheetFormatPr baseColWidth="10" defaultRowHeight="16" x14ac:dyDescent="0.2"/>
  <cols>
    <col min="2" max="2" width="13.5" bestFit="1" customWidth="1"/>
    <col min="3" max="3" width="13.5" customWidth="1"/>
    <col min="7" max="7" width="13.83203125" bestFit="1" customWidth="1"/>
    <col min="8" max="8" width="11.83203125" bestFit="1" customWidth="1"/>
    <col min="11" max="11" width="11.1640625" bestFit="1" customWidth="1"/>
  </cols>
  <sheetData>
    <row r="1" spans="1:9" x14ac:dyDescent="0.2">
      <c r="A1" t="s">
        <v>0</v>
      </c>
      <c r="B1" t="s">
        <v>92</v>
      </c>
      <c r="C1" t="s">
        <v>179</v>
      </c>
      <c r="D1" t="s">
        <v>1</v>
      </c>
      <c r="E1" t="s">
        <v>2</v>
      </c>
      <c r="F1" t="s">
        <v>3</v>
      </c>
      <c r="G1" t="s">
        <v>173</v>
      </c>
      <c r="H1" t="s">
        <v>178</v>
      </c>
    </row>
    <row r="2" spans="1:9" x14ac:dyDescent="0.2">
      <c r="A2" t="s">
        <v>4</v>
      </c>
      <c r="B2" t="s">
        <v>93</v>
      </c>
      <c r="C2">
        <v>24</v>
      </c>
      <c r="D2">
        <v>2.2000000000000002</v>
      </c>
      <c r="E2" t="s">
        <v>5</v>
      </c>
      <c r="F2">
        <v>2</v>
      </c>
      <c r="G2" s="2">
        <v>376.58333333333331</v>
      </c>
      <c r="H2" s="1">
        <f t="shared" ref="H2:H33" si="0">D2*1000000/1.66053904E-15/650/G2/6.0221409E+23*1000000000</f>
        <v>8.987692926715189</v>
      </c>
      <c r="I2" s="2"/>
    </row>
    <row r="3" spans="1:9" x14ac:dyDescent="0.2">
      <c r="A3" t="s">
        <v>15</v>
      </c>
      <c r="B3" t="s">
        <v>94</v>
      </c>
      <c r="C3">
        <v>25</v>
      </c>
      <c r="D3">
        <v>2.9</v>
      </c>
      <c r="E3" t="s">
        <v>16</v>
      </c>
      <c r="F3">
        <v>2</v>
      </c>
      <c r="G3" s="2">
        <v>376.58333333333331</v>
      </c>
      <c r="H3" s="1">
        <f t="shared" si="0"/>
        <v>11.847413403397294</v>
      </c>
      <c r="I3" s="2"/>
    </row>
    <row r="4" spans="1:9" x14ac:dyDescent="0.2">
      <c r="A4" t="s">
        <v>26</v>
      </c>
      <c r="B4" t="s">
        <v>95</v>
      </c>
      <c r="C4">
        <v>20</v>
      </c>
      <c r="D4">
        <v>3</v>
      </c>
      <c r="E4" t="s">
        <v>27</v>
      </c>
      <c r="F4">
        <v>2</v>
      </c>
      <c r="G4" s="2">
        <v>376.58333333333331</v>
      </c>
      <c r="H4" s="1">
        <f t="shared" si="0"/>
        <v>12.255944900066165</v>
      </c>
      <c r="I4" s="2"/>
    </row>
    <row r="5" spans="1:9" x14ac:dyDescent="0.2">
      <c r="A5" t="s">
        <v>37</v>
      </c>
      <c r="B5" t="s">
        <v>96</v>
      </c>
      <c r="C5">
        <v>20</v>
      </c>
      <c r="D5">
        <v>2.2999999999999998</v>
      </c>
      <c r="E5" t="s">
        <v>38</v>
      </c>
      <c r="F5">
        <v>2</v>
      </c>
      <c r="G5" s="2">
        <v>376.58333333333331</v>
      </c>
      <c r="H5" s="1">
        <f t="shared" si="0"/>
        <v>9.3962244233840604</v>
      </c>
      <c r="I5" s="2"/>
    </row>
    <row r="6" spans="1:9" x14ac:dyDescent="0.2">
      <c r="A6" t="s">
        <v>48</v>
      </c>
      <c r="B6" t="s">
        <v>97</v>
      </c>
      <c r="C6">
        <v>26</v>
      </c>
      <c r="D6">
        <v>3.3</v>
      </c>
      <c r="E6" t="s">
        <v>49</v>
      </c>
      <c r="F6">
        <v>2</v>
      </c>
      <c r="G6" s="2">
        <v>376.58333333333331</v>
      </c>
      <c r="H6" s="1">
        <f t="shared" si="0"/>
        <v>13.481539390072783</v>
      </c>
      <c r="I6" s="2"/>
    </row>
    <row r="7" spans="1:9" x14ac:dyDescent="0.2">
      <c r="A7" t="s">
        <v>59</v>
      </c>
      <c r="B7" t="s">
        <v>98</v>
      </c>
      <c r="C7">
        <v>23</v>
      </c>
      <c r="D7">
        <v>3</v>
      </c>
      <c r="E7" t="s">
        <v>60</v>
      </c>
      <c r="F7">
        <v>2</v>
      </c>
      <c r="G7" s="2">
        <v>376.58333333333331</v>
      </c>
      <c r="H7" s="1">
        <f t="shared" si="0"/>
        <v>12.255944900066165</v>
      </c>
      <c r="I7" s="2"/>
    </row>
    <row r="8" spans="1:9" x14ac:dyDescent="0.2">
      <c r="A8" t="s">
        <v>70</v>
      </c>
      <c r="B8" t="s">
        <v>99</v>
      </c>
      <c r="C8">
        <v>25</v>
      </c>
      <c r="D8">
        <v>2.9</v>
      </c>
      <c r="E8" t="s">
        <v>71</v>
      </c>
      <c r="F8">
        <v>2</v>
      </c>
      <c r="G8" s="2">
        <v>376.58333333333331</v>
      </c>
      <c r="H8" s="1">
        <f t="shared" si="0"/>
        <v>11.847413403397294</v>
      </c>
      <c r="I8" s="2"/>
    </row>
    <row r="9" spans="1:9" x14ac:dyDescent="0.2">
      <c r="A9" t="s">
        <v>81</v>
      </c>
      <c r="B9" t="s">
        <v>100</v>
      </c>
      <c r="C9">
        <v>22</v>
      </c>
      <c r="D9">
        <v>2.5</v>
      </c>
      <c r="E9" t="s">
        <v>82</v>
      </c>
      <c r="F9">
        <v>2</v>
      </c>
      <c r="G9" s="2">
        <v>376.58333333333331</v>
      </c>
      <c r="H9" s="1">
        <f t="shared" si="0"/>
        <v>10.213287416721807</v>
      </c>
      <c r="I9" s="2"/>
    </row>
    <row r="10" spans="1:9" x14ac:dyDescent="0.2">
      <c r="A10" t="s">
        <v>6</v>
      </c>
      <c r="B10" t="s">
        <v>101</v>
      </c>
      <c r="C10">
        <v>21</v>
      </c>
      <c r="D10">
        <v>4.0999999999999996</v>
      </c>
      <c r="E10" t="s">
        <v>5</v>
      </c>
      <c r="F10">
        <v>3</v>
      </c>
      <c r="G10" s="2">
        <v>376.58333333333331</v>
      </c>
      <c r="H10" s="1">
        <f t="shared" si="0"/>
        <v>16.749791363423757</v>
      </c>
      <c r="I10" s="2"/>
    </row>
    <row r="11" spans="1:9" x14ac:dyDescent="0.2">
      <c r="A11" t="s">
        <v>17</v>
      </c>
      <c r="B11" t="s">
        <v>102</v>
      </c>
      <c r="C11">
        <v>26</v>
      </c>
      <c r="D11">
        <v>3.3</v>
      </c>
      <c r="E11" t="s">
        <v>16</v>
      </c>
      <c r="F11">
        <v>3</v>
      </c>
      <c r="G11" s="2">
        <v>376.58333333333331</v>
      </c>
      <c r="H11" s="1">
        <f t="shared" si="0"/>
        <v>13.481539390072783</v>
      </c>
      <c r="I11" s="2"/>
    </row>
    <row r="12" spans="1:9" x14ac:dyDescent="0.2">
      <c r="A12" t="s">
        <v>28</v>
      </c>
      <c r="B12" t="s">
        <v>103</v>
      </c>
      <c r="C12">
        <v>26</v>
      </c>
      <c r="D12">
        <v>2.9</v>
      </c>
      <c r="E12" t="s">
        <v>27</v>
      </c>
      <c r="F12">
        <v>3</v>
      </c>
      <c r="G12" s="2">
        <v>376.58333333333331</v>
      </c>
      <c r="H12" s="1">
        <f t="shared" si="0"/>
        <v>11.847413403397294</v>
      </c>
      <c r="I12" s="2"/>
    </row>
    <row r="13" spans="1:9" x14ac:dyDescent="0.2">
      <c r="A13" t="s">
        <v>39</v>
      </c>
      <c r="B13" t="s">
        <v>104</v>
      </c>
      <c r="C13">
        <v>24</v>
      </c>
      <c r="D13">
        <v>2.8</v>
      </c>
      <c r="E13" t="s">
        <v>38</v>
      </c>
      <c r="F13">
        <v>3</v>
      </c>
      <c r="G13" s="2">
        <v>376.58333333333331</v>
      </c>
      <c r="H13" s="1">
        <f t="shared" si="0"/>
        <v>11.438881906728422</v>
      </c>
      <c r="I13" s="2"/>
    </row>
    <row r="14" spans="1:9" x14ac:dyDescent="0.2">
      <c r="A14" t="s">
        <v>50</v>
      </c>
      <c r="B14" t="s">
        <v>105</v>
      </c>
      <c r="C14">
        <v>24</v>
      </c>
      <c r="D14">
        <v>2.7</v>
      </c>
      <c r="E14" t="s">
        <v>49</v>
      </c>
      <c r="F14">
        <v>3</v>
      </c>
      <c r="G14" s="2">
        <v>376.58333333333331</v>
      </c>
      <c r="H14" s="1">
        <f t="shared" si="0"/>
        <v>11.030350410059549</v>
      </c>
      <c r="I14" s="2"/>
    </row>
    <row r="15" spans="1:9" x14ac:dyDescent="0.2">
      <c r="A15" t="s">
        <v>61</v>
      </c>
      <c r="B15" t="s">
        <v>106</v>
      </c>
      <c r="C15">
        <v>25</v>
      </c>
      <c r="D15">
        <v>3.3</v>
      </c>
      <c r="E15" t="s">
        <v>60</v>
      </c>
      <c r="F15">
        <v>3</v>
      </c>
      <c r="G15" s="2">
        <v>376.58333333333331</v>
      </c>
      <c r="H15" s="1">
        <f t="shared" si="0"/>
        <v>13.481539390072783</v>
      </c>
      <c r="I15" s="2"/>
    </row>
    <row r="16" spans="1:9" x14ac:dyDescent="0.2">
      <c r="A16" t="s">
        <v>72</v>
      </c>
      <c r="B16" t="s">
        <v>107</v>
      </c>
      <c r="C16">
        <v>23</v>
      </c>
      <c r="D16">
        <v>3</v>
      </c>
      <c r="E16" t="s">
        <v>71</v>
      </c>
      <c r="F16">
        <v>3</v>
      </c>
      <c r="G16" s="2">
        <v>376.58333333333331</v>
      </c>
      <c r="H16" s="1">
        <f t="shared" si="0"/>
        <v>12.255944900066165</v>
      </c>
      <c r="I16" s="2"/>
    </row>
    <row r="17" spans="1:9" x14ac:dyDescent="0.2">
      <c r="A17" t="s">
        <v>83</v>
      </c>
      <c r="B17" t="s">
        <v>108</v>
      </c>
      <c r="C17">
        <v>22</v>
      </c>
      <c r="D17">
        <v>2.9</v>
      </c>
      <c r="E17" t="s">
        <v>82</v>
      </c>
      <c r="F17">
        <v>3</v>
      </c>
      <c r="G17" s="2">
        <v>376.58333333333331</v>
      </c>
      <c r="H17" s="1">
        <f t="shared" si="0"/>
        <v>11.847413403397294</v>
      </c>
      <c r="I17" s="2"/>
    </row>
    <row r="18" spans="1:9" x14ac:dyDescent="0.2">
      <c r="A18" t="s">
        <v>7</v>
      </c>
      <c r="B18" t="s">
        <v>109</v>
      </c>
      <c r="C18">
        <v>20</v>
      </c>
      <c r="D18">
        <v>9.8000000000000007</v>
      </c>
      <c r="E18" t="s">
        <v>5</v>
      </c>
      <c r="F18">
        <v>4</v>
      </c>
      <c r="G18" s="2">
        <v>376.58333333333331</v>
      </c>
      <c r="H18" s="1">
        <f t="shared" si="0"/>
        <v>40.036086673549477</v>
      </c>
      <c r="I18" s="2"/>
    </row>
    <row r="19" spans="1:9" x14ac:dyDescent="0.2">
      <c r="A19" t="s">
        <v>18</v>
      </c>
      <c r="B19" t="s">
        <v>110</v>
      </c>
      <c r="C19">
        <v>22</v>
      </c>
      <c r="D19">
        <v>8.8000000000000007</v>
      </c>
      <c r="E19" t="s">
        <v>16</v>
      </c>
      <c r="F19">
        <v>4</v>
      </c>
      <c r="G19" s="2">
        <v>376.58333333333331</v>
      </c>
      <c r="H19" s="1">
        <f t="shared" si="0"/>
        <v>35.950771706860756</v>
      </c>
      <c r="I19" s="2"/>
    </row>
    <row r="20" spans="1:9" x14ac:dyDescent="0.2">
      <c r="A20" t="s">
        <v>29</v>
      </c>
      <c r="B20" t="s">
        <v>111</v>
      </c>
      <c r="C20">
        <v>19</v>
      </c>
      <c r="D20">
        <v>7.4</v>
      </c>
      <c r="E20" t="s">
        <v>27</v>
      </c>
      <c r="F20">
        <v>4</v>
      </c>
      <c r="G20" s="2">
        <v>376.58333333333331</v>
      </c>
      <c r="H20" s="1">
        <f t="shared" si="0"/>
        <v>30.231330753496543</v>
      </c>
      <c r="I20" s="2"/>
    </row>
    <row r="21" spans="1:9" x14ac:dyDescent="0.2">
      <c r="A21" t="s">
        <v>40</v>
      </c>
      <c r="B21" t="s">
        <v>112</v>
      </c>
      <c r="C21">
        <v>19</v>
      </c>
      <c r="D21">
        <v>7</v>
      </c>
      <c r="E21" t="s">
        <v>38</v>
      </c>
      <c r="F21">
        <v>4</v>
      </c>
      <c r="G21" s="2">
        <v>376.58333333333331</v>
      </c>
      <c r="H21" s="1">
        <f t="shared" si="0"/>
        <v>28.597204766821058</v>
      </c>
      <c r="I21" s="2"/>
    </row>
    <row r="22" spans="1:9" x14ac:dyDescent="0.2">
      <c r="A22" t="s">
        <v>51</v>
      </c>
      <c r="B22" t="s">
        <v>113</v>
      </c>
      <c r="C22">
        <v>20</v>
      </c>
      <c r="D22">
        <v>5.7</v>
      </c>
      <c r="E22" t="s">
        <v>49</v>
      </c>
      <c r="F22">
        <v>4</v>
      </c>
      <c r="G22" s="2">
        <v>376.58333333333331</v>
      </c>
      <c r="H22" s="1">
        <f t="shared" si="0"/>
        <v>23.28629531012572</v>
      </c>
      <c r="I22" s="2"/>
    </row>
    <row r="23" spans="1:9" x14ac:dyDescent="0.2">
      <c r="A23" t="s">
        <v>62</v>
      </c>
      <c r="B23" t="s">
        <v>114</v>
      </c>
      <c r="C23">
        <v>21</v>
      </c>
      <c r="D23">
        <v>5.5</v>
      </c>
      <c r="E23" t="s">
        <v>60</v>
      </c>
      <c r="F23">
        <v>4</v>
      </c>
      <c r="G23" s="2">
        <v>376.58333333333331</v>
      </c>
      <c r="H23" s="1">
        <f t="shared" si="0"/>
        <v>22.469232316787974</v>
      </c>
      <c r="I23" s="2"/>
    </row>
    <row r="24" spans="1:9" x14ac:dyDescent="0.2">
      <c r="A24" t="s">
        <v>73</v>
      </c>
      <c r="B24" t="s">
        <v>115</v>
      </c>
      <c r="C24">
        <v>16</v>
      </c>
      <c r="D24">
        <v>4.9000000000000004</v>
      </c>
      <c r="E24" t="s">
        <v>71</v>
      </c>
      <c r="F24">
        <v>4</v>
      </c>
      <c r="G24" s="2">
        <v>376.58333333333331</v>
      </c>
      <c r="H24" s="1">
        <f t="shared" si="0"/>
        <v>20.018043336774738</v>
      </c>
      <c r="I24" s="2"/>
    </row>
    <row r="25" spans="1:9" x14ac:dyDescent="0.2">
      <c r="A25" t="s">
        <v>84</v>
      </c>
      <c r="B25" t="s">
        <v>116</v>
      </c>
      <c r="C25">
        <v>17</v>
      </c>
      <c r="D25">
        <v>5.4</v>
      </c>
      <c r="E25" t="s">
        <v>82</v>
      </c>
      <c r="F25">
        <v>4</v>
      </c>
      <c r="G25" s="2">
        <v>376.58333333333331</v>
      </c>
      <c r="H25" s="1">
        <f t="shared" si="0"/>
        <v>22.060700820119099</v>
      </c>
      <c r="I25" s="2"/>
    </row>
    <row r="26" spans="1:9" x14ac:dyDescent="0.2">
      <c r="A26" t="s">
        <v>8</v>
      </c>
      <c r="B26" t="s">
        <v>117</v>
      </c>
      <c r="C26">
        <v>22</v>
      </c>
      <c r="D26">
        <v>4.8</v>
      </c>
      <c r="E26" t="s">
        <v>5</v>
      </c>
      <c r="F26">
        <v>5</v>
      </c>
      <c r="G26" s="2">
        <v>376.58333333333331</v>
      </c>
      <c r="H26" s="1">
        <f t="shared" si="0"/>
        <v>19.609511840105867</v>
      </c>
      <c r="I26" s="2"/>
    </row>
    <row r="27" spans="1:9" x14ac:dyDescent="0.2">
      <c r="A27" t="s">
        <v>19</v>
      </c>
      <c r="B27" t="s">
        <v>118</v>
      </c>
      <c r="C27">
        <v>22</v>
      </c>
      <c r="D27">
        <v>4.5999999999999996</v>
      </c>
      <c r="E27" t="s">
        <v>16</v>
      </c>
      <c r="F27">
        <v>5</v>
      </c>
      <c r="G27" s="2">
        <v>376.58333333333331</v>
      </c>
      <c r="H27" s="1">
        <f t="shared" si="0"/>
        <v>18.792448846768121</v>
      </c>
      <c r="I27" s="2"/>
    </row>
    <row r="28" spans="1:9" x14ac:dyDescent="0.2">
      <c r="A28" t="s">
        <v>30</v>
      </c>
      <c r="B28" t="s">
        <v>119</v>
      </c>
      <c r="C28">
        <v>21</v>
      </c>
      <c r="D28">
        <v>4.7</v>
      </c>
      <c r="E28" t="s">
        <v>27</v>
      </c>
      <c r="F28">
        <v>5</v>
      </c>
      <c r="G28" s="2">
        <v>376.58333333333331</v>
      </c>
      <c r="H28" s="1">
        <f t="shared" si="0"/>
        <v>19.200980343436996</v>
      </c>
      <c r="I28" s="2"/>
    </row>
    <row r="29" spans="1:9" x14ac:dyDescent="0.2">
      <c r="A29" t="s">
        <v>41</v>
      </c>
      <c r="B29" t="s">
        <v>120</v>
      </c>
      <c r="C29">
        <v>18</v>
      </c>
      <c r="D29">
        <v>3.4</v>
      </c>
      <c r="E29" t="s">
        <v>38</v>
      </c>
      <c r="F29">
        <v>5</v>
      </c>
      <c r="G29" s="2">
        <v>376.58333333333331</v>
      </c>
      <c r="H29" s="1">
        <f t="shared" si="0"/>
        <v>13.890070886741654</v>
      </c>
      <c r="I29" s="2"/>
    </row>
    <row r="30" spans="1:9" x14ac:dyDescent="0.2">
      <c r="A30" t="s">
        <v>52</v>
      </c>
      <c r="B30" t="s">
        <v>121</v>
      </c>
      <c r="C30">
        <v>22</v>
      </c>
      <c r="D30">
        <v>6.4</v>
      </c>
      <c r="E30" t="s">
        <v>49</v>
      </c>
      <c r="F30">
        <v>5</v>
      </c>
      <c r="G30" s="2">
        <v>376.58333333333331</v>
      </c>
      <c r="H30" s="1">
        <f t="shared" si="0"/>
        <v>26.146015786807823</v>
      </c>
      <c r="I30" s="2"/>
    </row>
    <row r="31" spans="1:9" x14ac:dyDescent="0.2">
      <c r="A31" t="s">
        <v>63</v>
      </c>
      <c r="B31" t="s">
        <v>122</v>
      </c>
      <c r="C31">
        <v>19</v>
      </c>
      <c r="D31">
        <v>7.8</v>
      </c>
      <c r="E31" t="s">
        <v>60</v>
      </c>
      <c r="F31">
        <v>5</v>
      </c>
      <c r="G31" s="2">
        <v>376.58333333333331</v>
      </c>
      <c r="H31" s="1">
        <f t="shared" si="0"/>
        <v>31.865456740172032</v>
      </c>
      <c r="I31" s="2"/>
    </row>
    <row r="32" spans="1:9" x14ac:dyDescent="0.2">
      <c r="A32" t="s">
        <v>74</v>
      </c>
      <c r="B32" t="s">
        <v>123</v>
      </c>
      <c r="C32">
        <v>19</v>
      </c>
      <c r="D32">
        <v>7.7</v>
      </c>
      <c r="E32" t="s">
        <v>71</v>
      </c>
      <c r="F32">
        <v>5</v>
      </c>
      <c r="G32" s="2">
        <v>376.58333333333297</v>
      </c>
      <c r="H32" s="1">
        <f t="shared" si="0"/>
        <v>31.456925243503186</v>
      </c>
      <c r="I32" s="2"/>
    </row>
    <row r="33" spans="1:9" x14ac:dyDescent="0.2">
      <c r="A33" t="s">
        <v>85</v>
      </c>
      <c r="B33" t="s">
        <v>124</v>
      </c>
      <c r="C33">
        <v>19</v>
      </c>
      <c r="D33">
        <v>9.1</v>
      </c>
      <c r="E33" t="s">
        <v>82</v>
      </c>
      <c r="F33">
        <v>5</v>
      </c>
      <c r="G33" s="2">
        <v>376.58333333333297</v>
      </c>
      <c r="H33" s="1">
        <f t="shared" si="0"/>
        <v>37.176366196867406</v>
      </c>
      <c r="I33" s="2"/>
    </row>
    <row r="34" spans="1:9" x14ac:dyDescent="0.2">
      <c r="A34" t="s">
        <v>9</v>
      </c>
      <c r="B34" t="s">
        <v>125</v>
      </c>
      <c r="C34">
        <v>25</v>
      </c>
      <c r="D34">
        <v>10.199999999999999</v>
      </c>
      <c r="E34" t="s">
        <v>5</v>
      </c>
      <c r="F34">
        <v>6</v>
      </c>
      <c r="G34" s="2">
        <v>376.58333333333297</v>
      </c>
      <c r="H34" s="1">
        <f t="shared" ref="H34:H65" si="1">D34*1000000/1.66053904E-15/650/G34/6.0221409E+23*1000000000</f>
        <v>41.670212660224998</v>
      </c>
      <c r="I34" s="2"/>
    </row>
    <row r="35" spans="1:9" x14ac:dyDescent="0.2">
      <c r="A35" t="s">
        <v>20</v>
      </c>
      <c r="B35" t="s">
        <v>126</v>
      </c>
      <c r="C35">
        <v>25</v>
      </c>
      <c r="D35">
        <v>8.3000000000000007</v>
      </c>
      <c r="E35" t="s">
        <v>16</v>
      </c>
      <c r="F35">
        <v>6</v>
      </c>
      <c r="G35" s="2">
        <v>376.58333333333297</v>
      </c>
      <c r="H35" s="1">
        <f t="shared" si="1"/>
        <v>33.908114223516421</v>
      </c>
      <c r="I35" s="2"/>
    </row>
    <row r="36" spans="1:9" x14ac:dyDescent="0.2">
      <c r="A36" t="s">
        <v>31</v>
      </c>
      <c r="B36" t="s">
        <v>127</v>
      </c>
      <c r="C36">
        <v>21</v>
      </c>
      <c r="D36">
        <v>6.6</v>
      </c>
      <c r="E36" t="s">
        <v>27</v>
      </c>
      <c r="F36">
        <v>6</v>
      </c>
      <c r="G36" s="2">
        <v>376.58333333333297</v>
      </c>
      <c r="H36" s="1">
        <f t="shared" si="1"/>
        <v>26.963078780145587</v>
      </c>
      <c r="I36" s="2"/>
    </row>
    <row r="37" spans="1:9" x14ac:dyDescent="0.2">
      <c r="A37" t="s">
        <v>42</v>
      </c>
      <c r="B37" t="s">
        <v>128</v>
      </c>
      <c r="C37">
        <v>25</v>
      </c>
      <c r="D37">
        <v>8.4</v>
      </c>
      <c r="E37" t="s">
        <v>38</v>
      </c>
      <c r="F37">
        <v>6</v>
      </c>
      <c r="G37" s="2">
        <v>376.58333333333297</v>
      </c>
      <c r="H37" s="1">
        <f t="shared" si="1"/>
        <v>34.316645720185292</v>
      </c>
      <c r="I37" s="2"/>
    </row>
    <row r="38" spans="1:9" x14ac:dyDescent="0.2">
      <c r="A38" t="s">
        <v>53</v>
      </c>
      <c r="B38" t="s">
        <v>129</v>
      </c>
      <c r="C38">
        <v>19</v>
      </c>
      <c r="D38">
        <v>9.8000000000000007</v>
      </c>
      <c r="E38" t="s">
        <v>49</v>
      </c>
      <c r="F38">
        <v>6</v>
      </c>
      <c r="G38" s="2">
        <v>376.58333333333297</v>
      </c>
      <c r="H38" s="1">
        <f t="shared" si="1"/>
        <v>40.036086673549512</v>
      </c>
      <c r="I38" s="2"/>
    </row>
    <row r="39" spans="1:9" x14ac:dyDescent="0.2">
      <c r="A39" t="s">
        <v>64</v>
      </c>
      <c r="B39" t="s">
        <v>130</v>
      </c>
      <c r="C39">
        <v>18</v>
      </c>
      <c r="D39">
        <v>7</v>
      </c>
      <c r="E39" t="s">
        <v>60</v>
      </c>
      <c r="F39">
        <v>6</v>
      </c>
      <c r="G39" s="2">
        <v>376.58333333333297</v>
      </c>
      <c r="H39" s="1">
        <f t="shared" si="1"/>
        <v>28.597204766821083</v>
      </c>
      <c r="I39" s="2"/>
    </row>
    <row r="40" spans="1:9" x14ac:dyDescent="0.2">
      <c r="A40" t="s">
        <v>75</v>
      </c>
      <c r="B40" t="s">
        <v>131</v>
      </c>
      <c r="C40">
        <v>17</v>
      </c>
      <c r="D40">
        <v>9.4</v>
      </c>
      <c r="E40" t="s">
        <v>71</v>
      </c>
      <c r="F40">
        <v>6</v>
      </c>
      <c r="G40" s="2">
        <v>376.58333333333297</v>
      </c>
      <c r="H40" s="1">
        <f t="shared" si="1"/>
        <v>38.401960686874027</v>
      </c>
      <c r="I40" s="2"/>
    </row>
    <row r="41" spans="1:9" x14ac:dyDescent="0.2">
      <c r="A41" t="s">
        <v>86</v>
      </c>
      <c r="B41" t="s">
        <v>132</v>
      </c>
      <c r="C41">
        <v>20</v>
      </c>
      <c r="D41">
        <v>9.1999999999999993</v>
      </c>
      <c r="E41" t="s">
        <v>82</v>
      </c>
      <c r="F41">
        <v>6</v>
      </c>
      <c r="G41" s="2">
        <v>376.58333333333297</v>
      </c>
      <c r="H41" s="1">
        <f t="shared" si="1"/>
        <v>37.584897693536284</v>
      </c>
      <c r="I41" s="2"/>
    </row>
    <row r="42" spans="1:9" x14ac:dyDescent="0.2">
      <c r="A42" t="s">
        <v>10</v>
      </c>
      <c r="B42" t="s">
        <v>133</v>
      </c>
      <c r="C42">
        <v>26</v>
      </c>
      <c r="D42">
        <v>3.1</v>
      </c>
      <c r="E42" t="s">
        <v>5</v>
      </c>
      <c r="F42">
        <v>7</v>
      </c>
      <c r="G42" s="2">
        <v>410</v>
      </c>
      <c r="H42" s="1">
        <f t="shared" si="1"/>
        <v>11.632270088789763</v>
      </c>
      <c r="I42" s="2"/>
    </row>
    <row r="43" spans="1:9" x14ac:dyDescent="0.2">
      <c r="A43" t="s">
        <v>21</v>
      </c>
      <c r="B43" t="s">
        <v>134</v>
      </c>
      <c r="C43">
        <v>27</v>
      </c>
      <c r="D43">
        <v>4.3</v>
      </c>
      <c r="E43" t="s">
        <v>16</v>
      </c>
      <c r="F43">
        <v>7</v>
      </c>
      <c r="G43" s="2">
        <v>410</v>
      </c>
      <c r="H43" s="1">
        <f t="shared" si="1"/>
        <v>16.13508431670838</v>
      </c>
      <c r="I43" s="2"/>
    </row>
    <row r="44" spans="1:9" x14ac:dyDescent="0.2">
      <c r="A44" t="s">
        <v>32</v>
      </c>
      <c r="B44" t="s">
        <v>135</v>
      </c>
      <c r="C44">
        <v>22</v>
      </c>
      <c r="D44">
        <v>4.2</v>
      </c>
      <c r="E44" t="s">
        <v>27</v>
      </c>
      <c r="F44">
        <v>7</v>
      </c>
      <c r="G44" s="2">
        <v>410</v>
      </c>
      <c r="H44" s="1">
        <f t="shared" si="1"/>
        <v>15.759849797715164</v>
      </c>
      <c r="I44" s="2"/>
    </row>
    <row r="45" spans="1:9" x14ac:dyDescent="0.2">
      <c r="A45" t="s">
        <v>43</v>
      </c>
      <c r="B45" t="s">
        <v>136</v>
      </c>
      <c r="C45">
        <v>23</v>
      </c>
      <c r="D45">
        <v>3.6</v>
      </c>
      <c r="E45" t="s">
        <v>38</v>
      </c>
      <c r="F45">
        <v>7</v>
      </c>
      <c r="G45" s="2">
        <v>410</v>
      </c>
      <c r="H45" s="1">
        <f t="shared" si="1"/>
        <v>13.508442683755854</v>
      </c>
      <c r="I45" s="2"/>
    </row>
    <row r="46" spans="1:9" x14ac:dyDescent="0.2">
      <c r="A46" t="s">
        <v>54</v>
      </c>
      <c r="B46" t="s">
        <v>137</v>
      </c>
      <c r="C46">
        <v>25</v>
      </c>
      <c r="D46">
        <v>5.4</v>
      </c>
      <c r="E46" t="s">
        <v>49</v>
      </c>
      <c r="F46">
        <v>7</v>
      </c>
      <c r="G46" s="2">
        <v>410</v>
      </c>
      <c r="H46" s="1">
        <f t="shared" si="1"/>
        <v>20.262664025633782</v>
      </c>
      <c r="I46" s="2"/>
    </row>
    <row r="47" spans="1:9" x14ac:dyDescent="0.2">
      <c r="A47" t="s">
        <v>65</v>
      </c>
      <c r="B47" t="s">
        <v>138</v>
      </c>
      <c r="C47">
        <v>24</v>
      </c>
      <c r="D47">
        <v>4.4000000000000004</v>
      </c>
      <c r="E47" t="s">
        <v>60</v>
      </c>
      <c r="F47">
        <v>7</v>
      </c>
      <c r="G47" s="2">
        <v>410</v>
      </c>
      <c r="H47" s="1">
        <f t="shared" si="1"/>
        <v>16.5103188357016</v>
      </c>
      <c r="I47" s="2"/>
    </row>
    <row r="48" spans="1:9" x14ac:dyDescent="0.2">
      <c r="A48" t="s">
        <v>76</v>
      </c>
      <c r="B48" t="s">
        <v>139</v>
      </c>
      <c r="C48">
        <v>27</v>
      </c>
      <c r="D48">
        <v>6.6</v>
      </c>
      <c r="E48" t="s">
        <v>71</v>
      </c>
      <c r="F48">
        <v>7</v>
      </c>
      <c r="G48" s="2">
        <v>410</v>
      </c>
      <c r="H48" s="1">
        <f t="shared" si="1"/>
        <v>24.765478253552402</v>
      </c>
      <c r="I48" s="2"/>
    </row>
    <row r="49" spans="1:9" x14ac:dyDescent="0.2">
      <c r="A49" t="s">
        <v>87</v>
      </c>
      <c r="B49" t="s">
        <v>140</v>
      </c>
      <c r="C49">
        <v>24</v>
      </c>
      <c r="D49">
        <v>6.6</v>
      </c>
      <c r="E49" t="s">
        <v>82</v>
      </c>
      <c r="F49">
        <v>7</v>
      </c>
      <c r="G49" s="2">
        <v>410</v>
      </c>
      <c r="H49" s="1">
        <f t="shared" si="1"/>
        <v>24.765478253552402</v>
      </c>
      <c r="I49" s="2"/>
    </row>
    <row r="50" spans="1:9" x14ac:dyDescent="0.2">
      <c r="A50" t="s">
        <v>11</v>
      </c>
      <c r="B50" t="s">
        <v>141</v>
      </c>
      <c r="C50">
        <v>23</v>
      </c>
      <c r="D50">
        <v>5.0999999999999996</v>
      </c>
      <c r="E50" t="s">
        <v>5</v>
      </c>
      <c r="F50">
        <v>8</v>
      </c>
      <c r="G50" s="2">
        <v>410</v>
      </c>
      <c r="H50" s="1">
        <f t="shared" si="1"/>
        <v>19.136960468654127</v>
      </c>
      <c r="I50" s="2"/>
    </row>
    <row r="51" spans="1:9" x14ac:dyDescent="0.2">
      <c r="A51" t="s">
        <v>22</v>
      </c>
      <c r="B51" t="s">
        <v>142</v>
      </c>
      <c r="C51">
        <v>25</v>
      </c>
      <c r="D51">
        <v>10.4</v>
      </c>
      <c r="E51" t="s">
        <v>16</v>
      </c>
      <c r="F51">
        <v>8</v>
      </c>
      <c r="G51" s="2">
        <v>410</v>
      </c>
      <c r="H51" s="1">
        <f t="shared" si="1"/>
        <v>39.024389975294703</v>
      </c>
      <c r="I51" s="2"/>
    </row>
    <row r="52" spans="1:9" x14ac:dyDescent="0.2">
      <c r="A52" t="s">
        <v>33</v>
      </c>
      <c r="B52" t="s">
        <v>143</v>
      </c>
      <c r="C52">
        <v>24</v>
      </c>
      <c r="D52">
        <v>10.1</v>
      </c>
      <c r="E52" t="s">
        <v>27</v>
      </c>
      <c r="F52">
        <v>8</v>
      </c>
      <c r="G52" s="2">
        <v>410</v>
      </c>
      <c r="H52" s="1">
        <f t="shared" si="1"/>
        <v>37.898686418315037</v>
      </c>
      <c r="I52" s="2"/>
    </row>
    <row r="53" spans="1:9" x14ac:dyDescent="0.2">
      <c r="A53" t="s">
        <v>44</v>
      </c>
      <c r="B53" t="s">
        <v>144</v>
      </c>
      <c r="C53">
        <v>22</v>
      </c>
      <c r="D53">
        <v>8.4</v>
      </c>
      <c r="E53" t="s">
        <v>38</v>
      </c>
      <c r="F53">
        <v>8</v>
      </c>
      <c r="G53" s="2">
        <v>410</v>
      </c>
      <c r="H53" s="1">
        <f t="shared" si="1"/>
        <v>31.519699595430328</v>
      </c>
      <c r="I53" s="2"/>
    </row>
    <row r="54" spans="1:9" x14ac:dyDescent="0.2">
      <c r="A54" t="s">
        <v>55</v>
      </c>
      <c r="B54" t="s">
        <v>145</v>
      </c>
      <c r="C54">
        <v>24</v>
      </c>
      <c r="D54">
        <v>8.6</v>
      </c>
      <c r="E54" t="s">
        <v>49</v>
      </c>
      <c r="F54">
        <v>8</v>
      </c>
      <c r="G54" s="2">
        <v>410</v>
      </c>
      <c r="H54" s="1">
        <f t="shared" si="1"/>
        <v>32.270168633416759</v>
      </c>
      <c r="I54" s="2"/>
    </row>
    <row r="55" spans="1:9" x14ac:dyDescent="0.2">
      <c r="A55" t="s">
        <v>66</v>
      </c>
      <c r="B55" t="s">
        <v>146</v>
      </c>
      <c r="C55">
        <v>24</v>
      </c>
      <c r="D55">
        <v>7.7</v>
      </c>
      <c r="E55" t="s">
        <v>60</v>
      </c>
      <c r="F55">
        <v>8</v>
      </c>
      <c r="G55" s="2">
        <v>410</v>
      </c>
      <c r="H55" s="1">
        <f t="shared" si="1"/>
        <v>28.893057962477798</v>
      </c>
      <c r="I55" s="2"/>
    </row>
    <row r="56" spans="1:9" x14ac:dyDescent="0.2">
      <c r="A56" t="s">
        <v>77</v>
      </c>
      <c r="B56" t="s">
        <v>147</v>
      </c>
      <c r="C56">
        <v>24</v>
      </c>
      <c r="D56">
        <v>8.1</v>
      </c>
      <c r="E56" t="s">
        <v>71</v>
      </c>
      <c r="F56">
        <v>8</v>
      </c>
      <c r="G56" s="2">
        <v>410</v>
      </c>
      <c r="H56" s="1">
        <f t="shared" si="1"/>
        <v>30.39399603845067</v>
      </c>
      <c r="I56" s="2"/>
    </row>
    <row r="57" spans="1:9" x14ac:dyDescent="0.2">
      <c r="A57" t="s">
        <v>88</v>
      </c>
      <c r="B57" t="s">
        <v>148</v>
      </c>
      <c r="C57">
        <v>23</v>
      </c>
      <c r="D57">
        <v>5.8</v>
      </c>
      <c r="E57" t="s">
        <v>82</v>
      </c>
      <c r="F57">
        <v>8</v>
      </c>
      <c r="G57" s="2">
        <v>410</v>
      </c>
      <c r="H57" s="1">
        <f t="shared" si="1"/>
        <v>21.763602101606651</v>
      </c>
      <c r="I57" s="2"/>
    </row>
    <row r="58" spans="1:9" x14ac:dyDescent="0.2">
      <c r="A58" t="s">
        <v>12</v>
      </c>
      <c r="B58" t="s">
        <v>149</v>
      </c>
      <c r="C58">
        <v>29</v>
      </c>
      <c r="D58">
        <v>3.4</v>
      </c>
      <c r="E58" t="s">
        <v>5</v>
      </c>
      <c r="F58">
        <v>9</v>
      </c>
      <c r="G58" s="2">
        <v>410</v>
      </c>
      <c r="H58" s="1">
        <f t="shared" si="1"/>
        <v>12.75797364576942</v>
      </c>
      <c r="I58" s="2"/>
    </row>
    <row r="59" spans="1:9" x14ac:dyDescent="0.2">
      <c r="A59" t="s">
        <v>23</v>
      </c>
      <c r="B59" t="s">
        <v>150</v>
      </c>
      <c r="C59">
        <v>36</v>
      </c>
      <c r="D59">
        <v>6.3</v>
      </c>
      <c r="E59" t="s">
        <v>16</v>
      </c>
      <c r="F59">
        <v>9</v>
      </c>
      <c r="G59" s="2">
        <v>410</v>
      </c>
      <c r="H59" s="1">
        <f t="shared" si="1"/>
        <v>23.639774696572744</v>
      </c>
      <c r="I59" s="2"/>
    </row>
    <row r="60" spans="1:9" x14ac:dyDescent="0.2">
      <c r="A60" t="s">
        <v>34</v>
      </c>
      <c r="B60" t="s">
        <v>151</v>
      </c>
      <c r="C60">
        <v>29</v>
      </c>
      <c r="D60">
        <v>3.6</v>
      </c>
      <c r="E60" t="s">
        <v>27</v>
      </c>
      <c r="F60">
        <v>9</v>
      </c>
      <c r="G60" s="2">
        <v>410</v>
      </c>
      <c r="H60" s="1">
        <f t="shared" si="1"/>
        <v>13.508442683755854</v>
      </c>
      <c r="I60" s="2"/>
    </row>
    <row r="61" spans="1:9" x14ac:dyDescent="0.2">
      <c r="A61" t="s">
        <v>45</v>
      </c>
      <c r="B61" t="s">
        <v>152</v>
      </c>
      <c r="C61">
        <v>28</v>
      </c>
      <c r="D61">
        <v>0.8</v>
      </c>
      <c r="E61" t="s">
        <v>38</v>
      </c>
      <c r="F61">
        <v>9</v>
      </c>
      <c r="G61" s="2">
        <v>410</v>
      </c>
      <c r="H61" s="1">
        <f t="shared" si="1"/>
        <v>3.0018761519457451</v>
      </c>
      <c r="I61" s="2"/>
    </row>
    <row r="62" spans="1:9" x14ac:dyDescent="0.2">
      <c r="A62" t="s">
        <v>56</v>
      </c>
      <c r="B62" t="s">
        <v>153</v>
      </c>
      <c r="C62">
        <v>29</v>
      </c>
      <c r="D62">
        <v>5.8</v>
      </c>
      <c r="E62" t="s">
        <v>49</v>
      </c>
      <c r="F62">
        <v>9</v>
      </c>
      <c r="G62" s="2">
        <v>410</v>
      </c>
      <c r="H62" s="1">
        <f t="shared" si="1"/>
        <v>21.763602101606651</v>
      </c>
      <c r="I62" s="2"/>
    </row>
    <row r="63" spans="1:9" x14ac:dyDescent="0.2">
      <c r="A63" t="s">
        <v>67</v>
      </c>
      <c r="B63" t="s">
        <v>154</v>
      </c>
      <c r="C63">
        <v>29</v>
      </c>
      <c r="D63">
        <v>3.1</v>
      </c>
      <c r="E63" t="s">
        <v>60</v>
      </c>
      <c r="F63">
        <v>9</v>
      </c>
      <c r="G63" s="2">
        <v>410</v>
      </c>
      <c r="H63" s="1">
        <f t="shared" si="1"/>
        <v>11.632270088789763</v>
      </c>
      <c r="I63" s="2"/>
    </row>
    <row r="64" spans="1:9" x14ac:dyDescent="0.2">
      <c r="A64" t="s">
        <v>78</v>
      </c>
      <c r="B64" t="s">
        <v>155</v>
      </c>
      <c r="C64">
        <v>26</v>
      </c>
      <c r="D64">
        <v>2.4</v>
      </c>
      <c r="E64" t="s">
        <v>71</v>
      </c>
      <c r="F64">
        <v>9</v>
      </c>
      <c r="G64" s="2">
        <v>410</v>
      </c>
      <c r="H64" s="1">
        <f t="shared" si="1"/>
        <v>9.0056284558372379</v>
      </c>
      <c r="I64" s="2"/>
    </row>
    <row r="65" spans="1:9" x14ac:dyDescent="0.2">
      <c r="A65" t="s">
        <v>89</v>
      </c>
      <c r="B65" t="s">
        <v>156</v>
      </c>
      <c r="C65">
        <v>30</v>
      </c>
      <c r="D65">
        <v>3.3</v>
      </c>
      <c r="E65" t="s">
        <v>82</v>
      </c>
      <c r="F65">
        <v>9</v>
      </c>
      <c r="G65" s="2">
        <v>410</v>
      </c>
      <c r="H65" s="1">
        <f t="shared" si="1"/>
        <v>12.382739126776201</v>
      </c>
      <c r="I65" s="2"/>
    </row>
    <row r="66" spans="1:9" x14ac:dyDescent="0.2">
      <c r="A66" t="s">
        <v>13</v>
      </c>
      <c r="B66" t="s">
        <v>157</v>
      </c>
      <c r="C66">
        <v>31</v>
      </c>
      <c r="D66">
        <v>3.9</v>
      </c>
      <c r="E66" t="s">
        <v>5</v>
      </c>
      <c r="F66">
        <v>10</v>
      </c>
      <c r="G66" s="2">
        <v>410</v>
      </c>
      <c r="H66" s="1">
        <f t="shared" ref="H66:H97" si="2">D66*1000000/1.66053904E-15/650/G66/6.0221409E+23*1000000000</f>
        <v>14.634146240735509</v>
      </c>
      <c r="I66" s="2"/>
    </row>
    <row r="67" spans="1:9" x14ac:dyDescent="0.2">
      <c r="A67" t="s">
        <v>24</v>
      </c>
      <c r="B67" t="s">
        <v>158</v>
      </c>
      <c r="C67">
        <v>28</v>
      </c>
      <c r="D67">
        <v>3</v>
      </c>
      <c r="E67" t="s">
        <v>16</v>
      </c>
      <c r="F67">
        <v>10</v>
      </c>
      <c r="G67" s="2">
        <v>410</v>
      </c>
      <c r="H67" s="1">
        <f t="shared" si="2"/>
        <v>11.257035569796544</v>
      </c>
      <c r="I67" s="2"/>
    </row>
    <row r="68" spans="1:9" x14ac:dyDescent="0.2">
      <c r="A68" t="s">
        <v>35</v>
      </c>
      <c r="B68" t="s">
        <v>159</v>
      </c>
      <c r="C68">
        <v>31</v>
      </c>
      <c r="D68">
        <v>3.2</v>
      </c>
      <c r="E68" t="s">
        <v>27</v>
      </c>
      <c r="F68">
        <v>10</v>
      </c>
      <c r="G68" s="2">
        <v>410</v>
      </c>
      <c r="H68" s="1">
        <f t="shared" si="2"/>
        <v>12.00750460778298</v>
      </c>
      <c r="I68" s="2"/>
    </row>
    <row r="69" spans="1:9" x14ac:dyDescent="0.2">
      <c r="A69" t="s">
        <v>46</v>
      </c>
      <c r="B69" t="s">
        <v>160</v>
      </c>
      <c r="C69">
        <v>30</v>
      </c>
      <c r="D69">
        <v>2.8</v>
      </c>
      <c r="E69" t="s">
        <v>38</v>
      </c>
      <c r="F69">
        <v>10</v>
      </c>
      <c r="G69" s="2">
        <v>410</v>
      </c>
      <c r="H69" s="1">
        <f t="shared" si="2"/>
        <v>10.506566531810108</v>
      </c>
      <c r="I69" s="2"/>
    </row>
    <row r="70" spans="1:9" x14ac:dyDescent="0.2">
      <c r="A70" t="s">
        <v>57</v>
      </c>
      <c r="B70" t="s">
        <v>161</v>
      </c>
      <c r="C70">
        <v>31</v>
      </c>
      <c r="D70">
        <v>1.3</v>
      </c>
      <c r="E70" t="s">
        <v>49</v>
      </c>
      <c r="F70">
        <v>10</v>
      </c>
      <c r="G70" s="2">
        <v>410</v>
      </c>
      <c r="H70" s="1">
        <f t="shared" si="2"/>
        <v>4.8780487469118379</v>
      </c>
      <c r="I70" s="2"/>
    </row>
    <row r="71" spans="1:9" x14ac:dyDescent="0.2">
      <c r="A71" t="s">
        <v>68</v>
      </c>
      <c r="B71" t="s">
        <v>162</v>
      </c>
      <c r="C71">
        <v>31</v>
      </c>
      <c r="D71">
        <v>1.9</v>
      </c>
      <c r="E71" t="s">
        <v>60</v>
      </c>
      <c r="F71">
        <v>10</v>
      </c>
      <c r="G71" s="2">
        <v>410</v>
      </c>
      <c r="H71" s="1">
        <f t="shared" si="2"/>
        <v>7.1294558608711451</v>
      </c>
      <c r="I71" s="2"/>
    </row>
    <row r="72" spans="1:9" x14ac:dyDescent="0.2">
      <c r="A72" t="s">
        <v>79</v>
      </c>
      <c r="B72" t="s">
        <v>163</v>
      </c>
      <c r="C72">
        <v>32</v>
      </c>
      <c r="D72">
        <v>1.6</v>
      </c>
      <c r="E72" t="s">
        <v>71</v>
      </c>
      <c r="F72">
        <v>10</v>
      </c>
      <c r="G72" s="2">
        <v>410</v>
      </c>
      <c r="H72" s="1">
        <f t="shared" si="2"/>
        <v>6.0037523038914902</v>
      </c>
      <c r="I72" s="2"/>
    </row>
    <row r="73" spans="1:9" x14ac:dyDescent="0.2">
      <c r="A73" t="s">
        <v>90</v>
      </c>
      <c r="B73" t="s">
        <v>164</v>
      </c>
      <c r="C73">
        <v>33</v>
      </c>
      <c r="D73">
        <v>1.4</v>
      </c>
      <c r="E73" t="s">
        <v>82</v>
      </c>
      <c r="F73">
        <v>10</v>
      </c>
      <c r="G73" s="2">
        <v>410</v>
      </c>
      <c r="H73" s="1">
        <f t="shared" si="2"/>
        <v>5.2532832659050541</v>
      </c>
      <c r="I73" s="2"/>
    </row>
    <row r="74" spans="1:9" x14ac:dyDescent="0.2">
      <c r="A74" t="s">
        <v>14</v>
      </c>
      <c r="B74" t="s">
        <v>165</v>
      </c>
      <c r="C74">
        <v>33</v>
      </c>
      <c r="D74">
        <v>9</v>
      </c>
      <c r="E74" t="s">
        <v>5</v>
      </c>
      <c r="F74">
        <v>11</v>
      </c>
      <c r="G74" s="2">
        <v>410</v>
      </c>
      <c r="H74" s="1">
        <f t="shared" si="2"/>
        <v>33.771106709389635</v>
      </c>
      <c r="I74" s="2"/>
    </row>
    <row r="75" spans="1:9" x14ac:dyDescent="0.2">
      <c r="A75" t="s">
        <v>25</v>
      </c>
      <c r="B75" t="s">
        <v>166</v>
      </c>
      <c r="C75">
        <v>31</v>
      </c>
      <c r="D75">
        <v>9.5</v>
      </c>
      <c r="E75" t="s">
        <v>16</v>
      </c>
      <c r="F75">
        <v>11</v>
      </c>
      <c r="G75" s="2">
        <v>410</v>
      </c>
      <c r="H75" s="1">
        <f t="shared" si="2"/>
        <v>35.647279304355727</v>
      </c>
      <c r="I75" s="2"/>
    </row>
    <row r="76" spans="1:9" x14ac:dyDescent="0.2">
      <c r="A76" t="s">
        <v>36</v>
      </c>
      <c r="B76" t="s">
        <v>167</v>
      </c>
      <c r="C76">
        <v>31</v>
      </c>
      <c r="D76">
        <v>8.5</v>
      </c>
      <c r="E76" t="s">
        <v>27</v>
      </c>
      <c r="F76">
        <v>11</v>
      </c>
      <c r="G76" s="2">
        <v>410</v>
      </c>
      <c r="H76" s="1">
        <f t="shared" si="2"/>
        <v>31.894934114423545</v>
      </c>
      <c r="I76" s="2"/>
    </row>
    <row r="77" spans="1:9" x14ac:dyDescent="0.2">
      <c r="A77" t="s">
        <v>47</v>
      </c>
      <c r="B77" t="s">
        <v>168</v>
      </c>
      <c r="C77">
        <v>34</v>
      </c>
      <c r="D77">
        <v>11.8</v>
      </c>
      <c r="E77" t="s">
        <v>38</v>
      </c>
      <c r="F77">
        <v>11</v>
      </c>
      <c r="G77" s="2">
        <v>410</v>
      </c>
      <c r="H77" s="1">
        <f t="shared" si="2"/>
        <v>44.277673241199743</v>
      </c>
      <c r="I77" s="2"/>
    </row>
    <row r="78" spans="1:9" x14ac:dyDescent="0.2">
      <c r="A78" t="s">
        <v>58</v>
      </c>
      <c r="B78" t="s">
        <v>169</v>
      </c>
      <c r="C78">
        <v>39</v>
      </c>
      <c r="D78">
        <v>2.5</v>
      </c>
      <c r="E78" t="s">
        <v>49</v>
      </c>
      <c r="F78">
        <v>11</v>
      </c>
      <c r="G78" s="2">
        <v>410</v>
      </c>
      <c r="H78" s="1">
        <f t="shared" si="2"/>
        <v>9.3808629748304568</v>
      </c>
      <c r="I78" s="2"/>
    </row>
    <row r="79" spans="1:9" x14ac:dyDescent="0.2">
      <c r="A79" t="s">
        <v>69</v>
      </c>
      <c r="B79" t="s">
        <v>170</v>
      </c>
      <c r="C79">
        <v>32</v>
      </c>
      <c r="D79">
        <v>3.1</v>
      </c>
      <c r="E79" t="s">
        <v>60</v>
      </c>
      <c r="F79">
        <v>11</v>
      </c>
      <c r="G79" s="2">
        <v>410</v>
      </c>
      <c r="H79" s="1">
        <f t="shared" si="2"/>
        <v>11.632270088789763</v>
      </c>
      <c r="I79" s="2"/>
    </row>
    <row r="80" spans="1:9" x14ac:dyDescent="0.2">
      <c r="A80" t="s">
        <v>91</v>
      </c>
      <c r="B80" t="s">
        <v>172</v>
      </c>
      <c r="C80">
        <v>30</v>
      </c>
      <c r="D80">
        <v>2.5</v>
      </c>
      <c r="E80" t="s">
        <v>82</v>
      </c>
      <c r="F80">
        <v>11</v>
      </c>
      <c r="G80" s="2">
        <v>410</v>
      </c>
      <c r="H80" s="1">
        <f t="shared" si="2"/>
        <v>9.3808629748304568</v>
      </c>
      <c r="I80" s="2"/>
    </row>
    <row r="81" spans="1:9" x14ac:dyDescent="0.2">
      <c r="A81" s="3" t="s">
        <v>80</v>
      </c>
      <c r="B81" s="3" t="s">
        <v>171</v>
      </c>
      <c r="C81" s="3">
        <v>44</v>
      </c>
      <c r="D81" s="3">
        <v>0.4</v>
      </c>
      <c r="E81" s="3" t="s">
        <v>71</v>
      </c>
      <c r="F81" s="3">
        <v>11</v>
      </c>
      <c r="G81" s="4">
        <v>410</v>
      </c>
      <c r="H81" s="5">
        <f t="shared" si="2"/>
        <v>1.5009380759728725</v>
      </c>
      <c r="I81" s="2"/>
    </row>
    <row r="87" spans="1:9" x14ac:dyDescent="0.2">
      <c r="I87" s="1">
        <f>MIN(H2:H80)</f>
        <v>3.0018761519457451</v>
      </c>
    </row>
  </sheetData>
  <sortState ref="A2:H81">
    <sortCondition ref="F2:F81"/>
    <sortCondition ref="E2:E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" sqref="C2"/>
    </sheetView>
  </sheetViews>
  <sheetFormatPr baseColWidth="10" defaultRowHeight="16" x14ac:dyDescent="0.2"/>
  <cols>
    <col min="2" max="2" width="19.6640625" bestFit="1" customWidth="1"/>
  </cols>
  <sheetData>
    <row r="1" spans="1:5" x14ac:dyDescent="0.2">
      <c r="A1" t="s">
        <v>174</v>
      </c>
      <c r="B1" t="s">
        <v>175</v>
      </c>
      <c r="C1" t="s">
        <v>176</v>
      </c>
    </row>
    <row r="2" spans="1:5" x14ac:dyDescent="0.2">
      <c r="A2">
        <v>13</v>
      </c>
      <c r="B2">
        <v>319</v>
      </c>
      <c r="C2">
        <f>B2+91</f>
        <v>410</v>
      </c>
    </row>
    <row r="3" spans="1:5" x14ac:dyDescent="0.2">
      <c r="A3">
        <v>14</v>
      </c>
      <c r="B3">
        <v>353</v>
      </c>
      <c r="C3">
        <f t="shared" ref="C3:C14" si="0">B3+91</f>
        <v>444</v>
      </c>
    </row>
    <row r="4" spans="1:5" x14ac:dyDescent="0.2">
      <c r="A4">
        <f>A3+1</f>
        <v>15</v>
      </c>
      <c r="B4">
        <v>388</v>
      </c>
      <c r="C4">
        <f t="shared" si="0"/>
        <v>479</v>
      </c>
    </row>
    <row r="5" spans="1:5" x14ac:dyDescent="0.2">
      <c r="A5">
        <f t="shared" ref="A5:A14" si="1">A4+1</f>
        <v>16</v>
      </c>
      <c r="B5">
        <v>303</v>
      </c>
      <c r="C5">
        <f t="shared" si="0"/>
        <v>394</v>
      </c>
    </row>
    <row r="6" spans="1:5" x14ac:dyDescent="0.2">
      <c r="A6">
        <f t="shared" si="1"/>
        <v>17</v>
      </c>
      <c r="B6">
        <v>366</v>
      </c>
      <c r="C6">
        <f t="shared" si="0"/>
        <v>457</v>
      </c>
    </row>
    <row r="7" spans="1:5" x14ac:dyDescent="0.2">
      <c r="A7">
        <f t="shared" si="1"/>
        <v>18</v>
      </c>
      <c r="B7">
        <v>215</v>
      </c>
      <c r="C7">
        <f t="shared" si="0"/>
        <v>306</v>
      </c>
    </row>
    <row r="8" spans="1:5" x14ac:dyDescent="0.2">
      <c r="A8">
        <f t="shared" si="1"/>
        <v>19</v>
      </c>
      <c r="B8">
        <v>335</v>
      </c>
      <c r="C8">
        <f t="shared" si="0"/>
        <v>426</v>
      </c>
    </row>
    <row r="9" spans="1:5" x14ac:dyDescent="0.2">
      <c r="A9">
        <f t="shared" si="1"/>
        <v>20</v>
      </c>
      <c r="B9">
        <v>332</v>
      </c>
      <c r="C9">
        <f t="shared" si="0"/>
        <v>423</v>
      </c>
    </row>
    <row r="10" spans="1:5" x14ac:dyDescent="0.2">
      <c r="A10">
        <f t="shared" si="1"/>
        <v>21</v>
      </c>
      <c r="B10">
        <v>246</v>
      </c>
      <c r="C10">
        <f t="shared" si="0"/>
        <v>337</v>
      </c>
    </row>
    <row r="11" spans="1:5" x14ac:dyDescent="0.2">
      <c r="A11">
        <f t="shared" si="1"/>
        <v>22</v>
      </c>
      <c r="B11">
        <v>231</v>
      </c>
      <c r="C11">
        <f t="shared" si="0"/>
        <v>322</v>
      </c>
    </row>
    <row r="12" spans="1:5" x14ac:dyDescent="0.2">
      <c r="A12">
        <f t="shared" si="1"/>
        <v>23</v>
      </c>
      <c r="B12">
        <v>315</v>
      </c>
      <c r="C12">
        <f t="shared" si="0"/>
        <v>406</v>
      </c>
    </row>
    <row r="13" spans="1:5" x14ac:dyDescent="0.2">
      <c r="A13">
        <f t="shared" si="1"/>
        <v>24</v>
      </c>
      <c r="B13">
        <v>204</v>
      </c>
      <c r="C13">
        <f t="shared" si="0"/>
        <v>295</v>
      </c>
    </row>
    <row r="14" spans="1:5" x14ac:dyDescent="0.2">
      <c r="A14">
        <f t="shared" si="1"/>
        <v>25</v>
      </c>
      <c r="B14">
        <v>139</v>
      </c>
      <c r="C14">
        <f t="shared" si="0"/>
        <v>230</v>
      </c>
      <c r="E14" t="s">
        <v>177</v>
      </c>
    </row>
    <row r="15" spans="1:5" x14ac:dyDescent="0.2">
      <c r="E15">
        <f>AVERAGE(C3:C14)</f>
        <v>376.58333333333331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res_bs_amplicon_library_picogre</vt:lpstr>
      <vt:lpstr>frag_sizes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2017-02-23T23:13:42Z</dcterms:created>
  <dcterms:modified xsi:type="dcterms:W3CDTF">2017-03-02T21:28:22Z</dcterms:modified>
</cp:coreProperties>
</file>