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rovesdixon/git_Repositories/reciprocal_transplant_methylation/bisulfite_validation/bisulfite_labwork_files/"/>
    </mc:Choice>
  </mc:AlternateContent>
  <bookViews>
    <workbookView xWindow="17440" yWindow="4360" windowWidth="33700" windowHeight="21600" tabRatio="500" activeTab="1"/>
  </bookViews>
  <sheets>
    <sheet name="locusData" sheetId="1" r:id="rId1"/>
    <sheet name="primers" sheetId="2" r:id="rId2"/>
    <sheet name="other_primers" sheetId="6" r:id="rId3"/>
    <sheet name="order_form_1-9-16" sheetId="3" r:id="rId4"/>
    <sheet name="order_form_1-19-17" sheetId="4" r:id="rId5"/>
    <sheet name="order_form_1-26-17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4" l="1"/>
  <c r="H12" i="4"/>
  <c r="G12" i="4"/>
  <c r="H11" i="4"/>
  <c r="H10" i="4"/>
  <c r="G10" i="4"/>
  <c r="H9" i="4"/>
  <c r="H8" i="4"/>
  <c r="G8" i="4"/>
  <c r="H7" i="4"/>
  <c r="H6" i="4"/>
  <c r="G6" i="4"/>
  <c r="H5" i="4"/>
  <c r="H4" i="4"/>
  <c r="G4" i="4"/>
  <c r="H3" i="4"/>
  <c r="H2" i="4"/>
  <c r="H27" i="5"/>
  <c r="H28" i="5"/>
  <c r="H29" i="5"/>
  <c r="H30" i="5"/>
  <c r="H31" i="5"/>
  <c r="H32" i="5"/>
  <c r="H26" i="5"/>
  <c r="F3" i="5"/>
  <c r="F2" i="5"/>
</calcChain>
</file>

<file path=xl/sharedStrings.xml><?xml version="1.0" encoding="utf-8"?>
<sst xmlns="http://schemas.openxmlformats.org/spreadsheetml/2006/main" count="1253" uniqueCount="529">
  <si>
    <t>locusName</t>
  </si>
  <si>
    <t>LOC107358871</t>
  </si>
  <si>
    <t>XP_015780928.1</t>
  </si>
  <si>
    <t>geneName</t>
  </si>
  <si>
    <t>PREDICTED: sushi, von Willebrand factor type A, EGF and pentraxin domain-containing protein 1-like isoform X1</t>
  </si>
  <si>
    <t>Importance</t>
  </si>
  <si>
    <t>Up in origin K</t>
  </si>
  <si>
    <t>Notes</t>
  </si>
  <si>
    <t>PREDICTED: cytosolic phospholipase A2-like</t>
  </si>
  <si>
    <t>XP_015775072.1</t>
  </si>
  <si>
    <t>LOC107353255</t>
  </si>
  <si>
    <t>LOC107341155</t>
  </si>
  <si>
    <t>?</t>
  </si>
  <si>
    <t>up in origin O</t>
  </si>
  <si>
    <t>just a very clear differential signal with similar spread for two groups</t>
  </si>
  <si>
    <t>LOC107336334</t>
  </si>
  <si>
    <t>XP_015779015.1</t>
  </si>
  <si>
    <t>LOC107356898</t>
  </si>
  <si>
    <t>LOC107358574</t>
  </si>
  <si>
    <t>XP_015780670.1</t>
  </si>
  <si>
    <t>dual specificity protein kinase CLK2-like</t>
  </si>
  <si>
    <t>LOC107347512</t>
  </si>
  <si>
    <t>XP_015768951.1</t>
  </si>
  <si>
    <t>It is one of the most important enzymes involved in the regulation of the biosynthesis of glycoprotein oligosaccharides.</t>
  </si>
  <si>
    <t>LOC107327239</t>
  </si>
  <si>
    <t>XP_015747475.1</t>
  </si>
  <si>
    <t>alpha-1,6-mannosylglycoprotein 6-beta-N-acetylglucosaminyltransferase A-like</t>
  </si>
  <si>
    <t>RING finger protein 145-like</t>
  </si>
  <si>
    <t>LOC107355249</t>
  </si>
  <si>
    <t>XP_015777282.1</t>
  </si>
  <si>
    <t>large spread in K. Inovlved in ubiquiniation/protein degredation</t>
  </si>
  <si>
    <t>lipoxygenase homology domain-containing protein 1-like</t>
  </si>
  <si>
    <t>LOC107336989</t>
  </si>
  <si>
    <t>XP_015757581.1</t>
  </si>
  <si>
    <t>tetratricopeptide repeat protein 9C-like</t>
  </si>
  <si>
    <t>LOC107347664</t>
  </si>
  <si>
    <t>XP_015769112.1</t>
  </si>
  <si>
    <t>Up in origin O</t>
  </si>
  <si>
    <t>D-inositol 3-phosphate glycosyltransferase-like</t>
  </si>
  <si>
    <t>Not very good</t>
  </si>
  <si>
    <t>ankyrin-3-like isoform X2</t>
  </si>
  <si>
    <t>fibroblast growth factor receptor 2-like</t>
  </si>
  <si>
    <t>LOC107340733</t>
  </si>
  <si>
    <t>XP_015761596.1</t>
  </si>
  <si>
    <t>bad spread</t>
  </si>
  <si>
    <t>LOC107356768</t>
  </si>
  <si>
    <t>LOC107337099</t>
  </si>
  <si>
    <t>Best Transplant Responding one</t>
  </si>
  <si>
    <t>doesn't seem very good</t>
  </si>
  <si>
    <t>genbank_protein</t>
  </si>
  <si>
    <t>genbank_RNA</t>
  </si>
  <si>
    <t>Start</t>
  </si>
  <si>
    <t>Stop</t>
  </si>
  <si>
    <t>Length</t>
  </si>
  <si>
    <t>LOC107327073</t>
  </si>
  <si>
    <t>XP_015747315.1</t>
  </si>
  <si>
    <t>PREDICTED: uncharacterized protein LOC107327073</t>
  </si>
  <si>
    <t>Top correlated Salmon gene with originO</t>
  </si>
  <si>
    <t>PREDICTED: D-inositol 3-phosphate glycosyltransferase-like</t>
  </si>
  <si>
    <t>Top named kme for salmon</t>
  </si>
  <si>
    <t>WGCNA modules based off of p100-200 alignments</t>
  </si>
  <si>
    <t>LOC107339795</t>
  </si>
  <si>
    <t>XP_015760594.1</t>
  </si>
  <si>
    <t>PREDICTED: prolow-density lipoprotein receptor-related protein 1-like</t>
  </si>
  <si>
    <t>top named kme for turquoise</t>
  </si>
  <si>
    <t>LOC107350794</t>
  </si>
  <si>
    <t>XP_015772517.1</t>
  </si>
  <si>
    <t>PREDICTED: fatty acid synthase-like</t>
  </si>
  <si>
    <t>2nd top named kme for turquoise</t>
  </si>
  <si>
    <t>LOC107358158</t>
  </si>
  <si>
    <t>XP_015780271.1</t>
  </si>
  <si>
    <t>PREDICTED: nucleotide-binding oligomerization domain-containing protein 1-like</t>
  </si>
  <si>
    <t>top named turquoise correlates with ZOOX</t>
  </si>
  <si>
    <t>LOC107327934</t>
  </si>
  <si>
    <t>XP_015748147.1</t>
  </si>
  <si>
    <t>PREDICTED: LOW QUALITY PROTEIN: redox-regulatory protein FAM213A-like</t>
  </si>
  <si>
    <t>a top named turquoise gene correlates with ZOOX makes sense</t>
  </si>
  <si>
    <t>forward</t>
  </si>
  <si>
    <t>reverse</t>
  </si>
  <si>
    <t>TTTTTGYGAGGTTGATTTTGTTATTATG</t>
  </si>
  <si>
    <t>TTTCCAAACATATTCCTTTCCATAACATTC</t>
  </si>
  <si>
    <t>cpgCount</t>
  </si>
  <si>
    <t>size</t>
  </si>
  <si>
    <t>Tm</t>
  </si>
  <si>
    <t>tmReversePrimer</t>
  </si>
  <si>
    <t>TmForwardPrimer</t>
  </si>
  <si>
    <t>exonData</t>
  </si>
  <si>
    <t>TGCAAGATGAGGTAAGGAAGAGACTTCTCAACCATGGAATCGCTAAAGAACAATTGACAGTAAGAAAATTTGTTCAGTCCAGGAGTGGCATAAAGGAACTTCTTTGCGAGGTTGATCTTGCCATCATGCCCTCAAAATCTGAAGGATTTGGTCTTATTGCTCTTGAAGCCTTATCAGCAGGTTTACCAGTTCTTGTGGGGAGTAATTCAGGATTTGCAAGTGCAATAAGGGACTTACCCTTGGGAGCATGCAGCATAGTTGATTCAGATGATCCCACTAAATGGGCTGAAGCAATTGAGCGTGTTTGTGTCAGACACGGAGTGTGCCTTAAAGAAATCAAAATGTTAAGCGAATGTTATGGAAAGGAATATGTTTGGAAAACACAATGCAAAGCACTTGTCGCACGATTATCGGGAATGATTAGTGATGATCAAGG</t>
  </si>
  <si>
    <t>exonSequence</t>
  </si>
  <si>
    <t>Primer </t>
  </si>
  <si>
    <t> Start point </t>
  </si>
  <si>
    <t>  Product size </t>
  </si>
  <si>
    <t>Forward </t>
  </si>
  <si>
    <t>  28       </t>
  </si>
  <si>
    <t>Reverse </t>
  </si>
  <si>
    <t>   Length </t>
  </si>
  <si>
    <t>   Start point   </t>
  </si>
  <si>
    <t> End point   </t>
  </si>
  <si>
    <t>   Amplicon CpGs </t>
  </si>
  <si>
    <t>  Product size   </t>
  </si>
  <si>
    <t>Tm   </t>
  </si>
  <si>
    <t>               Sequence(5'-&gt;3')</t>
  </si>
  <si>
    <t>  28     </t>
  </si>
  <si>
    <t>   100           </t>
  </si>
  <si>
    <t> 127         </t>
  </si>
  <si>
    <t>   4             </t>
  </si>
  <si>
    <t>  280           </t>
  </si>
  <si>
    <t> 55.5</t>
  </si>
  <si>
    <t>  30     </t>
  </si>
  <si>
    <t>   56           </t>
  </si>
  <si>
    <t>  85           </t>
  </si>
  <si>
    <t>  4             </t>
  </si>
  <si>
    <t> 56.1</t>
  </si>
  <si>
    <t>The bisulfite converted sequence:</t>
  </si>
  <si>
    <t>TGTAAGATGAGGTAAGGAAGAGATTTTTTAATTATGGAATCGTTAAAGAATAATTGATAGTAAGAAAATTTGTTTAGTTTAGGAGTGGTATAAAGGAATTTTTTTGCGAGGTTGATTTTGTTATTATGTTTTTAAAATTTGAAGGATTTGGTTTTATTGTTTTTGAAGTTTTATTAGTAGGTTTATTAGTTTTTGTGGGGAGTAATTTAGGATTTGTAAGTGTAATAAGGGATTTATTTTTGGGAGTATGTAGTATAGTTGATTTAGATGATTTTATTAAATGGGTTGAAGTAATTGAGCGTGTTTGTGTTAGATACGGAGTGTGTTTTAAAGAAATTAAAATGTTAAGCGAATGTTATGGAAAGGAATATGTTTGGAAAATATAATGTAAAGTATTTGTCGTACGATTATCGGGAATGATTAGTGATGATTAAGG</t>
  </si>
  <si>
    <t>The reverse complimentary bisulfite converted sequence:</t>
  </si>
  <si>
    <t>CCTTAATCATCACTAATCATTCCCGATAATCGTACGACAAATACTTTACATTATATTTTCCAAACATATTCCTTTCCATAACATTCGCTTAACATTTTAATTTCTTTAAAACACACTCCGTATCTAACACAAACACGCTCAATTACTTCAACCCATTTAATAAAATCATCTAAATCAACTATACTACATACTCCCAAAAATAAATCCCTTATTACACTTACAAATCCTAAATTACTCCCCACAAAAACTAATAAACCTACTAATAAAACTTCAAAAACAATAAAACCAAATCCTTCAAATTTTAAAAACATAATAACAAAATCAACCTCGCAAAAAAATTCCTTTATACCACTCCTAAACTAAACAAATTTTCTTACTATCAATTATTCTTTAACGATTCCATAATTAAAAAATCTCTTCCTTACCTCATCTTACA</t>
  </si>
  <si>
    <t>Your input sequence:</t>
  </si>
  <si>
    <t>Primer   </t>
  </si>
  <si>
    <t> Length   </t>
  </si>
  <si>
    <t>   End point   </t>
  </si>
  <si>
    <t>  Tm   </t>
  </si>
  <si>
    <t>  34       </t>
  </si>
  <si>
    <t> 681         </t>
  </si>
  <si>
    <t>   714         </t>
  </si>
  <si>
    <t>   10             </t>
  </si>
  <si>
    <t> 314           </t>
  </si>
  <si>
    <t> 55.4</t>
  </si>
  <si>
    <t>TAGATTTYGTTATAATGTTATTAAGAAGTGAAGG</t>
  </si>
  <si>
    <t>  35       </t>
  </si>
  <si>
    <t> 5           </t>
  </si>
  <si>
    <t>   39           </t>
  </si>
  <si>
    <t>  10             </t>
  </si>
  <si>
    <t>AATAATATTAAACATTCTCTCTACAAATCTACCAC</t>
  </si>
  <si>
    <t>CGTATAATGTTTTTATTATTGAGGTAGAGGAGATATTTGGATATGATTTAATTGATTGGTTGGTTATTATTTTAAGAGATTATTAAATGGATTTTGTGATTGGTTATGGAATTTATTTTGGTCGATAGGTTTTTTTTATTAAACGAGTATATTAGGAATGTAAATGGATTTAGGTTGTTTATATTGATTTTGAAGAGTTTGGAATGTTTAAGAATTATGTAGATTTTATTGTTAAAGGGGAGAAAAAGTATTAAGTAGAGGTGGGTTTTTGTAAATTAGTTGATTAAGTTGTGGTTATTGGATTTAAATTAGAGGAAGTTTTTTTTTGTTATTTGAGATTTTGTGGGAAGGATTAAGATGTTTTGAATTTGATTTTAGGTATTTTTTTTGAGTTTGTTGATGTGATTTAAGTTTTTGAAGAAAGAGGAATATTTCGTGTTTTAATTTTTGGGCGTGGTGATAGTGAAGATTTTTATTTGAAGGGTTATGATATCGTTGTTTATGTAGTTGTTGAGTTTTGTAAGTATGAGTTATATTTTTTTAAATTTGTATTTGTTGGTGTATTAAAGGGAGAAGAGGAGAAAGTTAAAGGAATGTTGTTGAAGGAAGGTATTGTATTAAGTTAATTAATTGTACGTAGTTATAAGGAAAGAGAGTAGTTTGTTATATAGGTTTGTGAAGTAGATTTCGTTATAATGTTATTAAGAAGTGAAGGTTTTGGATTGGTTGTATTTGAAGTTTTGTTTGTTGGTTTGTTTGTGTTCGTTAGTGGTAATTTTGGTTTTGGCGATGTTTTGAAAGAGTTGTTATTTGGTTCGAGTTGCGTTGTGAATTTTGAAGACGTAAGTGAGTGGGTTAAAGTAATTCGTATAGTTTATGATAAGAAAAGGAAGTTACGGTTTAGGGAAGTTGTGAAGGTTCGTGAAAGTTACGTAGAGGAGTATTATTGGGAAGGAGAATGTGGTAGATTTGTAGAGAGAATGTTTAATATTATTTAAGG</t>
  </si>
  <si>
    <t>CCTTAAATAATATTAAACATTCTCTCTACAAATCTACCACATTCTCCTTCCCAATAATACTCCTCTACGTAACTTTCACGAACCTTCACAACTTCCCTAAACCGTAACTTCCTTTTCTTATCATAAACTATACGAATTACTTTAACCCACTCACTTACGTCTTCAAAATTCACAACGCAACTCGAACCAAATAACAACTCTTTCAAAACATCGCCAAAACCAAAATTACCACTAACGAACACAAACAAACCAACAAACAAAACTTCAAATACAACCAATCCAAAACCTTCACTTCTTAATAACATTATAACGAAATCTACTTCACAAACCTATATAACAAACTACTCTCTTTCCTTATAACTACGTACAATTAATTAACTTAATACAATACCTTCCTTCAACAACATTCCTTTAACTTTCTCCTCTTCTCCCTTTAATACACCAACAAATACAAATTTAAAAAAATATAACTCATACTTACAAAACTCAACAACTACATAAACAACGATATCATAACCCTTCAAATAAAAATCTTCACTATCACCACGCCCAAAAATTAAAACACGAAATATTCCTCTTTCTTCAAAAACTTAAATCACATCAACAAACTCAAAAAAAATACCTAAAATCAAATTCAAAACATCTTAATCCTTCCCACAAAATCTCAAATAACAAAAAAAAACTTCCTCTAATTTAAATCCAATAACCACAACTTAATCAACTAATTTACAAAAACCCACCTCTACTTAATACTTTTTCTCCCCTTTAACAATAAAATCTACATAATTCTTAAACATTCCAAACTCTTCAAAATCAATATAAACAACCTAAATCCATTTACATTCCTAATATACTCGTTTAATAAAAAAAACCTATCGACCAAAATAAATTCCATAACCAATCACAAAATCCATTTAATAATCTCTTAAAATAATAACCAACCAATCAATTAAATCATATCCAAATATCTCCTCTACCTCAATAATAAAAACATTATACG</t>
  </si>
  <si>
    <t>CGCACAATGTCTCCATCATTGAGGCAGAGGAGATACCTGGATATGATCCAATTGACTGGTTGGCCACTATTCCAAGAGATCATCAAATGGACTTTGTGATTGGCCATGGAATCCATCTTGGTCGACAGGTTCCTCTCATTAAACGAGTACACCAGGAATGCAAATGGATCCAGGTTGTTCATACTGACCCTGAAGAGCTTGGAATGTTCAAGAACTATGCAGATTCCATTGCCAAAGGGGAGAAAAAGCACCAAGCAGAGGTGGGTCTTTGTAAATTAGCTGATCAAGTTGTGGCCATTGGACCCAAACTAGAGGAAGCCTTCTCTTGCTACTTGAGATCTTGTGGGAAGGATCAAGATGTCTTGAATCTGACTCCAGGCATCTTCTCTGAGTTTGTTGATGTGATTCAAGCTTCTGAAGAAAGAGGAATATTTCGTGTTCTAATCTTTGGGCGTGGTGACAGTGAAGATTTTTATTTGAAGGGTTATGACATCGCTGCCCATGCAGTTGCTGAGCTCTGCAAGCATGAGCCACACCTCTTCAAACTTGTATTTGTTGGTGCACCAAAGGGAGAAGAGGAGAAAGTTAAAGGAATGTTGTTGAAGGAAGGCATTGCACCAAGTCAACTAATTGTACGCAGTTATAAGGAAAGAGAGCAGCTTGCTACACAGGTTTGTGAAGCAGATCTCGCCATAATGCCATCAAGAAGTGAAGGCTTTGGATTGGCTGCACTTGAAGCTTTGTCTGCTGGTCTGCCTGTGCTCGTCAGTGGTAACTCTGGTCTTGGCGATGCCTTGAAAGAGTTGCCATTTGGTTCGAGCTGCGTTGTGAATTCTGAAGACGCAAGTGAGTGGGCTAAAGCAATCCGTACAGTTCATGACAAGAAAAGGAAGCTACGGCTCAGGGAAGCTGTGAAGGTTCGTGAAAGCTACGCAGAGGAGTACCATTGGGAAGGAGAATGTGGCAGACTTGTAGAGAGAATGCTCAATATTATTCAAGG</t>
  </si>
  <si>
    <t>Also a top origin gene in DESeq2</t>
  </si>
  <si>
    <t>notes</t>
  </si>
  <si>
    <t>   End point </t>
  </si>
  <si>
    <t>     Amplicon CpGs </t>
  </si>
  <si>
    <t>Forward   </t>
  </si>
  <si>
    <t>28       </t>
  </si>
  <si>
    <t> 428         </t>
  </si>
  <si>
    <t>   455       </t>
  </si>
  <si>
    <t>     14             </t>
  </si>
  <si>
    <t> 349           </t>
  </si>
  <si>
    <t> 58.3</t>
  </si>
  <si>
    <t>TGGTYGGATTGTTGAAGAGTTTAAGTAG</t>
  </si>
  <si>
    <t>Reverse   </t>
  </si>
  <si>
    <t>26       </t>
  </si>
  <si>
    <t> 223         </t>
  </si>
  <si>
    <t>   248       </t>
  </si>
  <si>
    <t> 58.6</t>
  </si>
  <si>
    <t>ACACCCAAATCACCCATCTCATTAAC</t>
  </si>
  <si>
    <t>TATTTATTAAATGATCGTAAAGATGGTTTTTTTTAAATATAATAGGGAAAATTTGTTTTTAGAGGAATTCGAAAAGTTAAAGAAAACGTATATGTATGAGTTATTTGAAAATTTTTTTGAATAATTTAAAAAAATTTTTAGTAGGTTTGGAAAAGTCGTTTTTGAAGGGATTGAAGAAGAAAGATTATTTTTTGAATTAAGCGAAGTTAGTGGGTTAGAGGAATGTGGATTGTTTTATAAATTATTAGACGTATAGTTAAAGCGATTATTGAATGATTCGTTAAAGTTTTAATTTTGTTTTATTTATTTTACGGTATAAGAATTTTTTGTCGTAAAATATTTGGTGGATATTAAGATAAATAAGGAAATTAAAGAATTTGTTTGTAAGTATATTAGTGATGGTATATGGGAAGTGGTGTTGTAGTTCGTGGTCGGATTGTTGAAGAGTTTAAGTAGCGATATTTTCGTTAAATTGTTGTCGAAGTTAATTGAGAAAATAATAAATTTAATGTTTTTAGGACGAAAAGAATTGATTTTTTGGTTAGCGATAGAAGATAAACGTTTAGTTGTGTAAGTATGTAAGTGTTTTTACGAGATTAACGATGAATAGTAGTTAGTATTAAAAAATATAATAGAGAAAATTAAATTTAACGCGGTTGAATTTGGATGGTGTTTATTCGTATCGATTGATGTTGTTGTTGTTTTTTATTTTTTAGATAATGTTGAAGAAGTTTTGTATATTGATTTGTTCGTTAATGAGATGGGTGATTTGGGTGTAAACGAAGTGAAAAAATTTTTTGTTAATAGTTAACGTAAGTTAAAATGGTTAAATTTTCGTGGTAATAATTTGATCGATAAGGTAGCGGGTGATTTCGTTGTAGTATTTAAGTATATTAATTGTAAATTATTATCGTTAGTTTTTCGTAGTAATAAATTTATCGATAACGTAGCGAAGGAATTCGTTGTAGTATTTAGATATAGTAATTGTAAATTAAAATCG</t>
  </si>
  <si>
    <t>CGATTTTAATTTACAATTACTATATCTAAATACTACAACGAATTCCTTCGCTACGTTATCGATAAATTTATTACTACGAAAAACTAACGATAATAATTTACAATTAATATACTTAAATACTACAACGAAATCACCCGCTACCTTATCGATCAAATTATTACCACGAAAATTTAACCATTTTAACTTACGTTAACTATTAACAAAAAATTTTTTCACTTCGTTTACACCCAAATCACCCATCTCATTAACGAACAAATCAATATACAAAACTTCTTCAACATTATCTAAAAAATAAAAAACAACAACAACATCAATCGATACGAATAAACACCATCCAAATTCAACCGCGTTAAATTTAATTTTCTCTATTATATTTTTTAATACTAACTACTATTCATCGTTAATCTCGTAAAAACACTTACATACTTACACAACTAAACGTTTATCTTCTATCGCTAACCAAAAAATCAATTCTTTTCGTCCTAAAAACATTAAATTTATTATTTTCTCAATTAACTTCGACAACAATTTAACGAAAATATCGCTACTTAAACTCTTCAACAATCCGACCACGAACTACAACACCACTTCCCATATACCATCACTAATATACTTACAAACAAATTCTTTAATTTCCTTATTTATCTTAATATCCACCAAATATTTTACGACAAAAAATTCTTATACCGTAAAATAAATAAAACAAAATTAAAACTTTAACGAATCATTCAATAATCGCTTTAACTATACGTCTAATAATTTATAAAACAATCCACATTCCTCTAACCCACTAACTTCGCTTAATTCAAAAAATAATCTTTCTTCTTCAATCCCTTCAAAAACGACTTTTCCAAACCTACTAAAAATTTTTTTAAATTATTCAAAAAAATTTTCAAATAACTCATACATATACGTTTTCTTTAACTTTTCGAATTCCTCTAAAAACAAATTTTCCCTATTATATTTAAAAAAAACCATCTTTACGATCATTTAATAAATA</t>
  </si>
  <si>
    <t>CATTTATCAAATGACCGTAAAGATGGTCTTCTTCAAACACAACAGGGAAAACTTGTCTCTAGAGGAACTCGAAAAGTTAAAGAAAACGCACATGTATGAGCCATTTGAAAACTTCCCTGAACAACTTAAAAAAATCTTCAGCAGGCTTGGAAAAGTCGCTTTTGAAGGGATTGAAGAAGAAAGACTACTCTTTGAATCAAGCGAAGTCAGTGGGTTAGAGGAATGTGGACTGCTTCACAAACTACCAGACGTACAGTCAAAGCGATCATTGAATGACCCGCCAAAGTCCCAATTCTGTTTTACTCACCTCACGGTACAAGAATTCTTTGCCGCAAAATATCTGGTGGACACCAAGACAAATAAGGAAATTAAAGAATTTGTTTGCAAGCATATCAGTGATGGCACATGGGAAGTGGTGCTGCAGTTCGTGGCCGGATTGCTGAAGAGCTCAAGCAGCGACATTTTCGTCAAACTGCTGCCGAAGTCAACTGAGAAAATAATAAACTTAATGTCCTCAGGACGAAAAGAACTGACCTCTTGGCCAGCGACAGAAGACAAACGTCTAGCTGTGCAAGTATGTAAGTGTCTTTACGAGATTAACGATGAACAGCAGCCAGTATTAAAAAACATAATAGAGAAAATTAAATTCAACGCGGTTGAATTTGGATGGTGTTCACTCGCACCGATTGATGTTGCTGCTGTCTTCCATTTCTTAGACAATGCTGAAGAAGTTTTGTATATTGATTTGTCCGCCAATGAGATGGGTGACTTGGGTGCAAACGAAGTGAAAAAATTTCTTGTTAACAGTCAACGCAAGCTAAAATGGTTAAACCTCCGTGGTAACAACTTGACCGACAAGGCAGCGGGTGACTTCGCTGCAGTACTTAAGCACATTAATTGTAAACTACCATCGTTAGCCCTCCGTAGTAACAAATTCACCGACAACGCAGCGAAGGAATTCGCTGCAGCACTTAGACACAGTAATTGTAAACTAAAATCG</t>
  </si>
  <si>
    <t>sig for deseq origin</t>
  </si>
  <si>
    <t>could not find bisulfite primers</t>
  </si>
  <si>
    <t>LOC107356899</t>
  </si>
  <si>
    <t>XP_015779016.1</t>
  </si>
  <si>
    <t>  32       </t>
  </si>
  <si>
    <t>   158         </t>
  </si>
  <si>
    <t>   3             </t>
  </si>
  <si>
    <t>  264           </t>
  </si>
  <si>
    <t>GTTTTTAAAATTTGAAGGATTTGGTTTTGTTG</t>
  </si>
  <si>
    <t>  37       </t>
  </si>
  <si>
    <t> 45           </t>
  </si>
  <si>
    <t>  81           </t>
  </si>
  <si>
    <t>  3             </t>
  </si>
  <si>
    <t> 55.1</t>
  </si>
  <si>
    <t>TTACATTATATTTTCCAAACATATTTCATACCATAAC</t>
  </si>
  <si>
    <t>TGTAAGATGAGGTTAGGAAGAGATTTTTTAATTATGGAATTATTGAGAAATAATTGATAGTAAGAAAATTTGTTTAGTGTAGAAGTGGTATAAAGTAGTTTTTTTGTGAGGTTGATTTTGTTATAATGTTTTTAAAATTTGAAGGATTTGGTTTTGTTGTTTTTGAAGTTTTATTAGTAGGTTTGTTAGTTTTTGTGGGGAGTAATTTAGGATTTGTAAGTGTAATAATGAATTTATTTTTGGGAGAATATAGTATAGTTGATTTAGACGATTTTGTAAAATGGGTTGAGGTAATTGAGGATGTTTGTGGTAAATACGAAAAGCGTTTTGATGGAATTAAAATATTAAGAGAATGTTATGGTATGAAATATGTTTGGAAAATATAATGTAAAGTATTTGTTGAGCGATTATCGGGAATGATTAGTGATGATTAAGG</t>
  </si>
  <si>
    <t>CCTTAATCATCACTAATCATTCCCGATAATCGCTCAACAAATACTTTACATTATATTTTCCAAACATATTTCATACCATAACATTCTCTTAATATTTTAATTCCATCAAAACGCTTTTCGTATTTACCACAAACATCCTCAATTACCTCAACCCATTTTACAAAATCGTCTAAATCAACTATACTATATTCTCCCAAAAATAAATTCATTATTACACTTACAAATCCTAAATTACTCCCCACAAAAACTAACAAACCTACTAATAAAACTTCAAAAACAACAAAACCAAATCCTTCAAATTTTAAAAACATTATAACAAAATCAACCTCACAAAAAAACTACTTTATACCACTTCTACACTAAACAAATTTTCTTACTATCAATTATTTCTCAATAATTCCATAATTAAAAAATCTCTTCCTAACCTCATCTTACA</t>
  </si>
  <si>
    <t>TGCAAGATGAGGTTAGGAAGAGACTTCTCAACCATGGAATCACTGAGAAACAATTGATAGTAAGAAAATTTGTTCAGTGCAGAAGTGGCATAAAGCAGCTTCTTTGTGAGGTTGATCTTGCCATAATGCCCTCAAAATCTGAAGGATTTGGTCTTGTTGCCCTTGAAGCCTTATCAGCAGGTTTGCCAGTCCTTGTGGGGAGCAATTCAGGATTTGCAAGTGCAATAATGAATTTACTCTTGGGAGAATACAGCATAGTTGATTCAGACGATCCTGCAAAATGGGCTGAGGCAATTGAGGATGTTTGTGGCAAACACGAAAAGCGCCTTGATGGAATCAAAATATTAAGAGAATGTTATGGCATGAAATATGTTTGGAAAACACAATGCAAAGCACTTGTTGAGCGATTATCGGGAATGATTAGTGATGATCAAGG</t>
  </si>
  <si>
    <t>Up in Orpheus deseq only data</t>
  </si>
  <si>
    <t>significant for Origin DESeq this appears over and over again in salmon</t>
  </si>
  <si>
    <t>only deseq data__2 primer sets for this one</t>
  </si>
  <si>
    <t>  36       </t>
  </si>
  <si>
    <t> 184         </t>
  </si>
  <si>
    <t>   219         </t>
  </si>
  <si>
    <t>   12             </t>
  </si>
  <si>
    <t> 327           </t>
  </si>
  <si>
    <t> 57.1</t>
  </si>
  <si>
    <t>GATATYGGGTTTTTAATAATAATTGTATGTTGGTTG</t>
  </si>
  <si>
    <t>  31       </t>
  </si>
  <si>
    <t> 80           </t>
  </si>
  <si>
    <t>  110         </t>
  </si>
  <si>
    <t> 57.9</t>
  </si>
  <si>
    <t>TTTTCCTTTAAAATTATTTCCACCCAACTCC</t>
  </si>
  <si>
    <t> 348         </t>
  </si>
  <si>
    <t>   375         </t>
  </si>
  <si>
    <t>   7             </t>
  </si>
  <si>
    <t>  163           </t>
  </si>
  <si>
    <t> 57.5</t>
  </si>
  <si>
    <t>AGAAAAAGGTTGGATATTTGTTGGAGTG</t>
  </si>
  <si>
    <t>GATATTTTTATATTTTTTTGTATGGTTTTTTTTTAATTATACGTATGAAATTAAGGAGATCGAGAATCGTATAATTTTCGGGGTTAAGGAGTACGAGGTTTATTTATTTTTAGGTTTTGACGGGTTATAAGATGGTTTATATTTTTTTCGTGGTAATTTTATTATTTTTTTCGTTAGTAAGTTGGATATCGGGTTTTTAATAATAATTGTATGTTGGTTGTATATTTACGATAAGAACGTTAAAACGGAACGTTTTTTTTAGTATAAGGGTATTTATTTTTTAGTAAATTATAAAGAATTTAAATTGAGTTTATTTTTAAATGATTAGTTTTTGATAGGAATTTTAGTAGAAAAAGGTTGGATATTTGTTGGAGTGTTTTATAATAGGACGATCGTTGAAGTAAAGTTGTGGATCGATGGAAATGTGGTGAATTCGATTACGTTTATAGTTTATTTCGATTTTAATGGTCGTTAATTATTGGAGTTGGGTGGAAATAATTTTAAAGGAAAAATAATATAATTGATGTTATTTAATTTAATTTTGATTTAAGAATAAATGTAAGGAATAAAAAGAATGATGAAGTTGTTAGG</t>
  </si>
  <si>
    <t>CCTAACAACTTCATCATTCTTTTTATTCCTTACATTTATTCTTAAATCAAAATTAAATTAAATAACATCAATTATATTATTTTTCCTTTAAAATTATTTCCACCCAACTCCAATAATTAACGACCATTAAAATCGAAATAAACTATAAACGTAATCGAATTCACCACATTTCCATCGATCCACAACTTTACTTCAACGATCGTCCTATTATAAAACACTCCAACAAATATCCAACCTTTTTCTACTAAAATTCCTATCAAAAACTAATCATTTAAAAATAAACTCAATTTAAATTCTTTATAATTTACTAAAAAATAAATACCCTTATACTAAAAAAAACGTTCCGTTTTAACGTTCTTATCGTAAATATACAACCAACATACAATTATTATTAAAAACCCGATATCCAACTTACTAACGAAAAAAATAATAAAATTACCACGAAAAAAATATAAACCATCTTATAACCCGTCAAAACCTAAAAATAAATAAACCTCGTACTCCTTAACCCCGAAAATTATACGATTCTCGATCTCCTTAATTTCATACGTATAATTAAAAAAAAACCATACAAAAAAATATAAAAATATC</t>
  </si>
  <si>
    <t>GATATTTCCACATCCCTCTGCATGGTTTCCTCTCAACTACACGTATGAAACTAAGGAGATCGAGAACCGCACAACCTCCGGGGTCAAGGAGCACGAGGTTTACTTATCCCTAGGTCCTGACGGGTCACAAGATGGCTCATATTTTTTCCGTGGCAACTCCATTACTTTTTCCGCCAGTAAGCTGGACATCGGGTTTCCAATAACAATTGTATGCTGGTTGTACACTTACGACAAGAACGCTAAAACGGAACGCTTCCTTCAGTACAAGGGTATTCATCTCTCAGCAAACCATAAAGAACTTAAACTGAGCTCATCTTCAAATGACCAGCTCCTGACAGGAACCTTAGCAGAAAAAGGTTGGACATTTGTTGGAGTGTCTTACAATAGGACGACCGCTGAAGTAAAGTTGTGGATCGATGGAAATGTGGTGAACTCGACCACGCTTATAGCCCATTTCGATTCCAATGGCCGTCAATTACTGGAGCTGGGTGGAAATAACTTCAAAGGAAAAATAACACAATTGATGTTATTCAATTTAACCTTGACCCAAGAACAAATGCAAGGAATAAAAAGAATGATGAAGTTGCCAGG</t>
  </si>
  <si>
    <t>LOC107327285</t>
  </si>
  <si>
    <t>XP_015747516.1</t>
  </si>
  <si>
    <t>PREDICTED: sodium-coupled monocarboxylate transporter 2-like</t>
  </si>
  <si>
    <t>top differentially methylated by transplant</t>
  </si>
  <si>
    <t>LOC107334334</t>
  </si>
  <si>
    <t>XP_015754752.1</t>
  </si>
  <si>
    <t>PREDICTED:protein disulfite-isomerase A4-like</t>
  </si>
  <si>
    <t>not good primers designable</t>
  </si>
  <si>
    <t> Start point   </t>
  </si>
  <si>
    <t>  27       </t>
  </si>
  <si>
    <t> 2             </t>
  </si>
  <si>
    <t> 28         </t>
  </si>
  <si>
    <t>    8             </t>
  </si>
  <si>
    <t>  176           </t>
  </si>
  <si>
    <t>ATAAGGATATGTAGGGTTTTGGTAAGG</t>
  </si>
  <si>
    <t> 13           </t>
  </si>
  <si>
    <t>  46         </t>
  </si>
  <si>
    <t>AATTCATAATAACTACCCTACAACAAAAAATCCC</t>
  </si>
  <si>
    <t>TAATAAGGATATGTAGGGTTTTGGTAAGGTTTCGTGTTAATTTTCGAGTACGTTTAGTCGTTTTGGTATTAGGGTTTTGTTGGATTTTTTAGATAAGTCGGTTTGTTTTTATACGGAGAGGATTGGTTTTGGTAAACGTTTTTCGGGATTTTTTGTTGTAGGGTAGTTATTATGAATTTTTTTATGTAATT</t>
  </si>
  <si>
    <t>AATTACATAAAAAAATTCATAATAACTACCCTACAACAAAAAATCCCGAAAAACGTTTACCAAAACCAATCCTCTCCGTATAAAAACAAACCGACTTATCTAAAAAATCCAACAAAACCCTAATACCAAAACGACTAAACGTACTCGAAAATTAACACGAAACCTTACCAAAACCCTACATATCCTTATTA</t>
  </si>
  <si>
    <t>TAACAAGGATATGTAGGGTTTTGGTAAGGTTCCGTGCCAATTTTCGAGTACGTCCAGCCGTTTTGGTACCAGGGCCCTGCTGGATTCTTTAGATAAGCCGGTCTGTTCTTACACGGAGAGGACTGGTCTTGGTAAACGTTCTCCGGGACTTTCTGTTGTAGGGTAGCCATCATGAACCTTTCTATGTAACC</t>
  </si>
  <si>
    <t>*note reverse coordinates given as reverse complement</t>
  </si>
  <si>
    <t>Sequence (5'-&gt;3')</t>
  </si>
  <si>
    <t>Template strand</t>
  </si>
  <si>
    <t>GC%</t>
  </si>
  <si>
    <t>Self complementarity</t>
  </si>
  <si>
    <t>Self 3' complementarity</t>
  </si>
  <si>
    <t>Forward primer</t>
  </si>
  <si>
    <t>CTTTGCGAGGTTGATCTTGCC</t>
  </si>
  <si>
    <t>Plus</t>
  </si>
  <si>
    <t>Reverse primer</t>
  </si>
  <si>
    <t>AATCGTGCGACAAGTGCTTT</t>
  </si>
  <si>
    <t>Minus</t>
  </si>
  <si>
    <t>Product length</t>
  </si>
  <si>
    <t>Standard Primer to test</t>
  </si>
  <si>
    <t>TGTGAAGCAGATCTCGCCAT</t>
  </si>
  <si>
    <t>TGCGTAGCTTTCACGAACCT</t>
  </si>
  <si>
    <t>AAGAGCTCAAGCAGCGACAT</t>
  </si>
  <si>
    <t>AGTCACCCATCTCATTGGCG</t>
  </si>
  <si>
    <t>TGTTCAGTGCAGAAGTGGCA</t>
  </si>
  <si>
    <t>TCGCTCAACAAGTGCTTTGC</t>
  </si>
  <si>
    <t>CAGTAAGCTGGACATCGGGT</t>
  </si>
  <si>
    <t>TCCTTGCATTTGTTCTTGGGTC</t>
  </si>
  <si>
    <t>AGGGTTTTGGTAAGGTTCCGT</t>
  </si>
  <si>
    <t>ACCCTACAACAGAAAGTCCCG</t>
  </si>
  <si>
    <t>LOC107327073_bsft_For</t>
  </si>
  <si>
    <t>25nm</t>
  </si>
  <si>
    <t>STD</t>
  </si>
  <si>
    <t>LOC107327073_bsft_Rev</t>
  </si>
  <si>
    <t>LOC107327073_test_For</t>
  </si>
  <si>
    <t>LOC107327073_test_Rev</t>
  </si>
  <si>
    <t>LOC107356898_bsft_For</t>
  </si>
  <si>
    <t>LOC107356898_bsft_Rev</t>
  </si>
  <si>
    <t>LOC107356898_test_For</t>
  </si>
  <si>
    <t>LOC107356898_test_Rev</t>
  </si>
  <si>
    <t>LOC107358158_bsft_For</t>
  </si>
  <si>
    <t>LOC107358158_bsft_Rev</t>
  </si>
  <si>
    <t>LOC107358158_test_For</t>
  </si>
  <si>
    <t>LOC107356899_bsft_For</t>
  </si>
  <si>
    <t>LOC107356899_bsft_Rev</t>
  </si>
  <si>
    <t>LOC107356899_test_For</t>
  </si>
  <si>
    <t>LOC107356899_test_Rev</t>
  </si>
  <si>
    <t>LOC107358871_bsft_For</t>
  </si>
  <si>
    <t>LOC107358871_bsft_Rev</t>
  </si>
  <si>
    <t>LOC107358871_test_For</t>
  </si>
  <si>
    <t>LOC107358871_test_Rev</t>
  </si>
  <si>
    <t>LOC107334334_bsft_For</t>
  </si>
  <si>
    <t>LOC107334334_bsft_Rev</t>
  </si>
  <si>
    <t>LOC107334334_test_For</t>
  </si>
  <si>
    <t>LOC107334334_test_Rev</t>
  </si>
  <si>
    <t>PREDICTED: ankyrin-3-like isoform X3</t>
  </si>
  <si>
    <t>XP_015768952.1</t>
  </si>
  <si>
    <t>Significant for origin both Tagseq and MBDseq</t>
  </si>
  <si>
    <t>   Amplicon</t>
  </si>
  <si>
    <t>CpGs </t>
  </si>
  <si>
    <t>  30       </t>
  </si>
  <si>
    <t> 115         </t>
  </si>
  <si>
    <t>   144         </t>
  </si>
  <si>
    <t>   4       </t>
  </si>
  <si>
    <t>     </t>
  </si>
  <si>
    <t>  296           </t>
  </si>
  <si>
    <t> 55.0</t>
  </si>
  <si>
    <t>ATYGATAGATTAAAAGAAGTTGGAGTATTG</t>
  </si>
  <si>
    <t>  33       </t>
  </si>
  <si>
    <t> 0           </t>
  </si>
  <si>
    <t>   32         </t>
  </si>
  <si>
    <t>    4       </t>
  </si>
  <si>
    <t> 58.0</t>
  </si>
  <si>
    <t>CCTAAACAATCCATAAAAACCTTCCTACAATTC</t>
  </si>
  <si>
    <t>GAATTTTATTAAGTTTTTTATTTTTGTACGAGATTTAAACGAAGATTAATTAAAAGCGTTTTATATTATTTTATTTGTGTAAGTTAAAATTTATGTAGAAGTTTATTATTATTTTATCGATAGATTAAAAGAAGTTGGAGTATTGAATAAATTTATTATAGAAAATTATAGGTTGTTGTTTAAGTATGTTGTTGTTGGTTTTTTGGTTATCGTTTTAAATTGTTAAAGGATAGAAAGTTTTGAGTATTTGTGGAATGATTTTTTTTTTGGTTATTTTGATAAAGTAGTAGAGCGGTATTTTGTAATCGATGAGATGAAGAGGAGATTTAATTTGGAGATAATTAATTTAAAGATAATTATAGAAGAAGAAAATTATTTGAATTGTAGGAAGGTTTTTATGGATTGTTTAGG</t>
  </si>
  <si>
    <t>CCTAAACAATCCATAAAAACCTTCCTACAATTCAAATAATTTTCTTCTTCTATAATTATCTTTAAATTAATTATCTCCAAATTAAATCTCCTCTTCATCTCATCGATTACAAAATACCGCTCTACTACTTTATCAAAATAACCAAAAAAAAAATCATTCCACAAATACTCAAAACTTTCTATCCTTTAACAATTTAAAACGATAACCAAAAAACCAACAACAACATACTTAAACAACAACCTATAATTTTCTATAATAAATTTATTCAATACTCCAACTTCTTTTAATCTATCGATAAAATAATAATAAACTTCTACATAAATTTTAACTTACACAAATAAAATAATATAAAACGCTTTTAATTAATCTTCGTTTAAATCTCGTACAAAAATAAAAAACTTAATAAAATTC</t>
  </si>
  <si>
    <t>GAATCTTATCAAGCTTCTTATCTCTGCACGAGATCTAAACGAAGATCAATCAAAAGCGTTCCACACTATTTTATCTGTGCAAGTTAAAACTTATGTAGAAGTTCATCATCATTCCACCGATAGACTAAAAGAAGTTGGAGCATTGAATAAATTCATTACAGAAAACTACAGGTTGTTGTTCAAGTATGCTGTTGTTGGCTCTCTGGTCATCGTTTTAAATTGCCAAAGGATAGAAAGTCTTGAGCATCTGTGGAATGACTTTCTCTCTGGTCACCTTGATAAAGTAGCAGAGCGGTACCTTGTAACCGATGAGATGAAGAGGAGACTCAACCTGGAGACAATCAACTTAAAGACAACCATAGAAGAAGAAAACTACTTGAACTGTAGGAAGGTTCTTATGGATTGTTCAGG</t>
  </si>
  <si>
    <t>TCAATCAAAAGCGTTCCACACT</t>
  </si>
  <si>
    <t>CCTGAACAATCCATAAGAACCTTCC</t>
  </si>
  <si>
    <t>LOC107339196</t>
  </si>
  <si>
    <t>XP_015759943.1</t>
  </si>
  <si>
    <t>Significant for tagseq and MBDseq. Up in Orpheus in both</t>
  </si>
  <si>
    <t>   Amplicon CpGs   </t>
  </si>
  <si>
    <t>Product size </t>
  </si>
  <si>
    <t> 217         </t>
  </si>
  <si>
    <t>   243         </t>
  </si>
  <si>
    <t> 324           </t>
  </si>
  <si>
    <t> 57.6</t>
  </si>
  <si>
    <t>AGTTTGAAGAGGTGTGGTTTATGTTTG</t>
  </si>
  <si>
    <t> 459         </t>
  </si>
  <si>
    <t>   491         </t>
  </si>
  <si>
    <t> 57.2</t>
  </si>
  <si>
    <t>TTCCATTTCCAAAAAAAAAAAAAAACACCATAC</t>
  </si>
  <si>
    <t>AAGTATAGGTAGATTAGTAGATAAAGTTTTAAGTGTAGTTAATTTAAAGTTTTTATTTTTTGATGGTATTATGGTTAGATTTGTTTTAAAAAATTGTTTAGTAAGTTTTTTTTTTTTTATATAATTGCGTATAATTAGTTGATTTGGTTTAATGTTTTTTTTTATTAATATTTTATTAATTTTTTTTTTTTTTTTTTTTGGCGTATTAATAAATATAAGTTTGAAGAGGTGTGGTTTATGTTTGTCGATTTTAGCGATTGTACGGGTAGCGATGTTATAATTTTTTAAATAAAAATTTTTATTGTTATTACGTTTAAAGATTAAAATACGAAATTTTTTTTTTTTTTTAGTAGTTTGAGTTATATTAGTAAATTTAGAGAAGATATTCGGAGTTAAATTTAAAATATTTTGATGTTTTTTATAAGATCGTAAGTAGCGGGAAAAGGTTTCGGTTAGTTTGGGTTTAATGGTTATAATTTGATTAGTTGATTTATAAAGATTTATTTTTGTATGGTGTTTTTTTTTTTTTTTGGAAATGGAATTAGTATAGTTTTTGAATATTTTAAGTTTTTTAGGGTTAGTATGAATAATTTGAATTTATTTGTATTTTTGGTGTATTCGTTTAATGTGAGGAATTTGTCGATTAAGATGGATTTTATGGTTTATTATAAAGTTTATTTGATGATTTTTTGGAATAGTGGTTAATTAGTTAATTGGATTATATTTAGGTTTTTTTTTTGTTTTAATGATGTAGATATTGTGTAGAGTAGTTGTTTTTTTATTTTTTTTATTGTATTGAGGAAGATATATATTGATTTTTATATTGTTGTGTTTTGTTAATTGAATGGTAAGTTTTTTGTTGATGGTTGATAGGTTTTTTTTTGTAGATCGTTATTTATTGTTTAAAAGCGTTATTTTGAGAGTAGAGATTGGAGATTGGTTTTTGTTTTTTTGGGTTTTTTGTGATGTGGTAGATGAGGTGTTGGTAAAGTTGTTATTT</t>
  </si>
  <si>
    <t>AAATAACAACTTTACCAACACCTCATCTACCACATCACAAAAAACCCAAAAAAACAAAAACCAATCTCCAATCTCTACTCTCAAAATAACGCTTTTAAACAATAAATAACGATCTACAAAAAAAAACCTATCAACCATCAACAAAAAACTTACCATTCAATTAACAAAACACAACAATATAAAAATCAATATATATCTTCCTCAATACAATAAAAAAAATAAAAAAACAACTACTCTACACAATATCTACATCATTAAAACAAAAAAAAAACCTAAATATAATCCAATTAACTAATTAACCACTATTCCAAAAAATCATCAAATAAACTTTATAATAAACCATAAAATCCATCTTAATCGACAAATTCCTCACATTAAACGAATACACCAAAAATACAAATAAATTCAAATTATTCATACTAACCCTAAAAAACTTAAAATATTCAAAAACTATACTAATTCCATTTCCAAAAAAAAAAAAAAACACCATACAAAAATAAATCTTTATAAATCAACTAATCAAATTATAACCATTAAACCCAAACTAACCGAAACCTTTTCCCGCTACTTACGATCTTATAAAAAACATCAAAATATTTTAAATTTAACTCCGAATATCTTCTCTAAATTTACTAATATAACTCAAACTACTAAAAAAAAAAAAAAATTTCGTATTTTAATCTTTAAACGTAATAACAATAAAAATTTTTATTTAAAAAATTATAACATCGCTACCCGTACAATCGCTAAAATCGACAAACATAAACCACACCTCTTCAAACTTATATTTATTAATACGCCAAAAAAAAAAAAAAAAAAAATTAATAAAATATTAATAAAAAAAAACATTAAACCAAATCAACTAATTATACGCAATTATATAAAAAAAAAAAAACTTACTAAACAATTTTTTAAAACAAATCTAACCATAATACCATCAAAAAATAAAAACTTTAAATTAACTACACTTAAAACTTTATCTACTAATCTACCTATACTT</t>
  </si>
  <si>
    <t>AAGCACAGGCAGACCAGCAGACAAAGCTTCAAGTGCAGCCAATCCAAAGCCTTCACTTCTTGATGGCATTATGGCCAGATCTGCTTCAAAAAACTGTCCAGCAAGCTCCCCTCTTTCCATATAACTGCGTACAATTAGTTGACTTGGTCTAATGCCTTCCTTCATCAACATTTCACTAACTTTCCCCTCTTCTCCTTTTGGCGCACCAACAAATACAAGTTTGAAGAGGTGTGGCTCATGTTTGCCGACCTCAGCGACTGCACGGGCAGCGATGTCATAACCCTTCAAATAAAAATCTTCACTGTCACCACGCCCAAAGACTAAAACACGAAATCTTCCTCTTTCTTCAGCAGCTTGAGTTACATCAGCAAACTCAGAGAAGATACCCGGAGTCAAATTCAAAACATCTTGATGCTTCCCACAAGATCGCAAGTAGCGGGAAAAGGTTTCGGCTAGTTTGGGTCCAATGGTCACAACTTGATCAGCTGATTTACAAAGACCCACCTCTGCATGGTGCTTTTTCTCCCCTTTGGAAATGGAATCAGCATAGTTCTTGAACATTCCAAGCTCTTCAGGGTCAGTATGAACAACCTGAATCCATTTGCACTCCTGGTGTACTCGTTTAATGTGAGGAACCTGTCGACCAAGATGGATTCCATGGCCTATCACAAAGTCCATTTGATGATCTCTTGGAATAGTGGCCAACCAGTCAACTGGATCATATCCAGGTTTCTTCTTTGCCTCAATGATGCAGACATTGTGCAGAGCAGCTGCTCTTTTATCTTCCTCACTGCACTGAGGAAGATACATACTGACTTCTACATTGCTGTGTTTTGCCAACTGAATGGCAAGCTCCCTGTTGATGGTTGACAGGCCTCCCTTTGTAGATCGCCATTCACTGCTCAAAAGCGTCACTTTGAGAGCAGAGATTGGAGATTGGCCTTTGCTTTCTTGGGCTTCCTGTGATGTGGCAGATGAGGTGCTGGTAAAGTTGCCATCC</t>
  </si>
  <si>
    <t>GCAGCCAATCCAAAGCCTTC</t>
  </si>
  <si>
    <t>TGCGATCTTGTGGGAAGCAT</t>
  </si>
  <si>
    <t>LOC107344696</t>
  </si>
  <si>
    <t xml:space="preserve"> PREDICTED: G-protein-signaling modulator 1-like</t>
  </si>
  <si>
    <t>XP_015765875.1</t>
  </si>
  <si>
    <t> End point </t>
  </si>
  <si>
    <t>34       </t>
  </si>
  <si>
    <t>  113       </t>
  </si>
  <si>
    <t>     11             </t>
  </si>
  <si>
    <t> 350           </t>
  </si>
  <si>
    <t> 56.6</t>
  </si>
  <si>
    <t>ATTGGTTTAAAAGGATTGTTTAAAGAGTGATATG</t>
  </si>
  <si>
    <t>27       </t>
  </si>
  <si>
    <t> 431           </t>
  </si>
  <si>
    <t> 457       </t>
  </si>
  <si>
    <t> 58.1</t>
  </si>
  <si>
    <t>CCCCCATCTTATACCACATTTAACTCC</t>
  </si>
  <si>
    <t>GCGTATCGTTAGAAATAATGATTAATTCGTCGGATTGAGATTTAAGTAAGTTAATAATTGGAGTAATTATTGTATTATAAATTGGTTTAAAAGGATTGTTTAAAGAGTGATATGATTTTTTTATTTTTTCGTATATTTTTTTGTTAGACGGATATTCGTTGTTTAATTTATTAAATGTGCGATTTTCGTATTTTATATTAATTTTAGTTTCGATTTTTGTTAAAGTTGTTTGTAGTAAGGCGCGTATGGGATTTTTTTTTGTTATATTAGTATTTAGTATTTTTTGTCGAAATGTAATTTTTTGTTTTTTGTTTAAAAATTAAATGTTGATGTTGAGTTTTGCGAGTTTTAGAAAGATAATTTGAGGAGAAAGTTTTGTGAAGAGGCGAATTGTGGTTTTTTTGGAGTTAAATGTGGTATAAGATGGGGGTGAAGCGAGTTTATATTGAATTAATAAATTGTCGTATAAAGTTTGCGTTCGTTTTTGATTAGTAGTAATTAAAGTTTCGTTGATTTTTTTAATTTTTAGTAATAATTTTTATAAAGTAGTGTACGTTATTTTACGTAGATTACGAAATTTTATTTTTAAGTTATTTTTAGATTTTAATAGAGATTTTAAAGTATTAAATATATTTATAGCGGATATAATATTATTTATTGTAATGTTAAATTGTTTAAGTTTATAGTATTTTTTATTAATATTGTGATAAGTTATTTTTTTTTTTTTTCGATTATCGATTTTTATTGTAATTTTTAAGTGTTTTTTATGATATTGAATGGTTTTTCGGATGTTATTTAGTGAGTTATAAGTTTTATCGAGATTTTTATAGGTTCGTTTTTTTTCGGTTCGATTATCGATTT</t>
  </si>
  <si>
    <t>AAATCGATAATCGAACCGAAAAAAAACGAACCTATAAAAATCTCGATAAAACTTATAACTCACTAAATAACATCCGAAAAACCATTCAATATCATAAAAAACACTTAAAAATTACAATAAAAATCGATAATCGAAAAAAAAAAAAAATAACTTATCACAATATTAATAAAAAATACTATAAACTTAAACAATTTAACATTACAATAAATAATATTATATCCGCTATAAATATATTTAATACTTTAAAATCTCTATTAAAATCTAAAAATAACTTAAAAATAAAATTTCGTAATCTACGTAAAATAACGTACACTACTTTATAAAAATTATTACTAAAAATTAAAAAAATCAACGAAACTTTAATTACTACTAATCAAAAACGAACGCAAACTTTATACGACAATTTATTAATTCAATATAAACTCGCTTCACCCCCATCTTATACCACATTTAACTCCAAAAAAACCACAATTCGCCTCTTCACAAAACTTTCTCCTCAAATTATCTTTCTAAAACTCGCAAAACTCAACATCAACATTTAATTTTTAAACAAAAAACAAAAAATTACATTTCGACAAAAAATACTAAATACTAATATAACAAAAAAAAATCCCATACGCGCCTTACTACAAACAACTTTAACAAAAATCGAAACTAAAATTAATATAAAATACGAAAATCGCACATTTAATAAATTAAACAACGAATATCCGTCTAACAAAAAAATATACGAAAAAATAAAAAAATCATATCACTCTTTAAACAATCCTTTTAAACCAATTTATAATACAATAATTACTCCAATTATTAACTTACTTAAATCTCAATCCGACGAATTAATCATTATTTCTAACGATACGC</t>
  </si>
  <si>
    <t>GCGCACCGTCAGAAACAATGACCAACTCGTCGGATTGAGATCCAAGCAAGTCAACAATTGGAGCAATCACTGCATTATAAATTGGCCTAAAAGGATTGTCTAAAGAGTGACATGACTTTTCCACTTCTTCGCACACTTCTCTGCTAGACGGACATTCGTTGTCTAACTCATCAAATGTGCGATCTTCGCATCTCACATCAATCTCAGCTTCGATTTTTGTTAAAGCTGCTTGTAGTAAGGCGCGTATGGGATCTTTCTCTGTTATATCAGCATCTAGCATCCCTTGTCGAAATGTAACTTTCTGTCCCCTGCTCAAAAACCAAATGCTGATGCTGAGTTCTGCGAGTCCCAGAAAGATAATTTGAGGAGAAAGCTCTGTGAAGAGGCGAATTGTGGTCTCCTTGGAGTCAAATGTGGCACAAGATGGGGGTGAAGCGAGTCCATATTGAATCAACAAATTGTCGTACAAAGTCTGCGCTCGTCCTTGATCAGCAGCAACCAAAGCCTCGTTGATCTTTCCAATTCTTAGCAATAATCTCCATAAAGTAGTGTACGTCATCTCACGCAGATCACGAAATTTCATTTTCAAGTTACTTTCAGACTTCAATAGAGATCTCAAAGTATTAAACACACCCACAGCGGACACAACACTATCCACTGCAATGTCAAACTGTCCAAGTCCACAGTATCCCTTACCAATATTGTGATAAGCCATTCCTTCTCCCTCCCGATCACCGATTTCTATTGCAATTTTCAAGTGTTTTTCATGATACTGAATGGCTTTTCGGATGTCACCCAGTGAGTCATAAGCCTTACCGAGATTTCCATAGGCTCGTCCTTCTCCGGCCCGATCACCGATTT</t>
  </si>
  <si>
    <t>TCGCACACTTCTCTGCTAGAC</t>
  </si>
  <si>
    <t>GGACGAGCGCAGACTTTGTA</t>
  </si>
  <si>
    <t>LOC107330388</t>
  </si>
  <si>
    <t>PREDICTED: uncharacterized protein LOC107330388 isoform X3</t>
  </si>
  <si>
    <t>   Length   </t>
  </si>
  <si>
    <t> 250         </t>
  </si>
  <si>
    <t>   276         </t>
  </si>
  <si>
    <t>   6             </t>
  </si>
  <si>
    <t>  122           </t>
  </si>
  <si>
    <t>AYGGATAGTTTTGTTATTGTAGATTGG</t>
  </si>
  <si>
    <t>   34           </t>
  </si>
  <si>
    <t>  6             </t>
  </si>
  <si>
    <t>AACAAAATAACTATCTCACAACTAATTCCC</t>
  </si>
  <si>
    <t>TTTTTTATTGTAGAAAGGTAGATATTAGTTTAATAATTATTTTTTTTGGGTTGAAGATTAATGCGAGATTATTCGATTTGAGTTATTTATTTTTTATTTTTATTAAAGTATTTTTGTTTAGTTAACGGTAAATTACGTTAATTATTTCGATTTAATTTATGTTTACGAAGTTACGATTTTTTGGGTTGAAAATGTTAATAATACGTAGTTTATAGTTTGTGTGATTCGGGTAGGAAGGAACGATTATTCGACGGATAGTTTTGTTATTGTAGATTGGATCGTTTATTAAGGAGCGTTTTTTGGGGGAGTTGTCGGGGAGAAAAAATTTTTTCGTTGGTGGACGGGAATTAGTTGTGAGATAGTTATTTTGTTAAGCG</t>
  </si>
  <si>
    <t>CGCTTAACAAAATAACTATCTCACAACTAATTCCCGTCCACCAACGAAAAAATTTTTTCTCCCCGACAACTCCCCCAAAAAACGCTCCTTAATAAACGATCCAATCTACAATAACAAAACTATCCGTCGAATAATCGTTCCTTCCTACCCGAATCACACAAACTATAAACTACGTATTATTAACATTTTCAACCCAAAAAATCGTAACTTCGTAAACATAAATTAAATCGAAATAATTAACGTAATTTACCGTTAACTAAACAAAAATACTTTAATAAAAATAAAAAATAAATAACTCAAATCGAATAATCTCGCATTAATCTTCAACCCAAAAAAAATAATTATTAAACTAATATCTACCTTTCTACAATAAAAAA</t>
  </si>
  <si>
    <t>TTTCCCATTGCAGAAAGGCAGACATCAGTTTAATAATCATCCTTCCTGGGCTGAAGATCAATGCGAGACCATTCGATTTGAGCCATTTATTTTCTACCCTCATCAAAGTATCTTTGTTCAGTTAACGGTAAATCACGTCAACTATTCCGATCCAACTTATGTTCACGAAGCCACGACTCCTTGGGTTGAAAATGTTAACAACACGCAGTTCACAGCTTGTGTGACTCGGGCAGGAAGGAACGATTACCCGACGGACAGTTTTGCCACTGTAGATTGGATCGCTTACCAAGGAGCGCCCCCTGGGGGAGTTGCCGGGGAGAAAAAATTCTCTCGTTGGTGGACGGGAACTAGCTGTGAGACAGTCACTCTGCCAAGCG</t>
  </si>
  <si>
    <t>TCGGGTAGGAAGGAACGATT</t>
  </si>
  <si>
    <t>TCCCGTCCACCAACGAAAAA</t>
  </si>
  <si>
    <t>*NOTE SAME AS ABOVE</t>
  </si>
  <si>
    <t>forward 5' tail:</t>
  </si>
  <si>
    <t>5'-CTACACGACGCTCTTCCGATCT-3'</t>
  </si>
  <si>
    <t>Reverse 5' tail:</t>
  </si>
  <si>
    <t>5’-ACGTGTGCTCTTCCGAT-3'</t>
  </si>
  <si>
    <t>CTACACGACGCTCTTCCGATCTTAGATTTYGTTATAATGTTATTAAGAAGTGAAGG</t>
  </si>
  <si>
    <t>CTACACGACGCTCTTCCGATCTTGGTYGGATTGTTGAAGAGTTTAAGTAG</t>
  </si>
  <si>
    <t>CTACACGACGCTCTTCCGATCTGTTTTTAAAATTTGAAGGATTTGGTTTTGTTG</t>
  </si>
  <si>
    <t>CTACACGACGCTCTTCCGATCTGATATYGGGTTTTTAATAATAATTGTATGTTGGTTG</t>
  </si>
  <si>
    <t>CTACACGACGCTCTTCCGATCTATAAGGATATGTAGGGTTTTGGTAAGG</t>
  </si>
  <si>
    <t>ACGTGTGCTCTTCCGATAATAATATTAAACATTCTCTCTACAAATCTACCAC</t>
  </si>
  <si>
    <t>ACGTGTGCTCTTCCGATACACCCAAATCACCCATCTCATTAAC</t>
  </si>
  <si>
    <t>ACGTGTGCTCTTCCGATTTACATTATATTTTCCAAACATATTTCATACCATAAC</t>
  </si>
  <si>
    <t>ACGTGTGCTCTTCCGATTTTTCCTTTAAAATTATTTCCACCCAACTCC</t>
  </si>
  <si>
    <t>ACGTGTGCTCTTCCGATAATTCATAATAACTACCCTACAACAAAAAATCCC</t>
  </si>
  <si>
    <t>LOC107327073_bsfTag_For</t>
  </si>
  <si>
    <t>LOC107327073_bsfTag_Rev</t>
  </si>
  <si>
    <t>LOC107356898_bsfTag_For</t>
  </si>
  <si>
    <t>LOC107356898_bsfTag_Rev</t>
  </si>
  <si>
    <t>LOC107358158_bsfTag_For</t>
  </si>
  <si>
    <t>LOC107358158_bsfTag_Rev</t>
  </si>
  <si>
    <t>LOC107356899_bsfTag_For</t>
  </si>
  <si>
    <t>LOC107356899_bsfTag_Rev</t>
  </si>
  <si>
    <t>LOC107358871_bsfTag_For</t>
  </si>
  <si>
    <t>LOC107358871_bsfTag_Rev</t>
  </si>
  <si>
    <t>LOC107334334_bsfTag_For</t>
  </si>
  <si>
    <t>LOC107334334_bsfTag_Rev</t>
  </si>
  <si>
    <t>status=ORDERED 1-19-17</t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</si>
  <si>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TTTTTGYGAGGTTGATTTTGTTATTATG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</si>
  <si>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TTTCCAAACATATTCCTTTCCATAACATTC</t>
    </r>
  </si>
  <si>
    <t>Also a top origin gene in DESeq3</t>
  </si>
  <si>
    <t>LOC107347512_bsTag_F</t>
  </si>
  <si>
    <t>LOC107347512_bsTag_R</t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</si>
  <si>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ATYGATAGATTAAAAGAAGTTGGAGTATTG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</si>
  <si>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CCTAAACAATCCATAAAAACCTTCCTACAATTC</t>
    </r>
  </si>
  <si>
    <t>status=ORDERED</t>
  </si>
  <si>
    <t>prolow-density lipoprotein receptor-related protein 1-like</t>
  </si>
  <si>
    <t>fatty acid synthase-like</t>
  </si>
  <si>
    <t>LOC107352877</t>
  </si>
  <si>
    <t>XP_015774683.1</t>
  </si>
  <si>
    <t>PREDICTED: beta-1,3-galactosyltransferase 1-like</t>
  </si>
  <si>
    <t>strong transplant effect; up in keppel</t>
  </si>
  <si>
    <t>0.95 kme for turquoise</t>
  </si>
  <si>
    <t>LOC107336909</t>
  </si>
  <si>
    <t>XP_015757475.1</t>
  </si>
  <si>
    <t>multiple epidermal growth factor-like domains protein 6</t>
  </si>
  <si>
    <t>pancreatic lipase-related protein 2-like</t>
  </si>
  <si>
    <t>XP_015773598.1</t>
  </si>
  <si>
    <t>LOC107351808</t>
  </si>
  <si>
    <t>strong transplant; up in keppel</t>
  </si>
  <si>
    <t>sodium-coupled monocarboxylate transporter 2</t>
  </si>
  <si>
    <t> End point     </t>
  </si>
  <si>
    <t> Amplicon CpGs </t>
  </si>
  <si>
    <t> 686           </t>
  </si>
  <si>
    <t> 718           </t>
  </si>
  <si>
    <t> 7             </t>
  </si>
  <si>
    <t>  293           </t>
  </si>
  <si>
    <t> 57.0</t>
  </si>
  <si>
    <t>GAYGTGTTTTGTATTTAGTTATTGGATATTTGG</t>
  </si>
  <si>
    <t>  38       </t>
  </si>
  <si>
    <t> 11             </t>
  </si>
  <si>
    <t>48           </t>
  </si>
  <si>
    <t>  7             </t>
  </si>
  <si>
    <t> 58.9</t>
  </si>
  <si>
    <t>ATCTTCCRCAATTAAAAAAACATACTTAAAATCTTCAC</t>
  </si>
  <si>
    <t>TGTAGTTGTCGTTAATAAGTTTGTGAAAATGTTGAAAGAAGAAGATATTTTTGTAAAGGAGGTTAATATTTTAGGGATTGTTTTTTATTTTATTTATATGGTTGTTATAGTATTAATATTGAAAGAGGTATTAGTTAAATGTATTATTTTTAAGAAGAGATTAAGTCGGTGGATTAGTACGTTTATTTTCGAAGAGAAATGGGATATTAAATTGGTAAAGTATTCGTTTGTAGATTATTATGTTTATAATTTGGTAAGTTCGGTTTTATTTTTGGAAGTTTTTGGAAAGGTATTTGATGATGTTGTCGTGGTAGAGATTGTTTTTTATTTTTTTTTGTAAGTTATTTTTAAGCGATTTTTTAGTTTATAGATTATTAATATTTTTTTAATGAAGCGAAATTATTTAAATAATTTAGAATTTTTTTTGTTTGGGGTTGGTAAGTTGTATTTAAGTGGTTTTAATTTTGATTTTATATTTATTTTTATGGAAAGAGTATTTTTTTTTGTTGATGTTATAATTTTTTTTATTGTTTTATATATGGAATGGGATTATTTTTAAGAATGGGATGTATTTTTATGTGTTGATTTTTAGTTTAGTAGTAATGATGGAAGTGTTATATTTTGTAATTTTGAAATTGATTTGTTATTTTTAGATAATAAGTATTTTGAAGGGTATTGTATCGACGGACGTGTTTTGTATTTAGTTATTGGATATTTGGTTTTAGCGTGGAGAATTTTGGTAAAATTTATGGGTTTTTTTTTAGAATATATATTAGTTATTTTTGAAGACGTTATTATTTATCGAGTTATTATTTTATTTAAGATAGGTATTGTGATATTGAAAGTTTATTTAATGTTCGTTTTAAATATATTTGAGGTGTTAGAAGGAGATAGTTTGGTGGTTATAGGAAAGATATTTTTTTTAGAATTTTTAGCGTTTAGTGAAGATTTTAAGTATGTTTTTTTAATTGCGGAAGATGTTTTTTTATT</t>
  </si>
  <si>
    <t>AATAAAAAAACATCTTCCGCAATTAAAAAAACATACTTAAAATCTTCACTAAACGCTAAAAATTCTAAAAAAAATATCTTTCCTATAACCACCAAACTATCTCCTTCTAACACCTCAAATATATTTAAAACGAACATTAAATAAACTTTCAATATCACAATACCTATCTTAAATAAAATAATAACTCGATAAATAATAACGTCTTCAAAAATAACTAATATATATTCTAAAAAAAAACCCATAAATTTTACCAAAATTCTCCACGCTAAAACCAAATATCCAATAACTAAATACAAAACACGTCCGTCGATACAATACCCTTCAAAATACTTATTATCTAAAAATAACAAATCAATTTCAAAATTACAAAATATAACACTTCCATCATTACTACTAAACTAAAAATCAACACATAAAAATACATCCCATTCTTAAAAATAATCCCATTCCATATATAAAACAATAAAAAAAATTATAACATCAACAAAAAAAAATACTCTTTCCATAAAAATAAATATAAAATCAAAATTAAAACCACTTAAATACAACTTACCAACCCCAAACAAAAAAAATTCTAAATTATTTAAATAATTTCGCTTCATTAAAAAAATATTAATAATCTATAAACTAAAAAATCGCTTAAAAATAACTTACAAAAAAAAATAAAAAACAATCTCTACCACGACAACATCATCAAATACCTTTCCAAAAACTTCCAAAAATAAAACCGAACTTACCAAATTATAAACATAATAATCTACAAACGAATACTTTACCAATTTAATATCCCATTTCTCTTCGAAAATAAACGTACTAATCCACCGACTTAATCTCTTCTTAAAAATAATACATTTAACTAATACCTCTTTCAATATTAATACTATAACAACCATATAAATAAAATAAAAAACAATCCCTAAAATATTAACCTCCTTTACAAAAATATCTTCTTCTTTCAACATTTTCACAAACTTATTAACGACAACTACA</t>
  </si>
  <si>
    <t>TGCAGCTGCCGTTAACAAGTTTGTGAAAATGTTGAAAGAAGAAGATATCTTTGCAAAGGAGGTCAACACTTCAGGGATTGCTTTCCATTCCACTTATATGGCTGTCATAGCACCAACATTGAAAGAGGCATTAGTTAAATGCATTATTCCTAAGAAGAGATCAAGTCGGTGGATCAGCACGTCCATTCCCGAAGAGAAATGGGACACTAAATTGGCAAAGTACTCGTCTGCAGATTATCATGTTCACAACTTGGTAAGCCCGGTTCTATTCCTGGAAGCTCTTGGAAAGGTACCTGATGATGCTGTCGTGGTAGAGATTGCCCCTCATTCTCTTCTGCAAGCCATTCTTAAGCGATCTCTTAGCCCACAGACCATCAACATCCCTCTAATGAAGCGAAATCATCCAAACAATCTAGAATTTTTTTTGTCTGGGGTTGGCAAGTTGTACTCAAGTGGCTTCAACTTTGATCCTACACCTATCTCCATGGAAAGAGCATCCTTCCCTGTTGATGTTACAACCCCTTCCATTGCTCCACACATGGAATGGGATCATTCCCAAGAATGGGATGTACCCTCATGTGCTGATTTCCAGTTTAGCAGCAATGATGGAAGTGCTACATCTTGCAACTTTGAAATTGATTTGTCATCTTCAGATAATAAGTACCTTGAAGGGCATTGTATCGACGGACGTGTTCTGTATCCAGCTACTGGATATCTGGTTTTAGCGTGGAGAACCCTGGCAAAATCTATGGGTCTTCTTCTAGAACACACACCAGTTACCTTTGAAGACGTCACCATCCATCGAGCTACCATCCTACCCAAGACAGGTACTGTGACATTGAAAGTCCACTTAATGCCCGCTTCAAACATATTTGAGGTGTCAGAAGGAGACAGCTTGGTGGTCACAGGAAAGATATTCTTTCCAGAATTTTCAGCGCTTAGTGAAGACTCCAAGCATGCTCCTTCAACTGCGGAAGATGTCTTCTTATC</t>
  </si>
  <si>
    <t> Amplicon CpGs   </t>
  </si>
  <si>
    <t> 672           </t>
  </si>
  <si>
    <t> 708           </t>
  </si>
  <si>
    <t> 7               </t>
  </si>
  <si>
    <t>207           </t>
  </si>
  <si>
    <t>TGAATATAGTTAAGGTAAATGGATGAGTTATATATGG</t>
  </si>
  <si>
    <t>  78           </t>
  </si>
  <si>
    <t>  7               </t>
  </si>
  <si>
    <t>CAAAAATAAACRAATCAAACAAAACAATCATTAC</t>
  </si>
  <si>
    <t>TTTTTATTGGATGTAAAATTATGGTTTTTGGACGTGAAATATTATCGCGAAATAAAATTTTTTTGAAAGATTTATTGAGTTTAGTAATTGTTATTTTATGTTCGTTTGTATCGGTTTAGTATAAGTTTCGTTTAAGTTAATTTATCGTAATATTATTAGTATTTGGTATTGGTTTTATTAATATTTTAAGTTTTTTGTTTATTATATTGAATTTGTTGATGTTGTTTCGTAGAATATTAGAAAAGTAAATTATTTGTTTTTTTGTATTATAGTTTAGGTTTATAGTATTTTTAAGTTTAAGTATAGGTATAATTATGTTTTTAGATGTATTAGTTTTAATCGGTATATTTGTAATTTTAATGTTTTTTGTATAAATTAAGAAAGTATTTTGTTGAATGTAGGATTTATTATTAGTAGATAATTTGTAGCGTATTATATAATTGTATACGTAGTCGTTTGGCGATATAGGAGAAAGGAGATATAGTTGTTTATAGTTATAATTATTGTTGTGGTTATAAGGGTTGTGGATATAAGGTTGACGAGAATTGTGATATATTTTGAGATTTATTGGTTGTTTAAGATGATTAAATAAGATTTTATTTTTATTTTTAGTAAATTTGTTTATTTTTATAATAGTATGTCGTATTTAATTAGAGAAATATAAATAATTTTTGAATATAGTTAAGGTAAATGGATGAGTTATATATGGATAATTTAAAATTCGTTTTTTTTTTTCGTTATTATACGTTATATTTTTTATGTAATTAAAATGGGAATTAGTTTAATATATTCGACGTGTTGGGTAGTTTAGAGTAAGAGTATTGGGTTAGTAAACGTTGGTATGTGTAATGATTGTTTTGTTTGATTCGTTTATTTTTGTTTTTTTTATTTTATGTATTTTTTAATTTGTTTAGAATAGGTAAT</t>
  </si>
  <si>
    <t>ATTACCTATTCTAAACAAATTAAAAAATACATAAAATAAAAAAAACAAAAATAAACGAATCAAACAAAACAATCATTACACATACCAACGTTTACTAACCCAATACTCTTACTCTAAACTACCCAACACGTCGAATATATTAAACTAATTCCCATTTTAATTACATAAAAAATATAACGTATAATAACGAAAAAAAAAAACGAATTTTAAATTATCCATATATAACTCATCCATTTACCTTAACTATATTCAAAAATTATTTATATTTCTCTAATTAAATACGACATACTATTATAAAAATAAACAAATTTACTAAAAATAAAAATAAAATCTTATTTAATCATCTTAAACAACCAATAAATCTCAAAATATATCACAATTCTCGTCAACCTTATATCCACAACCCTTATAACCACAACAATAATTATAACTATAAACAACTATATCTCCTTTCTCCTATATCGCCAAACGACTACGTATACAATTATATAATACGCTACAAATTATCTACTAATAATAAATCCTACATTCAACAAAATACTTTCTTAATTTATACAAAAAACATTAAAATTACAAATATACCGATTAAAACTAATACATCTAAAAACATAATTATACCTATACTTAAACTTAAAAATACTATAAACCTAAACTATAATACAAAAAAACAAATAATTTACTTTTCTAATATTCTACGAAACAACATCAACAAATTCAATATAATAAACAAAAAACTTAAAATATTAATAAAACCAATACCAAATACTAATAATATTACGATAAATTAACTTAAACGAAACTTATACTAAACCGATACAAACGAACATAAAATAACAATTACTAAACTCAATAAATCTTTCAAAAAAATTTTATTTCGCGATAATATTTCACGTCCAAAAACCATAATTTTACATCCAATAAAAA</t>
  </si>
  <si>
    <t>CTTCCACTGGATGTAAAACTATGGCCCTTGGACGTGAAACACCATCGCGAAACAAAACTTTCTTGAAAGATCCATTGAGCTTAGCAACTGCCACTTCATGTTCGCCTGCATCGGTCCAGTACAAGTTCCGCCCAAGCCAATCCACCGCAATACCATCAGCATTTGGCACTGGCTTCACCAACACTTCAAGCTTTCTGTCCATTATACTGAACCTGCTGATGTTGTTTCGCAGAATATCAGAAAAGTAAATCATTTGCTCCCTTGCATCATAGTCCAGGCCCATAGCATTTCCAAGCCCAAGTATAGGCATAATCATGTCCCTAGATGCATTAGTCTCAATCGGCATACCTGCAATTTCAATGCCTTTTGCATAAATTAAGAAAGTATCCTGCTGAATGCAGGATTTATTATCAGCAGATAATTTGTAGCGTATCATACAACTGCATACGCAGCCGTTTGGCGACACAGGAGAAAGGAGACATAGTTGCTCACAGCCACAATTACTGCTGTGGTTACAAGGGTTGTGGATATAAGGTTGACGAGAACTGTGATACACCTTGAGATCCATTGGTTGTCCAAGATGACCAAATAAGATTCCACTTTCATTCCCAGTAAACTTGTTCACCTTCACAACAGCATGTCGCATCCAATCAGAGAAATACAAATAATTTCTGAACACAGTTAAGGCAAATGGATGAGCCACATATGGATAACCCAAAATCCGTCTTCTTTCCCCGCCATTATACGTCATACTTCCTATGTAATCAAAATGGGAATCAGCCCAATATATCCGACGTGTTGGGTAGTCCAGAGTAAGAGCATTGGGCCAGTAAACGTTGGTATGTGCAATGACTGTCCTGTTTGACCCGTCCATTCCTGCTCTCTCTATCTTATGTATTCCCCAATCTGTCCAGAACAGGTAAC</t>
  </si>
  <si>
    <t>  29       </t>
  </si>
  <si>
    <t> 149         </t>
  </si>
  <si>
    <t>   177         </t>
  </si>
  <si>
    <t>   8               </t>
  </si>
  <si>
    <t>192           </t>
  </si>
  <si>
    <t> 58.7</t>
  </si>
  <si>
    <t>AGAGATGYGGAATAGATATTTTTGGTTGG</t>
  </si>
  <si>
    <t>  50           </t>
  </si>
  <si>
    <t>  8               </t>
  </si>
  <si>
    <t>AATAACRAACATTACATCTTATTTCTCTAAAATAATAC</t>
  </si>
  <si>
    <t>ATGTTAAAGTTATAAAATATTGAGTAGTGTTTATAGAAAAGTGATATACGGTTTTTCGTTTCGTTTTTGTGATATTATTTTTAAGTTTGGATGGTTTCGTTTTTAAGGAGACGCGGGAATAAAAATGTTTATTTGGTGTGTTTTAATTTAGAGATGCGGAATAGATATTTTTGGTTGGTTAAATGGTATTTATTTAGGGGAAGACGAGGGTATTGTGGCGCGATAGGTGTATTTTTATTGGAGTTTAAATTGTTATTTTTGGTTCGTCGATATTTAAGTGAAGAATTGTAGTGGGTATTACGTGTATTATTTTAGAGAAATAAGATGTAATGTTCGTTATTGTGGTATCGATTG</t>
  </si>
  <si>
    <t>CAATCGATACCACAATAACGAACATTACATCTTATTTCTCTAAAATAATACACGTAATACCCACTACAATTCTTCACTTAAATATCGACGAACCAAAAATAACAATTTAAACTCCAATAAAAATACACCTATCGCGCCACAATACCCTCGTCTTCCCCTAAATAAATACCATTTAACCAACCAAAAATATCTATTCCGCATCTCTAAATTAAAACACACCAAATAAACATTTTTATTCCCGCGTCTCCTTAAAAACGAAACCATCCAAACTTAAAAATAATATCACAAAAACGAAACGAAAAACCGTATATCACTTTTCTATAAACACTACTCAATATTTTATAACTTTAACAT</t>
  </si>
  <si>
    <t>ATGCCAAAGCTACAAAACATTGAGCAGTGCCTACAGAAAAGTGACACACGGCTTTTCGCCTCGCCTTTGTGACATCACCCTTAAGCCTGGATGGTTTCGTTTCCAAGGAGACGCGGGAACAAAAATGCCCACTTGGTGTGTTCCAACTCAGAGATGCGGAACAGACATTCCTGGCTGGTTAAATGGCACTCATCCAGGGGAAGACGAGGGTATTGTGGCGCGACAGGTGCATTTCCACTGGAGTTCAAATTGTCACTTTTGGTCCGTCGATATTCAAGTGAAGAACTGCAGTGGGTACTACGTGTATTACCTCAGAGAAACAAGATGTAATGCTCGTTACTGTGGCACCGATTG</t>
  </si>
  <si>
    <t> 358         </t>
  </si>
  <si>
    <t>   388       </t>
  </si>
  <si>
    <t>     12             </t>
  </si>
  <si>
    <t> 276           </t>
  </si>
  <si>
    <t>TGGTGTYGTGAATTTGTTTAAATAATTTATG</t>
  </si>
  <si>
    <t> 366         </t>
  </si>
  <si>
    <t>   394       </t>
  </si>
  <si>
    <t> 55.7</t>
  </si>
  <si>
    <t>CATTCCATCRACACAACTAAATAAAAAAC</t>
  </si>
  <si>
    <t>TTTTAATTATGTTGTTGTAAAGTTTAATGATATAGTTTTTTTTAGTTGGATGTTGTATAAGGGTGTTGGTTTTAAAGTTATATTTGTTTTTATATATTCGGAAATCGGAATTGTGTATAATTTTAATATTAGTTCGATTGGTAAGTATATCGATATATGCGTCGTTAATTTTTAGTGGTTTTAAAAAGTCGAAATAGTTTATAAATTTTTTTATTACGTCGCGTGATAATATATATTTATCGTCGTTATAATATGGTTTATAAAAGGTGTCGTTGTATTTTTGAGGCGAGATTTCGTATTTTTTTTTTTTTAAGATAATATTATTTATTATTATATTTTTAGTGTATAATTTTTTTTTTGGTGTCGTGAATTTGTTTAAATAATTTATGACGTTAAAGGTATTGATAAAAATATTATCGTTTGATTTTAGTAAATAATGAAATGAGTAATATTTTATAGATTATTCGAAATTTATCGTAATTTTATAATTTATATTTTAAAAATGTTCGTGATAATTTGTATGTATTATGTCGTCGTAAATGTCGGATTTTTTTTTAGTCGTTTTTATTTTTTGTTCGTTGTTGTTTTTTTTTAAAAGAAATATAGTTTTTTATTTAGTTGTGTCGATGGAATGTTGAGCGTTTTACGTTTTGCGAATTAATTGTCGACGGTCGAAATTTTTAATATTAGTAGAGATAAGAATGAGAAGATATAATGAGGTTGGATAAATTATAGTGTTAAGTAATTTAGTTTGATGAATGTGTTGTTTGATAATAGGTTTTTTAGTTGCGTTGTTCGATAATAATAGGGTTGTAAATTGTTTTTTTGTTTTTTTATTTAGAGAATTAGTTGGGTTTAAGTTTATATTGTTTATGTTTACGTTTATGTCGTTTTAAATACGTTATATACGGATAGATAATAAAAACGTAATATAGATTAATAATAGAGGAAAAGATTTTTTGTAGAAGCGAAGAGTTAGTTTTTTTATCGTTATGATAGT</t>
  </si>
  <si>
    <t>ACTATCATAACGATAAAAAAACTAACTCTTCGCTTCTACAAAAAATCTTTTCCTCTATTATTAATCTATATTACGTTTTTATTATCTATCCGTATATAACGTATTTAAAACGACATAAACGTAAACATAAACAATATAAACTTAAACCCAACTAATTCTCTAAATAAAAAAACAAAAAAACAATTTACAACCCTATTATTATCGAACAACGCAACTAAAAAACCTATTATCAAACAACACATTCATCAAACTAAATTACTTAACACTATAATTTATCCAACCTCATTATATCTTCTCATTCTTATCTCTACTAATATTAAAAATTTCGACCGTCGACAATTAATTCGCAAAACGTAAAACGCTCAACATTCCATCGACACAACTAAATAAAAAACTATATTTCTTTTAAAAAAAAACAACAACGAACAAAAAATAAAAACGACTAAAAAAAAATCCGACATTTACGACGACATAATACATACAAATTATCACGAACATTTTTAAAATATAAATTATAAAATTACGATAAATTTCGAATAATCTATAAAATATTACTCATTTCATTATTTACTAAAATCAAACGATAATATTTTTATCAATACCTTTAACGTCATAAATTATTTAAACAAATTCACGACACCAAAAAAAAAATTATACACTAAAAATATAATAATAAATAATATTATCTTAAAAAAAAAAAAATACGAAATCTCGCCTCAAAAATACAACGACACCTTTTATAAACCATATTATAACGACGATAAATATATATTATCACGCGACGTAATAAAAAAATTTATAAACTATTTCGACTTTTTAAAACCACTAAAAATTAACGACGCATATATCGATATACTTACCAATCGAACTAATATTAAAATTATACACAATTCCGATTTCCGAATATATAAAAACAAATATAACTTTAAAACCAACACCCTTATACAACATCCAACTAAAAAAAACTATATCATTAAACTTTACAACAACATAATTAAAA</t>
  </si>
  <si>
    <t>TTTCAATCATGTTGTTGTAAAGCTTAATGACACAGTCTCCCCTAGCTGGATGCTGCACAAGGGTGTTGGCCTTAAAGTCACATCTGTCTTCATACATTCGGAAATCGGAATTGTGTATAACTTTAATACCAGCTCGATTGGCAAGTACACCGATATATGCGTCGTCAATTTTTAGTGGTCTCAAAAAGTCGAAATAGCCCATAAACTTTTCCACCACGTCGCGTGACAATATATATCCACCGCCGCTACAATATGGCTTATAAAAGGTGCCGTTGTATTCCTGAGGCGAGACTCCGTATCTTCCCCTTCTCAAGACAACACTACCCACCATTATATTTCCAGTGTATAACTTTTTTCTTGGTGTCGTGAACTTGCTTAAATAATCCATGACGCCAAAGGTATTGACAAAAACATCATCGTCTGACTTCAGCAAATAATGAAATGAGCAATACTTCACAGACCATTCGAAACCCATCGCAACTTTATAACTCATATTCCAAAAATGCTCGTGATAATCTGCATGCACCATGTCGCCGTAAATGTCGGATTCCTTTTTAGCCGTTTTCATTTCTTGTTCGTTGCTGTTTTTCCCCAAAAGAAACACAGTTTTCCATTCAGTTGTGTCGATGGAATGTTGAGCGCCCCACGTCTTGCGAATTAATTGCCGACGGTCGAAATTCCCAACATTAGTAGAGACAAGAATGAGAAGATATAATGAGGTTGGACAAATTACAGTGCTAAGTAATTTAGTTTGATGAATGTGCTGTTTGACAATAGGTCTTTCAGTTGCGTTGCTCGATAATAATAGGGCTGTAAACTGTCTTCTTGTTTCTCCACCTAGAGAACTAGTTGGGTTCAAGTTCATACTGTTCATGTTTACGTTTATGTCGTTCCAAACACGCCATATACGGACAGACAACAAAAACGCAATACAGATCAACAACAGAGGAAAAGATTTCCTGCAGAAGCGAAGAGTCAGTCTTTTTACCGTCATGACAGC</t>
  </si>
  <si>
    <t>NOTE HAD MULTIP</t>
  </si>
  <si>
    <t>TGTTTATTTATGGTATATAATTATTGTTCGTCGAGATATGTTAAAATTTGAGGATGTGAGTTTGTTTAGATTATTGTTATCGAGTTTTTGGGTTGAATTGGCGTTTTTGTTTTTTTTGGTGAATAGATAAAATTTCGTTTTAATTATTTTCGGATTTTGAGGGAGATTTATTAGTAAGTTGGCGAATGGTGGATAATGATCGAAATAGTTATATTTTTTATAGTAGATTTGAGGTAGTTTTATATAATTAAAGATGAAAGTAATAGTATTAAAATAAATTTGAGATTCGCGAGATAATTTGTTAAAGATAAGTTTGGGTATG</t>
  </si>
  <si>
    <t>CATACCCAAACTTATCTTTAACAAATTATCTCGCGAATCTCAAATTTATTTTAATACTATTACTTTCATCTTTAATTATATAAAACTACCTCAAATCTACTATAAAAAATATAACTATTTCGATCATTATCCACCATTCGCCAACTTACTAATAAATCTCCCTCAAAATCCGAAAATAATTAAAACGAAATTTTATCTATTCACCAAAAAAAACAAAAACGCCAATTCAACCCAAAAACTCGATAACAATAATCTAAACAAACTCACATCCTCAAATTTTAACATATCTCGACGAACAATAATTATATACCATAAATAAACA</t>
  </si>
  <si>
    <t>TGTCCATCCATGGCACACAATTATTGTCCGCCGAGATATGTTAAAATTTGAGGATGTGAGTTTGTTTAGATCACTGTCATCGAGTTCTTGGGCTGAACTGGCGTCCTTGTTTTCTCTGGTGAACAGATAAAATTTCGCCCCAACTATCTCCGGACTTTGAGGGAGATTCACCAGTAAGTTGGCGAATGGTGGATAATGATCGAAACAGCCATATCTTCCATAGCAGACTTGAGGTAGCCCTATATAATTAAAGATGAAAGCAATAGCATCAAAATAAATTTGAGACTCGCGAGACAACTTGTCAAAGACAAGTTTGGGCATG</t>
  </si>
  <si>
    <t> 29           </t>
  </si>
  <si>
    <t>  63           </t>
  </si>
  <si>
    <t>  165           </t>
  </si>
  <si>
    <t> 59.6</t>
  </si>
  <si>
    <t>GTYGAGATATGTTAAAATTTGAGGATGTGAGTTTG</t>
  </si>
  <si>
    <t> 128           </t>
  </si>
  <si>
    <t> 161           </t>
  </si>
  <si>
    <t> 6             </t>
  </si>
  <si>
    <t> 62.5</t>
  </si>
  <si>
    <t>ATCCACCATTCRCCAACTTACTAATAAATCTCCC</t>
  </si>
  <si>
    <t>TGAAATTCGTCGAGGATTTTATAGTTTTTACGTTATTTTTTTTAATTTCGATTTTCGTTGGTTTATTTTTTGCGTTTCGCGGAGGAAAATAGAGAATAATAAACGAGTTTTTTTTGGTAGATAAGAAATTTTAAAGTTGGTTCGTTGCGATTTCGTTTGTTGTAAGTTATTTTTTATTATTTGTTTTAATGGGAATTATAGTTGAAGTTTTTTTATATGGATTATAGTATATTATGTTAGCGTTTTTGTTATTTTGGATTGTGGTCGGGGTAGTATATATTATTTTTATTTTAATGTTTTATCGATTAAAGGTTGTTTTTGTGAATGAGG</t>
  </si>
  <si>
    <t>CCTCATTCACAAAAACAACCTTTAATCGATAAAACATTAAAATAAAAATAATATATACTACCCCGACCACAATCCAAAATAACAAAAACGCTAACATAATATACTATAATCCATATAAAAAAACTTCAACTATAATTCCCATTAAAACAAATAATAAAAAATAACTTACAACAAACGAAATCGCAACGAACCAACTTTAAAATTTCTTATCTACCAAAAAAAACTCGTTTATTATTCTCTATTTTCCTCCGCGAAACGCAAAAAATAAACCAACGAAAATCGAAATTAAAAAAAATAACGTAAAAACTATAAAATCCTCGACGAATTTCA</t>
  </si>
  <si>
    <t>TGAAATTCGCCGAGGACTTCATAGTTTTTACGCTATTTCTTCTAATTCCGATCTTCGTTGGCTTATTCTTTGCGCTTCGCGGAGGAAAACAGAGAACAACAAACGAGTTTCTTCTGGCAGACAAGAAACTCCAAAGTTGGCTCGTTGCGATTTCGCTTGTTGCAAGTTATTTTTCATCACTTGCTTTAATGGGAACCACAGCTGAAGTTTTTTCATATGGACTACAGTACATTATGCTAGCGCTTCTGTCACTCTGGACTGTGGCCGGGGCAGTACATACTATCTTTATTCCAATGTTTCATCGACTAAAGGTTGTTTCTGTGAATGAGG</t>
  </si>
  <si>
    <t> 230         </t>
  </si>
  <si>
    <t>   263         </t>
  </si>
  <si>
    <t>  100           </t>
  </si>
  <si>
    <t> 59.0</t>
  </si>
  <si>
    <t>ATTATGTTAGYGTTTTTGTTATTTTGGATTGTGG</t>
  </si>
  <si>
    <t>   26           </t>
  </si>
  <si>
    <t> 55.3</t>
  </si>
  <si>
    <t>CCTCATTCACAAAAACAACCTTTAATC</t>
  </si>
  <si>
    <t>LOC107350794_bsTag_F</t>
  </si>
  <si>
    <t>LOC107350794_bsTag_R</t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</si>
  <si>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GAYGTGTTTTGTATTTAGTTATTGGATATTTGG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</si>
  <si>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ATCTTCCRCAATTAAAAAAACATACTTAAAATCTTCAC</t>
    </r>
  </si>
  <si>
    <t>LOC107339795_bsTag_F</t>
  </si>
  <si>
    <t>LOC107339795_bsTag_R</t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</si>
  <si>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CAAAAATAAACRAATCAAACAAAACAATCATTAC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</si>
  <si>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TGAATATAGTTAAGGTAAATGGATGAGTTATATATGG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</si>
  <si>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AGAGATGYGGAATAGATATTTTTGGTTGG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</si>
  <si>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AATAACRAACATTACATCTTATTTCTCTAAAATAATAC</t>
    </r>
  </si>
  <si>
    <t>ACGTGTGCTCTTCCGAT</t>
  </si>
  <si>
    <t>CTACACGACGCTCTTCCGATCT</t>
  </si>
  <si>
    <t>forward 5' tail:(5'-3')</t>
  </si>
  <si>
    <t>Reverse 5' tail:(5'-3')</t>
  </si>
  <si>
    <t>LOC107336909_bsTag_F</t>
  </si>
  <si>
    <t>LOC107336909_bsTag_R</t>
  </si>
  <si>
    <t>LOC107352877_bsTag_F</t>
  </si>
  <si>
    <t>LOC107352877_bsTag_R</t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</si>
  <si>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TGGTGTYGTGAATTTGTTTAAATAATTTATG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</si>
  <si>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CATTCCATCRACACAACTAAATAAAAAAC</t>
    </r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</si>
  <si>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GTYGAGATATGTTAAAATTTGAGGATGTGAGTTTG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</si>
  <si>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ATCCACCATTCRCCAACTTACTAATAAATCTCCC</t>
    </r>
  </si>
  <si>
    <t>LOC107351808_bsTag_F</t>
  </si>
  <si>
    <t>LOC107327285_bsTag_F</t>
  </si>
  <si>
    <t>LOC107351808_bsTag_R</t>
  </si>
  <si>
    <t>LOC107327285_bsTag_R</t>
  </si>
  <si>
    <r>
      <rPr>
        <b/>
        <sz val="12"/>
        <color theme="1"/>
        <rFont val="Calibri"/>
        <family val="2"/>
        <scheme val="minor"/>
      </rPr>
      <t>CTACACGACGCTCTTCCGATCT</t>
    </r>
    <r>
      <rPr>
        <sz val="12"/>
        <color theme="1"/>
        <rFont val="Calibri"/>
        <family val="2"/>
        <scheme val="minor"/>
      </rPr>
      <t>ATTATGTTAGYGTTTTTGTTATTTTGGATTGTGG</t>
    </r>
  </si>
  <si>
    <r>
      <rPr>
        <b/>
        <sz val="12"/>
        <color theme="1"/>
        <rFont val="Calibri"/>
        <family val="2"/>
        <scheme val="minor"/>
      </rPr>
      <t>ACGTGTGCTCTTCCGAT</t>
    </r>
    <r>
      <rPr>
        <sz val="12"/>
        <color theme="1"/>
        <rFont val="Calibri"/>
        <family val="2"/>
        <scheme val="minor"/>
      </rPr>
      <t>CCTCATTCACAAAAACAACCTTTAATC</t>
    </r>
  </si>
  <si>
    <t>expected amplicon size</t>
  </si>
  <si>
    <t>ID#</t>
  </si>
  <si>
    <t>id#</t>
  </si>
  <si>
    <t>ID#=13</t>
  </si>
  <si>
    <t>ID#=14</t>
  </si>
  <si>
    <t>ID#=15</t>
  </si>
  <si>
    <t>ID#=16</t>
  </si>
  <si>
    <t>ID#=17</t>
  </si>
  <si>
    <t>ID#=18</t>
  </si>
  <si>
    <t>expected_amplicon_length (including tails)</t>
  </si>
  <si>
    <t>ID#=19</t>
  </si>
  <si>
    <t>ID#=20</t>
  </si>
  <si>
    <t>ID#=21</t>
  </si>
  <si>
    <t>ID#=22</t>
  </si>
  <si>
    <t>ID#=23</t>
  </si>
  <si>
    <t>ID#=24</t>
  </si>
  <si>
    <t>ID#=25</t>
  </si>
  <si>
    <t>Primer Name</t>
  </si>
  <si>
    <t>Sequence</t>
  </si>
  <si>
    <t>conc</t>
  </si>
  <si>
    <t>desalting</t>
  </si>
  <si>
    <t>importance2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</si>
</sst>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3"/>
      <color rgb="FF222222"/>
      <name val="Verdana"/>
    </font>
    <font>
      <b/>
      <sz val="12"/>
      <color theme="1"/>
      <name val="Calibri"/>
      <family val="2"/>
      <scheme val="minor"/>
    </font>
    <font>
      <sz val="13"/>
      <color rgb="FF222222"/>
      <name val="Arial"/>
    </font>
    <font>
      <sz val="13"/>
      <color rgb="FF500050"/>
      <name val="Arial"/>
    </font>
    <font>
      <b/>
      <sz val="13"/>
      <color rgb="FF222222"/>
      <name val="Arial"/>
    </font>
    <font>
      <b/>
      <sz val="12"/>
      <color rgb="FF000000"/>
      <name val="Courier"/>
    </font>
    <font>
      <b/>
      <sz val="12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3" fillId="0" borderId="0" xfId="0" applyFont="1"/>
    <xf numFmtId="0" fontId="0" fillId="0" borderId="0" xfId="0" applyBorder="1"/>
    <xf numFmtId="0" fontId="0" fillId="3" borderId="0" xfId="0" applyFill="1" applyBorder="1"/>
    <xf numFmtId="0" fontId="2" fillId="0" borderId="0" xfId="0" applyFont="1" applyBorder="1"/>
    <xf numFmtId="0" fontId="3" fillId="0" borderId="2" xfId="0" applyFont="1" applyBorder="1"/>
    <xf numFmtId="0" fontId="0" fillId="0" borderId="2" xfId="0" applyBorder="1"/>
    <xf numFmtId="0" fontId="3" fillId="0" borderId="0" xfId="0" applyFont="1" applyBorder="1"/>
    <xf numFmtId="0" fontId="4" fillId="0" borderId="0" xfId="0" applyFont="1"/>
    <xf numFmtId="0" fontId="0" fillId="4" borderId="0" xfId="0" applyFill="1"/>
    <xf numFmtId="0" fontId="2" fillId="0" borderId="0" xfId="0" applyFont="1" applyFill="1" applyBorder="1"/>
    <xf numFmtId="0" fontId="0" fillId="4" borderId="0" xfId="0" applyFill="1" applyBorder="1"/>
    <xf numFmtId="0" fontId="2" fillId="4" borderId="0" xfId="0" applyFont="1" applyFill="1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0" fillId="5" borderId="0" xfId="0" applyFill="1"/>
    <xf numFmtId="0" fontId="0" fillId="0" borderId="0" xfId="0" applyFill="1"/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0" fillId="0" borderId="0" xfId="0" applyFill="1" applyBorder="1"/>
    <xf numFmtId="0" fontId="0" fillId="2" borderId="0" xfId="0" applyFill="1" applyBorder="1"/>
    <xf numFmtId="0" fontId="0" fillId="0" borderId="0" xfId="0" applyFont="1"/>
    <xf numFmtId="0" fontId="1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F32" sqref="F32"/>
    </sheetView>
  </sheetViews>
  <sheetFormatPr baseColWidth="10" defaultRowHeight="16" x14ac:dyDescent="0.2"/>
  <cols>
    <col min="1" max="1" width="13.5" bestFit="1" customWidth="1"/>
    <col min="2" max="2" width="7.6640625" customWidth="1"/>
    <col min="3" max="3" width="18.33203125" customWidth="1"/>
    <col min="4" max="4" width="47.5" customWidth="1"/>
    <col min="5" max="5" width="34.5" bestFit="1" customWidth="1"/>
    <col min="6" max="6" width="19.5" customWidth="1"/>
    <col min="8" max="8" width="17.5" customWidth="1"/>
    <col min="9" max="9" width="20" customWidth="1"/>
  </cols>
  <sheetData>
    <row r="1" spans="1:14" x14ac:dyDescent="0.2">
      <c r="A1" t="s">
        <v>0</v>
      </c>
      <c r="B1" t="s">
        <v>50</v>
      </c>
      <c r="C1" t="s">
        <v>49</v>
      </c>
      <c r="D1" t="s">
        <v>3</v>
      </c>
      <c r="E1" t="s">
        <v>5</v>
      </c>
      <c r="F1" t="s">
        <v>7</v>
      </c>
      <c r="G1" t="s">
        <v>77</v>
      </c>
      <c r="H1" t="s">
        <v>78</v>
      </c>
      <c r="I1" t="s">
        <v>81</v>
      </c>
      <c r="J1" t="s">
        <v>82</v>
      </c>
      <c r="K1" t="s">
        <v>85</v>
      </c>
      <c r="L1" t="s">
        <v>84</v>
      </c>
      <c r="M1" t="s">
        <v>86</v>
      </c>
      <c r="N1" t="s">
        <v>88</v>
      </c>
    </row>
    <row r="2" spans="1:14" x14ac:dyDescent="0.2">
      <c r="A2" t="s">
        <v>1</v>
      </c>
      <c r="C2" t="s">
        <v>2</v>
      </c>
      <c r="D2" t="s">
        <v>4</v>
      </c>
      <c r="E2" t="s">
        <v>6</v>
      </c>
    </row>
    <row r="3" spans="1:14" x14ac:dyDescent="0.2">
      <c r="A3" t="s">
        <v>10</v>
      </c>
      <c r="C3" t="s">
        <v>9</v>
      </c>
      <c r="D3" t="s">
        <v>8</v>
      </c>
      <c r="E3" t="s">
        <v>13</v>
      </c>
    </row>
    <row r="4" spans="1:14" x14ac:dyDescent="0.2">
      <c r="A4" t="s">
        <v>17</v>
      </c>
      <c r="C4" t="s">
        <v>16</v>
      </c>
      <c r="D4" t="s">
        <v>38</v>
      </c>
    </row>
    <row r="5" spans="1:14" x14ac:dyDescent="0.2">
      <c r="A5" t="s">
        <v>11</v>
      </c>
      <c r="C5" t="s">
        <v>12</v>
      </c>
      <c r="D5" t="s">
        <v>12</v>
      </c>
      <c r="E5" t="s">
        <v>13</v>
      </c>
      <c r="F5" t="s">
        <v>14</v>
      </c>
    </row>
    <row r="6" spans="1:14" x14ac:dyDescent="0.2">
      <c r="A6" t="s">
        <v>15</v>
      </c>
      <c r="C6" t="s">
        <v>12</v>
      </c>
      <c r="D6" t="s">
        <v>12</v>
      </c>
      <c r="E6" t="s">
        <v>13</v>
      </c>
      <c r="F6" t="s">
        <v>14</v>
      </c>
    </row>
    <row r="7" spans="1:14" x14ac:dyDescent="0.2">
      <c r="A7" t="s">
        <v>18</v>
      </c>
      <c r="C7" t="s">
        <v>19</v>
      </c>
      <c r="D7" t="s">
        <v>20</v>
      </c>
      <c r="E7" t="s">
        <v>13</v>
      </c>
    </row>
    <row r="8" spans="1:14" x14ac:dyDescent="0.2">
      <c r="A8" t="s">
        <v>21</v>
      </c>
      <c r="C8" t="s">
        <v>22</v>
      </c>
      <c r="D8" t="s">
        <v>40</v>
      </c>
      <c r="E8" t="s">
        <v>6</v>
      </c>
    </row>
    <row r="9" spans="1:14" ht="17" x14ac:dyDescent="0.2">
      <c r="A9" t="s">
        <v>24</v>
      </c>
      <c r="C9" t="s">
        <v>25</v>
      </c>
      <c r="D9" t="s">
        <v>26</v>
      </c>
      <c r="E9" t="s">
        <v>6</v>
      </c>
      <c r="F9" s="1" t="s">
        <v>23</v>
      </c>
    </row>
    <row r="10" spans="1:14" x14ac:dyDescent="0.2">
      <c r="A10" t="s">
        <v>28</v>
      </c>
      <c r="C10" t="s">
        <v>29</v>
      </c>
      <c r="D10" t="s">
        <v>27</v>
      </c>
      <c r="E10" t="s">
        <v>6</v>
      </c>
      <c r="F10" t="s">
        <v>30</v>
      </c>
    </row>
    <row r="11" spans="1:14" x14ac:dyDescent="0.2">
      <c r="A11" t="s">
        <v>32</v>
      </c>
      <c r="C11" t="s">
        <v>33</v>
      </c>
      <c r="D11" t="s">
        <v>31</v>
      </c>
      <c r="E11" t="s">
        <v>6</v>
      </c>
    </row>
    <row r="12" spans="1:14" x14ac:dyDescent="0.2">
      <c r="A12" t="s">
        <v>35</v>
      </c>
      <c r="C12" t="s">
        <v>36</v>
      </c>
      <c r="D12" t="s">
        <v>34</v>
      </c>
      <c r="E12" t="s">
        <v>37</v>
      </c>
      <c r="F12" t="s">
        <v>39</v>
      </c>
    </row>
    <row r="13" spans="1:14" x14ac:dyDescent="0.2">
      <c r="A13" t="s">
        <v>42</v>
      </c>
      <c r="C13" t="s">
        <v>43</v>
      </c>
      <c r="D13" t="s">
        <v>41</v>
      </c>
      <c r="E13" t="s">
        <v>6</v>
      </c>
      <c r="F13" t="s">
        <v>44</v>
      </c>
    </row>
    <row r="14" spans="1:14" x14ac:dyDescent="0.2">
      <c r="A14" t="s">
        <v>45</v>
      </c>
      <c r="C14" t="s">
        <v>12</v>
      </c>
      <c r="D14" t="s">
        <v>12</v>
      </c>
      <c r="E14" t="s">
        <v>37</v>
      </c>
      <c r="F14" t="s">
        <v>14</v>
      </c>
    </row>
    <row r="15" spans="1:14" x14ac:dyDescent="0.2">
      <c r="A15" t="s">
        <v>46</v>
      </c>
      <c r="C15" t="s">
        <v>12</v>
      </c>
      <c r="D15" t="s">
        <v>12</v>
      </c>
      <c r="E15" t="s">
        <v>47</v>
      </c>
      <c r="F15" t="s">
        <v>48</v>
      </c>
    </row>
    <row r="21" spans="1:12" x14ac:dyDescent="0.2">
      <c r="A21" t="s">
        <v>60</v>
      </c>
    </row>
    <row r="22" spans="1:12" s="2" customFormat="1" ht="17" x14ac:dyDescent="0.2">
      <c r="A22" s="4" t="s">
        <v>54</v>
      </c>
      <c r="B22" s="4"/>
      <c r="C22" s="4" t="s">
        <v>55</v>
      </c>
      <c r="D22" s="4" t="s">
        <v>56</v>
      </c>
      <c r="E22" s="4" t="s">
        <v>57</v>
      </c>
      <c r="F22"/>
      <c r="G22" s="6"/>
      <c r="H22" s="6"/>
      <c r="I22"/>
      <c r="J22"/>
      <c r="K22"/>
      <c r="L22"/>
    </row>
    <row r="23" spans="1:12" x14ac:dyDescent="0.2">
      <c r="A23" s="5" t="s">
        <v>17</v>
      </c>
      <c r="B23" s="5"/>
      <c r="C23" s="5" t="s">
        <v>16</v>
      </c>
      <c r="D23" s="5" t="s">
        <v>58</v>
      </c>
      <c r="E23" s="5" t="s">
        <v>59</v>
      </c>
      <c r="F23" s="14" t="s">
        <v>177</v>
      </c>
    </row>
    <row r="24" spans="1:12" x14ac:dyDescent="0.2">
      <c r="A24" t="s">
        <v>61</v>
      </c>
      <c r="C24" t="s">
        <v>62</v>
      </c>
      <c r="D24" t="s">
        <v>63</v>
      </c>
      <c r="E24" t="s">
        <v>64</v>
      </c>
    </row>
    <row r="25" spans="1:12" x14ac:dyDescent="0.2">
      <c r="A25" t="s">
        <v>65</v>
      </c>
      <c r="C25" t="s">
        <v>66</v>
      </c>
      <c r="D25" t="s">
        <v>67</v>
      </c>
      <c r="E25" t="s">
        <v>68</v>
      </c>
    </row>
    <row r="26" spans="1:12" x14ac:dyDescent="0.2">
      <c r="A26" s="3" t="s">
        <v>69</v>
      </c>
      <c r="B26" s="3"/>
      <c r="C26" s="3" t="s">
        <v>70</v>
      </c>
      <c r="D26" s="3" t="s">
        <v>71</v>
      </c>
      <c r="E26" s="3" t="s">
        <v>72</v>
      </c>
      <c r="F26" s="14" t="s">
        <v>137</v>
      </c>
    </row>
    <row r="27" spans="1:12" x14ac:dyDescent="0.2">
      <c r="A27" s="3" t="s">
        <v>73</v>
      </c>
      <c r="B27" s="3"/>
      <c r="C27" s="3" t="s">
        <v>74</v>
      </c>
      <c r="D27" s="3" t="s">
        <v>75</v>
      </c>
      <c r="E27" s="3" t="s">
        <v>76</v>
      </c>
      <c r="F27" s="17" t="s">
        <v>159</v>
      </c>
    </row>
    <row r="31" spans="1:12" x14ac:dyDescent="0.2">
      <c r="A31" t="s">
        <v>200</v>
      </c>
      <c r="C31" t="s">
        <v>201</v>
      </c>
      <c r="D31" t="s">
        <v>202</v>
      </c>
      <c r="E31" t="s">
        <v>203</v>
      </c>
      <c r="F31" t="s">
        <v>207</v>
      </c>
    </row>
    <row r="32" spans="1:12" x14ac:dyDescent="0.2">
      <c r="A32" t="s">
        <v>204</v>
      </c>
      <c r="C32" t="s">
        <v>205</v>
      </c>
      <c r="D32" t="s">
        <v>206</v>
      </c>
      <c r="E32" t="s">
        <v>203</v>
      </c>
    </row>
    <row r="35" spans="1:1" ht="17" x14ac:dyDescent="0.2">
      <c r="A35" s="6"/>
    </row>
    <row r="36" spans="1:1" ht="17" x14ac:dyDescent="0.2">
      <c r="A36" s="6"/>
    </row>
    <row r="37" spans="1:1" ht="17" x14ac:dyDescent="0.2">
      <c r="A37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8"/>
  <sheetViews>
    <sheetView tabSelected="1" topLeftCell="A192" workbookViewId="0">
      <selection activeCell="E229" sqref="E229"/>
    </sheetView>
  </sheetViews>
  <sheetFormatPr baseColWidth="10" defaultRowHeight="16" x14ac:dyDescent="0.2"/>
  <cols>
    <col min="1" max="1" width="13.1640625" customWidth="1"/>
    <col min="3" max="3" width="17.1640625" customWidth="1"/>
    <col min="4" max="4" width="23.1640625" customWidth="1"/>
    <col min="6" max="6" width="16.1640625" customWidth="1"/>
  </cols>
  <sheetData>
    <row r="1" spans="1:24" x14ac:dyDescent="0.2">
      <c r="A1" s="20">
        <v>42745</v>
      </c>
      <c r="B1" t="s">
        <v>376</v>
      </c>
      <c r="D1" t="s">
        <v>510</v>
      </c>
    </row>
    <row r="2" spans="1:24" x14ac:dyDescent="0.2">
      <c r="A2" s="9" t="s">
        <v>0</v>
      </c>
      <c r="B2" s="9" t="s">
        <v>50</v>
      </c>
      <c r="C2" s="9" t="s">
        <v>49</v>
      </c>
      <c r="D2" s="9" t="s">
        <v>3</v>
      </c>
      <c r="E2" s="9" t="s">
        <v>5</v>
      </c>
      <c r="F2" s="15" t="s">
        <v>138</v>
      </c>
      <c r="I2" s="15" t="s">
        <v>221</v>
      </c>
    </row>
    <row r="3" spans="1:24" x14ac:dyDescent="0.2">
      <c r="A3" s="8" t="s">
        <v>54</v>
      </c>
      <c r="B3" s="8"/>
      <c r="C3" s="8" t="s">
        <v>55</v>
      </c>
      <c r="D3" s="8" t="s">
        <v>56</v>
      </c>
      <c r="E3" s="8" t="s">
        <v>57</v>
      </c>
      <c r="F3" s="16" t="s">
        <v>158</v>
      </c>
      <c r="O3" t="s">
        <v>234</v>
      </c>
    </row>
    <row r="4" spans="1:24" ht="17" x14ac:dyDescent="0.2">
      <c r="A4" s="6" t="s">
        <v>89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P4" s="19" t="s">
        <v>222</v>
      </c>
      <c r="Q4" s="19" t="s">
        <v>223</v>
      </c>
      <c r="R4" s="19" t="s">
        <v>53</v>
      </c>
      <c r="S4" s="19" t="s">
        <v>51</v>
      </c>
      <c r="T4" s="19" t="s">
        <v>52</v>
      </c>
      <c r="U4" s="19" t="s">
        <v>83</v>
      </c>
      <c r="V4" s="19" t="s">
        <v>224</v>
      </c>
      <c r="W4" s="19" t="s">
        <v>225</v>
      </c>
      <c r="X4" s="19" t="s">
        <v>226</v>
      </c>
    </row>
    <row r="5" spans="1:24" ht="17" x14ac:dyDescent="0.2">
      <c r="A5" s="6" t="s">
        <v>92</v>
      </c>
      <c r="B5" t="s">
        <v>102</v>
      </c>
      <c r="C5" t="s">
        <v>103</v>
      </c>
      <c r="D5" t="s">
        <v>104</v>
      </c>
      <c r="E5" t="s">
        <v>105</v>
      </c>
      <c r="F5" t="s">
        <v>106</v>
      </c>
      <c r="G5" t="s">
        <v>107</v>
      </c>
      <c r="H5" t="s">
        <v>79</v>
      </c>
      <c r="O5" s="19" t="s">
        <v>227</v>
      </c>
      <c r="P5" s="6" t="s">
        <v>228</v>
      </c>
      <c r="Q5" s="6" t="s">
        <v>229</v>
      </c>
      <c r="R5" s="6">
        <v>21</v>
      </c>
      <c r="S5" s="6">
        <v>102</v>
      </c>
      <c r="T5" s="6">
        <v>122</v>
      </c>
      <c r="U5" s="6">
        <v>60.14</v>
      </c>
      <c r="V5" s="6">
        <v>52.38</v>
      </c>
      <c r="W5" s="6">
        <v>4</v>
      </c>
      <c r="X5" s="6">
        <v>2</v>
      </c>
    </row>
    <row r="6" spans="1:24" s="7" customFormat="1" ht="17" x14ac:dyDescent="0.2">
      <c r="A6" s="12" t="s">
        <v>94</v>
      </c>
      <c r="B6" s="7" t="s">
        <v>108</v>
      </c>
      <c r="C6" s="7" t="s">
        <v>109</v>
      </c>
      <c r="D6" s="7" t="s">
        <v>110</v>
      </c>
      <c r="E6" s="7" t="s">
        <v>111</v>
      </c>
      <c r="F6" s="7" t="s">
        <v>106</v>
      </c>
      <c r="G6" s="7" t="s">
        <v>112</v>
      </c>
      <c r="H6" s="7" t="s">
        <v>80</v>
      </c>
      <c r="O6" s="19" t="s">
        <v>230</v>
      </c>
      <c r="P6" s="6" t="s">
        <v>231</v>
      </c>
      <c r="Q6" s="6" t="s">
        <v>232</v>
      </c>
      <c r="R6" s="6">
        <v>20</v>
      </c>
      <c r="S6" s="6">
        <v>409</v>
      </c>
      <c r="T6" s="6">
        <v>390</v>
      </c>
      <c r="U6" s="6">
        <v>59.06</v>
      </c>
      <c r="V6" s="6">
        <v>45</v>
      </c>
      <c r="W6" s="6">
        <v>4</v>
      </c>
      <c r="X6" s="6">
        <v>2</v>
      </c>
    </row>
    <row r="7" spans="1:24" s="7" customFormat="1" ht="17" x14ac:dyDescent="0.2">
      <c r="A7" s="12"/>
      <c r="O7" s="19" t="s">
        <v>233</v>
      </c>
      <c r="P7" s="6">
        <v>308</v>
      </c>
      <c r="Q7"/>
      <c r="R7"/>
      <c r="S7"/>
      <c r="T7"/>
      <c r="U7"/>
      <c r="V7"/>
      <c r="W7"/>
      <c r="X7"/>
    </row>
    <row r="8" spans="1:24" s="7" customFormat="1" ht="17" x14ac:dyDescent="0.2">
      <c r="A8" s="12" t="s">
        <v>113</v>
      </c>
    </row>
    <row r="9" spans="1:24" ht="17" x14ac:dyDescent="0.2">
      <c r="A9" s="6" t="s">
        <v>114</v>
      </c>
    </row>
    <row r="11" spans="1:24" ht="17" x14ac:dyDescent="0.2">
      <c r="A11" s="6" t="s">
        <v>115</v>
      </c>
    </row>
    <row r="12" spans="1:24" ht="17" x14ac:dyDescent="0.2">
      <c r="A12" s="6" t="s">
        <v>116</v>
      </c>
    </row>
    <row r="14" spans="1:24" ht="17" x14ac:dyDescent="0.2">
      <c r="A14" s="6" t="s">
        <v>117</v>
      </c>
    </row>
    <row r="15" spans="1:24" s="11" customFormat="1" ht="17" x14ac:dyDescent="0.2">
      <c r="A15" s="10" t="s">
        <v>87</v>
      </c>
    </row>
    <row r="17" spans="1:23" x14ac:dyDescent="0.2">
      <c r="A17" s="20">
        <v>42745</v>
      </c>
      <c r="B17" t="s">
        <v>376</v>
      </c>
      <c r="D17" t="s">
        <v>511</v>
      </c>
    </row>
    <row r="18" spans="1:23" ht="17" x14ac:dyDescent="0.2">
      <c r="A18" s="9" t="s">
        <v>0</v>
      </c>
      <c r="B18" s="9" t="s">
        <v>50</v>
      </c>
      <c r="C18" s="9" t="s">
        <v>49</v>
      </c>
      <c r="D18" s="9" t="s">
        <v>3</v>
      </c>
      <c r="E18" s="9" t="s">
        <v>5</v>
      </c>
      <c r="F18" s="15" t="s">
        <v>138</v>
      </c>
      <c r="N18" s="19"/>
      <c r="O18" s="19" t="s">
        <v>222</v>
      </c>
      <c r="P18" s="19" t="s">
        <v>223</v>
      </c>
      <c r="Q18" s="19" t="s">
        <v>53</v>
      </c>
      <c r="R18" s="19" t="s">
        <v>51</v>
      </c>
      <c r="S18" s="19" t="s">
        <v>52</v>
      </c>
      <c r="T18" s="19" t="s">
        <v>83</v>
      </c>
      <c r="U18" s="19" t="s">
        <v>224</v>
      </c>
      <c r="V18" s="19" t="s">
        <v>225</v>
      </c>
      <c r="W18" s="19" t="s">
        <v>226</v>
      </c>
    </row>
    <row r="19" spans="1:23" ht="17" x14ac:dyDescent="0.2">
      <c r="A19" s="5" t="s">
        <v>17</v>
      </c>
      <c r="B19" s="5"/>
      <c r="C19" s="5" t="s">
        <v>16</v>
      </c>
      <c r="D19" s="5" t="s">
        <v>58</v>
      </c>
      <c r="E19" s="5" t="s">
        <v>59</v>
      </c>
      <c r="F19" s="14" t="s">
        <v>158</v>
      </c>
      <c r="N19" s="19" t="s">
        <v>227</v>
      </c>
      <c r="O19" s="6" t="s">
        <v>235</v>
      </c>
      <c r="P19" s="6" t="s">
        <v>229</v>
      </c>
      <c r="Q19" s="6">
        <v>20</v>
      </c>
      <c r="R19" s="6">
        <v>675</v>
      </c>
      <c r="S19" s="6">
        <v>694</v>
      </c>
      <c r="T19" s="6">
        <v>59.46</v>
      </c>
      <c r="U19" s="6">
        <v>50</v>
      </c>
      <c r="V19" s="6">
        <v>6</v>
      </c>
      <c r="W19" s="6">
        <v>2</v>
      </c>
    </row>
    <row r="20" spans="1:23" ht="17" x14ac:dyDescent="0.2">
      <c r="N20" s="19" t="s">
        <v>230</v>
      </c>
      <c r="O20" s="6" t="s">
        <v>236</v>
      </c>
      <c r="P20" s="6" t="s">
        <v>232</v>
      </c>
      <c r="Q20" s="6">
        <v>20</v>
      </c>
      <c r="R20" s="6">
        <v>935</v>
      </c>
      <c r="S20" s="6">
        <v>916</v>
      </c>
      <c r="T20" s="6">
        <v>59.97</v>
      </c>
      <c r="U20" s="6">
        <v>50</v>
      </c>
      <c r="V20" s="6">
        <v>4</v>
      </c>
      <c r="W20" s="6">
        <v>2</v>
      </c>
    </row>
    <row r="21" spans="1:23" ht="17" x14ac:dyDescent="0.2">
      <c r="A21" s="13" t="s">
        <v>118</v>
      </c>
      <c r="B21" t="s">
        <v>119</v>
      </c>
      <c r="C21" t="s">
        <v>90</v>
      </c>
      <c r="D21" t="s">
        <v>120</v>
      </c>
      <c r="E21" t="s">
        <v>98</v>
      </c>
      <c r="F21" t="s">
        <v>91</v>
      </c>
      <c r="G21" t="s">
        <v>121</v>
      </c>
      <c r="H21" t="s">
        <v>101</v>
      </c>
      <c r="N21" s="19" t="s">
        <v>233</v>
      </c>
      <c r="O21" s="6">
        <v>261</v>
      </c>
    </row>
    <row r="22" spans="1:23" ht="17" x14ac:dyDescent="0.2">
      <c r="A22" s="6" t="s">
        <v>92</v>
      </c>
      <c r="B22" t="s">
        <v>122</v>
      </c>
      <c r="C22" t="s">
        <v>123</v>
      </c>
      <c r="D22" t="s">
        <v>124</v>
      </c>
      <c r="E22" t="s">
        <v>125</v>
      </c>
      <c r="F22" t="s">
        <v>126</v>
      </c>
      <c r="G22" t="s">
        <v>127</v>
      </c>
      <c r="H22" t="s">
        <v>128</v>
      </c>
    </row>
    <row r="23" spans="1:23" ht="17" x14ac:dyDescent="0.2">
      <c r="A23" s="6" t="s">
        <v>94</v>
      </c>
      <c r="B23" t="s">
        <v>129</v>
      </c>
      <c r="C23" t="s">
        <v>130</v>
      </c>
      <c r="D23" t="s">
        <v>131</v>
      </c>
      <c r="E23" t="s">
        <v>132</v>
      </c>
      <c r="F23" t="s">
        <v>126</v>
      </c>
      <c r="G23" t="s">
        <v>127</v>
      </c>
      <c r="H23" t="s">
        <v>133</v>
      </c>
    </row>
    <row r="25" spans="1:23" ht="17" x14ac:dyDescent="0.2">
      <c r="A25" s="6" t="s">
        <v>113</v>
      </c>
    </row>
    <row r="26" spans="1:23" ht="17" x14ac:dyDescent="0.2">
      <c r="A26" s="6" t="s">
        <v>134</v>
      </c>
    </row>
    <row r="28" spans="1:23" ht="17" x14ac:dyDescent="0.2">
      <c r="A28" s="13" t="s">
        <v>115</v>
      </c>
    </row>
    <row r="29" spans="1:23" ht="17" x14ac:dyDescent="0.2">
      <c r="A29" s="6" t="s">
        <v>135</v>
      </c>
    </row>
    <row r="31" spans="1:23" ht="17" x14ac:dyDescent="0.2">
      <c r="A31" s="6" t="s">
        <v>117</v>
      </c>
    </row>
    <row r="32" spans="1:23" ht="17" x14ac:dyDescent="0.2">
      <c r="A32" s="6" t="s">
        <v>136</v>
      </c>
    </row>
    <row r="33" spans="1:22" s="11" customFormat="1" x14ac:dyDescent="0.2"/>
    <row r="35" spans="1:22" x14ac:dyDescent="0.2">
      <c r="A35" s="20">
        <v>42745</v>
      </c>
      <c r="B35" t="s">
        <v>376</v>
      </c>
      <c r="D35" t="s">
        <v>512</v>
      </c>
    </row>
    <row r="36" spans="1:22" x14ac:dyDescent="0.2">
      <c r="A36" s="9" t="s">
        <v>0</v>
      </c>
      <c r="B36" s="9" t="s">
        <v>50</v>
      </c>
      <c r="C36" s="9" t="s">
        <v>49</v>
      </c>
      <c r="D36" s="9" t="s">
        <v>3</v>
      </c>
      <c r="E36" s="9" t="s">
        <v>5</v>
      </c>
      <c r="F36" s="15" t="s">
        <v>138</v>
      </c>
    </row>
    <row r="37" spans="1:22" ht="17" x14ac:dyDescent="0.2">
      <c r="A37" s="3" t="s">
        <v>69</v>
      </c>
      <c r="B37" s="3"/>
      <c r="C37" s="3" t="s">
        <v>70</v>
      </c>
      <c r="D37" s="3" t="s">
        <v>71</v>
      </c>
      <c r="E37" s="3" t="s">
        <v>72</v>
      </c>
      <c r="F37" s="14" t="s">
        <v>137</v>
      </c>
      <c r="M37" s="19"/>
      <c r="N37" s="19" t="s">
        <v>222</v>
      </c>
      <c r="O37" s="19" t="s">
        <v>223</v>
      </c>
      <c r="P37" s="19" t="s">
        <v>53</v>
      </c>
      <c r="Q37" s="19" t="s">
        <v>51</v>
      </c>
      <c r="R37" s="19" t="s">
        <v>52</v>
      </c>
      <c r="S37" s="19" t="s">
        <v>83</v>
      </c>
      <c r="T37" s="19" t="s">
        <v>224</v>
      </c>
      <c r="U37" s="19" t="s">
        <v>225</v>
      </c>
      <c r="V37" s="19" t="s">
        <v>226</v>
      </c>
    </row>
    <row r="38" spans="1:22" ht="17" x14ac:dyDescent="0.2">
      <c r="M38" s="19" t="s">
        <v>227</v>
      </c>
      <c r="N38" s="6" t="s">
        <v>237</v>
      </c>
      <c r="O38" s="6" t="s">
        <v>229</v>
      </c>
      <c r="P38" s="6">
        <v>20</v>
      </c>
      <c r="Q38" s="6">
        <v>443</v>
      </c>
      <c r="R38" s="6">
        <v>462</v>
      </c>
      <c r="S38" s="6">
        <v>60.04</v>
      </c>
      <c r="T38" s="6">
        <v>50</v>
      </c>
      <c r="U38" s="6">
        <v>6</v>
      </c>
      <c r="V38" s="6">
        <v>2</v>
      </c>
    </row>
    <row r="39" spans="1:22" ht="17" x14ac:dyDescent="0.2">
      <c r="A39" s="13" t="s">
        <v>118</v>
      </c>
      <c r="B39" t="s">
        <v>119</v>
      </c>
      <c r="C39" t="s">
        <v>90</v>
      </c>
      <c r="D39" t="s">
        <v>139</v>
      </c>
      <c r="E39" t="s">
        <v>140</v>
      </c>
      <c r="F39" t="s">
        <v>99</v>
      </c>
      <c r="G39" t="s">
        <v>100</v>
      </c>
      <c r="H39" t="s">
        <v>101</v>
      </c>
      <c r="M39" s="19" t="s">
        <v>230</v>
      </c>
      <c r="N39" s="6" t="s">
        <v>238</v>
      </c>
      <c r="O39" s="6" t="s">
        <v>232</v>
      </c>
      <c r="P39" s="6">
        <v>20</v>
      </c>
      <c r="Q39" s="6">
        <v>770</v>
      </c>
      <c r="R39" s="6">
        <v>751</v>
      </c>
      <c r="S39" s="6">
        <v>60.11</v>
      </c>
      <c r="T39" s="6">
        <v>55</v>
      </c>
      <c r="U39" s="6">
        <v>3</v>
      </c>
      <c r="V39" s="6">
        <v>3</v>
      </c>
    </row>
    <row r="40" spans="1:22" ht="17" x14ac:dyDescent="0.2">
      <c r="A40" s="6" t="s">
        <v>141</v>
      </c>
      <c r="B40" t="s">
        <v>142</v>
      </c>
      <c r="C40" t="s">
        <v>143</v>
      </c>
      <c r="D40" t="s">
        <v>144</v>
      </c>
      <c r="E40" t="s">
        <v>145</v>
      </c>
      <c r="F40" t="s">
        <v>146</v>
      </c>
      <c r="G40" t="s">
        <v>147</v>
      </c>
      <c r="H40" t="s">
        <v>148</v>
      </c>
      <c r="M40" s="19" t="s">
        <v>233</v>
      </c>
      <c r="N40" s="6">
        <v>328</v>
      </c>
    </row>
    <row r="41" spans="1:22" ht="17" x14ac:dyDescent="0.2">
      <c r="A41" s="6" t="s">
        <v>149</v>
      </c>
      <c r="B41" t="s">
        <v>150</v>
      </c>
      <c r="C41" t="s">
        <v>151</v>
      </c>
      <c r="D41" t="s">
        <v>152</v>
      </c>
      <c r="E41" t="s">
        <v>145</v>
      </c>
      <c r="F41" t="s">
        <v>146</v>
      </c>
      <c r="G41" t="s">
        <v>153</v>
      </c>
      <c r="H41" t="s">
        <v>154</v>
      </c>
    </row>
    <row r="43" spans="1:22" ht="17" x14ac:dyDescent="0.2">
      <c r="A43" s="6" t="s">
        <v>113</v>
      </c>
    </row>
    <row r="44" spans="1:22" ht="17" x14ac:dyDescent="0.2">
      <c r="A44" s="6" t="s">
        <v>155</v>
      </c>
    </row>
    <row r="46" spans="1:22" ht="17" x14ac:dyDescent="0.2">
      <c r="A46" s="13" t="s">
        <v>115</v>
      </c>
    </row>
    <row r="47" spans="1:22" ht="17" x14ac:dyDescent="0.2">
      <c r="A47" s="6" t="s">
        <v>156</v>
      </c>
    </row>
    <row r="49" spans="1:22" ht="17" x14ac:dyDescent="0.2">
      <c r="A49" s="6" t="s">
        <v>117</v>
      </c>
    </row>
    <row r="50" spans="1:22" ht="17" x14ac:dyDescent="0.2">
      <c r="A50" s="6" t="s">
        <v>157</v>
      </c>
    </row>
    <row r="52" spans="1:22" s="11" customFormat="1" x14ac:dyDescent="0.2"/>
    <row r="53" spans="1:22" x14ac:dyDescent="0.2">
      <c r="A53" s="20">
        <v>42745</v>
      </c>
      <c r="B53" t="s">
        <v>376</v>
      </c>
      <c r="D53" t="s">
        <v>513</v>
      </c>
    </row>
    <row r="54" spans="1:22" x14ac:dyDescent="0.2">
      <c r="A54" s="9" t="s">
        <v>0</v>
      </c>
      <c r="B54" s="9" t="s">
        <v>50</v>
      </c>
      <c r="C54" s="9" t="s">
        <v>49</v>
      </c>
      <c r="D54" s="9" t="s">
        <v>3</v>
      </c>
      <c r="E54" s="9" t="s">
        <v>5</v>
      </c>
      <c r="F54" s="15" t="s">
        <v>138</v>
      </c>
    </row>
    <row r="55" spans="1:22" ht="17" x14ac:dyDescent="0.2">
      <c r="A55" t="s">
        <v>160</v>
      </c>
      <c r="C55" t="s">
        <v>161</v>
      </c>
      <c r="D55" t="s">
        <v>58</v>
      </c>
      <c r="E55" t="s">
        <v>176</v>
      </c>
      <c r="M55" s="19" t="s">
        <v>222</v>
      </c>
      <c r="N55" s="19" t="s">
        <v>223</v>
      </c>
      <c r="O55" s="19" t="s">
        <v>53</v>
      </c>
      <c r="P55" s="19" t="s">
        <v>51</v>
      </c>
      <c r="Q55" s="19" t="s">
        <v>52</v>
      </c>
      <c r="R55" s="19" t="s">
        <v>83</v>
      </c>
      <c r="S55" s="19" t="s">
        <v>224</v>
      </c>
      <c r="T55" s="19" t="s">
        <v>225</v>
      </c>
      <c r="U55" s="19" t="s">
        <v>226</v>
      </c>
    </row>
    <row r="56" spans="1:22" ht="17" x14ac:dyDescent="0.2">
      <c r="M56" s="19" t="s">
        <v>227</v>
      </c>
      <c r="N56" s="6" t="s">
        <v>239</v>
      </c>
      <c r="O56" s="6" t="s">
        <v>229</v>
      </c>
      <c r="P56" s="6">
        <v>20</v>
      </c>
      <c r="Q56" s="6">
        <v>71</v>
      </c>
      <c r="R56" s="6">
        <v>90</v>
      </c>
      <c r="S56" s="6">
        <v>60.11</v>
      </c>
      <c r="T56" s="6">
        <v>50</v>
      </c>
      <c r="U56" s="6">
        <v>4</v>
      </c>
      <c r="V56" s="6">
        <v>3</v>
      </c>
    </row>
    <row r="57" spans="1:22" ht="17" x14ac:dyDescent="0.2">
      <c r="A57" s="6" t="s">
        <v>118</v>
      </c>
      <c r="B57" t="s">
        <v>119</v>
      </c>
      <c r="C57" t="s">
        <v>90</v>
      </c>
      <c r="D57" t="s">
        <v>120</v>
      </c>
      <c r="E57" t="s">
        <v>98</v>
      </c>
      <c r="F57" t="s">
        <v>91</v>
      </c>
      <c r="G57" t="s">
        <v>121</v>
      </c>
      <c r="H57" t="s">
        <v>101</v>
      </c>
      <c r="M57" s="19" t="s">
        <v>230</v>
      </c>
      <c r="N57" s="6" t="s">
        <v>240</v>
      </c>
      <c r="O57" s="6" t="s">
        <v>232</v>
      </c>
      <c r="P57" s="6">
        <v>20</v>
      </c>
      <c r="Q57" s="6">
        <v>407</v>
      </c>
      <c r="R57" s="6">
        <v>388</v>
      </c>
      <c r="S57" s="6">
        <v>59.97</v>
      </c>
      <c r="T57" s="6">
        <v>50</v>
      </c>
      <c r="U57" s="6">
        <v>4</v>
      </c>
      <c r="V57" s="6">
        <v>2</v>
      </c>
    </row>
    <row r="58" spans="1:22" ht="17" x14ac:dyDescent="0.2">
      <c r="A58" s="6" t="s">
        <v>92</v>
      </c>
      <c r="B58" t="s">
        <v>162</v>
      </c>
      <c r="C58" t="s">
        <v>104</v>
      </c>
      <c r="D58" t="s">
        <v>163</v>
      </c>
      <c r="E58" t="s">
        <v>164</v>
      </c>
      <c r="F58" t="s">
        <v>165</v>
      </c>
      <c r="G58" t="s">
        <v>112</v>
      </c>
      <c r="H58" t="s">
        <v>166</v>
      </c>
      <c r="M58" s="19" t="s">
        <v>233</v>
      </c>
      <c r="N58" s="6">
        <v>337</v>
      </c>
    </row>
    <row r="59" spans="1:22" ht="17" x14ac:dyDescent="0.2">
      <c r="A59" s="6" t="s">
        <v>94</v>
      </c>
      <c r="B59" t="s">
        <v>167</v>
      </c>
      <c r="C59" t="s">
        <v>168</v>
      </c>
      <c r="D59" t="s">
        <v>169</v>
      </c>
      <c r="E59" t="s">
        <v>170</v>
      </c>
      <c r="F59" t="s">
        <v>165</v>
      </c>
      <c r="G59" t="s">
        <v>171</v>
      </c>
      <c r="H59" t="s">
        <v>172</v>
      </c>
    </row>
    <row r="61" spans="1:22" ht="17" x14ac:dyDescent="0.2">
      <c r="A61" s="6" t="s">
        <v>113</v>
      </c>
    </row>
    <row r="62" spans="1:22" ht="17" x14ac:dyDescent="0.2">
      <c r="A62" s="6" t="s">
        <v>173</v>
      </c>
    </row>
    <row r="64" spans="1:22" ht="17" x14ac:dyDescent="0.2">
      <c r="A64" s="6" t="s">
        <v>115</v>
      </c>
    </row>
    <row r="65" spans="1:23" ht="17" x14ac:dyDescent="0.2">
      <c r="A65" s="6" t="s">
        <v>174</v>
      </c>
    </row>
    <row r="67" spans="1:23" ht="17" x14ac:dyDescent="0.2">
      <c r="A67" s="6" t="s">
        <v>117</v>
      </c>
    </row>
    <row r="68" spans="1:23" ht="17" x14ac:dyDescent="0.2">
      <c r="A68" s="6" t="s">
        <v>175</v>
      </c>
    </row>
    <row r="70" spans="1:23" s="11" customFormat="1" x14ac:dyDescent="0.2"/>
    <row r="72" spans="1:23" x14ac:dyDescent="0.2">
      <c r="A72" s="20">
        <v>42745</v>
      </c>
      <c r="B72" t="s">
        <v>376</v>
      </c>
      <c r="D72" t="s">
        <v>514</v>
      </c>
    </row>
    <row r="73" spans="1:23" x14ac:dyDescent="0.2">
      <c r="A73" s="9" t="s">
        <v>0</v>
      </c>
      <c r="B73" s="9" t="s">
        <v>50</v>
      </c>
      <c r="C73" s="9" t="s">
        <v>49</v>
      </c>
      <c r="D73" s="9" t="s">
        <v>3</v>
      </c>
      <c r="E73" s="9" t="s">
        <v>5</v>
      </c>
      <c r="F73" s="15" t="s">
        <v>138</v>
      </c>
    </row>
    <row r="74" spans="1:23" x14ac:dyDescent="0.2">
      <c r="A74" t="s">
        <v>1</v>
      </c>
      <c r="C74" t="s">
        <v>2</v>
      </c>
      <c r="D74" t="s">
        <v>4</v>
      </c>
      <c r="E74" t="s">
        <v>6</v>
      </c>
      <c r="F74" s="18" t="s">
        <v>178</v>
      </c>
    </row>
    <row r="75" spans="1:23" ht="17" x14ac:dyDescent="0.2">
      <c r="N75" s="19" t="s">
        <v>222</v>
      </c>
      <c r="O75" s="19" t="s">
        <v>223</v>
      </c>
      <c r="P75" s="19" t="s">
        <v>53</v>
      </c>
      <c r="Q75" s="19" t="s">
        <v>51</v>
      </c>
      <c r="R75" s="19" t="s">
        <v>52</v>
      </c>
      <c r="S75" s="19" t="s">
        <v>83</v>
      </c>
      <c r="T75" s="19" t="s">
        <v>224</v>
      </c>
      <c r="U75" s="19" t="s">
        <v>225</v>
      </c>
      <c r="V75" s="19" t="s">
        <v>226</v>
      </c>
    </row>
    <row r="76" spans="1:23" ht="17" x14ac:dyDescent="0.2">
      <c r="A76" s="13" t="s">
        <v>118</v>
      </c>
      <c r="B76" t="s">
        <v>119</v>
      </c>
      <c r="C76" t="s">
        <v>90</v>
      </c>
      <c r="D76" t="s">
        <v>120</v>
      </c>
      <c r="E76" t="s">
        <v>98</v>
      </c>
      <c r="F76" t="s">
        <v>91</v>
      </c>
      <c r="G76" t="s">
        <v>121</v>
      </c>
      <c r="H76" t="s">
        <v>101</v>
      </c>
      <c r="N76" s="19" t="s">
        <v>227</v>
      </c>
      <c r="O76" s="6" t="s">
        <v>241</v>
      </c>
      <c r="P76" s="6" t="s">
        <v>229</v>
      </c>
      <c r="Q76" s="6">
        <v>20</v>
      </c>
      <c r="R76" s="6">
        <v>175</v>
      </c>
      <c r="S76" s="6">
        <v>194</v>
      </c>
      <c r="T76" s="6">
        <v>59.46</v>
      </c>
      <c r="U76" s="6">
        <v>55</v>
      </c>
      <c r="V76" s="6">
        <v>4</v>
      </c>
      <c r="W76" s="6">
        <v>1</v>
      </c>
    </row>
    <row r="77" spans="1:23" ht="17" x14ac:dyDescent="0.2">
      <c r="A77" s="6" t="s">
        <v>92</v>
      </c>
      <c r="B77" t="s">
        <v>179</v>
      </c>
      <c r="C77" t="s">
        <v>180</v>
      </c>
      <c r="D77" t="s">
        <v>181</v>
      </c>
      <c r="E77" t="s">
        <v>182</v>
      </c>
      <c r="F77" t="s">
        <v>183</v>
      </c>
      <c r="G77" t="s">
        <v>184</v>
      </c>
      <c r="H77" t="s">
        <v>185</v>
      </c>
      <c r="N77" s="19" t="s">
        <v>230</v>
      </c>
      <c r="O77" s="6" t="s">
        <v>242</v>
      </c>
      <c r="P77" s="6" t="s">
        <v>232</v>
      </c>
      <c r="Q77" s="6">
        <v>22</v>
      </c>
      <c r="R77" s="6">
        <v>565</v>
      </c>
      <c r="S77" s="6">
        <v>544</v>
      </c>
      <c r="T77" s="6">
        <v>59.37</v>
      </c>
      <c r="U77" s="6">
        <v>45.45</v>
      </c>
      <c r="V77" s="6">
        <v>4</v>
      </c>
      <c r="W77" s="6">
        <v>1</v>
      </c>
    </row>
    <row r="78" spans="1:23" ht="17" x14ac:dyDescent="0.2">
      <c r="A78" s="6" t="s">
        <v>94</v>
      </c>
      <c r="B78" t="s">
        <v>186</v>
      </c>
      <c r="C78" t="s">
        <v>187</v>
      </c>
      <c r="D78" t="s">
        <v>188</v>
      </c>
      <c r="E78" t="s">
        <v>182</v>
      </c>
      <c r="F78" t="s">
        <v>183</v>
      </c>
      <c r="G78" t="s">
        <v>189</v>
      </c>
      <c r="H78" t="s">
        <v>190</v>
      </c>
      <c r="N78" s="19" t="s">
        <v>233</v>
      </c>
      <c r="O78" s="6">
        <v>391</v>
      </c>
    </row>
    <row r="80" spans="1:23" ht="17" x14ac:dyDescent="0.2">
      <c r="A80" s="6" t="s">
        <v>92</v>
      </c>
      <c r="B80" t="s">
        <v>93</v>
      </c>
      <c r="C80" t="s">
        <v>191</v>
      </c>
      <c r="D80" t="s">
        <v>192</v>
      </c>
      <c r="E80" t="s">
        <v>193</v>
      </c>
      <c r="F80" t="s">
        <v>194</v>
      </c>
      <c r="G80" t="s">
        <v>195</v>
      </c>
      <c r="H80" t="s">
        <v>196</v>
      </c>
    </row>
    <row r="81" spans="1:22" ht="17" x14ac:dyDescent="0.2">
      <c r="A81" s="6" t="s">
        <v>94</v>
      </c>
      <c r="B81" t="s">
        <v>186</v>
      </c>
      <c r="C81" t="s">
        <v>187</v>
      </c>
      <c r="D81" t="s">
        <v>188</v>
      </c>
      <c r="E81" s="21" t="s">
        <v>193</v>
      </c>
      <c r="F81" s="21" t="s">
        <v>194</v>
      </c>
      <c r="G81" s="21" t="s">
        <v>189</v>
      </c>
      <c r="H81" s="21" t="s">
        <v>190</v>
      </c>
      <c r="K81" s="22" t="s">
        <v>349</v>
      </c>
    </row>
    <row r="83" spans="1:22" ht="17" x14ac:dyDescent="0.2">
      <c r="A83" s="6" t="s">
        <v>113</v>
      </c>
    </row>
    <row r="84" spans="1:22" ht="17" x14ac:dyDescent="0.2">
      <c r="A84" s="6" t="s">
        <v>197</v>
      </c>
    </row>
    <row r="86" spans="1:22" ht="17" x14ac:dyDescent="0.2">
      <c r="A86" s="13" t="s">
        <v>115</v>
      </c>
    </row>
    <row r="87" spans="1:22" ht="17" x14ac:dyDescent="0.2">
      <c r="A87" s="6" t="s">
        <v>198</v>
      </c>
    </row>
    <row r="89" spans="1:22" ht="17" x14ac:dyDescent="0.2">
      <c r="A89" s="6" t="s">
        <v>117</v>
      </c>
    </row>
    <row r="90" spans="1:22" ht="17" x14ac:dyDescent="0.2">
      <c r="A90" s="6" t="s">
        <v>199</v>
      </c>
    </row>
    <row r="92" spans="1:22" s="11" customFormat="1" x14ac:dyDescent="0.2"/>
    <row r="93" spans="1:22" x14ac:dyDescent="0.2">
      <c r="A93" s="20">
        <v>42745</v>
      </c>
      <c r="B93" t="s">
        <v>376</v>
      </c>
      <c r="D93" t="s">
        <v>515</v>
      </c>
    </row>
    <row r="94" spans="1:22" ht="17" x14ac:dyDescent="0.2">
      <c r="A94" s="9" t="s">
        <v>0</v>
      </c>
      <c r="B94" s="9" t="s">
        <v>50</v>
      </c>
      <c r="C94" s="9" t="s">
        <v>49</v>
      </c>
      <c r="D94" s="9" t="s">
        <v>3</v>
      </c>
      <c r="E94" s="9" t="s">
        <v>5</v>
      </c>
      <c r="F94" s="15" t="s">
        <v>138</v>
      </c>
      <c r="M94" s="19" t="s">
        <v>222</v>
      </c>
      <c r="N94" s="19" t="s">
        <v>223</v>
      </c>
      <c r="O94" s="19" t="s">
        <v>53</v>
      </c>
      <c r="P94" s="19" t="s">
        <v>51</v>
      </c>
      <c r="Q94" s="19" t="s">
        <v>52</v>
      </c>
      <c r="R94" s="19" t="s">
        <v>83</v>
      </c>
      <c r="S94" s="19" t="s">
        <v>224</v>
      </c>
      <c r="T94" s="19" t="s">
        <v>225</v>
      </c>
      <c r="U94" s="19" t="s">
        <v>226</v>
      </c>
    </row>
    <row r="95" spans="1:22" ht="17" x14ac:dyDescent="0.2">
      <c r="A95" t="s">
        <v>204</v>
      </c>
      <c r="C95" t="s">
        <v>205</v>
      </c>
      <c r="D95" t="s">
        <v>206</v>
      </c>
      <c r="E95" t="s">
        <v>203</v>
      </c>
      <c r="M95" s="19" t="s">
        <v>227</v>
      </c>
      <c r="N95" s="6" t="s">
        <v>243</v>
      </c>
      <c r="O95" s="6" t="s">
        <v>229</v>
      </c>
      <c r="P95" s="6">
        <v>21</v>
      </c>
      <c r="Q95" s="6">
        <v>15</v>
      </c>
      <c r="R95" s="6">
        <v>35</v>
      </c>
      <c r="S95" s="6">
        <v>59.5</v>
      </c>
      <c r="T95" s="6">
        <v>47.62</v>
      </c>
      <c r="U95" s="6">
        <v>2</v>
      </c>
      <c r="V95" s="6">
        <v>2</v>
      </c>
    </row>
    <row r="96" spans="1:22" ht="17" x14ac:dyDescent="0.2">
      <c r="A96" s="13" t="s">
        <v>118</v>
      </c>
      <c r="B96" t="s">
        <v>119</v>
      </c>
      <c r="C96" t="s">
        <v>208</v>
      </c>
      <c r="D96" t="s">
        <v>97</v>
      </c>
      <c r="E96" t="s">
        <v>98</v>
      </c>
      <c r="F96" t="s">
        <v>99</v>
      </c>
      <c r="G96" t="s">
        <v>100</v>
      </c>
      <c r="H96" t="s">
        <v>101</v>
      </c>
      <c r="M96" s="19" t="s">
        <v>230</v>
      </c>
      <c r="N96" s="6" t="s">
        <v>244</v>
      </c>
      <c r="O96" s="6" t="s">
        <v>232</v>
      </c>
      <c r="P96" s="6">
        <v>21</v>
      </c>
      <c r="Q96" s="6">
        <v>164</v>
      </c>
      <c r="R96" s="6">
        <v>144</v>
      </c>
      <c r="S96" s="6">
        <v>59.65</v>
      </c>
      <c r="T96" s="6">
        <v>52.38</v>
      </c>
      <c r="U96" s="6">
        <v>2</v>
      </c>
      <c r="V96" s="6">
        <v>2</v>
      </c>
    </row>
    <row r="97" spans="1:14" ht="17" x14ac:dyDescent="0.2">
      <c r="A97" s="6" t="s">
        <v>92</v>
      </c>
      <c r="B97" t="s">
        <v>209</v>
      </c>
      <c r="C97" t="s">
        <v>210</v>
      </c>
      <c r="D97" t="s">
        <v>211</v>
      </c>
      <c r="E97" t="s">
        <v>212</v>
      </c>
      <c r="F97" t="s">
        <v>213</v>
      </c>
      <c r="G97" t="s">
        <v>107</v>
      </c>
      <c r="H97" t="s">
        <v>214</v>
      </c>
      <c r="M97" s="19" t="s">
        <v>233</v>
      </c>
      <c r="N97" s="6">
        <v>150</v>
      </c>
    </row>
    <row r="98" spans="1:14" ht="17" x14ac:dyDescent="0.2">
      <c r="A98" s="6" t="s">
        <v>94</v>
      </c>
      <c r="B98" t="s">
        <v>122</v>
      </c>
      <c r="C98" t="s">
        <v>215</v>
      </c>
      <c r="D98" t="s">
        <v>216</v>
      </c>
      <c r="E98" t="s">
        <v>212</v>
      </c>
      <c r="F98" t="s">
        <v>213</v>
      </c>
      <c r="G98" t="s">
        <v>195</v>
      </c>
      <c r="H98" t="s">
        <v>217</v>
      </c>
    </row>
    <row r="100" spans="1:14" ht="17" x14ac:dyDescent="0.2">
      <c r="A100" s="6" t="s">
        <v>113</v>
      </c>
    </row>
    <row r="101" spans="1:14" ht="17" x14ac:dyDescent="0.2">
      <c r="A101" s="6" t="s">
        <v>218</v>
      </c>
    </row>
    <row r="103" spans="1:14" ht="17" x14ac:dyDescent="0.2">
      <c r="A103" s="13" t="s">
        <v>115</v>
      </c>
    </row>
    <row r="104" spans="1:14" ht="17" x14ac:dyDescent="0.2">
      <c r="A104" s="6" t="s">
        <v>219</v>
      </c>
    </row>
    <row r="106" spans="1:14" ht="17" x14ac:dyDescent="0.2">
      <c r="A106" s="6" t="s">
        <v>117</v>
      </c>
    </row>
    <row r="107" spans="1:14" ht="17" x14ac:dyDescent="0.2">
      <c r="A107" s="6" t="s">
        <v>220</v>
      </c>
    </row>
    <row r="109" spans="1:14" s="11" customFormat="1" x14ac:dyDescent="0.2"/>
    <row r="112" spans="1:14" s="11" customFormat="1" x14ac:dyDescent="0.2"/>
    <row r="114" spans="1:23" x14ac:dyDescent="0.2">
      <c r="A114" s="20">
        <v>42761</v>
      </c>
      <c r="B114" t="s">
        <v>384</v>
      </c>
      <c r="D114" t="s">
        <v>518</v>
      </c>
    </row>
    <row r="115" spans="1:23" x14ac:dyDescent="0.2">
      <c r="A115" s="9" t="s">
        <v>0</v>
      </c>
      <c r="B115" s="9" t="s">
        <v>50</v>
      </c>
      <c r="C115" s="9" t="s">
        <v>49</v>
      </c>
      <c r="D115" s="9" t="s">
        <v>3</v>
      </c>
      <c r="E115" s="9" t="s">
        <v>5</v>
      </c>
      <c r="F115" s="15" t="s">
        <v>138</v>
      </c>
    </row>
    <row r="116" spans="1:23" x14ac:dyDescent="0.2">
      <c r="A116" s="26" t="s">
        <v>65</v>
      </c>
      <c r="B116" s="26"/>
      <c r="C116" s="26" t="s">
        <v>66</v>
      </c>
      <c r="D116" s="26" t="s">
        <v>386</v>
      </c>
      <c r="E116" s="26" t="s">
        <v>391</v>
      </c>
      <c r="F116" s="25"/>
    </row>
    <row r="117" spans="1:23" ht="17" x14ac:dyDescent="0.2"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 ht="17" x14ac:dyDescent="0.2">
      <c r="A118" s="6" t="s">
        <v>118</v>
      </c>
      <c r="B118" t="s">
        <v>119</v>
      </c>
      <c r="C118" t="s">
        <v>208</v>
      </c>
      <c r="D118" t="s">
        <v>400</v>
      </c>
      <c r="E118" t="s">
        <v>401</v>
      </c>
      <c r="F118" t="s">
        <v>91</v>
      </c>
      <c r="G118" t="s">
        <v>121</v>
      </c>
      <c r="H118" t="s">
        <v>101</v>
      </c>
      <c r="N118" s="19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7" x14ac:dyDescent="0.2">
      <c r="A119" s="6" t="s">
        <v>92</v>
      </c>
      <c r="B119" t="s">
        <v>283</v>
      </c>
      <c r="C119" s="27" t="s">
        <v>402</v>
      </c>
      <c r="D119" t="s">
        <v>403</v>
      </c>
      <c r="E119" t="s">
        <v>404</v>
      </c>
      <c r="F119" t="s">
        <v>405</v>
      </c>
      <c r="G119" t="s">
        <v>406</v>
      </c>
      <c r="H119" t="s">
        <v>407</v>
      </c>
      <c r="N119" s="19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7" x14ac:dyDescent="0.2">
      <c r="A120" s="6" t="s">
        <v>94</v>
      </c>
      <c r="B120" t="s">
        <v>408</v>
      </c>
      <c r="C120" t="s">
        <v>409</v>
      </c>
      <c r="D120" t="s">
        <v>410</v>
      </c>
      <c r="E120" t="s">
        <v>411</v>
      </c>
      <c r="F120" t="s">
        <v>405</v>
      </c>
      <c r="G120" t="s">
        <v>412</v>
      </c>
      <c r="H120" t="s">
        <v>413</v>
      </c>
      <c r="N120" s="19"/>
      <c r="O120" s="6"/>
    </row>
    <row r="121" spans="1:23" ht="17" x14ac:dyDescent="0.2">
      <c r="A121" s="6"/>
    </row>
    <row r="123" spans="1:23" ht="17" x14ac:dyDescent="0.2">
      <c r="A123" s="6"/>
    </row>
    <row r="124" spans="1:23" ht="17" x14ac:dyDescent="0.2">
      <c r="A124" s="6" t="s">
        <v>113</v>
      </c>
    </row>
    <row r="125" spans="1:23" ht="17" x14ac:dyDescent="0.2">
      <c r="A125" s="6" t="s">
        <v>414</v>
      </c>
    </row>
    <row r="127" spans="1:23" ht="17" x14ac:dyDescent="0.2">
      <c r="A127" s="6" t="s">
        <v>115</v>
      </c>
    </row>
    <row r="128" spans="1:23" ht="17" x14ac:dyDescent="0.2">
      <c r="A128" s="6" t="s">
        <v>415</v>
      </c>
    </row>
    <row r="130" spans="1:22" ht="17" x14ac:dyDescent="0.2">
      <c r="A130" s="6" t="s">
        <v>117</v>
      </c>
    </row>
    <row r="131" spans="1:22" ht="17" x14ac:dyDescent="0.2">
      <c r="A131" s="6" t="s">
        <v>416</v>
      </c>
    </row>
    <row r="133" spans="1:22" s="11" customFormat="1" x14ac:dyDescent="0.2"/>
    <row r="136" spans="1:22" x14ac:dyDescent="0.2">
      <c r="A136" s="20">
        <v>42761</v>
      </c>
      <c r="B136" t="s">
        <v>384</v>
      </c>
      <c r="D136" t="s">
        <v>519</v>
      </c>
    </row>
    <row r="137" spans="1:22" x14ac:dyDescent="0.2">
      <c r="A137" s="9" t="s">
        <v>0</v>
      </c>
      <c r="B137" s="9" t="s">
        <v>50</v>
      </c>
      <c r="C137" s="9" t="s">
        <v>49</v>
      </c>
      <c r="D137" s="9" t="s">
        <v>3</v>
      </c>
      <c r="E137" s="9" t="s">
        <v>5</v>
      </c>
      <c r="F137" s="15"/>
    </row>
    <row r="138" spans="1:22" ht="17" x14ac:dyDescent="0.2">
      <c r="A138" s="3" t="s">
        <v>61</v>
      </c>
      <c r="B138" s="3"/>
      <c r="C138" s="3" t="s">
        <v>62</v>
      </c>
      <c r="D138" s="3" t="s">
        <v>385</v>
      </c>
      <c r="E138" s="26" t="s">
        <v>391</v>
      </c>
      <c r="M138" s="19"/>
      <c r="N138" s="19"/>
      <c r="O138" s="19"/>
      <c r="P138" s="19"/>
      <c r="Q138" s="19"/>
      <c r="R138" s="19"/>
      <c r="S138" s="19"/>
      <c r="T138" s="19"/>
      <c r="U138" s="19"/>
    </row>
    <row r="139" spans="1:22" ht="17" x14ac:dyDescent="0.2">
      <c r="M139" s="19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7" x14ac:dyDescent="0.2">
      <c r="M140" s="19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7" x14ac:dyDescent="0.2">
      <c r="M141" s="19"/>
      <c r="N141" s="6"/>
    </row>
    <row r="142" spans="1:22" ht="17" x14ac:dyDescent="0.2">
      <c r="A142" s="13" t="s">
        <v>89</v>
      </c>
      <c r="B142" t="s">
        <v>335</v>
      </c>
      <c r="C142" t="s">
        <v>208</v>
      </c>
      <c r="D142" t="s">
        <v>400</v>
      </c>
      <c r="E142" t="s">
        <v>417</v>
      </c>
      <c r="F142" t="s">
        <v>298</v>
      </c>
      <c r="G142" t="s">
        <v>121</v>
      </c>
      <c r="H142" t="s">
        <v>101</v>
      </c>
    </row>
    <row r="143" spans="1:22" ht="17" x14ac:dyDescent="0.2">
      <c r="A143" s="6" t="s">
        <v>92</v>
      </c>
      <c r="B143" t="s">
        <v>167</v>
      </c>
      <c r="C143" t="s">
        <v>418</v>
      </c>
      <c r="D143" t="s">
        <v>419</v>
      </c>
      <c r="E143" t="s">
        <v>420</v>
      </c>
      <c r="F143" t="s">
        <v>421</v>
      </c>
      <c r="G143" t="s">
        <v>112</v>
      </c>
      <c r="H143" t="s">
        <v>422</v>
      </c>
    </row>
    <row r="144" spans="1:22" ht="17" x14ac:dyDescent="0.2">
      <c r="A144" s="6" t="s">
        <v>94</v>
      </c>
      <c r="B144" t="s">
        <v>122</v>
      </c>
      <c r="C144" t="s">
        <v>168</v>
      </c>
      <c r="D144" t="s">
        <v>423</v>
      </c>
      <c r="E144" t="s">
        <v>424</v>
      </c>
      <c r="F144" t="s">
        <v>421</v>
      </c>
      <c r="G144" t="s">
        <v>112</v>
      </c>
      <c r="H144" t="s">
        <v>425</v>
      </c>
    </row>
    <row r="147" spans="1:6" ht="17" x14ac:dyDescent="0.2">
      <c r="A147" s="6" t="s">
        <v>113</v>
      </c>
    </row>
    <row r="148" spans="1:6" ht="17" x14ac:dyDescent="0.2">
      <c r="A148" s="6" t="s">
        <v>426</v>
      </c>
    </row>
    <row r="149" spans="1:6" x14ac:dyDescent="0.2">
      <c r="B149" s="9"/>
      <c r="C149" s="9"/>
      <c r="D149" s="9"/>
      <c r="E149" s="9"/>
    </row>
    <row r="150" spans="1:6" ht="17" x14ac:dyDescent="0.2">
      <c r="A150" s="13" t="s">
        <v>115</v>
      </c>
    </row>
    <row r="151" spans="1:6" ht="17" x14ac:dyDescent="0.2">
      <c r="A151" s="6" t="s">
        <v>427</v>
      </c>
    </row>
    <row r="153" spans="1:6" ht="17" x14ac:dyDescent="0.2">
      <c r="A153" s="6" t="s">
        <v>117</v>
      </c>
    </row>
    <row r="154" spans="1:6" ht="17" x14ac:dyDescent="0.2">
      <c r="A154" s="6" t="s">
        <v>428</v>
      </c>
    </row>
    <row r="157" spans="1:6" s="11" customFormat="1" x14ac:dyDescent="0.2"/>
    <row r="159" spans="1:6" x14ac:dyDescent="0.2">
      <c r="A159" s="20"/>
    </row>
    <row r="160" spans="1:6" x14ac:dyDescent="0.2">
      <c r="A160" s="20">
        <v>42761</v>
      </c>
      <c r="B160" t="s">
        <v>384</v>
      </c>
      <c r="C160" s="9"/>
      <c r="D160" t="s">
        <v>520</v>
      </c>
      <c r="E160" s="9"/>
      <c r="F160" s="15"/>
    </row>
    <row r="161" spans="1:21" ht="17" x14ac:dyDescent="0.2">
      <c r="A161" s="9" t="s">
        <v>0</v>
      </c>
      <c r="B161" s="9" t="s">
        <v>50</v>
      </c>
      <c r="C161" s="9" t="s">
        <v>49</v>
      </c>
      <c r="D161" s="9" t="s">
        <v>3</v>
      </c>
      <c r="E161" s="9" t="s">
        <v>5</v>
      </c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1:21" ht="17" x14ac:dyDescent="0.2">
      <c r="A162" s="3" t="s">
        <v>392</v>
      </c>
      <c r="B162" s="3"/>
      <c r="C162" s="3" t="s">
        <v>393</v>
      </c>
      <c r="D162" s="3" t="s">
        <v>394</v>
      </c>
      <c r="E162" s="26" t="s">
        <v>391</v>
      </c>
      <c r="G162" s="26" t="s">
        <v>454</v>
      </c>
      <c r="L162" s="19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7" x14ac:dyDescent="0.2">
      <c r="L163" s="19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7" x14ac:dyDescent="0.2">
      <c r="A164" s="13"/>
      <c r="L164" s="19"/>
      <c r="M164" s="6"/>
    </row>
    <row r="165" spans="1:21" ht="17" x14ac:dyDescent="0.2">
      <c r="A165" s="6"/>
    </row>
    <row r="166" spans="1:21" ht="17" x14ac:dyDescent="0.2">
      <c r="A166" s="6"/>
    </row>
    <row r="167" spans="1:21" ht="17" x14ac:dyDescent="0.2">
      <c r="A167" s="13" t="s">
        <v>89</v>
      </c>
      <c r="B167" t="s">
        <v>335</v>
      </c>
      <c r="C167" t="s">
        <v>90</v>
      </c>
      <c r="D167" t="s">
        <v>120</v>
      </c>
      <c r="E167" t="s">
        <v>297</v>
      </c>
      <c r="F167" t="s">
        <v>298</v>
      </c>
      <c r="G167" t="s">
        <v>121</v>
      </c>
      <c r="H167" t="s">
        <v>101</v>
      </c>
    </row>
    <row r="168" spans="1:21" ht="17" x14ac:dyDescent="0.2">
      <c r="A168" s="6" t="s">
        <v>92</v>
      </c>
      <c r="B168" t="s">
        <v>429</v>
      </c>
      <c r="C168" t="s">
        <v>430</v>
      </c>
      <c r="D168" t="s">
        <v>431</v>
      </c>
      <c r="E168" t="s">
        <v>432</v>
      </c>
      <c r="F168" t="s">
        <v>433</v>
      </c>
      <c r="G168" t="s">
        <v>434</v>
      </c>
      <c r="H168" t="s">
        <v>435</v>
      </c>
    </row>
    <row r="169" spans="1:21" ht="17" x14ac:dyDescent="0.2">
      <c r="A169" s="6" t="s">
        <v>94</v>
      </c>
      <c r="B169" t="s">
        <v>408</v>
      </c>
      <c r="C169" t="s">
        <v>215</v>
      </c>
      <c r="D169" t="s">
        <v>436</v>
      </c>
      <c r="E169" t="s">
        <v>437</v>
      </c>
      <c r="F169" t="s">
        <v>433</v>
      </c>
      <c r="G169" t="s">
        <v>281</v>
      </c>
      <c r="H169" t="s">
        <v>438</v>
      </c>
    </row>
    <row r="170" spans="1:21" ht="17" x14ac:dyDescent="0.2">
      <c r="A170" s="6"/>
    </row>
    <row r="171" spans="1:21" ht="17" x14ac:dyDescent="0.2">
      <c r="A171" s="6" t="s">
        <v>113</v>
      </c>
    </row>
    <row r="172" spans="1:21" ht="17" x14ac:dyDescent="0.2">
      <c r="A172" s="6" t="s">
        <v>439</v>
      </c>
    </row>
    <row r="174" spans="1:21" ht="17" x14ac:dyDescent="0.2">
      <c r="A174" s="13" t="s">
        <v>115</v>
      </c>
    </row>
    <row r="175" spans="1:21" ht="17" x14ac:dyDescent="0.2">
      <c r="A175" s="6" t="s">
        <v>440</v>
      </c>
    </row>
    <row r="177" spans="1:22" ht="17" x14ac:dyDescent="0.2">
      <c r="A177" s="6" t="s">
        <v>117</v>
      </c>
    </row>
    <row r="178" spans="1:22" s="11" customFormat="1" ht="17" x14ac:dyDescent="0.2">
      <c r="A178" s="6" t="s">
        <v>441</v>
      </c>
    </row>
    <row r="181" spans="1:22" x14ac:dyDescent="0.2">
      <c r="A181" s="20">
        <v>42761</v>
      </c>
      <c r="B181" t="s">
        <v>384</v>
      </c>
      <c r="D181" s="28" t="s">
        <v>521</v>
      </c>
    </row>
    <row r="182" spans="1:22" x14ac:dyDescent="0.2">
      <c r="A182" s="9" t="s">
        <v>0</v>
      </c>
      <c r="B182" s="9" t="s">
        <v>50</v>
      </c>
      <c r="C182" s="9" t="s">
        <v>49</v>
      </c>
      <c r="D182" s="9" t="s">
        <v>3</v>
      </c>
      <c r="E182" s="9" t="s">
        <v>5</v>
      </c>
    </row>
    <row r="183" spans="1:22" x14ac:dyDescent="0.2">
      <c r="A183" s="14" t="s">
        <v>387</v>
      </c>
      <c r="B183" s="14"/>
      <c r="C183" s="14" t="s">
        <v>388</v>
      </c>
      <c r="D183" s="14" t="s">
        <v>389</v>
      </c>
      <c r="E183" s="14" t="s">
        <v>390</v>
      </c>
      <c r="F183" s="14"/>
    </row>
    <row r="184" spans="1:22" ht="17" x14ac:dyDescent="0.2">
      <c r="A184" s="9"/>
      <c r="B184" s="9"/>
      <c r="C184" s="9"/>
      <c r="D184" s="9"/>
      <c r="E184" s="9"/>
      <c r="F184" s="15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2" ht="17" x14ac:dyDescent="0.2">
      <c r="M185" s="19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7" x14ac:dyDescent="0.2">
      <c r="M186" s="19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7" x14ac:dyDescent="0.2">
      <c r="A187" s="13" t="s">
        <v>118</v>
      </c>
      <c r="B187" t="s">
        <v>119</v>
      </c>
      <c r="C187" t="s">
        <v>90</v>
      </c>
      <c r="D187" t="s">
        <v>139</v>
      </c>
      <c r="E187" t="s">
        <v>140</v>
      </c>
      <c r="F187" t="s">
        <v>91</v>
      </c>
      <c r="G187" t="s">
        <v>121</v>
      </c>
      <c r="H187" t="s">
        <v>101</v>
      </c>
      <c r="M187" s="19"/>
      <c r="N187" s="6"/>
    </row>
    <row r="188" spans="1:22" ht="17" x14ac:dyDescent="0.2">
      <c r="A188" s="6" t="s">
        <v>92</v>
      </c>
      <c r="B188" t="s">
        <v>186</v>
      </c>
      <c r="C188" t="s">
        <v>442</v>
      </c>
      <c r="D188" t="s">
        <v>443</v>
      </c>
      <c r="E188" t="s">
        <v>444</v>
      </c>
      <c r="F188" t="s">
        <v>445</v>
      </c>
      <c r="G188" t="s">
        <v>107</v>
      </c>
      <c r="H188" t="s">
        <v>446</v>
      </c>
    </row>
    <row r="189" spans="1:22" ht="17" x14ac:dyDescent="0.2">
      <c r="A189" s="6" t="s">
        <v>94</v>
      </c>
      <c r="B189" t="s">
        <v>429</v>
      </c>
      <c r="C189" t="s">
        <v>447</v>
      </c>
      <c r="D189" t="s">
        <v>448</v>
      </c>
      <c r="E189" t="s">
        <v>444</v>
      </c>
      <c r="F189" t="s">
        <v>445</v>
      </c>
      <c r="G189" t="s">
        <v>449</v>
      </c>
      <c r="H189" t="s">
        <v>450</v>
      </c>
    </row>
    <row r="190" spans="1:22" ht="17" x14ac:dyDescent="0.2">
      <c r="A190" s="6"/>
    </row>
    <row r="192" spans="1:22" ht="17" x14ac:dyDescent="0.2">
      <c r="A192" s="6" t="s">
        <v>113</v>
      </c>
    </row>
    <row r="193" spans="1:5" ht="17" x14ac:dyDescent="0.2">
      <c r="A193" s="6" t="s">
        <v>451</v>
      </c>
    </row>
    <row r="195" spans="1:5" ht="17" x14ac:dyDescent="0.2">
      <c r="A195" s="13" t="s">
        <v>115</v>
      </c>
    </row>
    <row r="196" spans="1:5" ht="17" x14ac:dyDescent="0.2">
      <c r="A196" s="6" t="s">
        <v>452</v>
      </c>
    </row>
    <row r="198" spans="1:5" ht="17" x14ac:dyDescent="0.2">
      <c r="A198" s="6" t="s">
        <v>117</v>
      </c>
    </row>
    <row r="199" spans="1:5" ht="17" x14ac:dyDescent="0.2">
      <c r="A199" s="6" t="s">
        <v>453</v>
      </c>
    </row>
    <row r="201" spans="1:5" s="11" customFormat="1" x14ac:dyDescent="0.2"/>
    <row r="204" spans="1:5" x14ac:dyDescent="0.2">
      <c r="A204" s="20">
        <v>42761</v>
      </c>
      <c r="B204" t="s">
        <v>384</v>
      </c>
      <c r="D204" s="28" t="s">
        <v>522</v>
      </c>
    </row>
    <row r="205" spans="1:5" x14ac:dyDescent="0.2">
      <c r="A205" s="9" t="s">
        <v>0</v>
      </c>
      <c r="B205" s="9" t="s">
        <v>50</v>
      </c>
      <c r="C205" s="9" t="s">
        <v>49</v>
      </c>
      <c r="D205" s="9" t="s">
        <v>3</v>
      </c>
      <c r="E205" s="9" t="s">
        <v>5</v>
      </c>
    </row>
    <row r="206" spans="1:5" x14ac:dyDescent="0.2">
      <c r="A206" s="14" t="s">
        <v>397</v>
      </c>
      <c r="B206" s="14"/>
      <c r="C206" s="14" t="s">
        <v>396</v>
      </c>
      <c r="D206" s="14" t="s">
        <v>395</v>
      </c>
      <c r="E206" s="14"/>
    </row>
    <row r="209" spans="1:8" ht="17" x14ac:dyDescent="0.2">
      <c r="A209" s="13" t="s">
        <v>118</v>
      </c>
      <c r="B209" t="s">
        <v>119</v>
      </c>
      <c r="C209" t="s">
        <v>208</v>
      </c>
      <c r="D209" t="s">
        <v>400</v>
      </c>
      <c r="E209" t="s">
        <v>401</v>
      </c>
      <c r="F209" t="s">
        <v>91</v>
      </c>
      <c r="G209" t="s">
        <v>121</v>
      </c>
      <c r="H209" t="s">
        <v>101</v>
      </c>
    </row>
    <row r="210" spans="1:8" ht="17" x14ac:dyDescent="0.2">
      <c r="A210" s="6" t="s">
        <v>92</v>
      </c>
      <c r="B210" t="s">
        <v>129</v>
      </c>
      <c r="C210" t="s">
        <v>458</v>
      </c>
      <c r="D210" t="s">
        <v>459</v>
      </c>
      <c r="E210" t="s">
        <v>342</v>
      </c>
      <c r="F210" t="s">
        <v>460</v>
      </c>
      <c r="G210" t="s">
        <v>461</v>
      </c>
      <c r="H210" t="s">
        <v>462</v>
      </c>
    </row>
    <row r="211" spans="1:8" ht="17" x14ac:dyDescent="0.2">
      <c r="A211" s="6" t="s">
        <v>94</v>
      </c>
      <c r="B211" t="s">
        <v>122</v>
      </c>
      <c r="C211" t="s">
        <v>463</v>
      </c>
      <c r="D211" t="s">
        <v>464</v>
      </c>
      <c r="E211" t="s">
        <v>465</v>
      </c>
      <c r="F211" t="s">
        <v>460</v>
      </c>
      <c r="G211" t="s">
        <v>466</v>
      </c>
      <c r="H211" t="s">
        <v>467</v>
      </c>
    </row>
    <row r="213" spans="1:8" ht="17" x14ac:dyDescent="0.2">
      <c r="A213" s="6" t="s">
        <v>113</v>
      </c>
    </row>
    <row r="214" spans="1:8" ht="17" x14ac:dyDescent="0.2">
      <c r="A214" s="6" t="s">
        <v>455</v>
      </c>
    </row>
    <row r="216" spans="1:8" ht="17" x14ac:dyDescent="0.2">
      <c r="A216" s="13" t="s">
        <v>115</v>
      </c>
    </row>
    <row r="217" spans="1:8" ht="17" x14ac:dyDescent="0.2">
      <c r="A217" s="6" t="s">
        <v>456</v>
      </c>
    </row>
    <row r="219" spans="1:8" ht="17" x14ac:dyDescent="0.2">
      <c r="A219" s="6" t="s">
        <v>117</v>
      </c>
    </row>
    <row r="220" spans="1:8" ht="17" x14ac:dyDescent="0.2">
      <c r="A220" s="6" t="s">
        <v>457</v>
      </c>
    </row>
    <row r="224" spans="1:8" s="11" customFormat="1" x14ac:dyDescent="0.2"/>
    <row r="227" spans="1:8" x14ac:dyDescent="0.2">
      <c r="A227" s="20">
        <v>42761</v>
      </c>
      <c r="B227" t="s">
        <v>384</v>
      </c>
      <c r="D227" s="28" t="s">
        <v>523</v>
      </c>
    </row>
    <row r="228" spans="1:8" x14ac:dyDescent="0.2">
      <c r="A228" s="9" t="s">
        <v>0</v>
      </c>
      <c r="B228" s="9" t="s">
        <v>50</v>
      </c>
      <c r="C228" s="9" t="s">
        <v>49</v>
      </c>
      <c r="D228" s="9" t="s">
        <v>3</v>
      </c>
      <c r="E228" s="9" t="s">
        <v>5</v>
      </c>
    </row>
    <row r="229" spans="1:8" x14ac:dyDescent="0.2">
      <c r="A229" s="14" t="s">
        <v>200</v>
      </c>
      <c r="B229" s="14"/>
      <c r="C229" s="14" t="s">
        <v>201</v>
      </c>
      <c r="D229" s="14" t="s">
        <v>399</v>
      </c>
      <c r="E229" s="14" t="s">
        <v>398</v>
      </c>
    </row>
    <row r="233" spans="1:8" ht="17" x14ac:dyDescent="0.2">
      <c r="A233" s="13" t="s">
        <v>118</v>
      </c>
      <c r="B233" t="s">
        <v>119</v>
      </c>
      <c r="C233" t="s">
        <v>90</v>
      </c>
      <c r="D233" t="s">
        <v>120</v>
      </c>
      <c r="E233" t="s">
        <v>98</v>
      </c>
      <c r="F233" t="s">
        <v>99</v>
      </c>
      <c r="G233" t="s">
        <v>100</v>
      </c>
      <c r="H233" t="s">
        <v>101</v>
      </c>
    </row>
    <row r="234" spans="1:8" ht="17" x14ac:dyDescent="0.2">
      <c r="A234" s="6" t="s">
        <v>92</v>
      </c>
      <c r="B234" t="s">
        <v>122</v>
      </c>
      <c r="C234" t="s">
        <v>471</v>
      </c>
      <c r="D234" t="s">
        <v>472</v>
      </c>
      <c r="E234" t="s">
        <v>164</v>
      </c>
      <c r="F234" t="s">
        <v>473</v>
      </c>
      <c r="G234" t="s">
        <v>474</v>
      </c>
      <c r="H234" t="s">
        <v>475</v>
      </c>
    </row>
    <row r="235" spans="1:8" ht="17" x14ac:dyDescent="0.2">
      <c r="A235" s="6" t="s">
        <v>94</v>
      </c>
      <c r="B235" t="s">
        <v>209</v>
      </c>
      <c r="C235" t="s">
        <v>284</v>
      </c>
      <c r="D235" t="s">
        <v>476</v>
      </c>
      <c r="E235" t="s">
        <v>170</v>
      </c>
      <c r="F235" t="s">
        <v>473</v>
      </c>
      <c r="G235" t="s">
        <v>477</v>
      </c>
      <c r="H235" t="s">
        <v>478</v>
      </c>
    </row>
    <row r="238" spans="1:8" ht="17" x14ac:dyDescent="0.2">
      <c r="A238" s="6" t="s">
        <v>113</v>
      </c>
    </row>
    <row r="239" spans="1:8" ht="17" x14ac:dyDescent="0.2">
      <c r="A239" s="6" t="s">
        <v>468</v>
      </c>
    </row>
    <row r="241" spans="1:23" ht="17" x14ac:dyDescent="0.2">
      <c r="A241" s="13" t="s">
        <v>115</v>
      </c>
    </row>
    <row r="242" spans="1:23" ht="17" x14ac:dyDescent="0.2">
      <c r="A242" s="6" t="s">
        <v>469</v>
      </c>
    </row>
    <row r="244" spans="1:23" ht="17" x14ac:dyDescent="0.2">
      <c r="A244" s="6" t="s">
        <v>117</v>
      </c>
    </row>
    <row r="245" spans="1:23" ht="17" x14ac:dyDescent="0.2">
      <c r="A245" s="6" t="s">
        <v>470</v>
      </c>
    </row>
    <row r="250" spans="1:23" s="11" customFormat="1" x14ac:dyDescent="0.2"/>
    <row r="252" spans="1:23" x14ac:dyDescent="0.2">
      <c r="A252" s="20">
        <v>42761</v>
      </c>
      <c r="B252" t="s">
        <v>384</v>
      </c>
      <c r="D252" s="28" t="s">
        <v>517</v>
      </c>
    </row>
    <row r="253" spans="1:23" x14ac:dyDescent="0.2">
      <c r="A253" s="9" t="s">
        <v>0</v>
      </c>
      <c r="B253" s="9" t="s">
        <v>50</v>
      </c>
      <c r="C253" s="9" t="s">
        <v>49</v>
      </c>
      <c r="D253" s="9" t="s">
        <v>3</v>
      </c>
      <c r="E253" s="9" t="s">
        <v>5</v>
      </c>
      <c r="F253" s="15" t="s">
        <v>138</v>
      </c>
    </row>
    <row r="254" spans="1:23" x14ac:dyDescent="0.2">
      <c r="A254" t="s">
        <v>21</v>
      </c>
      <c r="C254" t="s">
        <v>271</v>
      </c>
      <c r="D254" t="s">
        <v>270</v>
      </c>
      <c r="E254" t="s">
        <v>272</v>
      </c>
    </row>
    <row r="255" spans="1:23" ht="17" x14ac:dyDescent="0.2">
      <c r="N255" s="19"/>
      <c r="O255" s="19" t="s">
        <v>222</v>
      </c>
      <c r="P255" s="19" t="s">
        <v>223</v>
      </c>
      <c r="Q255" s="19" t="s">
        <v>53</v>
      </c>
      <c r="R255" s="19" t="s">
        <v>51</v>
      </c>
      <c r="S255" s="19" t="s">
        <v>52</v>
      </c>
      <c r="T255" s="19" t="s">
        <v>83</v>
      </c>
      <c r="U255" s="19" t="s">
        <v>224</v>
      </c>
      <c r="V255" s="19" t="s">
        <v>225</v>
      </c>
      <c r="W255" s="19" t="s">
        <v>226</v>
      </c>
    </row>
    <row r="256" spans="1:23" ht="17" x14ac:dyDescent="0.2">
      <c r="N256" s="19" t="s">
        <v>227</v>
      </c>
      <c r="O256" s="6" t="s">
        <v>292</v>
      </c>
      <c r="P256" s="6" t="s">
        <v>229</v>
      </c>
      <c r="Q256" s="6">
        <v>22</v>
      </c>
      <c r="R256" s="6">
        <v>46</v>
      </c>
      <c r="S256" s="6">
        <v>67</v>
      </c>
      <c r="T256" s="6">
        <v>59.05</v>
      </c>
      <c r="U256" s="6">
        <v>40.909999999999997</v>
      </c>
      <c r="V256" s="6">
        <v>4</v>
      </c>
      <c r="W256" s="6">
        <v>3</v>
      </c>
    </row>
    <row r="257" spans="1:23" ht="17" x14ac:dyDescent="0.2">
      <c r="A257" s="13" t="s">
        <v>118</v>
      </c>
      <c r="B257" t="s">
        <v>119</v>
      </c>
      <c r="C257" s="18" t="s">
        <v>90</v>
      </c>
      <c r="D257" t="s">
        <v>120</v>
      </c>
      <c r="E257" t="s">
        <v>273</v>
      </c>
      <c r="F257" t="s">
        <v>274</v>
      </c>
      <c r="G257" t="s">
        <v>99</v>
      </c>
      <c r="H257" t="s">
        <v>100</v>
      </c>
      <c r="I257" t="s">
        <v>101</v>
      </c>
      <c r="N257" s="19" t="s">
        <v>230</v>
      </c>
      <c r="O257" s="6" t="s">
        <v>293</v>
      </c>
      <c r="P257" s="6" t="s">
        <v>232</v>
      </c>
      <c r="Q257" s="6">
        <v>25</v>
      </c>
      <c r="R257" s="6">
        <v>411</v>
      </c>
      <c r="S257" s="6">
        <v>387</v>
      </c>
      <c r="T257" s="6">
        <v>59.64</v>
      </c>
      <c r="U257" s="6">
        <v>44</v>
      </c>
      <c r="V257" s="6">
        <v>4</v>
      </c>
      <c r="W257" s="6">
        <v>2</v>
      </c>
    </row>
    <row r="258" spans="1:23" ht="17" x14ac:dyDescent="0.2">
      <c r="A258" s="6" t="s">
        <v>92</v>
      </c>
      <c r="B258" t="s">
        <v>275</v>
      </c>
      <c r="C258" t="s">
        <v>276</v>
      </c>
      <c r="D258" t="s">
        <v>277</v>
      </c>
      <c r="E258" t="s">
        <v>278</v>
      </c>
      <c r="F258" t="s">
        <v>279</v>
      </c>
      <c r="G258" t="s">
        <v>280</v>
      </c>
      <c r="H258" t="s">
        <v>281</v>
      </c>
      <c r="I258" t="s">
        <v>282</v>
      </c>
      <c r="N258" s="19" t="s">
        <v>233</v>
      </c>
      <c r="O258" s="6">
        <v>366</v>
      </c>
    </row>
    <row r="259" spans="1:23" ht="17" x14ac:dyDescent="0.2">
      <c r="A259" s="6" t="s">
        <v>94</v>
      </c>
      <c r="B259" t="s">
        <v>283</v>
      </c>
      <c r="C259" t="s">
        <v>284</v>
      </c>
      <c r="D259" t="s">
        <v>285</v>
      </c>
      <c r="E259" t="s">
        <v>286</v>
      </c>
      <c r="F259" t="s">
        <v>279</v>
      </c>
      <c r="G259" t="s">
        <v>280</v>
      </c>
      <c r="H259" t="s">
        <v>287</v>
      </c>
      <c r="I259" t="s">
        <v>288</v>
      </c>
    </row>
    <row r="261" spans="1:23" ht="17" x14ac:dyDescent="0.2">
      <c r="A261" s="6" t="s">
        <v>113</v>
      </c>
    </row>
    <row r="262" spans="1:23" ht="17" x14ac:dyDescent="0.2">
      <c r="A262" s="6" t="s">
        <v>289</v>
      </c>
    </row>
    <row r="264" spans="1:23" ht="17" x14ac:dyDescent="0.2">
      <c r="A264" s="13" t="s">
        <v>115</v>
      </c>
    </row>
    <row r="265" spans="1:23" ht="17" x14ac:dyDescent="0.2">
      <c r="A265" s="6" t="s">
        <v>290</v>
      </c>
    </row>
    <row r="267" spans="1:23" ht="17" x14ac:dyDescent="0.2">
      <c r="A267" s="6" t="s">
        <v>117</v>
      </c>
    </row>
    <row r="268" spans="1:23" ht="17" x14ac:dyDescent="0.2">
      <c r="A268" s="6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9"/>
  <sheetViews>
    <sheetView workbookViewId="0">
      <selection activeCell="A3" sqref="A3:X19"/>
    </sheetView>
  </sheetViews>
  <sheetFormatPr baseColWidth="10" defaultRowHeight="16" x14ac:dyDescent="0.2"/>
  <sheetData>
    <row r="2" spans="1:23" x14ac:dyDescent="0.2">
      <c r="A2" s="20">
        <v>42747</v>
      </c>
    </row>
    <row r="3" spans="1:23" x14ac:dyDescent="0.2">
      <c r="A3" s="9" t="s">
        <v>0</v>
      </c>
      <c r="B3" s="9" t="s">
        <v>50</v>
      </c>
      <c r="C3" s="9" t="s">
        <v>49</v>
      </c>
      <c r="D3" s="9" t="s">
        <v>3</v>
      </c>
      <c r="E3" s="9" t="s">
        <v>5</v>
      </c>
      <c r="F3" s="15" t="s">
        <v>138</v>
      </c>
    </row>
    <row r="4" spans="1:23" x14ac:dyDescent="0.2">
      <c r="A4" t="s">
        <v>21</v>
      </c>
      <c r="C4" t="s">
        <v>271</v>
      </c>
      <c r="D4" t="s">
        <v>270</v>
      </c>
      <c r="E4" t="s">
        <v>272</v>
      </c>
    </row>
    <row r="5" spans="1:23" ht="17" x14ac:dyDescent="0.2">
      <c r="N5" s="19"/>
      <c r="O5" s="19" t="s">
        <v>222</v>
      </c>
      <c r="P5" s="19" t="s">
        <v>223</v>
      </c>
      <c r="Q5" s="19" t="s">
        <v>53</v>
      </c>
      <c r="R5" s="19" t="s">
        <v>51</v>
      </c>
      <c r="S5" s="19" t="s">
        <v>52</v>
      </c>
      <c r="T5" s="19" t="s">
        <v>83</v>
      </c>
      <c r="U5" s="19" t="s">
        <v>224</v>
      </c>
      <c r="V5" s="19" t="s">
        <v>225</v>
      </c>
      <c r="W5" s="19" t="s">
        <v>226</v>
      </c>
    </row>
    <row r="6" spans="1:23" ht="17" x14ac:dyDescent="0.2">
      <c r="N6" s="19" t="s">
        <v>227</v>
      </c>
      <c r="O6" s="6" t="s">
        <v>292</v>
      </c>
      <c r="P6" s="6" t="s">
        <v>229</v>
      </c>
      <c r="Q6" s="6">
        <v>22</v>
      </c>
      <c r="R6" s="6">
        <v>46</v>
      </c>
      <c r="S6" s="6">
        <v>67</v>
      </c>
      <c r="T6" s="6">
        <v>59.05</v>
      </c>
      <c r="U6" s="6">
        <v>40.909999999999997</v>
      </c>
      <c r="V6" s="6">
        <v>4</v>
      </c>
      <c r="W6" s="6">
        <v>3</v>
      </c>
    </row>
    <row r="7" spans="1:23" ht="17" x14ac:dyDescent="0.2">
      <c r="A7" s="13" t="s">
        <v>118</v>
      </c>
      <c r="B7" t="s">
        <v>119</v>
      </c>
      <c r="C7" s="18" t="s">
        <v>90</v>
      </c>
      <c r="D7" t="s">
        <v>120</v>
      </c>
      <c r="E7" t="s">
        <v>273</v>
      </c>
      <c r="F7" t="s">
        <v>274</v>
      </c>
      <c r="G7" t="s">
        <v>99</v>
      </c>
      <c r="H7" t="s">
        <v>100</v>
      </c>
      <c r="I7" t="s">
        <v>101</v>
      </c>
      <c r="N7" s="19" t="s">
        <v>230</v>
      </c>
      <c r="O7" s="6" t="s">
        <v>293</v>
      </c>
      <c r="P7" s="6" t="s">
        <v>232</v>
      </c>
      <c r="Q7" s="6">
        <v>25</v>
      </c>
      <c r="R7" s="6">
        <v>411</v>
      </c>
      <c r="S7" s="6">
        <v>387</v>
      </c>
      <c r="T7" s="6">
        <v>59.64</v>
      </c>
      <c r="U7" s="6">
        <v>44</v>
      </c>
      <c r="V7" s="6">
        <v>4</v>
      </c>
      <c r="W7" s="6">
        <v>2</v>
      </c>
    </row>
    <row r="8" spans="1:23" ht="17" x14ac:dyDescent="0.2">
      <c r="A8" s="6" t="s">
        <v>92</v>
      </c>
      <c r="B8" t="s">
        <v>275</v>
      </c>
      <c r="C8" t="s">
        <v>276</v>
      </c>
      <c r="D8" t="s">
        <v>277</v>
      </c>
      <c r="E8" t="s">
        <v>278</v>
      </c>
      <c r="F8" t="s">
        <v>279</v>
      </c>
      <c r="G8" t="s">
        <v>280</v>
      </c>
      <c r="H8" t="s">
        <v>281</v>
      </c>
      <c r="I8" t="s">
        <v>282</v>
      </c>
      <c r="N8" s="19" t="s">
        <v>233</v>
      </c>
      <c r="O8" s="6">
        <v>366</v>
      </c>
    </row>
    <row r="9" spans="1:23" ht="17" x14ac:dyDescent="0.2">
      <c r="A9" s="6" t="s">
        <v>94</v>
      </c>
      <c r="B9" t="s">
        <v>283</v>
      </c>
      <c r="C9" t="s">
        <v>284</v>
      </c>
      <c r="D9" t="s">
        <v>285</v>
      </c>
      <c r="E9" t="s">
        <v>286</v>
      </c>
      <c r="F9" t="s">
        <v>279</v>
      </c>
      <c r="G9" t="s">
        <v>280</v>
      </c>
      <c r="H9" t="s">
        <v>287</v>
      </c>
      <c r="I9" t="s">
        <v>288</v>
      </c>
    </row>
    <row r="11" spans="1:23" ht="17" x14ac:dyDescent="0.2">
      <c r="A11" s="6" t="s">
        <v>113</v>
      </c>
    </row>
    <row r="12" spans="1:23" ht="17" x14ac:dyDescent="0.2">
      <c r="A12" s="6" t="s">
        <v>289</v>
      </c>
    </row>
    <row r="14" spans="1:23" ht="17" x14ac:dyDescent="0.2">
      <c r="A14" s="13" t="s">
        <v>115</v>
      </c>
    </row>
    <row r="15" spans="1:23" ht="17" x14ac:dyDescent="0.2">
      <c r="A15" s="6" t="s">
        <v>290</v>
      </c>
    </row>
    <row r="17" spans="1:22" ht="17" x14ac:dyDescent="0.2">
      <c r="A17" s="6" t="s">
        <v>117</v>
      </c>
    </row>
    <row r="18" spans="1:22" ht="17" x14ac:dyDescent="0.2">
      <c r="A18" s="6" t="s">
        <v>291</v>
      </c>
    </row>
    <row r="21" spans="1:22" s="11" customFormat="1" x14ac:dyDescent="0.2"/>
    <row r="24" spans="1:22" x14ac:dyDescent="0.2">
      <c r="A24" s="20">
        <v>42747</v>
      </c>
    </row>
    <row r="25" spans="1:22" x14ac:dyDescent="0.2">
      <c r="A25" s="9" t="s">
        <v>0</v>
      </c>
      <c r="B25" s="9" t="s">
        <v>50</v>
      </c>
      <c r="C25" s="9" t="s">
        <v>49</v>
      </c>
      <c r="D25" s="9" t="s">
        <v>3</v>
      </c>
      <c r="E25" s="9" t="s">
        <v>5</v>
      </c>
      <c r="F25" s="15" t="s">
        <v>138</v>
      </c>
    </row>
    <row r="26" spans="1:22" ht="17" x14ac:dyDescent="0.2">
      <c r="A26" t="s">
        <v>294</v>
      </c>
      <c r="C26" t="s">
        <v>295</v>
      </c>
      <c r="D26" t="s">
        <v>58</v>
      </c>
      <c r="E26" t="s">
        <v>296</v>
      </c>
      <c r="M26" s="19" t="s">
        <v>222</v>
      </c>
      <c r="N26" s="19" t="s">
        <v>223</v>
      </c>
      <c r="O26" s="19" t="s">
        <v>53</v>
      </c>
      <c r="P26" s="19" t="s">
        <v>51</v>
      </c>
      <c r="Q26" s="19" t="s">
        <v>52</v>
      </c>
      <c r="R26" s="19" t="s">
        <v>83</v>
      </c>
      <c r="S26" s="19" t="s">
        <v>224</v>
      </c>
      <c r="T26" s="19" t="s">
        <v>225</v>
      </c>
      <c r="U26" s="19" t="s">
        <v>226</v>
      </c>
    </row>
    <row r="27" spans="1:22" ht="17" x14ac:dyDescent="0.2">
      <c r="M27" s="19" t="s">
        <v>227</v>
      </c>
      <c r="N27" s="6" t="s">
        <v>311</v>
      </c>
      <c r="O27" s="6" t="s">
        <v>229</v>
      </c>
      <c r="P27" s="6">
        <v>20</v>
      </c>
      <c r="Q27" s="6">
        <v>229</v>
      </c>
      <c r="R27" s="6">
        <v>248</v>
      </c>
      <c r="S27" s="6">
        <v>60.11</v>
      </c>
      <c r="T27" s="6">
        <v>55</v>
      </c>
      <c r="U27" s="6">
        <v>5</v>
      </c>
      <c r="V27" s="6">
        <v>3</v>
      </c>
    </row>
    <row r="28" spans="1:22" ht="17" x14ac:dyDescent="0.2">
      <c r="M28" s="19" t="s">
        <v>230</v>
      </c>
      <c r="N28" s="6" t="s">
        <v>312</v>
      </c>
      <c r="O28" s="6" t="s">
        <v>232</v>
      </c>
      <c r="P28" s="6">
        <v>20</v>
      </c>
      <c r="Q28" s="6">
        <v>625</v>
      </c>
      <c r="R28" s="6">
        <v>606</v>
      </c>
      <c r="S28" s="6">
        <v>60.04</v>
      </c>
      <c r="T28" s="6">
        <v>50</v>
      </c>
      <c r="U28" s="6">
        <v>4</v>
      </c>
      <c r="V28" s="6">
        <v>2</v>
      </c>
    </row>
    <row r="29" spans="1:22" ht="17" x14ac:dyDescent="0.2">
      <c r="A29" s="13" t="s">
        <v>118</v>
      </c>
      <c r="B29" t="s">
        <v>119</v>
      </c>
      <c r="C29" t="s">
        <v>90</v>
      </c>
      <c r="D29" t="s">
        <v>120</v>
      </c>
      <c r="E29" t="s">
        <v>297</v>
      </c>
      <c r="F29" t="s">
        <v>298</v>
      </c>
      <c r="G29" t="s">
        <v>121</v>
      </c>
      <c r="H29" t="s">
        <v>101</v>
      </c>
      <c r="M29" s="19" t="s">
        <v>233</v>
      </c>
      <c r="N29" s="6">
        <v>397</v>
      </c>
    </row>
    <row r="30" spans="1:22" ht="17" x14ac:dyDescent="0.2">
      <c r="A30" s="6" t="s">
        <v>92</v>
      </c>
      <c r="B30" t="s">
        <v>209</v>
      </c>
      <c r="C30" t="s">
        <v>299</v>
      </c>
      <c r="D30" t="s">
        <v>300</v>
      </c>
      <c r="E30" t="s">
        <v>125</v>
      </c>
      <c r="F30" t="s">
        <v>301</v>
      </c>
      <c r="G30" t="s">
        <v>302</v>
      </c>
      <c r="H30" t="s">
        <v>303</v>
      </c>
    </row>
    <row r="31" spans="1:22" ht="17" x14ac:dyDescent="0.2">
      <c r="A31" s="6" t="s">
        <v>94</v>
      </c>
      <c r="B31" t="s">
        <v>283</v>
      </c>
      <c r="C31" t="s">
        <v>304</v>
      </c>
      <c r="D31" t="s">
        <v>305</v>
      </c>
      <c r="E31" t="s">
        <v>125</v>
      </c>
      <c r="F31" t="s">
        <v>301</v>
      </c>
      <c r="G31" t="s">
        <v>306</v>
      </c>
      <c r="H31" t="s">
        <v>307</v>
      </c>
    </row>
    <row r="35" spans="1:6" ht="17" x14ac:dyDescent="0.2">
      <c r="A35" s="6" t="s">
        <v>113</v>
      </c>
    </row>
    <row r="36" spans="1:6" ht="17" x14ac:dyDescent="0.2">
      <c r="A36" s="6" t="s">
        <v>308</v>
      </c>
    </row>
    <row r="38" spans="1:6" ht="17" x14ac:dyDescent="0.2">
      <c r="A38" s="13" t="s">
        <v>115</v>
      </c>
    </row>
    <row r="39" spans="1:6" ht="17" x14ac:dyDescent="0.2">
      <c r="A39" s="6" t="s">
        <v>309</v>
      </c>
    </row>
    <row r="41" spans="1:6" ht="17" x14ac:dyDescent="0.2">
      <c r="A41" s="6" t="s">
        <v>117</v>
      </c>
    </row>
    <row r="42" spans="1:6" ht="17" x14ac:dyDescent="0.2">
      <c r="A42" s="6" t="s">
        <v>310</v>
      </c>
    </row>
    <row r="45" spans="1:6" s="11" customFormat="1" x14ac:dyDescent="0.2"/>
    <row r="47" spans="1:6" x14ac:dyDescent="0.2">
      <c r="A47" s="20">
        <v>42747</v>
      </c>
    </row>
    <row r="48" spans="1:6" x14ac:dyDescent="0.2">
      <c r="A48" s="9" t="s">
        <v>0</v>
      </c>
      <c r="B48" s="9" t="s">
        <v>50</v>
      </c>
      <c r="C48" s="9" t="s">
        <v>49</v>
      </c>
      <c r="D48" s="9" t="s">
        <v>3</v>
      </c>
      <c r="E48" s="9" t="s">
        <v>5</v>
      </c>
      <c r="F48" s="15" t="s">
        <v>138</v>
      </c>
    </row>
    <row r="49" spans="1:21" ht="17" x14ac:dyDescent="0.2">
      <c r="A49" t="s">
        <v>313</v>
      </c>
      <c r="C49" t="s">
        <v>315</v>
      </c>
      <c r="D49" t="s">
        <v>314</v>
      </c>
      <c r="L49" s="19" t="s">
        <v>222</v>
      </c>
      <c r="M49" s="19" t="s">
        <v>223</v>
      </c>
      <c r="N49" s="19" t="s">
        <v>53</v>
      </c>
      <c r="O49" s="19" t="s">
        <v>51</v>
      </c>
      <c r="P49" s="19" t="s">
        <v>52</v>
      </c>
      <c r="Q49" s="19" t="s">
        <v>83</v>
      </c>
      <c r="R49" s="19" t="s">
        <v>224</v>
      </c>
      <c r="S49" s="19" t="s">
        <v>225</v>
      </c>
      <c r="T49" s="19" t="s">
        <v>226</v>
      </c>
    </row>
    <row r="50" spans="1:21" ht="17" x14ac:dyDescent="0.2">
      <c r="L50" s="19" t="s">
        <v>227</v>
      </c>
      <c r="M50" s="6" t="s">
        <v>331</v>
      </c>
      <c r="N50" s="6" t="s">
        <v>229</v>
      </c>
      <c r="O50" s="6">
        <v>21</v>
      </c>
      <c r="P50" s="6">
        <v>129</v>
      </c>
      <c r="Q50" s="6">
        <v>149</v>
      </c>
      <c r="R50" s="6">
        <v>59.8</v>
      </c>
      <c r="S50" s="6">
        <v>52.38</v>
      </c>
      <c r="T50" s="6">
        <v>4</v>
      </c>
      <c r="U50" s="6">
        <v>2</v>
      </c>
    </row>
    <row r="51" spans="1:21" ht="17" x14ac:dyDescent="0.2">
      <c r="L51" s="19" t="s">
        <v>230</v>
      </c>
      <c r="M51" s="6" t="s">
        <v>332</v>
      </c>
      <c r="N51" s="6" t="s">
        <v>232</v>
      </c>
      <c r="O51" s="6">
        <v>20</v>
      </c>
      <c r="P51" s="6">
        <v>484</v>
      </c>
      <c r="Q51" s="6">
        <v>465</v>
      </c>
      <c r="R51" s="6">
        <v>60.39</v>
      </c>
      <c r="S51" s="6">
        <v>55</v>
      </c>
      <c r="T51" s="6">
        <v>4</v>
      </c>
      <c r="U51" s="6">
        <v>2</v>
      </c>
    </row>
    <row r="52" spans="1:21" ht="17" x14ac:dyDescent="0.2">
      <c r="A52" s="13" t="s">
        <v>118</v>
      </c>
      <c r="B52" t="s">
        <v>119</v>
      </c>
      <c r="C52" t="s">
        <v>208</v>
      </c>
      <c r="D52" t="s">
        <v>316</v>
      </c>
      <c r="E52" t="s">
        <v>140</v>
      </c>
      <c r="F52" t="s">
        <v>91</v>
      </c>
      <c r="G52" t="s">
        <v>121</v>
      </c>
      <c r="H52" t="s">
        <v>101</v>
      </c>
      <c r="L52" s="19" t="s">
        <v>233</v>
      </c>
      <c r="M52" s="6">
        <v>356</v>
      </c>
    </row>
    <row r="53" spans="1:21" ht="17" x14ac:dyDescent="0.2">
      <c r="A53" s="6" t="s">
        <v>141</v>
      </c>
      <c r="B53" t="s">
        <v>317</v>
      </c>
      <c r="C53" t="s">
        <v>187</v>
      </c>
      <c r="D53" t="s">
        <v>318</v>
      </c>
      <c r="E53" t="s">
        <v>319</v>
      </c>
      <c r="F53" t="s">
        <v>320</v>
      </c>
      <c r="G53" t="s">
        <v>321</v>
      </c>
      <c r="H53" t="s">
        <v>322</v>
      </c>
    </row>
    <row r="54" spans="1:21" ht="17" x14ac:dyDescent="0.2">
      <c r="A54" s="6" t="s">
        <v>149</v>
      </c>
      <c r="B54" t="s">
        <v>323</v>
      </c>
      <c r="C54" t="s">
        <v>324</v>
      </c>
      <c r="D54" t="s">
        <v>325</v>
      </c>
      <c r="E54" t="s">
        <v>319</v>
      </c>
      <c r="F54" t="s">
        <v>320</v>
      </c>
      <c r="G54" t="s">
        <v>326</v>
      </c>
      <c r="H54" t="s">
        <v>327</v>
      </c>
    </row>
    <row r="57" spans="1:21" ht="17" x14ac:dyDescent="0.2">
      <c r="A57" s="6" t="s">
        <v>113</v>
      </c>
    </row>
    <row r="58" spans="1:21" ht="17" x14ac:dyDescent="0.2">
      <c r="A58" s="6" t="s">
        <v>328</v>
      </c>
    </row>
    <row r="60" spans="1:21" ht="17" x14ac:dyDescent="0.2">
      <c r="A60" s="13" t="s">
        <v>115</v>
      </c>
    </row>
    <row r="61" spans="1:21" ht="17" x14ac:dyDescent="0.2">
      <c r="A61" s="6" t="s">
        <v>329</v>
      </c>
    </row>
    <row r="63" spans="1:21" ht="17" x14ac:dyDescent="0.2">
      <c r="A63" s="6" t="s">
        <v>117</v>
      </c>
    </row>
    <row r="64" spans="1:21" ht="17" x14ac:dyDescent="0.2">
      <c r="A64" s="6" t="s">
        <v>330</v>
      </c>
    </row>
    <row r="66" spans="1:22" s="11" customFormat="1" x14ac:dyDescent="0.2"/>
    <row r="72" spans="1:22" ht="17" x14ac:dyDescent="0.2">
      <c r="A72" s="9" t="s">
        <v>0</v>
      </c>
      <c r="B72" s="9" t="s">
        <v>50</v>
      </c>
      <c r="C72" s="9" t="s">
        <v>49</v>
      </c>
      <c r="D72" s="9" t="s">
        <v>3</v>
      </c>
      <c r="E72" s="9" t="s">
        <v>5</v>
      </c>
      <c r="F72" s="15" t="s">
        <v>138</v>
      </c>
      <c r="M72" s="19" t="s">
        <v>222</v>
      </c>
      <c r="N72" s="19" t="s">
        <v>223</v>
      </c>
      <c r="O72" s="19" t="s">
        <v>53</v>
      </c>
      <c r="P72" s="19" t="s">
        <v>51</v>
      </c>
      <c r="Q72" s="19" t="s">
        <v>52</v>
      </c>
      <c r="R72" s="19" t="s">
        <v>83</v>
      </c>
      <c r="S72" s="19" t="s">
        <v>224</v>
      </c>
      <c r="T72" s="19" t="s">
        <v>225</v>
      </c>
      <c r="U72" s="19" t="s">
        <v>226</v>
      </c>
    </row>
    <row r="73" spans="1:22" ht="17" x14ac:dyDescent="0.2">
      <c r="A73" t="s">
        <v>333</v>
      </c>
      <c r="D73" t="s">
        <v>334</v>
      </c>
      <c r="M73" s="19" t="s">
        <v>227</v>
      </c>
      <c r="N73" s="6" t="s">
        <v>347</v>
      </c>
      <c r="O73" s="6" t="s">
        <v>229</v>
      </c>
      <c r="P73" s="6">
        <v>20</v>
      </c>
      <c r="Q73" s="6">
        <v>1</v>
      </c>
      <c r="R73" s="6">
        <v>20</v>
      </c>
      <c r="S73" s="6">
        <v>58.14</v>
      </c>
      <c r="T73" s="6">
        <v>50</v>
      </c>
      <c r="U73" s="6">
        <v>3</v>
      </c>
      <c r="V73" s="6">
        <v>2</v>
      </c>
    </row>
    <row r="74" spans="1:22" ht="17" x14ac:dyDescent="0.2">
      <c r="M74" s="19" t="s">
        <v>230</v>
      </c>
      <c r="N74" s="6" t="s">
        <v>348</v>
      </c>
      <c r="O74" s="6" t="s">
        <v>232</v>
      </c>
      <c r="P74" s="6">
        <v>20</v>
      </c>
      <c r="Q74" s="6">
        <v>121</v>
      </c>
      <c r="R74" s="6">
        <v>102</v>
      </c>
      <c r="S74" s="6">
        <v>60.11</v>
      </c>
      <c r="T74" s="6">
        <v>50</v>
      </c>
      <c r="U74" s="6">
        <v>3</v>
      </c>
      <c r="V74" s="6">
        <v>0</v>
      </c>
    </row>
    <row r="75" spans="1:22" ht="17" x14ac:dyDescent="0.2">
      <c r="M75" s="19" t="s">
        <v>233</v>
      </c>
      <c r="N75" s="6">
        <v>121</v>
      </c>
    </row>
    <row r="76" spans="1:22" ht="17" x14ac:dyDescent="0.2">
      <c r="A76" s="13" t="s">
        <v>89</v>
      </c>
      <c r="B76" t="s">
        <v>335</v>
      </c>
      <c r="C76" t="s">
        <v>90</v>
      </c>
      <c r="D76" t="s">
        <v>120</v>
      </c>
      <c r="E76" t="s">
        <v>98</v>
      </c>
      <c r="F76" t="s">
        <v>99</v>
      </c>
      <c r="G76" t="s">
        <v>100</v>
      </c>
      <c r="H76" t="s">
        <v>101</v>
      </c>
    </row>
    <row r="77" spans="1:22" ht="17" x14ac:dyDescent="0.2">
      <c r="A77" s="6" t="s">
        <v>92</v>
      </c>
      <c r="B77" t="s">
        <v>209</v>
      </c>
      <c r="C77" t="s">
        <v>336</v>
      </c>
      <c r="D77" t="s">
        <v>337</v>
      </c>
      <c r="E77" t="s">
        <v>338</v>
      </c>
      <c r="F77" t="s">
        <v>339</v>
      </c>
      <c r="G77" t="s">
        <v>171</v>
      </c>
      <c r="H77" t="s">
        <v>340</v>
      </c>
    </row>
    <row r="78" spans="1:22" ht="17" x14ac:dyDescent="0.2">
      <c r="A78" s="6" t="s">
        <v>94</v>
      </c>
      <c r="B78" t="s">
        <v>275</v>
      </c>
      <c r="C78" t="s">
        <v>130</v>
      </c>
      <c r="D78" t="s">
        <v>341</v>
      </c>
      <c r="E78" t="s">
        <v>342</v>
      </c>
      <c r="F78" t="s">
        <v>339</v>
      </c>
      <c r="G78" t="s">
        <v>107</v>
      </c>
      <c r="H78" t="s">
        <v>343</v>
      </c>
    </row>
    <row r="80" spans="1:22" ht="17" x14ac:dyDescent="0.2">
      <c r="A80" s="6" t="s">
        <v>113</v>
      </c>
    </row>
    <row r="81" spans="1:1" ht="17" x14ac:dyDescent="0.2">
      <c r="A81" s="6" t="s">
        <v>344</v>
      </c>
    </row>
    <row r="83" spans="1:1" ht="17" x14ac:dyDescent="0.2">
      <c r="A83" s="13" t="s">
        <v>115</v>
      </c>
    </row>
    <row r="84" spans="1:1" ht="17" x14ac:dyDescent="0.2">
      <c r="A84" s="6" t="s">
        <v>345</v>
      </c>
    </row>
    <row r="86" spans="1:1" ht="17" x14ac:dyDescent="0.2">
      <c r="A86" s="6" t="s">
        <v>117</v>
      </c>
    </row>
    <row r="87" spans="1:1" ht="17" x14ac:dyDescent="0.2">
      <c r="A87" s="6" t="s">
        <v>346</v>
      </c>
    </row>
    <row r="89" spans="1:1" s="11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</cols>
  <sheetData>
    <row r="1" spans="1:4" x14ac:dyDescent="0.2">
      <c r="A1" s="8" t="s">
        <v>245</v>
      </c>
      <c r="B1" t="s">
        <v>79</v>
      </c>
      <c r="C1" t="s">
        <v>246</v>
      </c>
      <c r="D1" t="s">
        <v>247</v>
      </c>
    </row>
    <row r="2" spans="1:4" x14ac:dyDescent="0.2">
      <c r="A2" s="8" t="s">
        <v>248</v>
      </c>
      <c r="B2" s="7" t="s">
        <v>80</v>
      </c>
      <c r="C2" t="s">
        <v>246</v>
      </c>
      <c r="D2" t="s">
        <v>247</v>
      </c>
    </row>
    <row r="3" spans="1:4" ht="17" x14ac:dyDescent="0.2">
      <c r="A3" s="8" t="s">
        <v>249</v>
      </c>
      <c r="B3" s="6" t="s">
        <v>228</v>
      </c>
      <c r="C3" t="s">
        <v>246</v>
      </c>
      <c r="D3" t="s">
        <v>247</v>
      </c>
    </row>
    <row r="4" spans="1:4" ht="17" x14ac:dyDescent="0.2">
      <c r="A4" s="8" t="s">
        <v>250</v>
      </c>
      <c r="B4" s="6" t="s">
        <v>231</v>
      </c>
      <c r="C4" t="s">
        <v>246</v>
      </c>
      <c r="D4" t="s">
        <v>247</v>
      </c>
    </row>
    <row r="5" spans="1:4" x14ac:dyDescent="0.2">
      <c r="A5" s="5" t="s">
        <v>251</v>
      </c>
      <c r="B5" t="s">
        <v>128</v>
      </c>
      <c r="C5" t="s">
        <v>246</v>
      </c>
      <c r="D5" t="s">
        <v>247</v>
      </c>
    </row>
    <row r="6" spans="1:4" x14ac:dyDescent="0.2">
      <c r="A6" s="5" t="s">
        <v>252</v>
      </c>
      <c r="B6" t="s">
        <v>133</v>
      </c>
      <c r="C6" t="s">
        <v>246</v>
      </c>
      <c r="D6" t="s">
        <v>247</v>
      </c>
    </row>
    <row r="7" spans="1:4" ht="17" x14ac:dyDescent="0.2">
      <c r="A7" s="5" t="s">
        <v>253</v>
      </c>
      <c r="B7" s="6" t="s">
        <v>235</v>
      </c>
      <c r="C7" t="s">
        <v>246</v>
      </c>
      <c r="D7" t="s">
        <v>247</v>
      </c>
    </row>
    <row r="8" spans="1:4" ht="17" x14ac:dyDescent="0.2">
      <c r="A8" s="5" t="s">
        <v>254</v>
      </c>
      <c r="B8" s="6" t="s">
        <v>236</v>
      </c>
      <c r="C8" t="s">
        <v>246</v>
      </c>
      <c r="D8" t="s">
        <v>247</v>
      </c>
    </row>
    <row r="9" spans="1:4" x14ac:dyDescent="0.2">
      <c r="A9" s="3" t="s">
        <v>255</v>
      </c>
      <c r="B9" t="s">
        <v>148</v>
      </c>
      <c r="C9" t="s">
        <v>246</v>
      </c>
      <c r="D9" t="s">
        <v>247</v>
      </c>
    </row>
    <row r="10" spans="1:4" x14ac:dyDescent="0.2">
      <c r="A10" s="3" t="s">
        <v>256</v>
      </c>
      <c r="B10" t="s">
        <v>154</v>
      </c>
      <c r="C10" t="s">
        <v>246</v>
      </c>
      <c r="D10" t="s">
        <v>247</v>
      </c>
    </row>
    <row r="11" spans="1:4" ht="17" x14ac:dyDescent="0.2">
      <c r="A11" s="3" t="s">
        <v>257</v>
      </c>
      <c r="B11" s="6" t="s">
        <v>237</v>
      </c>
      <c r="C11" t="s">
        <v>246</v>
      </c>
      <c r="D11" t="s">
        <v>247</v>
      </c>
    </row>
    <row r="12" spans="1:4" ht="17" x14ac:dyDescent="0.2">
      <c r="A12" s="3" t="s">
        <v>257</v>
      </c>
      <c r="B12" s="6" t="s">
        <v>238</v>
      </c>
      <c r="C12" t="s">
        <v>246</v>
      </c>
      <c r="D12" t="s">
        <v>247</v>
      </c>
    </row>
    <row r="13" spans="1:4" x14ac:dyDescent="0.2">
      <c r="A13" t="s">
        <v>258</v>
      </c>
      <c r="B13" t="s">
        <v>166</v>
      </c>
      <c r="C13" t="s">
        <v>246</v>
      </c>
      <c r="D13" t="s">
        <v>247</v>
      </c>
    </row>
    <row r="14" spans="1:4" x14ac:dyDescent="0.2">
      <c r="A14" t="s">
        <v>259</v>
      </c>
      <c r="B14" t="s">
        <v>172</v>
      </c>
      <c r="C14" t="s">
        <v>246</v>
      </c>
      <c r="D14" t="s">
        <v>247</v>
      </c>
    </row>
    <row r="15" spans="1:4" ht="17" x14ac:dyDescent="0.2">
      <c r="A15" t="s">
        <v>260</v>
      </c>
      <c r="B15" s="6" t="s">
        <v>239</v>
      </c>
      <c r="C15" t="s">
        <v>246</v>
      </c>
      <c r="D15" t="s">
        <v>247</v>
      </c>
    </row>
    <row r="16" spans="1:4" ht="17" x14ac:dyDescent="0.2">
      <c r="A16" t="s">
        <v>261</v>
      </c>
      <c r="B16" s="6" t="s">
        <v>240</v>
      </c>
      <c r="C16" t="s">
        <v>246</v>
      </c>
      <c r="D16" t="s">
        <v>247</v>
      </c>
    </row>
    <row r="17" spans="1:4" x14ac:dyDescent="0.2">
      <c r="A17" t="s">
        <v>262</v>
      </c>
      <c r="B17" t="s">
        <v>185</v>
      </c>
      <c r="C17" t="s">
        <v>246</v>
      </c>
      <c r="D17" t="s">
        <v>247</v>
      </c>
    </row>
    <row r="18" spans="1:4" x14ac:dyDescent="0.2">
      <c r="A18" t="s">
        <v>263</v>
      </c>
      <c r="B18" t="s">
        <v>190</v>
      </c>
      <c r="C18" t="s">
        <v>246</v>
      </c>
      <c r="D18" t="s">
        <v>247</v>
      </c>
    </row>
    <row r="19" spans="1:4" ht="17" x14ac:dyDescent="0.2">
      <c r="A19" t="s">
        <v>264</v>
      </c>
      <c r="B19" s="6" t="s">
        <v>241</v>
      </c>
      <c r="C19" t="s">
        <v>246</v>
      </c>
      <c r="D19" t="s">
        <v>247</v>
      </c>
    </row>
    <row r="20" spans="1:4" ht="17" x14ac:dyDescent="0.2">
      <c r="A20" t="s">
        <v>265</v>
      </c>
      <c r="B20" s="6" t="s">
        <v>242</v>
      </c>
      <c r="C20" t="s">
        <v>246</v>
      </c>
      <c r="D20" t="s">
        <v>247</v>
      </c>
    </row>
    <row r="21" spans="1:4" x14ac:dyDescent="0.2">
      <c r="A21" t="s">
        <v>266</v>
      </c>
      <c r="B21" t="s">
        <v>214</v>
      </c>
      <c r="C21" t="s">
        <v>246</v>
      </c>
      <c r="D21" t="s">
        <v>247</v>
      </c>
    </row>
    <row r="22" spans="1:4" x14ac:dyDescent="0.2">
      <c r="A22" t="s">
        <v>267</v>
      </c>
      <c r="B22" t="s">
        <v>217</v>
      </c>
      <c r="C22" t="s">
        <v>246</v>
      </c>
      <c r="D22" t="s">
        <v>247</v>
      </c>
    </row>
    <row r="23" spans="1:4" ht="17" x14ac:dyDescent="0.2">
      <c r="A23" t="s">
        <v>268</v>
      </c>
      <c r="B23" s="6" t="s">
        <v>243</v>
      </c>
      <c r="C23" t="s">
        <v>246</v>
      </c>
      <c r="D23" t="s">
        <v>247</v>
      </c>
    </row>
    <row r="24" spans="1:4" ht="17" x14ac:dyDescent="0.2">
      <c r="A24" t="s">
        <v>269</v>
      </c>
      <c r="B24" s="6" t="s">
        <v>244</v>
      </c>
      <c r="C24" t="s">
        <v>246</v>
      </c>
      <c r="D24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3"/>
    </sheetView>
  </sheetViews>
  <sheetFormatPr baseColWidth="10" defaultRowHeight="16" x14ac:dyDescent="0.2"/>
  <cols>
    <col min="1" max="1" width="23.6640625" bestFit="1" customWidth="1"/>
    <col min="2" max="2" width="64.33203125" bestFit="1" customWidth="1"/>
    <col min="5" max="5" width="34.5" bestFit="1" customWidth="1"/>
    <col min="6" max="6" width="16.5" bestFit="1" customWidth="1"/>
  </cols>
  <sheetData>
    <row r="1" spans="1:10" x14ac:dyDescent="0.2">
      <c r="A1" s="18" t="s">
        <v>524</v>
      </c>
      <c r="B1" s="18" t="s">
        <v>525</v>
      </c>
      <c r="C1" s="18" t="s">
        <v>526</v>
      </c>
      <c r="D1" s="18" t="s">
        <v>527</v>
      </c>
      <c r="E1" s="18" t="s">
        <v>5</v>
      </c>
      <c r="F1" s="18" t="s">
        <v>528</v>
      </c>
      <c r="G1" s="18" t="s">
        <v>509</v>
      </c>
      <c r="H1" s="18" t="s">
        <v>516</v>
      </c>
    </row>
    <row r="2" spans="1:10" x14ac:dyDescent="0.2">
      <c r="A2" s="25" t="s">
        <v>364</v>
      </c>
      <c r="B2" t="s">
        <v>377</v>
      </c>
      <c r="C2" t="s">
        <v>246</v>
      </c>
      <c r="D2" t="s">
        <v>247</v>
      </c>
      <c r="E2" s="8" t="s">
        <v>57</v>
      </c>
      <c r="F2" s="14" t="s">
        <v>158</v>
      </c>
      <c r="G2">
        <v>13</v>
      </c>
      <c r="H2">
        <f>280+39</f>
        <v>319</v>
      </c>
    </row>
    <row r="3" spans="1:10" x14ac:dyDescent="0.2">
      <c r="A3" s="25" t="s">
        <v>365</v>
      </c>
      <c r="B3" s="7" t="s">
        <v>378</v>
      </c>
      <c r="C3" t="s">
        <v>246</v>
      </c>
      <c r="D3" t="s">
        <v>247</v>
      </c>
      <c r="E3" s="8" t="s">
        <v>57</v>
      </c>
      <c r="F3" s="14" t="s">
        <v>158</v>
      </c>
      <c r="G3">
        <v>13</v>
      </c>
      <c r="H3">
        <f>280+39</f>
        <v>319</v>
      </c>
    </row>
    <row r="4" spans="1:10" x14ac:dyDescent="0.2">
      <c r="A4" s="22" t="s">
        <v>366</v>
      </c>
      <c r="B4" t="s">
        <v>354</v>
      </c>
      <c r="C4" t="s">
        <v>246</v>
      </c>
      <c r="D4" t="s">
        <v>247</v>
      </c>
      <c r="E4" s="5" t="s">
        <v>59</v>
      </c>
      <c r="F4" s="14" t="s">
        <v>158</v>
      </c>
      <c r="G4">
        <f>G3+1</f>
        <v>14</v>
      </c>
      <c r="H4">
        <f>314+39</f>
        <v>353</v>
      </c>
    </row>
    <row r="5" spans="1:10" x14ac:dyDescent="0.2">
      <c r="A5" s="22" t="s">
        <v>367</v>
      </c>
      <c r="B5" t="s">
        <v>359</v>
      </c>
      <c r="C5" t="s">
        <v>246</v>
      </c>
      <c r="D5" t="s">
        <v>247</v>
      </c>
      <c r="E5" s="5" t="s">
        <v>59</v>
      </c>
      <c r="F5" s="14" t="s">
        <v>158</v>
      </c>
      <c r="G5">
        <v>14</v>
      </c>
      <c r="H5">
        <f>314+39</f>
        <v>353</v>
      </c>
    </row>
    <row r="6" spans="1:10" x14ac:dyDescent="0.2">
      <c r="A6" s="22" t="s">
        <v>368</v>
      </c>
      <c r="B6" t="s">
        <v>355</v>
      </c>
      <c r="C6" t="s">
        <v>246</v>
      </c>
      <c r="D6" t="s">
        <v>247</v>
      </c>
      <c r="E6" s="3" t="s">
        <v>72</v>
      </c>
      <c r="F6" s="14" t="s">
        <v>137</v>
      </c>
      <c r="G6">
        <f t="shared" ref="G6:G12" si="0">G5+1</f>
        <v>15</v>
      </c>
      <c r="H6">
        <f>349+39</f>
        <v>388</v>
      </c>
      <c r="J6" t="s">
        <v>350</v>
      </c>
    </row>
    <row r="7" spans="1:10" x14ac:dyDescent="0.2">
      <c r="A7" s="22" t="s">
        <v>369</v>
      </c>
      <c r="B7" t="s">
        <v>360</v>
      </c>
      <c r="C7" t="s">
        <v>246</v>
      </c>
      <c r="D7" t="s">
        <v>247</v>
      </c>
      <c r="E7" s="3" t="s">
        <v>72</v>
      </c>
      <c r="F7" s="14" t="s">
        <v>379</v>
      </c>
      <c r="G7">
        <v>15</v>
      </c>
      <c r="H7">
        <f>349+39</f>
        <v>388</v>
      </c>
      <c r="J7" s="23" t="s">
        <v>351</v>
      </c>
    </row>
    <row r="8" spans="1:10" x14ac:dyDescent="0.2">
      <c r="A8" t="s">
        <v>370</v>
      </c>
      <c r="B8" t="s">
        <v>356</v>
      </c>
      <c r="C8" t="s">
        <v>246</v>
      </c>
      <c r="D8" t="s">
        <v>247</v>
      </c>
      <c r="E8" t="s">
        <v>176</v>
      </c>
      <c r="G8">
        <f t="shared" si="0"/>
        <v>16</v>
      </c>
      <c r="H8">
        <f>264+39</f>
        <v>303</v>
      </c>
      <c r="J8" t="s">
        <v>352</v>
      </c>
    </row>
    <row r="9" spans="1:10" ht="17" x14ac:dyDescent="0.2">
      <c r="A9" t="s">
        <v>371</v>
      </c>
      <c r="B9" t="s">
        <v>361</v>
      </c>
      <c r="C9" t="s">
        <v>246</v>
      </c>
      <c r="D9" t="s">
        <v>247</v>
      </c>
      <c r="E9" t="s">
        <v>176</v>
      </c>
      <c r="G9">
        <v>16</v>
      </c>
      <c r="H9">
        <f>264+39</f>
        <v>303</v>
      </c>
      <c r="J9" s="24" t="s">
        <v>353</v>
      </c>
    </row>
    <row r="10" spans="1:10" x14ac:dyDescent="0.2">
      <c r="A10" t="s">
        <v>372</v>
      </c>
      <c r="B10" t="s">
        <v>357</v>
      </c>
      <c r="C10" t="s">
        <v>246</v>
      </c>
      <c r="D10" t="s">
        <v>247</v>
      </c>
      <c r="E10" t="s">
        <v>6</v>
      </c>
      <c r="G10">
        <f t="shared" si="0"/>
        <v>17</v>
      </c>
      <c r="H10">
        <f>327+39</f>
        <v>366</v>
      </c>
    </row>
    <row r="11" spans="1:10" x14ac:dyDescent="0.2">
      <c r="A11" t="s">
        <v>373</v>
      </c>
      <c r="B11" t="s">
        <v>362</v>
      </c>
      <c r="C11" t="s">
        <v>246</v>
      </c>
      <c r="D11" t="s">
        <v>247</v>
      </c>
      <c r="E11" t="s">
        <v>6</v>
      </c>
      <c r="G11">
        <v>17</v>
      </c>
      <c r="H11">
        <f>327+39</f>
        <v>366</v>
      </c>
    </row>
    <row r="12" spans="1:10" x14ac:dyDescent="0.2">
      <c r="A12" t="s">
        <v>374</v>
      </c>
      <c r="B12" t="s">
        <v>358</v>
      </c>
      <c r="C12" t="s">
        <v>246</v>
      </c>
      <c r="D12" t="s">
        <v>247</v>
      </c>
      <c r="E12" t="s">
        <v>203</v>
      </c>
      <c r="G12">
        <f t="shared" si="0"/>
        <v>18</v>
      </c>
      <c r="H12">
        <f>176+39</f>
        <v>215</v>
      </c>
    </row>
    <row r="13" spans="1:10" x14ac:dyDescent="0.2">
      <c r="A13" t="s">
        <v>375</v>
      </c>
      <c r="B13" t="s">
        <v>363</v>
      </c>
      <c r="C13" t="s">
        <v>246</v>
      </c>
      <c r="D13" t="s">
        <v>247</v>
      </c>
      <c r="E13" t="s">
        <v>203</v>
      </c>
      <c r="G13">
        <v>18</v>
      </c>
      <c r="H13">
        <f>176+39</f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2" sqref="A2:F15"/>
    </sheetView>
  </sheetViews>
  <sheetFormatPr baseColWidth="10" defaultRowHeight="16" x14ac:dyDescent="0.2"/>
  <cols>
    <col min="1" max="1" width="22.5" customWidth="1"/>
    <col min="2" max="2" width="56" bestFit="1" customWidth="1"/>
    <col min="5" max="5" width="20" bestFit="1" customWidth="1"/>
  </cols>
  <sheetData>
    <row r="1" spans="1:10" x14ac:dyDescent="0.2">
      <c r="E1" t="s">
        <v>508</v>
      </c>
      <c r="F1" t="s">
        <v>507</v>
      </c>
    </row>
    <row r="2" spans="1:10" x14ac:dyDescent="0.2">
      <c r="A2" t="s">
        <v>380</v>
      </c>
      <c r="B2" t="s">
        <v>382</v>
      </c>
      <c r="C2" t="s">
        <v>246</v>
      </c>
      <c r="D2" t="s">
        <v>247</v>
      </c>
      <c r="E2">
        <v>19</v>
      </c>
      <c r="F2">
        <f>296+39</f>
        <v>335</v>
      </c>
    </row>
    <row r="3" spans="1:10" x14ac:dyDescent="0.2">
      <c r="A3" t="s">
        <v>381</v>
      </c>
      <c r="B3" t="s">
        <v>383</v>
      </c>
      <c r="C3" t="s">
        <v>246</v>
      </c>
      <c r="D3" t="s">
        <v>247</v>
      </c>
      <c r="E3">
        <v>19</v>
      </c>
      <c r="F3">
        <f>296+39</f>
        <v>335</v>
      </c>
    </row>
    <row r="4" spans="1:10" x14ac:dyDescent="0.2">
      <c r="A4" s="26" t="s">
        <v>479</v>
      </c>
      <c r="B4" t="s">
        <v>481</v>
      </c>
      <c r="C4" t="s">
        <v>246</v>
      </c>
      <c r="D4" t="s">
        <v>247</v>
      </c>
      <c r="E4">
        <v>20</v>
      </c>
      <c r="F4">
        <v>332</v>
      </c>
    </row>
    <row r="5" spans="1:10" x14ac:dyDescent="0.2">
      <c r="A5" s="26" t="s">
        <v>480</v>
      </c>
      <c r="B5" t="s">
        <v>482</v>
      </c>
      <c r="C5" t="s">
        <v>246</v>
      </c>
      <c r="D5" t="s">
        <v>247</v>
      </c>
      <c r="E5">
        <v>20</v>
      </c>
      <c r="F5">
        <v>332</v>
      </c>
    </row>
    <row r="6" spans="1:10" x14ac:dyDescent="0.2">
      <c r="A6" s="3" t="s">
        <v>483</v>
      </c>
      <c r="B6" t="s">
        <v>486</v>
      </c>
      <c r="C6" t="s">
        <v>246</v>
      </c>
      <c r="D6" t="s">
        <v>247</v>
      </c>
      <c r="E6">
        <v>21</v>
      </c>
      <c r="F6">
        <v>246</v>
      </c>
      <c r="J6" t="s">
        <v>491</v>
      </c>
    </row>
    <row r="7" spans="1:10" x14ac:dyDescent="0.2">
      <c r="A7" s="3" t="s">
        <v>484</v>
      </c>
      <c r="B7" t="s">
        <v>485</v>
      </c>
      <c r="C7" t="s">
        <v>246</v>
      </c>
      <c r="D7" t="s">
        <v>247</v>
      </c>
      <c r="E7">
        <v>21</v>
      </c>
      <c r="F7">
        <v>246</v>
      </c>
      <c r="J7" s="23" t="s">
        <v>490</v>
      </c>
    </row>
    <row r="8" spans="1:10" x14ac:dyDescent="0.2">
      <c r="A8" s="3" t="s">
        <v>493</v>
      </c>
      <c r="B8" t="s">
        <v>487</v>
      </c>
      <c r="C8" t="s">
        <v>246</v>
      </c>
      <c r="D8" t="s">
        <v>247</v>
      </c>
      <c r="E8">
        <v>22</v>
      </c>
      <c r="F8">
        <v>231</v>
      </c>
      <c r="J8" t="s">
        <v>492</v>
      </c>
    </row>
    <row r="9" spans="1:10" ht="17" x14ac:dyDescent="0.2">
      <c r="A9" s="3" t="s">
        <v>494</v>
      </c>
      <c r="B9" t="s">
        <v>488</v>
      </c>
      <c r="C9" t="s">
        <v>246</v>
      </c>
      <c r="D9" t="s">
        <v>247</v>
      </c>
      <c r="E9">
        <v>22</v>
      </c>
      <c r="F9">
        <v>231</v>
      </c>
      <c r="J9" s="24" t="s">
        <v>489</v>
      </c>
    </row>
    <row r="10" spans="1:10" x14ac:dyDescent="0.2">
      <c r="A10" s="14" t="s">
        <v>495</v>
      </c>
      <c r="B10" t="s">
        <v>497</v>
      </c>
      <c r="C10" t="s">
        <v>246</v>
      </c>
      <c r="D10" t="s">
        <v>247</v>
      </c>
      <c r="E10">
        <v>23</v>
      </c>
      <c r="F10">
        <v>315</v>
      </c>
    </row>
    <row r="11" spans="1:10" x14ac:dyDescent="0.2">
      <c r="A11" s="14" t="s">
        <v>496</v>
      </c>
      <c r="B11" t="s">
        <v>498</v>
      </c>
      <c r="C11" t="s">
        <v>246</v>
      </c>
      <c r="D11" t="s">
        <v>247</v>
      </c>
      <c r="E11">
        <v>23</v>
      </c>
      <c r="F11">
        <v>315</v>
      </c>
    </row>
    <row r="12" spans="1:10" x14ac:dyDescent="0.2">
      <c r="A12" s="14" t="s">
        <v>501</v>
      </c>
      <c r="B12" t="s">
        <v>499</v>
      </c>
      <c r="C12" t="s">
        <v>246</v>
      </c>
      <c r="D12" t="s">
        <v>247</v>
      </c>
      <c r="E12">
        <v>24</v>
      </c>
      <c r="F12">
        <v>204</v>
      </c>
    </row>
    <row r="13" spans="1:10" x14ac:dyDescent="0.2">
      <c r="A13" s="14" t="s">
        <v>503</v>
      </c>
      <c r="B13" t="s">
        <v>500</v>
      </c>
      <c r="C13" t="s">
        <v>246</v>
      </c>
      <c r="D13" t="s">
        <v>247</v>
      </c>
      <c r="E13">
        <v>24</v>
      </c>
      <c r="F13">
        <v>204</v>
      </c>
    </row>
    <row r="14" spans="1:10" x14ac:dyDescent="0.2">
      <c r="A14" s="14" t="s">
        <v>502</v>
      </c>
      <c r="B14" t="s">
        <v>505</v>
      </c>
      <c r="C14" t="s">
        <v>246</v>
      </c>
      <c r="D14" t="s">
        <v>247</v>
      </c>
      <c r="E14">
        <v>25</v>
      </c>
      <c r="F14">
        <v>139</v>
      </c>
    </row>
    <row r="15" spans="1:10" x14ac:dyDescent="0.2">
      <c r="A15" s="14" t="s">
        <v>504</v>
      </c>
      <c r="B15" t="s">
        <v>506</v>
      </c>
      <c r="C15" t="s">
        <v>246</v>
      </c>
      <c r="D15" t="s">
        <v>247</v>
      </c>
      <c r="E15">
        <v>25</v>
      </c>
      <c r="F15">
        <v>139</v>
      </c>
    </row>
    <row r="26" spans="7:8" x14ac:dyDescent="0.2">
      <c r="G26">
        <v>296</v>
      </c>
      <c r="H26">
        <f>G26+39</f>
        <v>335</v>
      </c>
    </row>
    <row r="27" spans="7:8" x14ac:dyDescent="0.2">
      <c r="G27">
        <v>293</v>
      </c>
      <c r="H27">
        <f t="shared" ref="H27:H32" si="0">G27+39</f>
        <v>332</v>
      </c>
    </row>
    <row r="28" spans="7:8" x14ac:dyDescent="0.2">
      <c r="G28">
        <v>207</v>
      </c>
      <c r="H28">
        <f t="shared" si="0"/>
        <v>246</v>
      </c>
    </row>
    <row r="29" spans="7:8" x14ac:dyDescent="0.2">
      <c r="G29">
        <v>192</v>
      </c>
      <c r="H29">
        <f t="shared" si="0"/>
        <v>231</v>
      </c>
    </row>
    <row r="30" spans="7:8" x14ac:dyDescent="0.2">
      <c r="G30">
        <v>276</v>
      </c>
      <c r="H30">
        <f t="shared" si="0"/>
        <v>315</v>
      </c>
    </row>
    <row r="31" spans="7:8" x14ac:dyDescent="0.2">
      <c r="G31">
        <v>165</v>
      </c>
      <c r="H31">
        <f t="shared" si="0"/>
        <v>204</v>
      </c>
    </row>
    <row r="32" spans="7:8" x14ac:dyDescent="0.2">
      <c r="G32">
        <v>100</v>
      </c>
      <c r="H32">
        <f t="shared" si="0"/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locusData</vt:lpstr>
      <vt:lpstr>primers</vt:lpstr>
      <vt:lpstr>other_primers</vt:lpstr>
      <vt:lpstr>order_form_1-9-16</vt:lpstr>
      <vt:lpstr>order_form_1-19-17</vt:lpstr>
      <vt:lpstr>order_form_1-26-17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2016-12-08T17:14:40Z</dcterms:created>
  <dcterms:modified xsi:type="dcterms:W3CDTF">2017-03-14T20:20:04Z</dcterms:modified>
</cp:coreProperties>
</file>