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grovesdixon/gitreps/reciprocal_transplant_methylation/datasets/"/>
    </mc:Choice>
  </mc:AlternateContent>
  <bookViews>
    <workbookView xWindow="8040" yWindow="2700" windowWidth="32660" windowHeight="23620" tabRatio="500" activeTab="1"/>
  </bookViews>
  <sheets>
    <sheet name="extracted_for_bisulfite" sheetId="1" r:id="rId1"/>
    <sheet name="all_remaining_tissue_1-28-17" sheetId="3" r:id="rId2"/>
    <sheet name="all_mbd_samples" sheetId="2" r:id="rId3"/>
    <sheet name="bisulfite_pcrs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P75" i="4" l="1"/>
  <c r="AO74" i="4"/>
  <c r="AM74" i="4"/>
  <c r="AL60" i="4"/>
  <c r="AK60" i="4"/>
  <c r="AJ50" i="4"/>
  <c r="W2" i="4"/>
  <c r="X2" i="4"/>
  <c r="Y2" i="4"/>
  <c r="Z2" i="4"/>
  <c r="AA2" i="4"/>
  <c r="AB2" i="4"/>
  <c r="AC2" i="4"/>
  <c r="AD2" i="4"/>
  <c r="AE2" i="4"/>
  <c r="AF2" i="4"/>
  <c r="T68" i="1"/>
  <c r="T69" i="1"/>
  <c r="S68" i="1"/>
  <c r="S69" i="1"/>
  <c r="R76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50" i="1"/>
  <c r="N50" i="1"/>
</calcChain>
</file>

<file path=xl/sharedStrings.xml><?xml version="1.0" encoding="utf-8"?>
<sst xmlns="http://schemas.openxmlformats.org/spreadsheetml/2006/main" count="512" uniqueCount="187">
  <si>
    <t>Sample</t>
  </si>
  <si>
    <t>KK1-2</t>
  </si>
  <si>
    <t>KO1-2</t>
  </si>
  <si>
    <t>KK2-1*</t>
  </si>
  <si>
    <t>OO1-1*</t>
  </si>
  <si>
    <t>KO2-2</t>
  </si>
  <si>
    <t>OK2-2</t>
  </si>
  <si>
    <t>OO2-3*</t>
  </si>
  <si>
    <t>KK3-2</t>
  </si>
  <si>
    <t>KO3-2</t>
  </si>
  <si>
    <t>OK3-2</t>
  </si>
  <si>
    <t>OO3-1*</t>
  </si>
  <si>
    <t>extracted on</t>
  </si>
  <si>
    <t>page#</t>
  </si>
  <si>
    <t>KK1_2m</t>
  </si>
  <si>
    <t>KK10_2m</t>
  </si>
  <si>
    <t>KK14_2m</t>
  </si>
  <si>
    <t>KK15_2m</t>
  </si>
  <si>
    <t>KK2_2m</t>
  </si>
  <si>
    <t>KK3_2m</t>
  </si>
  <si>
    <t>KK4_2m</t>
  </si>
  <si>
    <t>KK6_2m</t>
  </si>
  <si>
    <t>KK7_2m</t>
  </si>
  <si>
    <t>KK8_2m</t>
  </si>
  <si>
    <t>KK9_2m</t>
  </si>
  <si>
    <t>KO1_2m</t>
  </si>
  <si>
    <t>KO10_2m</t>
  </si>
  <si>
    <t>KO10_3m</t>
  </si>
  <si>
    <t>KO14_2m</t>
  </si>
  <si>
    <t>KO15_2m</t>
  </si>
  <si>
    <t>KO2_2m</t>
  </si>
  <si>
    <t>KO2_3m</t>
  </si>
  <si>
    <t>KO3_2m</t>
  </si>
  <si>
    <t>KO4_2m</t>
  </si>
  <si>
    <t>KO6_2m</t>
  </si>
  <si>
    <t>KO6_3m</t>
  </si>
  <si>
    <t>KO7_2m</t>
  </si>
  <si>
    <t>KO7_3m</t>
  </si>
  <si>
    <t>KO8_2m</t>
  </si>
  <si>
    <t>KO9_2m</t>
  </si>
  <si>
    <t>OK1_2m</t>
  </si>
  <si>
    <t>OK10_2m</t>
  </si>
  <si>
    <t>OK14_2m</t>
  </si>
  <si>
    <t>OK14_3m</t>
  </si>
  <si>
    <t>OK15_2m</t>
  </si>
  <si>
    <t>OK15_3m</t>
  </si>
  <si>
    <t>OK2_2m</t>
  </si>
  <si>
    <t>OK3_2m</t>
  </si>
  <si>
    <t>OK4_2m</t>
  </si>
  <si>
    <t>OK6_2m</t>
  </si>
  <si>
    <t>OK7_2m</t>
  </si>
  <si>
    <t>OK8_2m</t>
  </si>
  <si>
    <t>OK9_2m</t>
  </si>
  <si>
    <t>OO1_2m</t>
  </si>
  <si>
    <t>OO10_2m</t>
  </si>
  <si>
    <t>OO14_2m</t>
  </si>
  <si>
    <t>OO15_2m</t>
  </si>
  <si>
    <t>OO2_2m</t>
  </si>
  <si>
    <t>OO3_2m</t>
  </si>
  <si>
    <t>OO4_2m</t>
  </si>
  <si>
    <t>OO6_2m</t>
  </si>
  <si>
    <t>OO7_2m</t>
  </si>
  <si>
    <t>OO8_2m</t>
  </si>
  <si>
    <t>OO9_2m</t>
  </si>
  <si>
    <t>name</t>
  </si>
  <si>
    <t>repNumber</t>
  </si>
  <si>
    <t>KK6-2</t>
  </si>
  <si>
    <t>KO6-2</t>
  </si>
  <si>
    <t>OO4-2</t>
  </si>
  <si>
    <t>KO6-3</t>
  </si>
  <si>
    <t>KK7-2</t>
  </si>
  <si>
    <t>KO7-2</t>
  </si>
  <si>
    <t>OK6-2</t>
  </si>
  <si>
    <t>OO6-2</t>
  </si>
  <si>
    <t>OK7-2</t>
  </si>
  <si>
    <t>OO7-2</t>
  </si>
  <si>
    <t>Tissue left?</t>
  </si>
  <si>
    <t>Treatment</t>
  </si>
  <si>
    <t>rep#</t>
  </si>
  <si>
    <t>timepoint</t>
  </si>
  <si>
    <t>KK</t>
  </si>
  <si>
    <t>OO</t>
  </si>
  <si>
    <t>KO</t>
  </si>
  <si>
    <t>OK</t>
  </si>
  <si>
    <t>#All other samples are used up</t>
  </si>
  <si>
    <t>KK8-2</t>
  </si>
  <si>
    <t>OK8-2</t>
  </si>
  <si>
    <t>OO8-2</t>
  </si>
  <si>
    <t>OK9-2</t>
  </si>
  <si>
    <t>KO10-3</t>
  </si>
  <si>
    <t>OK10-2</t>
  </si>
  <si>
    <t>OO10-2</t>
  </si>
  <si>
    <t>KK14-2</t>
  </si>
  <si>
    <t>KO14-2</t>
  </si>
  <si>
    <t>OK14-2</t>
  </si>
  <si>
    <t>OO14-2</t>
  </si>
  <si>
    <t>OO15-2</t>
  </si>
  <si>
    <t>Samples with MBDseq data</t>
  </si>
  <si>
    <t>KO7-3</t>
  </si>
  <si>
    <t>KK9-2</t>
  </si>
  <si>
    <t>OK14-3</t>
  </si>
  <si>
    <t>OK15-3</t>
  </si>
  <si>
    <t>KO2-3</t>
  </si>
  <si>
    <t>OK4-3</t>
  </si>
  <si>
    <t>KO14-3</t>
  </si>
  <si>
    <t>None</t>
  </si>
  <si>
    <t>Samples extracted for Bsseq</t>
  </si>
  <si>
    <t>Concentration(ng/ul)</t>
  </si>
  <si>
    <t>OK1-2</t>
  </si>
  <si>
    <t>converted_name</t>
  </si>
  <si>
    <t>bs7</t>
  </si>
  <si>
    <t>bs21</t>
  </si>
  <si>
    <t>bs22</t>
  </si>
  <si>
    <t>bs23</t>
  </si>
  <si>
    <t>bs24</t>
  </si>
  <si>
    <t>extraction_page#</t>
  </si>
  <si>
    <t>bs_page#</t>
  </si>
  <si>
    <t>bs5/bs8/bs19</t>
  </si>
  <si>
    <t>vol/1ug</t>
  </si>
  <si>
    <t>vol_h20</t>
  </si>
  <si>
    <t>conc</t>
  </si>
  <si>
    <t>sample</t>
  </si>
  <si>
    <t>bs25</t>
  </si>
  <si>
    <t>bsID</t>
  </si>
  <si>
    <t>bs26</t>
  </si>
  <si>
    <t>bs27</t>
  </si>
  <si>
    <t>bs28</t>
  </si>
  <si>
    <t>bs29</t>
  </si>
  <si>
    <t>bs30</t>
  </si>
  <si>
    <t>bs31</t>
  </si>
  <si>
    <t>bs32</t>
  </si>
  <si>
    <t>bs33</t>
  </si>
  <si>
    <t>bs34</t>
  </si>
  <si>
    <t>bs35</t>
  </si>
  <si>
    <t>bs36</t>
  </si>
  <si>
    <t>bs37</t>
  </si>
  <si>
    <t>bs38</t>
  </si>
  <si>
    <t>bs39</t>
  </si>
  <si>
    <t>bs40</t>
  </si>
  <si>
    <t>bs41</t>
  </si>
  <si>
    <t>bs42</t>
  </si>
  <si>
    <t>bs43</t>
  </si>
  <si>
    <t>bs44</t>
  </si>
  <si>
    <t>bs45</t>
  </si>
  <si>
    <t>bs46</t>
  </si>
  <si>
    <t>bs47</t>
  </si>
  <si>
    <t>bs48</t>
  </si>
  <si>
    <t>bs49</t>
  </si>
  <si>
    <t>bs50</t>
  </si>
  <si>
    <t>bs51</t>
  </si>
  <si>
    <t>bs52</t>
  </si>
  <si>
    <t>bs53</t>
  </si>
  <si>
    <t>bs54</t>
  </si>
  <si>
    <t>bs55</t>
  </si>
  <si>
    <t>bs56</t>
  </si>
  <si>
    <t>bs57</t>
  </si>
  <si>
    <t>bs58</t>
  </si>
  <si>
    <t>KO1-2_rep</t>
  </si>
  <si>
    <t>OK1-2_rep</t>
  </si>
  <si>
    <t>KO1-2rep</t>
  </si>
  <si>
    <t>OK1-2rep</t>
  </si>
  <si>
    <t>Bisulfite converted samples</t>
  </si>
  <si>
    <t>pg13</t>
  </si>
  <si>
    <t>pg14</t>
  </si>
  <si>
    <t>pg15</t>
  </si>
  <si>
    <t>pg16</t>
  </si>
  <si>
    <t>pg17</t>
  </si>
  <si>
    <t>pg18</t>
  </si>
  <si>
    <t>pg19</t>
  </si>
  <si>
    <t>pg20</t>
  </si>
  <si>
    <t>pg21</t>
  </si>
  <si>
    <t>pg22</t>
  </si>
  <si>
    <t>pg23</t>
  </si>
  <si>
    <t>pg24</t>
  </si>
  <si>
    <t>pg25</t>
  </si>
  <si>
    <t>bs8</t>
  </si>
  <si>
    <t>bs5</t>
  </si>
  <si>
    <t>OO1-1rep1</t>
  </si>
  <si>
    <t>OO1-1rep2</t>
  </si>
  <si>
    <t>KO1-2rep1</t>
  </si>
  <si>
    <t>OK1-2rep1</t>
  </si>
  <si>
    <t>bs19</t>
  </si>
  <si>
    <t>bs20</t>
  </si>
  <si>
    <t>primer set</t>
  </si>
  <si>
    <t>#These are all the samples for which we have MBD-seq data</t>
  </si>
  <si>
    <t>#This is a table of all the samples that still have tissue left</t>
  </si>
  <si>
    <t>#they are stored in chest -80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</si>
</sst>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theme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theme="1"/>
      </right>
      <top style="thin">
        <color rgb="FF000000"/>
      </top>
      <bottom/>
      <diagonal/>
    </border>
    <border>
      <left/>
      <right style="thin">
        <color theme="1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2" borderId="0" xfId="0" applyFill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Border="1"/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center"/>
    </xf>
    <xf numFmtId="0" fontId="0" fillId="3" borderId="4" xfId="0" applyFont="1" applyFill="1" applyBorder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0" borderId="4" xfId="0" applyBorder="1"/>
    <xf numFmtId="0" fontId="0" fillId="0" borderId="6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4" xfId="0" applyFont="1" applyBorder="1"/>
    <xf numFmtId="0" fontId="5" fillId="0" borderId="0" xfId="0" applyFont="1"/>
    <xf numFmtId="0" fontId="5" fillId="0" borderId="6" xfId="0" applyFont="1" applyBorder="1" applyAlignment="1">
      <alignment horizontal="center"/>
    </xf>
    <xf numFmtId="14" fontId="5" fillId="0" borderId="0" xfId="0" applyNumberFormat="1" applyFont="1"/>
    <xf numFmtId="0" fontId="5" fillId="0" borderId="8" xfId="0" applyFont="1" applyBorder="1"/>
    <xf numFmtId="0" fontId="5" fillId="0" borderId="9" xfId="0" applyFont="1" applyBorder="1"/>
    <xf numFmtId="0" fontId="5" fillId="0" borderId="9" xfId="0" applyFont="1" applyFill="1" applyBorder="1"/>
    <xf numFmtId="0" fontId="5" fillId="0" borderId="0" xfId="0" applyFont="1" applyFill="1" applyBorder="1"/>
    <xf numFmtId="0" fontId="5" fillId="4" borderId="0" xfId="0" applyFont="1" applyFill="1"/>
    <xf numFmtId="14" fontId="5" fillId="4" borderId="0" xfId="0" applyNumberFormat="1" applyFont="1" applyFill="1"/>
    <xf numFmtId="0" fontId="5" fillId="4" borderId="0" xfId="0" applyFont="1" applyFill="1" applyAlignment="1">
      <alignment horizontal="center"/>
    </xf>
    <xf numFmtId="0" fontId="5" fillId="4" borderId="9" xfId="0" applyFont="1" applyFill="1" applyBorder="1"/>
    <xf numFmtId="0" fontId="5" fillId="4" borderId="0" xfId="0" applyFont="1" applyFill="1" applyBorder="1"/>
    <xf numFmtId="0" fontId="0" fillId="4" borderId="0" xfId="0" applyFill="1"/>
    <xf numFmtId="0" fontId="2" fillId="0" borderId="0" xfId="0" applyFont="1"/>
    <xf numFmtId="0" fontId="0" fillId="4" borderId="0" xfId="0" applyFill="1" applyAlignment="1">
      <alignment horizontal="center"/>
    </xf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workbookViewId="0">
      <selection activeCell="K1" sqref="K1:P43"/>
    </sheetView>
  </sheetViews>
  <sheetFormatPr baseColWidth="10" defaultRowHeight="16" x14ac:dyDescent="0.2"/>
  <cols>
    <col min="12" max="12" width="18.1640625" bestFit="1" customWidth="1"/>
    <col min="13" max="13" width="11.6640625" bestFit="1" customWidth="1"/>
    <col min="14" max="14" width="15.33203125" bestFit="1" customWidth="1"/>
    <col min="15" max="15" width="15" bestFit="1" customWidth="1"/>
    <col min="19" max="19" width="11.6640625" bestFit="1" customWidth="1"/>
  </cols>
  <sheetData>
    <row r="1" spans="1:16" x14ac:dyDescent="0.2">
      <c r="A1" s="38" t="s">
        <v>106</v>
      </c>
      <c r="B1" s="38"/>
      <c r="C1" s="38"/>
      <c r="D1" s="38" t="s">
        <v>97</v>
      </c>
      <c r="E1" s="38"/>
      <c r="F1" s="38"/>
      <c r="K1" s="39" t="s">
        <v>161</v>
      </c>
      <c r="L1" s="39"/>
      <c r="M1" s="39"/>
      <c r="N1" s="39"/>
      <c r="O1" s="39"/>
      <c r="P1" s="39"/>
    </row>
    <row r="2" spans="1:16" x14ac:dyDescent="0.2">
      <c r="A2" s="7" t="s">
        <v>0</v>
      </c>
      <c r="B2" t="s">
        <v>12</v>
      </c>
      <c r="C2" s="8" t="s">
        <v>13</v>
      </c>
      <c r="D2" s="4" t="s">
        <v>64</v>
      </c>
      <c r="E2" s="2" t="s">
        <v>65</v>
      </c>
      <c r="F2" s="5" t="s">
        <v>76</v>
      </c>
      <c r="K2" s="18" t="s">
        <v>0</v>
      </c>
      <c r="L2" s="10" t="s">
        <v>107</v>
      </c>
      <c r="M2" t="s">
        <v>12</v>
      </c>
      <c r="N2" s="19" t="s">
        <v>115</v>
      </c>
      <c r="O2" t="s">
        <v>116</v>
      </c>
      <c r="P2" t="s">
        <v>109</v>
      </c>
    </row>
    <row r="3" spans="1:16" x14ac:dyDescent="0.2">
      <c r="A3" t="s">
        <v>1</v>
      </c>
      <c r="B3" s="1">
        <v>42746</v>
      </c>
      <c r="C3" s="3">
        <v>24</v>
      </c>
      <c r="D3" s="9" t="s">
        <v>14</v>
      </c>
      <c r="E3" s="2">
        <v>1</v>
      </c>
      <c r="F3" s="2">
        <v>0</v>
      </c>
      <c r="K3" t="s">
        <v>1</v>
      </c>
      <c r="L3">
        <v>61</v>
      </c>
      <c r="M3" s="1">
        <v>42746</v>
      </c>
      <c r="N3" s="3">
        <v>24</v>
      </c>
      <c r="O3">
        <v>44</v>
      </c>
      <c r="P3" t="s">
        <v>122</v>
      </c>
    </row>
    <row r="4" spans="1:16" x14ac:dyDescent="0.2">
      <c r="A4" t="s">
        <v>2</v>
      </c>
      <c r="B4" s="1">
        <v>42746</v>
      </c>
      <c r="C4" s="3">
        <v>24</v>
      </c>
      <c r="D4" s="9" t="s">
        <v>25</v>
      </c>
      <c r="E4" s="2">
        <v>1</v>
      </c>
      <c r="F4" s="2">
        <v>1</v>
      </c>
      <c r="K4" t="s">
        <v>92</v>
      </c>
      <c r="L4">
        <v>54</v>
      </c>
      <c r="M4" s="1">
        <v>42761</v>
      </c>
      <c r="N4" s="3">
        <v>35</v>
      </c>
      <c r="O4">
        <v>44</v>
      </c>
      <c r="P4" t="s">
        <v>129</v>
      </c>
    </row>
    <row r="5" spans="1:16" x14ac:dyDescent="0.2">
      <c r="A5" t="s">
        <v>108</v>
      </c>
      <c r="B5" s="1">
        <v>42746</v>
      </c>
      <c r="C5" s="3">
        <v>24</v>
      </c>
      <c r="D5" s="9" t="s">
        <v>40</v>
      </c>
      <c r="E5" s="2">
        <v>1</v>
      </c>
      <c r="F5" s="2">
        <v>0</v>
      </c>
      <c r="K5" t="s">
        <v>3</v>
      </c>
      <c r="L5">
        <v>351</v>
      </c>
      <c r="M5" s="1">
        <v>42746</v>
      </c>
      <c r="N5" s="3">
        <v>24</v>
      </c>
    </row>
    <row r="6" spans="1:16" x14ac:dyDescent="0.2">
      <c r="A6" t="s">
        <v>4</v>
      </c>
      <c r="B6" s="1">
        <v>42746</v>
      </c>
      <c r="C6" s="3">
        <v>24</v>
      </c>
      <c r="D6" s="9" t="s">
        <v>53</v>
      </c>
      <c r="E6" s="2">
        <v>1</v>
      </c>
      <c r="F6" s="2"/>
      <c r="K6" t="s">
        <v>8</v>
      </c>
      <c r="L6">
        <v>43</v>
      </c>
      <c r="M6" s="1">
        <v>42746</v>
      </c>
      <c r="N6" s="3">
        <v>24</v>
      </c>
      <c r="O6">
        <v>44</v>
      </c>
      <c r="P6" t="s">
        <v>126</v>
      </c>
    </row>
    <row r="7" spans="1:16" x14ac:dyDescent="0.2">
      <c r="A7" t="s">
        <v>3</v>
      </c>
      <c r="B7" s="1">
        <v>42746</v>
      </c>
      <c r="C7" s="3">
        <v>24</v>
      </c>
      <c r="D7" s="9" t="s">
        <v>18</v>
      </c>
      <c r="E7" s="2">
        <v>2</v>
      </c>
      <c r="F7" s="2"/>
      <c r="K7" t="s">
        <v>66</v>
      </c>
      <c r="L7">
        <v>63</v>
      </c>
      <c r="M7" s="1">
        <v>42759</v>
      </c>
      <c r="N7" s="3">
        <v>33</v>
      </c>
      <c r="O7">
        <v>46</v>
      </c>
      <c r="P7" t="s">
        <v>137</v>
      </c>
    </row>
    <row r="8" spans="1:16" x14ac:dyDescent="0.2">
      <c r="A8" t="s">
        <v>5</v>
      </c>
      <c r="B8" s="1">
        <v>42746</v>
      </c>
      <c r="C8" s="3">
        <v>24</v>
      </c>
      <c r="D8" s="9" t="s">
        <v>30</v>
      </c>
      <c r="E8" s="2">
        <v>2</v>
      </c>
      <c r="F8" s="2"/>
      <c r="K8" t="s">
        <v>70</v>
      </c>
      <c r="L8">
        <v>91</v>
      </c>
      <c r="M8" s="1">
        <v>42759</v>
      </c>
      <c r="N8" s="3">
        <v>33</v>
      </c>
      <c r="O8">
        <v>46</v>
      </c>
      <c r="P8" t="s">
        <v>138</v>
      </c>
    </row>
    <row r="9" spans="1:16" x14ac:dyDescent="0.2">
      <c r="A9" t="s">
        <v>102</v>
      </c>
      <c r="B9" s="1">
        <v>42763</v>
      </c>
      <c r="C9" s="3">
        <v>35</v>
      </c>
      <c r="D9" s="9" t="s">
        <v>31</v>
      </c>
      <c r="E9" s="2">
        <v>2</v>
      </c>
      <c r="F9" s="2"/>
      <c r="K9" t="s">
        <v>85</v>
      </c>
      <c r="L9">
        <v>137</v>
      </c>
      <c r="M9" s="1">
        <v>42761</v>
      </c>
      <c r="N9" s="3">
        <v>35</v>
      </c>
      <c r="O9">
        <v>44</v>
      </c>
      <c r="P9" t="s">
        <v>134</v>
      </c>
    </row>
    <row r="10" spans="1:16" x14ac:dyDescent="0.2">
      <c r="A10" t="s">
        <v>6</v>
      </c>
      <c r="B10" s="1">
        <v>42746</v>
      </c>
      <c r="C10" s="3">
        <v>24</v>
      </c>
      <c r="D10" s="9" t="s">
        <v>46</v>
      </c>
      <c r="E10" s="2">
        <v>2</v>
      </c>
      <c r="F10" s="2"/>
      <c r="K10" t="s">
        <v>99</v>
      </c>
      <c r="L10">
        <v>31</v>
      </c>
      <c r="M10" s="1">
        <v>42763</v>
      </c>
      <c r="N10" s="3">
        <v>35</v>
      </c>
      <c r="O10">
        <v>46</v>
      </c>
      <c r="P10" t="s">
        <v>139</v>
      </c>
    </row>
    <row r="11" spans="1:16" x14ac:dyDescent="0.2">
      <c r="A11" t="s">
        <v>7</v>
      </c>
      <c r="B11" s="1">
        <v>42746</v>
      </c>
      <c r="C11" s="3">
        <v>24</v>
      </c>
      <c r="D11" s="9" t="s">
        <v>57</v>
      </c>
      <c r="E11" s="2">
        <v>2</v>
      </c>
      <c r="F11" s="2"/>
      <c r="K11" t="s">
        <v>2</v>
      </c>
      <c r="L11">
        <v>114</v>
      </c>
      <c r="M11" s="1">
        <v>42746</v>
      </c>
      <c r="N11" s="3">
        <v>24</v>
      </c>
      <c r="O11">
        <v>44</v>
      </c>
      <c r="P11" t="s">
        <v>124</v>
      </c>
    </row>
    <row r="12" spans="1:16" x14ac:dyDescent="0.2">
      <c r="A12" t="s">
        <v>8</v>
      </c>
      <c r="B12" s="1">
        <v>42746</v>
      </c>
      <c r="C12" s="3">
        <v>24</v>
      </c>
      <c r="D12" s="9" t="s">
        <v>19</v>
      </c>
      <c r="E12" s="2">
        <v>3</v>
      </c>
      <c r="F12" s="2"/>
      <c r="K12" t="s">
        <v>89</v>
      </c>
      <c r="L12">
        <v>235</v>
      </c>
      <c r="M12" s="1">
        <v>42761</v>
      </c>
      <c r="N12" s="3">
        <v>35</v>
      </c>
      <c r="O12">
        <v>43</v>
      </c>
      <c r="P12" t="s">
        <v>112</v>
      </c>
    </row>
    <row r="13" spans="1:16" x14ac:dyDescent="0.2">
      <c r="A13" t="s">
        <v>9</v>
      </c>
      <c r="B13" s="1">
        <v>42746</v>
      </c>
      <c r="C13" s="3">
        <v>24</v>
      </c>
      <c r="D13" s="9" t="s">
        <v>32</v>
      </c>
      <c r="E13" s="2">
        <v>3</v>
      </c>
      <c r="F13" s="2"/>
      <c r="K13" t="s">
        <v>93</v>
      </c>
      <c r="L13">
        <v>89</v>
      </c>
      <c r="M13" s="1">
        <v>42761</v>
      </c>
      <c r="N13" s="3">
        <v>35</v>
      </c>
      <c r="O13">
        <v>44</v>
      </c>
      <c r="P13" t="s">
        <v>130</v>
      </c>
    </row>
    <row r="14" spans="1:16" x14ac:dyDescent="0.2">
      <c r="A14" t="s">
        <v>10</v>
      </c>
      <c r="B14" s="1">
        <v>42746</v>
      </c>
      <c r="C14" s="3">
        <v>24</v>
      </c>
      <c r="D14" s="9" t="s">
        <v>47</v>
      </c>
      <c r="E14" s="2">
        <v>3</v>
      </c>
      <c r="F14" s="2"/>
      <c r="K14" t="s">
        <v>5</v>
      </c>
      <c r="L14">
        <v>173</v>
      </c>
      <c r="M14" s="1">
        <v>42746</v>
      </c>
      <c r="N14" s="3">
        <v>24</v>
      </c>
      <c r="O14">
        <v>46</v>
      </c>
      <c r="P14" t="s">
        <v>140</v>
      </c>
    </row>
    <row r="15" spans="1:16" x14ac:dyDescent="0.2">
      <c r="A15" t="s">
        <v>11</v>
      </c>
      <c r="B15" s="1">
        <v>42746</v>
      </c>
      <c r="C15" s="3">
        <v>24</v>
      </c>
      <c r="D15" s="9" t="s">
        <v>58</v>
      </c>
      <c r="E15" s="2">
        <v>3</v>
      </c>
      <c r="F15" s="2"/>
      <c r="K15" t="s">
        <v>102</v>
      </c>
      <c r="L15">
        <v>43</v>
      </c>
      <c r="M15" s="1">
        <v>42763</v>
      </c>
      <c r="N15" s="3">
        <v>35</v>
      </c>
      <c r="O15">
        <v>46</v>
      </c>
      <c r="P15" t="s">
        <v>141</v>
      </c>
    </row>
    <row r="16" spans="1:16" x14ac:dyDescent="0.2">
      <c r="C16" s="3"/>
      <c r="D16" s="9" t="s">
        <v>20</v>
      </c>
      <c r="E16" s="2">
        <v>4</v>
      </c>
      <c r="F16" s="2">
        <v>0</v>
      </c>
      <c r="K16" t="s">
        <v>9</v>
      </c>
      <c r="L16">
        <v>30</v>
      </c>
      <c r="M16" s="1">
        <v>42746</v>
      </c>
      <c r="N16" s="3">
        <v>24</v>
      </c>
      <c r="O16">
        <v>44</v>
      </c>
      <c r="P16" t="s">
        <v>127</v>
      </c>
    </row>
    <row r="17" spans="1:16" x14ac:dyDescent="0.2">
      <c r="C17" s="3"/>
      <c r="D17" s="9" t="s">
        <v>33</v>
      </c>
      <c r="E17" s="2">
        <v>4</v>
      </c>
      <c r="F17" s="2">
        <v>0</v>
      </c>
      <c r="K17" t="s">
        <v>67</v>
      </c>
      <c r="L17">
        <v>23</v>
      </c>
      <c r="M17" s="1">
        <v>42759</v>
      </c>
      <c r="N17" s="3">
        <v>33</v>
      </c>
      <c r="O17">
        <v>46</v>
      </c>
      <c r="P17" t="s">
        <v>142</v>
      </c>
    </row>
    <row r="18" spans="1:16" x14ac:dyDescent="0.2">
      <c r="C18" s="3"/>
      <c r="D18" s="9" t="s">
        <v>48</v>
      </c>
      <c r="E18" s="2">
        <v>4</v>
      </c>
      <c r="F18" s="2">
        <v>0</v>
      </c>
      <c r="K18" t="s">
        <v>69</v>
      </c>
      <c r="L18">
        <v>202</v>
      </c>
      <c r="M18" s="1">
        <v>42759</v>
      </c>
      <c r="N18" s="3">
        <v>33</v>
      </c>
      <c r="O18">
        <v>43</v>
      </c>
      <c r="P18" t="s">
        <v>111</v>
      </c>
    </row>
    <row r="19" spans="1:16" x14ac:dyDescent="0.2">
      <c r="A19" t="s">
        <v>68</v>
      </c>
      <c r="B19" s="1">
        <v>42759</v>
      </c>
      <c r="C19" s="3">
        <v>33</v>
      </c>
      <c r="D19" s="9" t="s">
        <v>59</v>
      </c>
      <c r="E19" s="2">
        <v>4</v>
      </c>
      <c r="F19" s="2"/>
      <c r="K19" t="s">
        <v>71</v>
      </c>
      <c r="L19">
        <v>74</v>
      </c>
      <c r="M19" s="1">
        <v>42759</v>
      </c>
      <c r="N19" s="3">
        <v>33</v>
      </c>
      <c r="O19">
        <v>46</v>
      </c>
      <c r="P19" t="s">
        <v>143</v>
      </c>
    </row>
    <row r="20" spans="1:16" x14ac:dyDescent="0.2">
      <c r="A20" t="s">
        <v>66</v>
      </c>
      <c r="B20" s="1">
        <v>42759</v>
      </c>
      <c r="C20" s="3">
        <v>33</v>
      </c>
      <c r="D20" s="9" t="s">
        <v>21</v>
      </c>
      <c r="E20" s="2">
        <v>6</v>
      </c>
      <c r="F20" s="2"/>
      <c r="K20" t="s">
        <v>98</v>
      </c>
      <c r="L20">
        <v>29</v>
      </c>
      <c r="M20" s="1">
        <v>42763</v>
      </c>
      <c r="N20" s="3">
        <v>35</v>
      </c>
      <c r="O20">
        <v>46</v>
      </c>
      <c r="P20" t="s">
        <v>144</v>
      </c>
    </row>
    <row r="21" spans="1:16" x14ac:dyDescent="0.2">
      <c r="A21" t="s">
        <v>67</v>
      </c>
      <c r="B21" s="1">
        <v>42759</v>
      </c>
      <c r="C21" s="3">
        <v>33</v>
      </c>
      <c r="D21" s="9" t="s">
        <v>34</v>
      </c>
      <c r="E21" s="2">
        <v>6</v>
      </c>
      <c r="F21" s="2"/>
      <c r="K21" t="s">
        <v>108</v>
      </c>
      <c r="L21">
        <v>179</v>
      </c>
      <c r="M21" s="1">
        <v>42746</v>
      </c>
      <c r="N21" s="3">
        <v>24</v>
      </c>
      <c r="O21">
        <v>44</v>
      </c>
      <c r="P21" t="s">
        <v>125</v>
      </c>
    </row>
    <row r="22" spans="1:16" x14ac:dyDescent="0.2">
      <c r="A22" t="s">
        <v>69</v>
      </c>
      <c r="B22" s="1">
        <v>42759</v>
      </c>
      <c r="C22" s="3">
        <v>33</v>
      </c>
      <c r="D22" s="9" t="s">
        <v>35</v>
      </c>
      <c r="E22" s="2">
        <v>6</v>
      </c>
      <c r="F22" s="2"/>
      <c r="K22" t="s">
        <v>90</v>
      </c>
      <c r="L22">
        <v>500</v>
      </c>
      <c r="M22" s="1">
        <v>42761</v>
      </c>
      <c r="N22" s="3">
        <v>35</v>
      </c>
      <c r="O22">
        <v>43</v>
      </c>
      <c r="P22" t="s">
        <v>113</v>
      </c>
    </row>
    <row r="23" spans="1:16" x14ac:dyDescent="0.2">
      <c r="A23" t="s">
        <v>72</v>
      </c>
      <c r="B23" s="1">
        <v>42759</v>
      </c>
      <c r="C23" s="3">
        <v>33</v>
      </c>
      <c r="D23" s="9" t="s">
        <v>49</v>
      </c>
      <c r="E23" s="2">
        <v>6</v>
      </c>
      <c r="F23" s="2"/>
      <c r="K23" t="s">
        <v>94</v>
      </c>
      <c r="L23">
        <v>225</v>
      </c>
      <c r="M23" s="1">
        <v>42761</v>
      </c>
      <c r="N23" s="3">
        <v>35</v>
      </c>
      <c r="O23">
        <v>44</v>
      </c>
      <c r="P23" t="s">
        <v>131</v>
      </c>
    </row>
    <row r="24" spans="1:16" x14ac:dyDescent="0.2">
      <c r="A24" t="s">
        <v>73</v>
      </c>
      <c r="B24" s="1">
        <v>42759</v>
      </c>
      <c r="C24" s="3">
        <v>33</v>
      </c>
      <c r="D24" s="9" t="s">
        <v>60</v>
      </c>
      <c r="E24" s="2">
        <v>6</v>
      </c>
      <c r="F24" s="2"/>
      <c r="K24" t="s">
        <v>100</v>
      </c>
      <c r="L24">
        <v>460</v>
      </c>
      <c r="M24" s="1">
        <v>42761</v>
      </c>
      <c r="N24" s="3">
        <v>35</v>
      </c>
      <c r="O24">
        <v>44</v>
      </c>
      <c r="P24" t="s">
        <v>132</v>
      </c>
    </row>
    <row r="25" spans="1:16" x14ac:dyDescent="0.2">
      <c r="A25" t="s">
        <v>70</v>
      </c>
      <c r="B25" s="1">
        <v>42759</v>
      </c>
      <c r="C25" s="3">
        <v>33</v>
      </c>
      <c r="D25" s="9" t="s">
        <v>22</v>
      </c>
      <c r="E25" s="2">
        <v>7</v>
      </c>
      <c r="F25" s="2"/>
      <c r="K25" t="s">
        <v>101</v>
      </c>
      <c r="L25">
        <v>482</v>
      </c>
      <c r="M25" s="1">
        <v>42763</v>
      </c>
      <c r="N25" s="3">
        <v>35</v>
      </c>
      <c r="O25">
        <v>46</v>
      </c>
      <c r="P25" t="s">
        <v>145</v>
      </c>
    </row>
    <row r="26" spans="1:16" x14ac:dyDescent="0.2">
      <c r="A26" t="s">
        <v>71</v>
      </c>
      <c r="B26" s="1">
        <v>42759</v>
      </c>
      <c r="C26" s="3">
        <v>33</v>
      </c>
      <c r="D26" s="9" t="s">
        <v>36</v>
      </c>
      <c r="E26" s="2">
        <v>7</v>
      </c>
      <c r="F26" s="2"/>
      <c r="K26" t="s">
        <v>6</v>
      </c>
      <c r="L26">
        <v>19</v>
      </c>
      <c r="M26" s="1">
        <v>42746</v>
      </c>
      <c r="N26" s="3">
        <v>24</v>
      </c>
      <c r="O26">
        <v>46</v>
      </c>
      <c r="P26" t="s">
        <v>146</v>
      </c>
    </row>
    <row r="27" spans="1:16" x14ac:dyDescent="0.2">
      <c r="A27" t="s">
        <v>98</v>
      </c>
      <c r="B27" s="1">
        <v>42763</v>
      </c>
      <c r="C27" s="3">
        <v>35</v>
      </c>
      <c r="D27" s="9" t="s">
        <v>37</v>
      </c>
      <c r="E27" s="2">
        <v>7</v>
      </c>
      <c r="F27" s="2">
        <v>1</v>
      </c>
      <c r="K27" t="s">
        <v>10</v>
      </c>
      <c r="L27">
        <v>73</v>
      </c>
      <c r="M27" s="1">
        <v>42746</v>
      </c>
      <c r="N27" s="3">
        <v>24</v>
      </c>
      <c r="O27">
        <v>44</v>
      </c>
      <c r="P27" t="s">
        <v>128</v>
      </c>
    </row>
    <row r="28" spans="1:16" x14ac:dyDescent="0.2">
      <c r="A28" t="s">
        <v>74</v>
      </c>
      <c r="B28" s="1">
        <v>42759</v>
      </c>
      <c r="C28" s="3">
        <v>33</v>
      </c>
      <c r="D28" s="9" t="s">
        <v>50</v>
      </c>
      <c r="E28" s="2">
        <v>7</v>
      </c>
      <c r="F28" s="2"/>
      <c r="K28" t="s">
        <v>72</v>
      </c>
      <c r="L28">
        <v>57</v>
      </c>
      <c r="M28" s="1">
        <v>42759</v>
      </c>
      <c r="N28" s="3">
        <v>33</v>
      </c>
      <c r="O28">
        <v>46</v>
      </c>
      <c r="P28" t="s">
        <v>147</v>
      </c>
    </row>
    <row r="29" spans="1:16" x14ac:dyDescent="0.2">
      <c r="A29" t="s">
        <v>75</v>
      </c>
      <c r="B29" s="1">
        <v>42759</v>
      </c>
      <c r="C29" s="3">
        <v>33</v>
      </c>
      <c r="D29" s="9" t="s">
        <v>61</v>
      </c>
      <c r="E29" s="2">
        <v>7</v>
      </c>
      <c r="F29" s="2"/>
      <c r="K29" t="s">
        <v>74</v>
      </c>
      <c r="L29">
        <v>545</v>
      </c>
      <c r="M29" s="1">
        <v>42759</v>
      </c>
      <c r="N29" s="3">
        <v>33</v>
      </c>
      <c r="O29">
        <v>43</v>
      </c>
      <c r="P29" t="s">
        <v>114</v>
      </c>
    </row>
    <row r="30" spans="1:16" x14ac:dyDescent="0.2">
      <c r="A30" t="s">
        <v>85</v>
      </c>
      <c r="B30" s="1">
        <v>42761</v>
      </c>
      <c r="C30" s="3">
        <v>35</v>
      </c>
      <c r="D30" s="9" t="s">
        <v>23</v>
      </c>
      <c r="E30" s="2">
        <v>8</v>
      </c>
      <c r="F30" s="2"/>
      <c r="K30" t="s">
        <v>86</v>
      </c>
      <c r="L30">
        <v>427</v>
      </c>
      <c r="M30" s="1">
        <v>42761</v>
      </c>
      <c r="N30" s="3">
        <v>35</v>
      </c>
      <c r="O30">
        <v>44</v>
      </c>
      <c r="P30" t="s">
        <v>135</v>
      </c>
    </row>
    <row r="31" spans="1:16" x14ac:dyDescent="0.2">
      <c r="D31" s="9" t="s">
        <v>38</v>
      </c>
      <c r="E31" s="2">
        <v>8</v>
      </c>
      <c r="F31" s="2">
        <v>0</v>
      </c>
      <c r="K31" t="s">
        <v>88</v>
      </c>
      <c r="L31">
        <v>172</v>
      </c>
      <c r="M31" s="1">
        <v>42761</v>
      </c>
      <c r="N31" s="3">
        <v>35</v>
      </c>
      <c r="O31">
        <v>46</v>
      </c>
      <c r="P31" t="s">
        <v>148</v>
      </c>
    </row>
    <row r="32" spans="1:16" x14ac:dyDescent="0.2">
      <c r="A32" t="s">
        <v>86</v>
      </c>
      <c r="B32" s="1">
        <v>42761</v>
      </c>
      <c r="C32" s="3">
        <v>35</v>
      </c>
      <c r="D32" s="9" t="s">
        <v>51</v>
      </c>
      <c r="E32" s="2">
        <v>8</v>
      </c>
      <c r="F32" s="2"/>
      <c r="K32" t="s">
        <v>4</v>
      </c>
      <c r="L32">
        <v>293</v>
      </c>
      <c r="M32" s="1">
        <v>42746</v>
      </c>
      <c r="N32" s="3">
        <v>24</v>
      </c>
      <c r="O32">
        <v>43</v>
      </c>
      <c r="P32" t="s">
        <v>117</v>
      </c>
    </row>
    <row r="33" spans="1:16" x14ac:dyDescent="0.2">
      <c r="A33" t="s">
        <v>87</v>
      </c>
      <c r="B33" s="1">
        <v>42761</v>
      </c>
      <c r="C33" s="3">
        <v>35</v>
      </c>
      <c r="D33" s="9" t="s">
        <v>62</v>
      </c>
      <c r="E33" s="2">
        <v>8</v>
      </c>
      <c r="F33" s="2"/>
      <c r="K33" t="s">
        <v>91</v>
      </c>
      <c r="L33">
        <v>55</v>
      </c>
      <c r="M33" s="1">
        <v>42761</v>
      </c>
      <c r="N33" s="3">
        <v>35</v>
      </c>
      <c r="O33">
        <v>46</v>
      </c>
      <c r="P33" t="s">
        <v>149</v>
      </c>
    </row>
    <row r="34" spans="1:16" x14ac:dyDescent="0.2">
      <c r="A34" t="s">
        <v>99</v>
      </c>
      <c r="B34" s="1">
        <v>42763</v>
      </c>
      <c r="C34" s="3">
        <v>35</v>
      </c>
      <c r="D34" s="9" t="s">
        <v>24</v>
      </c>
      <c r="E34" s="2">
        <v>9</v>
      </c>
      <c r="F34" s="2">
        <v>1</v>
      </c>
      <c r="K34" t="s">
        <v>95</v>
      </c>
      <c r="L34">
        <v>141</v>
      </c>
      <c r="M34" s="1">
        <v>42761</v>
      </c>
      <c r="N34" s="3">
        <v>35</v>
      </c>
      <c r="O34">
        <v>44</v>
      </c>
      <c r="P34" t="s">
        <v>133</v>
      </c>
    </row>
    <row r="35" spans="1:16" x14ac:dyDescent="0.2">
      <c r="D35" s="9" t="s">
        <v>39</v>
      </c>
      <c r="E35" s="2">
        <v>9</v>
      </c>
      <c r="F35" s="2">
        <v>0</v>
      </c>
      <c r="K35" t="s">
        <v>96</v>
      </c>
      <c r="L35">
        <v>34</v>
      </c>
      <c r="M35" s="1">
        <v>42761</v>
      </c>
      <c r="N35" s="3">
        <v>35</v>
      </c>
      <c r="O35">
        <v>46</v>
      </c>
      <c r="P35" t="s">
        <v>150</v>
      </c>
    </row>
    <row r="36" spans="1:16" x14ac:dyDescent="0.2">
      <c r="A36" t="s">
        <v>88</v>
      </c>
      <c r="B36" s="1">
        <v>42761</v>
      </c>
      <c r="C36" s="3">
        <v>35</v>
      </c>
      <c r="D36" s="9" t="s">
        <v>52</v>
      </c>
      <c r="E36" s="2">
        <v>9</v>
      </c>
      <c r="F36" s="2"/>
      <c r="K36" t="s">
        <v>7</v>
      </c>
      <c r="L36">
        <v>191</v>
      </c>
      <c r="M36" s="1">
        <v>42746</v>
      </c>
      <c r="N36" s="3">
        <v>24</v>
      </c>
      <c r="O36">
        <v>46</v>
      </c>
      <c r="P36" t="s">
        <v>151</v>
      </c>
    </row>
    <row r="37" spans="1:16" x14ac:dyDescent="0.2">
      <c r="D37" s="9" t="s">
        <v>63</v>
      </c>
      <c r="E37" s="2">
        <v>9</v>
      </c>
      <c r="F37" s="2">
        <v>0</v>
      </c>
      <c r="K37" t="s">
        <v>11</v>
      </c>
      <c r="L37">
        <v>60</v>
      </c>
      <c r="M37" s="1">
        <v>42746</v>
      </c>
      <c r="N37" s="3">
        <v>24</v>
      </c>
      <c r="P37" t="s">
        <v>110</v>
      </c>
    </row>
    <row r="38" spans="1:16" x14ac:dyDescent="0.2">
      <c r="D38" s="9" t="s">
        <v>15</v>
      </c>
      <c r="E38" s="2">
        <v>10</v>
      </c>
      <c r="F38" s="2">
        <v>0</v>
      </c>
      <c r="K38" t="s">
        <v>68</v>
      </c>
      <c r="L38">
        <v>31</v>
      </c>
      <c r="M38" s="1">
        <v>42759</v>
      </c>
      <c r="N38" s="3">
        <v>33</v>
      </c>
      <c r="O38">
        <v>46</v>
      </c>
      <c r="P38" t="s">
        <v>152</v>
      </c>
    </row>
    <row r="39" spans="1:16" x14ac:dyDescent="0.2">
      <c r="D39" s="9" t="s">
        <v>26</v>
      </c>
      <c r="E39" s="2">
        <v>10</v>
      </c>
      <c r="F39" s="2">
        <v>0</v>
      </c>
      <c r="K39" t="s">
        <v>73</v>
      </c>
      <c r="L39">
        <v>19</v>
      </c>
      <c r="M39" s="1">
        <v>42759</v>
      </c>
      <c r="N39" s="3">
        <v>33</v>
      </c>
      <c r="O39">
        <v>46</v>
      </c>
      <c r="P39" t="s">
        <v>153</v>
      </c>
    </row>
    <row r="40" spans="1:16" x14ac:dyDescent="0.2">
      <c r="A40" t="s">
        <v>89</v>
      </c>
      <c r="B40" s="1">
        <v>42761</v>
      </c>
      <c r="C40" s="3">
        <v>35</v>
      </c>
      <c r="D40" s="9" t="s">
        <v>27</v>
      </c>
      <c r="E40" s="2">
        <v>10</v>
      </c>
      <c r="F40" s="2"/>
      <c r="K40" t="s">
        <v>75</v>
      </c>
      <c r="L40">
        <v>54</v>
      </c>
      <c r="M40" s="1">
        <v>42759</v>
      </c>
      <c r="N40" s="3">
        <v>33</v>
      </c>
      <c r="O40">
        <v>46</v>
      </c>
      <c r="P40" t="s">
        <v>154</v>
      </c>
    </row>
    <row r="41" spans="1:16" x14ac:dyDescent="0.2">
      <c r="A41" t="s">
        <v>90</v>
      </c>
      <c r="B41" s="1">
        <v>42761</v>
      </c>
      <c r="C41" s="3">
        <v>35</v>
      </c>
      <c r="D41" s="9" t="s">
        <v>41</v>
      </c>
      <c r="E41" s="2">
        <v>10</v>
      </c>
      <c r="F41" s="2"/>
      <c r="K41" t="s">
        <v>87</v>
      </c>
      <c r="L41">
        <v>100</v>
      </c>
      <c r="M41" s="1">
        <v>42761</v>
      </c>
      <c r="N41" s="3">
        <v>35</v>
      </c>
      <c r="O41">
        <v>44</v>
      </c>
      <c r="P41" t="s">
        <v>136</v>
      </c>
    </row>
    <row r="42" spans="1:16" x14ac:dyDescent="0.2">
      <c r="A42" t="s">
        <v>91</v>
      </c>
      <c r="B42" s="1">
        <v>42761</v>
      </c>
      <c r="C42" s="3">
        <v>35</v>
      </c>
      <c r="D42" s="9" t="s">
        <v>54</v>
      </c>
      <c r="E42" s="2">
        <v>10</v>
      </c>
      <c r="F42" s="2"/>
      <c r="K42" t="s">
        <v>159</v>
      </c>
      <c r="M42" s="1"/>
      <c r="N42" s="3"/>
      <c r="O42">
        <v>46</v>
      </c>
      <c r="P42" t="s">
        <v>155</v>
      </c>
    </row>
    <row r="43" spans="1:16" x14ac:dyDescent="0.2">
      <c r="A43" t="s">
        <v>92</v>
      </c>
      <c r="B43" s="1">
        <v>42761</v>
      </c>
      <c r="C43" s="3">
        <v>35</v>
      </c>
      <c r="D43" s="9" t="s">
        <v>16</v>
      </c>
      <c r="E43" s="2">
        <v>14</v>
      </c>
      <c r="F43" s="2"/>
      <c r="K43" t="s">
        <v>160</v>
      </c>
      <c r="M43" s="1"/>
      <c r="N43" s="3"/>
      <c r="O43">
        <v>46</v>
      </c>
      <c r="P43" t="s">
        <v>156</v>
      </c>
    </row>
    <row r="44" spans="1:16" x14ac:dyDescent="0.2">
      <c r="A44" t="s">
        <v>93</v>
      </c>
      <c r="B44" s="1">
        <v>42761</v>
      </c>
      <c r="C44" s="3">
        <v>35</v>
      </c>
      <c r="D44" s="9" t="s">
        <v>28</v>
      </c>
      <c r="E44" s="2">
        <v>14</v>
      </c>
      <c r="F44" s="2"/>
    </row>
    <row r="45" spans="1:16" x14ac:dyDescent="0.2">
      <c r="A45" t="s">
        <v>94</v>
      </c>
      <c r="B45" s="1">
        <v>42761</v>
      </c>
      <c r="C45" s="3">
        <v>35</v>
      </c>
      <c r="D45" s="9" t="s">
        <v>42</v>
      </c>
      <c r="E45" s="2">
        <v>14</v>
      </c>
      <c r="F45" s="2"/>
    </row>
    <row r="46" spans="1:16" x14ac:dyDescent="0.2">
      <c r="A46" t="s">
        <v>100</v>
      </c>
      <c r="B46" s="1">
        <v>42761</v>
      </c>
      <c r="C46" s="3">
        <v>35</v>
      </c>
      <c r="D46" s="9" t="s">
        <v>43</v>
      </c>
      <c r="E46" s="2">
        <v>14</v>
      </c>
      <c r="F46" s="2">
        <v>1</v>
      </c>
    </row>
    <row r="47" spans="1:16" x14ac:dyDescent="0.2">
      <c r="A47" t="s">
        <v>95</v>
      </c>
      <c r="B47" s="1">
        <v>42761</v>
      </c>
      <c r="C47" s="3">
        <v>35</v>
      </c>
      <c r="D47" s="9" t="s">
        <v>55</v>
      </c>
      <c r="E47" s="2">
        <v>14</v>
      </c>
      <c r="F47" s="2"/>
    </row>
    <row r="48" spans="1:16" x14ac:dyDescent="0.2">
      <c r="D48" s="9" t="s">
        <v>17</v>
      </c>
      <c r="E48" s="2">
        <v>15</v>
      </c>
      <c r="F48" s="2">
        <v>0</v>
      </c>
    </row>
    <row r="49" spans="1:20" x14ac:dyDescent="0.2">
      <c r="D49" s="9" t="s">
        <v>29</v>
      </c>
      <c r="E49" s="2">
        <v>15</v>
      </c>
      <c r="F49" s="2">
        <v>0</v>
      </c>
      <c r="J49" s="16" t="s">
        <v>123</v>
      </c>
      <c r="K49" s="16" t="s">
        <v>121</v>
      </c>
      <c r="L49" s="16" t="s">
        <v>120</v>
      </c>
      <c r="M49" s="16" t="s">
        <v>118</v>
      </c>
      <c r="N49" s="16" t="s">
        <v>119</v>
      </c>
      <c r="P49" s="16" t="s">
        <v>123</v>
      </c>
      <c r="Q49" s="16" t="s">
        <v>121</v>
      </c>
      <c r="R49" s="16" t="s">
        <v>120</v>
      </c>
      <c r="S49" s="16" t="s">
        <v>118</v>
      </c>
      <c r="T49" s="16" t="s">
        <v>119</v>
      </c>
    </row>
    <row r="50" spans="1:20" x14ac:dyDescent="0.2">
      <c r="D50" s="9" t="s">
        <v>44</v>
      </c>
      <c r="E50" s="2">
        <v>15</v>
      </c>
      <c r="F50" s="2">
        <v>0</v>
      </c>
      <c r="J50" t="s">
        <v>122</v>
      </c>
      <c r="K50" t="s">
        <v>1</v>
      </c>
      <c r="L50" s="3">
        <v>61</v>
      </c>
      <c r="M50" s="15">
        <f>1000/L50</f>
        <v>16.393442622950818</v>
      </c>
      <c r="N50" s="15">
        <f>20-M50</f>
        <v>3.6065573770491817</v>
      </c>
      <c r="P50" t="s">
        <v>137</v>
      </c>
      <c r="Q50" t="s">
        <v>66</v>
      </c>
      <c r="R50">
        <v>63</v>
      </c>
      <c r="S50" s="17">
        <f>1000/R50</f>
        <v>15.873015873015873</v>
      </c>
      <c r="T50" s="17">
        <f>20-S50</f>
        <v>4.1269841269841265</v>
      </c>
    </row>
    <row r="51" spans="1:20" x14ac:dyDescent="0.2">
      <c r="A51" t="s">
        <v>101</v>
      </c>
      <c r="B51" s="1">
        <v>42763</v>
      </c>
      <c r="C51" s="3">
        <v>35</v>
      </c>
      <c r="D51" s="9" t="s">
        <v>45</v>
      </c>
      <c r="E51" s="2">
        <v>15</v>
      </c>
      <c r="F51" s="2">
        <v>1</v>
      </c>
      <c r="J51" t="s">
        <v>124</v>
      </c>
      <c r="K51" t="s">
        <v>2</v>
      </c>
      <c r="L51" s="3">
        <v>114</v>
      </c>
      <c r="M51" s="15">
        <f t="shared" ref="M51:M63" si="0">1000/L51</f>
        <v>8.7719298245614041</v>
      </c>
      <c r="N51" s="15">
        <f t="shared" ref="N51:N63" si="1">20-M51</f>
        <v>11.228070175438596</v>
      </c>
      <c r="P51" t="s">
        <v>138</v>
      </c>
      <c r="Q51" t="s">
        <v>70</v>
      </c>
      <c r="R51">
        <v>91</v>
      </c>
      <c r="S51" s="17">
        <f t="shared" ref="S51:S69" si="2">1000/R51</f>
        <v>10.989010989010989</v>
      </c>
      <c r="T51" s="17">
        <f t="shared" ref="T51:T69" si="3">20-S51</f>
        <v>9.0109890109890109</v>
      </c>
    </row>
    <row r="52" spans="1:20" x14ac:dyDescent="0.2">
      <c r="A52" t="s">
        <v>96</v>
      </c>
      <c r="B52" s="1">
        <v>42761</v>
      </c>
      <c r="C52" s="3">
        <v>35</v>
      </c>
      <c r="D52" s="9" t="s">
        <v>56</v>
      </c>
      <c r="E52" s="2">
        <v>15</v>
      </c>
      <c r="F52" s="2"/>
      <c r="J52" t="s">
        <v>125</v>
      </c>
      <c r="K52" t="s">
        <v>108</v>
      </c>
      <c r="L52" s="3">
        <v>179</v>
      </c>
      <c r="M52" s="15">
        <f t="shared" si="0"/>
        <v>5.5865921787709496</v>
      </c>
      <c r="N52" s="15">
        <f t="shared" si="1"/>
        <v>14.41340782122905</v>
      </c>
      <c r="P52" t="s">
        <v>139</v>
      </c>
      <c r="Q52" t="s">
        <v>99</v>
      </c>
      <c r="R52">
        <v>31</v>
      </c>
      <c r="S52" s="17">
        <f t="shared" si="2"/>
        <v>32.258064516129032</v>
      </c>
      <c r="T52" s="17">
        <f t="shared" si="3"/>
        <v>-12.258064516129032</v>
      </c>
    </row>
    <row r="53" spans="1:20" x14ac:dyDescent="0.2">
      <c r="A53" s="11" t="s">
        <v>103</v>
      </c>
      <c r="B53" s="12">
        <v>42763</v>
      </c>
      <c r="C53" s="13">
        <v>35</v>
      </c>
      <c r="D53" s="14" t="s">
        <v>105</v>
      </c>
      <c r="J53" t="s">
        <v>126</v>
      </c>
      <c r="K53" t="s">
        <v>8</v>
      </c>
      <c r="L53" s="3">
        <v>43</v>
      </c>
      <c r="M53" s="15">
        <f t="shared" si="0"/>
        <v>23.255813953488371</v>
      </c>
      <c r="N53" s="15">
        <f t="shared" si="1"/>
        <v>-3.2558139534883708</v>
      </c>
      <c r="P53" t="s">
        <v>140</v>
      </c>
      <c r="Q53" t="s">
        <v>5</v>
      </c>
      <c r="R53">
        <v>173</v>
      </c>
      <c r="S53" s="17">
        <f t="shared" si="2"/>
        <v>5.7803468208092488</v>
      </c>
      <c r="T53" s="17">
        <f t="shared" si="3"/>
        <v>14.21965317919075</v>
      </c>
    </row>
    <row r="54" spans="1:20" x14ac:dyDescent="0.2">
      <c r="A54" s="11" t="s">
        <v>104</v>
      </c>
      <c r="B54" s="12">
        <v>42763</v>
      </c>
      <c r="C54" s="13">
        <v>35</v>
      </c>
      <c r="D54" s="14" t="s">
        <v>105</v>
      </c>
      <c r="J54" t="s">
        <v>127</v>
      </c>
      <c r="K54" t="s">
        <v>9</v>
      </c>
      <c r="L54" s="3">
        <v>30</v>
      </c>
      <c r="M54" s="15">
        <f t="shared" si="0"/>
        <v>33.333333333333336</v>
      </c>
      <c r="N54" s="15">
        <f t="shared" si="1"/>
        <v>-13.333333333333336</v>
      </c>
      <c r="P54" t="s">
        <v>141</v>
      </c>
      <c r="Q54" t="s">
        <v>102</v>
      </c>
      <c r="R54">
        <v>43</v>
      </c>
      <c r="S54" s="17">
        <f t="shared" si="2"/>
        <v>23.255813953488371</v>
      </c>
      <c r="T54" s="17">
        <f t="shared" si="3"/>
        <v>-3.2558139534883708</v>
      </c>
    </row>
    <row r="55" spans="1:20" x14ac:dyDescent="0.2">
      <c r="J55" t="s">
        <v>128</v>
      </c>
      <c r="K55" t="s">
        <v>10</v>
      </c>
      <c r="L55" s="3">
        <v>73</v>
      </c>
      <c r="M55" s="15">
        <f t="shared" si="0"/>
        <v>13.698630136986301</v>
      </c>
      <c r="N55" s="15">
        <f t="shared" si="1"/>
        <v>6.3013698630136989</v>
      </c>
      <c r="P55" t="s">
        <v>142</v>
      </c>
      <c r="Q55" t="s">
        <v>67</v>
      </c>
      <c r="R55">
        <v>23</v>
      </c>
      <c r="S55" s="17">
        <f t="shared" si="2"/>
        <v>43.478260869565219</v>
      </c>
      <c r="T55" s="17">
        <f t="shared" si="3"/>
        <v>-23.478260869565219</v>
      </c>
    </row>
    <row r="56" spans="1:20" x14ac:dyDescent="0.2">
      <c r="J56" t="s">
        <v>129</v>
      </c>
      <c r="K56" t="s">
        <v>92</v>
      </c>
      <c r="L56" s="3">
        <v>54</v>
      </c>
      <c r="M56" s="15">
        <f t="shared" si="0"/>
        <v>18.518518518518519</v>
      </c>
      <c r="N56" s="15">
        <f t="shared" si="1"/>
        <v>1.481481481481481</v>
      </c>
      <c r="P56" t="s">
        <v>143</v>
      </c>
      <c r="Q56" t="s">
        <v>71</v>
      </c>
      <c r="R56">
        <v>74</v>
      </c>
      <c r="S56" s="17">
        <f t="shared" si="2"/>
        <v>13.513513513513514</v>
      </c>
      <c r="T56" s="17">
        <f t="shared" si="3"/>
        <v>6.486486486486486</v>
      </c>
    </row>
    <row r="57" spans="1:20" x14ac:dyDescent="0.2">
      <c r="J57" t="s">
        <v>130</v>
      </c>
      <c r="K57" t="s">
        <v>93</v>
      </c>
      <c r="L57" s="3">
        <v>89</v>
      </c>
      <c r="M57" s="15">
        <f t="shared" si="0"/>
        <v>11.235955056179776</v>
      </c>
      <c r="N57" s="15">
        <f t="shared" si="1"/>
        <v>8.7640449438202239</v>
      </c>
      <c r="P57" t="s">
        <v>144</v>
      </c>
      <c r="Q57" t="s">
        <v>98</v>
      </c>
      <c r="R57">
        <v>29</v>
      </c>
      <c r="S57" s="17">
        <f t="shared" si="2"/>
        <v>34.482758620689658</v>
      </c>
      <c r="T57" s="17">
        <f t="shared" si="3"/>
        <v>-14.482758620689658</v>
      </c>
    </row>
    <row r="58" spans="1:20" x14ac:dyDescent="0.2">
      <c r="J58" t="s">
        <v>131</v>
      </c>
      <c r="K58" t="s">
        <v>94</v>
      </c>
      <c r="L58" s="3">
        <v>225</v>
      </c>
      <c r="M58" s="15">
        <f t="shared" si="0"/>
        <v>4.4444444444444446</v>
      </c>
      <c r="N58" s="15">
        <f t="shared" si="1"/>
        <v>15.555555555555555</v>
      </c>
      <c r="P58" t="s">
        <v>145</v>
      </c>
      <c r="Q58" t="s">
        <v>101</v>
      </c>
      <c r="R58">
        <v>482</v>
      </c>
      <c r="S58" s="17">
        <f t="shared" si="2"/>
        <v>2.0746887966804981</v>
      </c>
      <c r="T58" s="17">
        <f t="shared" si="3"/>
        <v>17.925311203319502</v>
      </c>
    </row>
    <row r="59" spans="1:20" x14ac:dyDescent="0.2">
      <c r="J59" t="s">
        <v>132</v>
      </c>
      <c r="K59" t="s">
        <v>100</v>
      </c>
      <c r="L59" s="3">
        <v>460</v>
      </c>
      <c r="M59" s="15">
        <f t="shared" si="0"/>
        <v>2.1739130434782608</v>
      </c>
      <c r="N59" s="15">
        <f t="shared" si="1"/>
        <v>17.826086956521738</v>
      </c>
      <c r="P59" t="s">
        <v>146</v>
      </c>
      <c r="Q59" t="s">
        <v>6</v>
      </c>
      <c r="R59">
        <v>19</v>
      </c>
      <c r="S59" s="17">
        <f t="shared" si="2"/>
        <v>52.631578947368418</v>
      </c>
      <c r="T59" s="17">
        <f t="shared" si="3"/>
        <v>-32.631578947368418</v>
      </c>
    </row>
    <row r="60" spans="1:20" x14ac:dyDescent="0.2">
      <c r="J60" t="s">
        <v>133</v>
      </c>
      <c r="K60" t="s">
        <v>95</v>
      </c>
      <c r="L60" s="3">
        <v>141</v>
      </c>
      <c r="M60" s="15">
        <f t="shared" si="0"/>
        <v>7.0921985815602833</v>
      </c>
      <c r="N60" s="15">
        <f t="shared" si="1"/>
        <v>12.907801418439718</v>
      </c>
      <c r="P60" t="s">
        <v>147</v>
      </c>
      <c r="Q60" t="s">
        <v>72</v>
      </c>
      <c r="R60">
        <v>57</v>
      </c>
      <c r="S60" s="17">
        <f t="shared" si="2"/>
        <v>17.543859649122808</v>
      </c>
      <c r="T60" s="17">
        <f t="shared" si="3"/>
        <v>2.4561403508771917</v>
      </c>
    </row>
    <row r="61" spans="1:20" x14ac:dyDescent="0.2">
      <c r="J61" t="s">
        <v>134</v>
      </c>
      <c r="K61" t="s">
        <v>85</v>
      </c>
      <c r="L61" s="3">
        <v>137</v>
      </c>
      <c r="M61" s="15">
        <f t="shared" si="0"/>
        <v>7.2992700729927007</v>
      </c>
      <c r="N61" s="15">
        <f t="shared" si="1"/>
        <v>12.700729927007298</v>
      </c>
      <c r="P61" t="s">
        <v>148</v>
      </c>
      <c r="Q61" t="s">
        <v>88</v>
      </c>
      <c r="R61">
        <v>172</v>
      </c>
      <c r="S61" s="17">
        <f t="shared" si="2"/>
        <v>5.8139534883720927</v>
      </c>
      <c r="T61" s="17">
        <f t="shared" si="3"/>
        <v>14.186046511627907</v>
      </c>
    </row>
    <row r="62" spans="1:20" x14ac:dyDescent="0.2">
      <c r="J62" t="s">
        <v>135</v>
      </c>
      <c r="K62" t="s">
        <v>86</v>
      </c>
      <c r="L62" s="3">
        <v>427</v>
      </c>
      <c r="M62" s="15">
        <f t="shared" si="0"/>
        <v>2.3419203747072599</v>
      </c>
      <c r="N62" s="15">
        <f t="shared" si="1"/>
        <v>17.658079625292739</v>
      </c>
      <c r="P62" t="s">
        <v>149</v>
      </c>
      <c r="Q62" t="s">
        <v>91</v>
      </c>
      <c r="R62">
        <v>55</v>
      </c>
      <c r="S62" s="17">
        <f t="shared" si="2"/>
        <v>18.181818181818183</v>
      </c>
      <c r="T62" s="17">
        <f t="shared" si="3"/>
        <v>1.8181818181818166</v>
      </c>
    </row>
    <row r="63" spans="1:20" x14ac:dyDescent="0.2">
      <c r="J63" t="s">
        <v>136</v>
      </c>
      <c r="K63" t="s">
        <v>87</v>
      </c>
      <c r="L63" s="3">
        <v>100</v>
      </c>
      <c r="M63" s="15">
        <f t="shared" si="0"/>
        <v>10</v>
      </c>
      <c r="N63" s="15">
        <f t="shared" si="1"/>
        <v>10</v>
      </c>
      <c r="P63" t="s">
        <v>150</v>
      </c>
      <c r="Q63" t="s">
        <v>96</v>
      </c>
      <c r="R63">
        <v>34</v>
      </c>
      <c r="S63" s="17">
        <f t="shared" si="2"/>
        <v>29.411764705882351</v>
      </c>
      <c r="T63" s="17">
        <f t="shared" si="3"/>
        <v>-9.4117647058823515</v>
      </c>
    </row>
    <row r="64" spans="1:20" x14ac:dyDescent="0.2">
      <c r="K64" s="6"/>
      <c r="L64" s="6"/>
      <c r="P64" t="s">
        <v>151</v>
      </c>
      <c r="Q64" t="s">
        <v>7</v>
      </c>
      <c r="R64">
        <v>191</v>
      </c>
      <c r="S64" s="17">
        <f t="shared" si="2"/>
        <v>5.2356020942408374</v>
      </c>
      <c r="T64" s="17">
        <f t="shared" si="3"/>
        <v>14.764397905759163</v>
      </c>
    </row>
    <row r="65" spans="11:20" x14ac:dyDescent="0.2">
      <c r="P65" t="s">
        <v>152</v>
      </c>
      <c r="Q65" t="s">
        <v>68</v>
      </c>
      <c r="R65">
        <v>31</v>
      </c>
      <c r="S65" s="17">
        <f t="shared" si="2"/>
        <v>32.258064516129032</v>
      </c>
      <c r="T65" s="17">
        <f t="shared" si="3"/>
        <v>-12.258064516129032</v>
      </c>
    </row>
    <row r="66" spans="11:20" x14ac:dyDescent="0.2">
      <c r="P66" t="s">
        <v>153</v>
      </c>
      <c r="Q66" t="s">
        <v>73</v>
      </c>
      <c r="R66">
        <v>19</v>
      </c>
      <c r="S66" s="17">
        <f t="shared" si="2"/>
        <v>52.631578947368418</v>
      </c>
      <c r="T66" s="17">
        <f t="shared" si="3"/>
        <v>-32.631578947368418</v>
      </c>
    </row>
    <row r="67" spans="11:20" x14ac:dyDescent="0.2">
      <c r="P67" t="s">
        <v>154</v>
      </c>
      <c r="Q67" t="s">
        <v>75</v>
      </c>
      <c r="R67">
        <v>54</v>
      </c>
      <c r="S67" s="17">
        <f t="shared" si="2"/>
        <v>18.518518518518519</v>
      </c>
      <c r="T67" s="17">
        <f t="shared" si="3"/>
        <v>1.481481481481481</v>
      </c>
    </row>
    <row r="68" spans="11:20" x14ac:dyDescent="0.2">
      <c r="P68" t="s">
        <v>155</v>
      </c>
      <c r="Q68" t="s">
        <v>157</v>
      </c>
      <c r="R68">
        <v>114</v>
      </c>
      <c r="S68" s="17">
        <f t="shared" si="2"/>
        <v>8.7719298245614041</v>
      </c>
      <c r="T68" s="17">
        <f t="shared" si="3"/>
        <v>11.228070175438596</v>
      </c>
    </row>
    <row r="69" spans="11:20" x14ac:dyDescent="0.2">
      <c r="P69" t="s">
        <v>156</v>
      </c>
      <c r="Q69" t="s">
        <v>158</v>
      </c>
      <c r="R69">
        <v>179</v>
      </c>
      <c r="S69" s="17">
        <f t="shared" si="2"/>
        <v>5.5865921787709496</v>
      </c>
      <c r="T69" s="17">
        <f t="shared" si="3"/>
        <v>14.41340782122905</v>
      </c>
    </row>
    <row r="74" spans="11:20" x14ac:dyDescent="0.2">
      <c r="M74" s="6"/>
      <c r="N74" s="6"/>
    </row>
    <row r="75" spans="11:20" x14ac:dyDescent="0.2">
      <c r="K75" s="6"/>
      <c r="L75" s="6"/>
    </row>
    <row r="76" spans="11:20" x14ac:dyDescent="0.2">
      <c r="R76">
        <f>38/8</f>
        <v>4.75</v>
      </c>
    </row>
    <row r="84" spans="11:14" x14ac:dyDescent="0.2">
      <c r="M84" s="6"/>
      <c r="N84" s="6"/>
    </row>
    <row r="85" spans="11:14" x14ac:dyDescent="0.2">
      <c r="K85" s="6"/>
      <c r="L85" s="6"/>
    </row>
  </sheetData>
  <sortState ref="K3:P41">
    <sortCondition ref="K2:K40"/>
  </sortState>
  <mergeCells count="3">
    <mergeCell ref="D1:F1"/>
    <mergeCell ref="A1:C1"/>
    <mergeCell ref="K1:P1"/>
  </mergeCells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abSelected="1" workbookViewId="0">
      <selection activeCell="A3" sqref="A3"/>
    </sheetView>
  </sheetViews>
  <sheetFormatPr baseColWidth="10" defaultRowHeight="16" x14ac:dyDescent="0.2"/>
  <sheetData>
    <row r="1" spans="1:3" x14ac:dyDescent="0.2">
      <c r="A1" t="s">
        <v>185</v>
      </c>
    </row>
    <row r="2" spans="1:3" x14ac:dyDescent="0.2">
      <c r="A2" t="s">
        <v>186</v>
      </c>
    </row>
    <row r="3" spans="1:3" x14ac:dyDescent="0.2">
      <c r="A3" t="s">
        <v>84</v>
      </c>
    </row>
    <row r="4" spans="1:3" x14ac:dyDescent="0.2">
      <c r="A4" t="s">
        <v>77</v>
      </c>
      <c r="B4" t="s">
        <v>78</v>
      </c>
      <c r="C4" t="s">
        <v>79</v>
      </c>
    </row>
    <row r="5" spans="1:3" x14ac:dyDescent="0.2">
      <c r="A5" t="s">
        <v>80</v>
      </c>
      <c r="B5">
        <v>2</v>
      </c>
      <c r="C5">
        <v>1</v>
      </c>
    </row>
    <row r="6" spans="1:3" x14ac:dyDescent="0.2">
      <c r="A6" t="s">
        <v>80</v>
      </c>
      <c r="B6">
        <v>2</v>
      </c>
      <c r="C6">
        <v>3</v>
      </c>
    </row>
    <row r="7" spans="1:3" x14ac:dyDescent="0.2">
      <c r="A7" t="s">
        <v>80</v>
      </c>
      <c r="B7">
        <v>3</v>
      </c>
      <c r="C7">
        <v>1</v>
      </c>
    </row>
    <row r="8" spans="1:3" x14ac:dyDescent="0.2">
      <c r="A8" t="s">
        <v>80</v>
      </c>
      <c r="B8">
        <v>4</v>
      </c>
      <c r="C8">
        <v>3</v>
      </c>
    </row>
    <row r="9" spans="1:3" x14ac:dyDescent="0.2">
      <c r="A9" t="s">
        <v>80</v>
      </c>
      <c r="B9">
        <v>5</v>
      </c>
      <c r="C9">
        <v>3</v>
      </c>
    </row>
    <row r="10" spans="1:3" x14ac:dyDescent="0.2">
      <c r="A10" t="s">
        <v>80</v>
      </c>
      <c r="B10">
        <v>6</v>
      </c>
      <c r="C10">
        <v>1</v>
      </c>
    </row>
    <row r="11" spans="1:3" x14ac:dyDescent="0.2">
      <c r="A11" t="s">
        <v>80</v>
      </c>
      <c r="B11">
        <v>7</v>
      </c>
      <c r="C11">
        <v>1</v>
      </c>
    </row>
    <row r="12" spans="1:3" x14ac:dyDescent="0.2">
      <c r="A12" t="s">
        <v>80</v>
      </c>
      <c r="B12">
        <v>7</v>
      </c>
      <c r="C12">
        <v>3</v>
      </c>
    </row>
    <row r="13" spans="1:3" x14ac:dyDescent="0.2">
      <c r="A13" t="s">
        <v>80</v>
      </c>
      <c r="B13">
        <v>8</v>
      </c>
      <c r="C13">
        <v>1</v>
      </c>
    </row>
    <row r="14" spans="1:3" x14ac:dyDescent="0.2">
      <c r="A14" t="s">
        <v>80</v>
      </c>
      <c r="B14">
        <v>8</v>
      </c>
      <c r="C14">
        <v>3</v>
      </c>
    </row>
    <row r="15" spans="1:3" x14ac:dyDescent="0.2">
      <c r="A15" t="s">
        <v>80</v>
      </c>
      <c r="B15">
        <v>9</v>
      </c>
      <c r="C15">
        <v>3</v>
      </c>
    </row>
    <row r="16" spans="1:3" x14ac:dyDescent="0.2">
      <c r="A16" t="s">
        <v>80</v>
      </c>
      <c r="B16">
        <v>10</v>
      </c>
      <c r="C16">
        <v>1</v>
      </c>
    </row>
    <row r="17" spans="1:3" x14ac:dyDescent="0.2">
      <c r="A17" t="s">
        <v>80</v>
      </c>
      <c r="B17">
        <v>11</v>
      </c>
      <c r="C17">
        <v>1</v>
      </c>
    </row>
    <row r="18" spans="1:3" x14ac:dyDescent="0.2">
      <c r="A18" t="s">
        <v>80</v>
      </c>
      <c r="B18">
        <v>11</v>
      </c>
      <c r="C18">
        <v>2</v>
      </c>
    </row>
    <row r="19" spans="1:3" x14ac:dyDescent="0.2">
      <c r="A19" t="s">
        <v>80</v>
      </c>
      <c r="B19">
        <v>12</v>
      </c>
      <c r="C19">
        <v>2</v>
      </c>
    </row>
    <row r="20" spans="1:3" x14ac:dyDescent="0.2">
      <c r="A20" t="s">
        <v>80</v>
      </c>
      <c r="B20">
        <v>12</v>
      </c>
      <c r="C20">
        <v>3</v>
      </c>
    </row>
    <row r="21" spans="1:3" x14ac:dyDescent="0.2">
      <c r="A21" t="s">
        <v>80</v>
      </c>
      <c r="B21">
        <v>13</v>
      </c>
      <c r="C21">
        <v>1</v>
      </c>
    </row>
    <row r="22" spans="1:3" x14ac:dyDescent="0.2">
      <c r="A22" t="s">
        <v>80</v>
      </c>
      <c r="B22">
        <v>13</v>
      </c>
      <c r="C22">
        <v>2</v>
      </c>
    </row>
    <row r="23" spans="1:3" x14ac:dyDescent="0.2">
      <c r="A23" t="s">
        <v>80</v>
      </c>
      <c r="B23">
        <v>14</v>
      </c>
    </row>
    <row r="24" spans="1:3" x14ac:dyDescent="0.2">
      <c r="A24" t="s">
        <v>80</v>
      </c>
      <c r="B24">
        <v>14</v>
      </c>
      <c r="C24">
        <v>2</v>
      </c>
    </row>
    <row r="25" spans="1:3" x14ac:dyDescent="0.2">
      <c r="A25" t="s">
        <v>80</v>
      </c>
      <c r="B25">
        <v>14</v>
      </c>
      <c r="C25">
        <v>3</v>
      </c>
    </row>
    <row r="26" spans="1:3" x14ac:dyDescent="0.2">
      <c r="A26" t="s">
        <v>80</v>
      </c>
      <c r="B26">
        <v>15</v>
      </c>
      <c r="C26">
        <v>3</v>
      </c>
    </row>
    <row r="27" spans="1:3" x14ac:dyDescent="0.2">
      <c r="A27" t="s">
        <v>81</v>
      </c>
      <c r="B27">
        <v>2</v>
      </c>
      <c r="C27">
        <v>3</v>
      </c>
    </row>
    <row r="28" spans="1:3" x14ac:dyDescent="0.2">
      <c r="A28" t="s">
        <v>81</v>
      </c>
      <c r="B28">
        <v>4</v>
      </c>
      <c r="C28">
        <v>1</v>
      </c>
    </row>
    <row r="29" spans="1:3" x14ac:dyDescent="0.2">
      <c r="A29" t="s">
        <v>81</v>
      </c>
      <c r="B29">
        <v>4</v>
      </c>
      <c r="C29">
        <v>3</v>
      </c>
    </row>
    <row r="30" spans="1:3" x14ac:dyDescent="0.2">
      <c r="A30" t="s">
        <v>81</v>
      </c>
      <c r="B30">
        <v>5</v>
      </c>
      <c r="C30">
        <v>1</v>
      </c>
    </row>
    <row r="31" spans="1:3" x14ac:dyDescent="0.2">
      <c r="A31" t="s">
        <v>81</v>
      </c>
      <c r="B31">
        <v>5</v>
      </c>
      <c r="C31">
        <v>3</v>
      </c>
    </row>
    <row r="32" spans="1:3" x14ac:dyDescent="0.2">
      <c r="A32" t="s">
        <v>81</v>
      </c>
      <c r="B32">
        <v>6</v>
      </c>
      <c r="C32">
        <v>1</v>
      </c>
    </row>
    <row r="33" spans="1:3" x14ac:dyDescent="0.2">
      <c r="A33" t="s">
        <v>81</v>
      </c>
      <c r="B33">
        <v>6</v>
      </c>
      <c r="C33">
        <v>3</v>
      </c>
    </row>
    <row r="34" spans="1:3" x14ac:dyDescent="0.2">
      <c r="A34" t="s">
        <v>81</v>
      </c>
      <c r="B34">
        <v>7</v>
      </c>
      <c r="C34">
        <v>3</v>
      </c>
    </row>
    <row r="35" spans="1:3" x14ac:dyDescent="0.2">
      <c r="A35" t="s">
        <v>81</v>
      </c>
      <c r="B35">
        <v>10</v>
      </c>
      <c r="C35">
        <v>3</v>
      </c>
    </row>
    <row r="36" spans="1:3" x14ac:dyDescent="0.2">
      <c r="A36" t="s">
        <v>81</v>
      </c>
      <c r="B36">
        <v>11</v>
      </c>
      <c r="C36">
        <v>2</v>
      </c>
    </row>
    <row r="37" spans="1:3" x14ac:dyDescent="0.2">
      <c r="A37" t="s">
        <v>81</v>
      </c>
      <c r="B37">
        <v>12</v>
      </c>
      <c r="C37">
        <v>1</v>
      </c>
    </row>
    <row r="38" spans="1:3" x14ac:dyDescent="0.2">
      <c r="A38" t="s">
        <v>81</v>
      </c>
      <c r="B38">
        <v>12</v>
      </c>
      <c r="C38">
        <v>2</v>
      </c>
    </row>
    <row r="39" spans="1:3" x14ac:dyDescent="0.2">
      <c r="A39" t="s">
        <v>81</v>
      </c>
      <c r="B39">
        <v>13</v>
      </c>
      <c r="C39">
        <v>1</v>
      </c>
    </row>
    <row r="40" spans="1:3" x14ac:dyDescent="0.2">
      <c r="A40" t="s">
        <v>81</v>
      </c>
      <c r="B40">
        <v>13</v>
      </c>
      <c r="C40">
        <v>2</v>
      </c>
    </row>
    <row r="41" spans="1:3" x14ac:dyDescent="0.2">
      <c r="A41" t="s">
        <v>81</v>
      </c>
      <c r="B41">
        <v>14</v>
      </c>
      <c r="C41">
        <v>1</v>
      </c>
    </row>
    <row r="42" spans="1:3" x14ac:dyDescent="0.2">
      <c r="A42" t="s">
        <v>81</v>
      </c>
      <c r="B42">
        <v>14</v>
      </c>
      <c r="C42">
        <v>2</v>
      </c>
    </row>
    <row r="43" spans="1:3" x14ac:dyDescent="0.2">
      <c r="A43" t="s">
        <v>81</v>
      </c>
      <c r="B43">
        <v>14</v>
      </c>
      <c r="C43">
        <v>3</v>
      </c>
    </row>
    <row r="44" spans="1:3" x14ac:dyDescent="0.2">
      <c r="A44" t="s">
        <v>81</v>
      </c>
      <c r="B44">
        <v>15</v>
      </c>
      <c r="C44">
        <v>1</v>
      </c>
    </row>
    <row r="45" spans="1:3" x14ac:dyDescent="0.2">
      <c r="A45" t="s">
        <v>82</v>
      </c>
      <c r="B45">
        <v>1</v>
      </c>
      <c r="C45">
        <v>1</v>
      </c>
    </row>
    <row r="46" spans="1:3" x14ac:dyDescent="0.2">
      <c r="A46" t="s">
        <v>82</v>
      </c>
      <c r="B46">
        <v>1</v>
      </c>
      <c r="C46">
        <v>2</v>
      </c>
    </row>
    <row r="47" spans="1:3" x14ac:dyDescent="0.2">
      <c r="A47" t="s">
        <v>82</v>
      </c>
      <c r="B47">
        <v>2</v>
      </c>
      <c r="C47">
        <v>1</v>
      </c>
    </row>
    <row r="48" spans="1:3" x14ac:dyDescent="0.2">
      <c r="A48" t="s">
        <v>82</v>
      </c>
      <c r="B48">
        <v>3</v>
      </c>
      <c r="C48">
        <v>1</v>
      </c>
    </row>
    <row r="49" spans="1:3" x14ac:dyDescent="0.2">
      <c r="A49" t="s">
        <v>82</v>
      </c>
      <c r="B49">
        <v>4</v>
      </c>
      <c r="C49">
        <v>1</v>
      </c>
    </row>
    <row r="50" spans="1:3" x14ac:dyDescent="0.2">
      <c r="A50" t="s">
        <v>82</v>
      </c>
      <c r="B50">
        <v>7</v>
      </c>
      <c r="C50">
        <v>1</v>
      </c>
    </row>
    <row r="51" spans="1:3" x14ac:dyDescent="0.2">
      <c r="A51" t="s">
        <v>82</v>
      </c>
      <c r="B51">
        <v>8</v>
      </c>
      <c r="C51">
        <v>1</v>
      </c>
    </row>
    <row r="52" spans="1:3" x14ac:dyDescent="0.2">
      <c r="A52" t="s">
        <v>82</v>
      </c>
      <c r="B52">
        <v>9</v>
      </c>
      <c r="C52">
        <v>1</v>
      </c>
    </row>
    <row r="53" spans="1:3" x14ac:dyDescent="0.2">
      <c r="A53" t="s">
        <v>82</v>
      </c>
      <c r="B53">
        <v>10</v>
      </c>
      <c r="C53">
        <v>1</v>
      </c>
    </row>
    <row r="54" spans="1:3" x14ac:dyDescent="0.2">
      <c r="A54" t="s">
        <v>82</v>
      </c>
      <c r="B54">
        <v>11</v>
      </c>
      <c r="C54">
        <v>1</v>
      </c>
    </row>
    <row r="55" spans="1:3" x14ac:dyDescent="0.2">
      <c r="A55" t="s">
        <v>82</v>
      </c>
      <c r="B55">
        <v>11</v>
      </c>
      <c r="C55">
        <v>2</v>
      </c>
    </row>
    <row r="56" spans="1:3" x14ac:dyDescent="0.2">
      <c r="A56" t="s">
        <v>82</v>
      </c>
      <c r="B56">
        <v>12</v>
      </c>
      <c r="C56">
        <v>2</v>
      </c>
    </row>
    <row r="57" spans="1:3" x14ac:dyDescent="0.2">
      <c r="A57" t="s">
        <v>82</v>
      </c>
      <c r="B57">
        <v>13</v>
      </c>
      <c r="C57">
        <v>1</v>
      </c>
    </row>
    <row r="58" spans="1:3" x14ac:dyDescent="0.2">
      <c r="A58" t="s">
        <v>82</v>
      </c>
      <c r="B58">
        <v>13</v>
      </c>
      <c r="C58">
        <v>2</v>
      </c>
    </row>
    <row r="59" spans="1:3" x14ac:dyDescent="0.2">
      <c r="A59" t="s">
        <v>82</v>
      </c>
      <c r="B59">
        <v>13</v>
      </c>
      <c r="C59">
        <v>3</v>
      </c>
    </row>
    <row r="60" spans="1:3" x14ac:dyDescent="0.2">
      <c r="A60" t="s">
        <v>82</v>
      </c>
      <c r="B60">
        <v>14</v>
      </c>
      <c r="C60">
        <v>1</v>
      </c>
    </row>
    <row r="61" spans="1:3" x14ac:dyDescent="0.2">
      <c r="A61" t="s">
        <v>82</v>
      </c>
      <c r="B61">
        <v>15</v>
      </c>
      <c r="C61">
        <v>1</v>
      </c>
    </row>
    <row r="62" spans="1:3" x14ac:dyDescent="0.2">
      <c r="A62" t="s">
        <v>83</v>
      </c>
      <c r="B62">
        <v>1</v>
      </c>
      <c r="C62">
        <v>1</v>
      </c>
    </row>
    <row r="63" spans="1:3" x14ac:dyDescent="0.2">
      <c r="A63" t="s">
        <v>83</v>
      </c>
      <c r="B63">
        <v>1</v>
      </c>
      <c r="C63">
        <v>3</v>
      </c>
    </row>
    <row r="64" spans="1:3" x14ac:dyDescent="0.2">
      <c r="A64" t="s">
        <v>83</v>
      </c>
      <c r="B64">
        <v>2</v>
      </c>
      <c r="C64">
        <v>3</v>
      </c>
    </row>
    <row r="65" spans="1:3" x14ac:dyDescent="0.2">
      <c r="A65" t="s">
        <v>83</v>
      </c>
      <c r="B65">
        <v>3</v>
      </c>
      <c r="C65">
        <v>3</v>
      </c>
    </row>
    <row r="66" spans="1:3" x14ac:dyDescent="0.2">
      <c r="A66" t="s">
        <v>83</v>
      </c>
      <c r="B66">
        <v>5</v>
      </c>
      <c r="C66">
        <v>1</v>
      </c>
    </row>
    <row r="67" spans="1:3" x14ac:dyDescent="0.2">
      <c r="A67" t="s">
        <v>83</v>
      </c>
      <c r="B67">
        <v>5</v>
      </c>
      <c r="C67">
        <v>3</v>
      </c>
    </row>
    <row r="68" spans="1:3" x14ac:dyDescent="0.2">
      <c r="A68" t="s">
        <v>83</v>
      </c>
      <c r="B68">
        <v>6</v>
      </c>
      <c r="C68">
        <v>1</v>
      </c>
    </row>
    <row r="69" spans="1:3" x14ac:dyDescent="0.2">
      <c r="A69" t="s">
        <v>83</v>
      </c>
      <c r="B69">
        <v>7</v>
      </c>
      <c r="C69">
        <v>1</v>
      </c>
    </row>
    <row r="70" spans="1:3" x14ac:dyDescent="0.2">
      <c r="A70" t="s">
        <v>83</v>
      </c>
      <c r="B70">
        <v>7</v>
      </c>
      <c r="C70">
        <v>3</v>
      </c>
    </row>
    <row r="71" spans="1:3" x14ac:dyDescent="0.2">
      <c r="A71" t="s">
        <v>83</v>
      </c>
      <c r="B71">
        <v>8</v>
      </c>
      <c r="C71">
        <v>1</v>
      </c>
    </row>
    <row r="72" spans="1:3" x14ac:dyDescent="0.2">
      <c r="A72" t="s">
        <v>83</v>
      </c>
      <c r="B72">
        <v>9</v>
      </c>
      <c r="C72">
        <v>2</v>
      </c>
    </row>
    <row r="73" spans="1:3" x14ac:dyDescent="0.2">
      <c r="A73" t="s">
        <v>83</v>
      </c>
      <c r="B73">
        <v>9</v>
      </c>
      <c r="C73">
        <v>3</v>
      </c>
    </row>
    <row r="74" spans="1:3" x14ac:dyDescent="0.2">
      <c r="A74" t="s">
        <v>83</v>
      </c>
      <c r="B74">
        <v>10</v>
      </c>
      <c r="C74">
        <v>1</v>
      </c>
    </row>
    <row r="75" spans="1:3" x14ac:dyDescent="0.2">
      <c r="A75" t="s">
        <v>83</v>
      </c>
      <c r="B75">
        <v>11</v>
      </c>
      <c r="C75">
        <v>1</v>
      </c>
    </row>
    <row r="76" spans="1:3" x14ac:dyDescent="0.2">
      <c r="A76" t="s">
        <v>83</v>
      </c>
      <c r="B76">
        <v>12</v>
      </c>
      <c r="C76">
        <v>1</v>
      </c>
    </row>
    <row r="77" spans="1:3" x14ac:dyDescent="0.2">
      <c r="A77" t="s">
        <v>83</v>
      </c>
      <c r="B77">
        <v>12</v>
      </c>
      <c r="C77">
        <v>2</v>
      </c>
    </row>
    <row r="78" spans="1:3" x14ac:dyDescent="0.2">
      <c r="A78" t="s">
        <v>83</v>
      </c>
      <c r="B78">
        <v>13</v>
      </c>
      <c r="C78">
        <v>2</v>
      </c>
    </row>
    <row r="79" spans="1:3" x14ac:dyDescent="0.2">
      <c r="A79" t="s">
        <v>83</v>
      </c>
      <c r="B79">
        <v>14</v>
      </c>
      <c r="C79">
        <v>1</v>
      </c>
    </row>
    <row r="80" spans="1:3" x14ac:dyDescent="0.2">
      <c r="A80" t="s">
        <v>83</v>
      </c>
      <c r="B80">
        <v>15</v>
      </c>
      <c r="C80">
        <v>1</v>
      </c>
    </row>
    <row r="81" spans="1:3" x14ac:dyDescent="0.2">
      <c r="A81" t="s">
        <v>83</v>
      </c>
      <c r="B81">
        <v>15</v>
      </c>
      <c r="C81">
        <v>3</v>
      </c>
    </row>
    <row r="82" spans="1:3" x14ac:dyDescent="0.2">
      <c r="A82" t="s">
        <v>83</v>
      </c>
      <c r="B82">
        <v>33</v>
      </c>
      <c r="C82">
        <v>1</v>
      </c>
    </row>
    <row r="83" spans="1:3" x14ac:dyDescent="0.2">
      <c r="A83" t="s">
        <v>83</v>
      </c>
      <c r="B83">
        <v>33</v>
      </c>
      <c r="C83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D2" sqref="D2"/>
    </sheetView>
  </sheetViews>
  <sheetFormatPr baseColWidth="10" defaultRowHeight="16" x14ac:dyDescent="0.2"/>
  <sheetData>
    <row r="1" spans="1:4" x14ac:dyDescent="0.2">
      <c r="A1" t="s">
        <v>64</v>
      </c>
      <c r="B1" t="s">
        <v>65</v>
      </c>
      <c r="D1" t="s">
        <v>184</v>
      </c>
    </row>
    <row r="2" spans="1:4" x14ac:dyDescent="0.2">
      <c r="A2" t="s">
        <v>14</v>
      </c>
      <c r="B2">
        <v>1</v>
      </c>
    </row>
    <row r="3" spans="1:4" x14ac:dyDescent="0.2">
      <c r="A3" t="s">
        <v>25</v>
      </c>
      <c r="B3">
        <v>1</v>
      </c>
    </row>
    <row r="4" spans="1:4" x14ac:dyDescent="0.2">
      <c r="A4" t="s">
        <v>40</v>
      </c>
      <c r="B4">
        <v>1</v>
      </c>
    </row>
    <row r="5" spans="1:4" x14ac:dyDescent="0.2">
      <c r="A5" t="s">
        <v>53</v>
      </c>
      <c r="B5">
        <v>1</v>
      </c>
    </row>
    <row r="6" spans="1:4" x14ac:dyDescent="0.2">
      <c r="A6" t="s">
        <v>18</v>
      </c>
      <c r="B6">
        <v>2</v>
      </c>
    </row>
    <row r="7" spans="1:4" x14ac:dyDescent="0.2">
      <c r="A7" t="s">
        <v>30</v>
      </c>
      <c r="B7">
        <v>2</v>
      </c>
    </row>
    <row r="8" spans="1:4" x14ac:dyDescent="0.2">
      <c r="A8" t="s">
        <v>31</v>
      </c>
      <c r="B8">
        <v>2</v>
      </c>
    </row>
    <row r="9" spans="1:4" x14ac:dyDescent="0.2">
      <c r="A9" t="s">
        <v>46</v>
      </c>
      <c r="B9">
        <v>2</v>
      </c>
    </row>
    <row r="10" spans="1:4" x14ac:dyDescent="0.2">
      <c r="A10" t="s">
        <v>57</v>
      </c>
      <c r="B10">
        <v>2</v>
      </c>
    </row>
    <row r="11" spans="1:4" x14ac:dyDescent="0.2">
      <c r="A11" t="s">
        <v>19</v>
      </c>
      <c r="B11">
        <v>3</v>
      </c>
    </row>
    <row r="12" spans="1:4" x14ac:dyDescent="0.2">
      <c r="A12" t="s">
        <v>32</v>
      </c>
      <c r="B12">
        <v>3</v>
      </c>
    </row>
    <row r="13" spans="1:4" x14ac:dyDescent="0.2">
      <c r="A13" t="s">
        <v>47</v>
      </c>
      <c r="B13">
        <v>3</v>
      </c>
    </row>
    <row r="14" spans="1:4" x14ac:dyDescent="0.2">
      <c r="A14" t="s">
        <v>58</v>
      </c>
      <c r="B14">
        <v>3</v>
      </c>
    </row>
    <row r="15" spans="1:4" x14ac:dyDescent="0.2">
      <c r="A15" t="s">
        <v>20</v>
      </c>
      <c r="B15">
        <v>4</v>
      </c>
    </row>
    <row r="16" spans="1:4" x14ac:dyDescent="0.2">
      <c r="A16" t="s">
        <v>33</v>
      </c>
      <c r="B16">
        <v>4</v>
      </c>
    </row>
    <row r="17" spans="1:2" x14ac:dyDescent="0.2">
      <c r="A17" t="s">
        <v>48</v>
      </c>
      <c r="B17">
        <v>4</v>
      </c>
    </row>
    <row r="18" spans="1:2" x14ac:dyDescent="0.2">
      <c r="A18" t="s">
        <v>59</v>
      </c>
      <c r="B18">
        <v>4</v>
      </c>
    </row>
    <row r="19" spans="1:2" x14ac:dyDescent="0.2">
      <c r="A19" t="s">
        <v>21</v>
      </c>
      <c r="B19">
        <v>6</v>
      </c>
    </row>
    <row r="20" spans="1:2" x14ac:dyDescent="0.2">
      <c r="A20" t="s">
        <v>34</v>
      </c>
      <c r="B20">
        <v>6</v>
      </c>
    </row>
    <row r="21" spans="1:2" x14ac:dyDescent="0.2">
      <c r="A21" t="s">
        <v>35</v>
      </c>
      <c r="B21">
        <v>6</v>
      </c>
    </row>
    <row r="22" spans="1:2" x14ac:dyDescent="0.2">
      <c r="A22" t="s">
        <v>49</v>
      </c>
      <c r="B22">
        <v>6</v>
      </c>
    </row>
    <row r="23" spans="1:2" x14ac:dyDescent="0.2">
      <c r="A23" t="s">
        <v>60</v>
      </c>
      <c r="B23">
        <v>6</v>
      </c>
    </row>
    <row r="24" spans="1:2" x14ac:dyDescent="0.2">
      <c r="A24" t="s">
        <v>22</v>
      </c>
      <c r="B24">
        <v>7</v>
      </c>
    </row>
    <row r="25" spans="1:2" x14ac:dyDescent="0.2">
      <c r="A25" t="s">
        <v>36</v>
      </c>
      <c r="B25">
        <v>7</v>
      </c>
    </row>
    <row r="26" spans="1:2" x14ac:dyDescent="0.2">
      <c r="A26" t="s">
        <v>37</v>
      </c>
      <c r="B26">
        <v>7</v>
      </c>
    </row>
    <row r="27" spans="1:2" x14ac:dyDescent="0.2">
      <c r="A27" t="s">
        <v>50</v>
      </c>
      <c r="B27">
        <v>7</v>
      </c>
    </row>
    <row r="28" spans="1:2" x14ac:dyDescent="0.2">
      <c r="A28" t="s">
        <v>61</v>
      </c>
      <c r="B28">
        <v>7</v>
      </c>
    </row>
    <row r="29" spans="1:2" x14ac:dyDescent="0.2">
      <c r="A29" t="s">
        <v>23</v>
      </c>
      <c r="B29">
        <v>8</v>
      </c>
    </row>
    <row r="30" spans="1:2" x14ac:dyDescent="0.2">
      <c r="A30" t="s">
        <v>38</v>
      </c>
      <c r="B30">
        <v>8</v>
      </c>
    </row>
    <row r="31" spans="1:2" x14ac:dyDescent="0.2">
      <c r="A31" t="s">
        <v>51</v>
      </c>
      <c r="B31">
        <v>8</v>
      </c>
    </row>
    <row r="32" spans="1:2" x14ac:dyDescent="0.2">
      <c r="A32" t="s">
        <v>62</v>
      </c>
      <c r="B32">
        <v>8</v>
      </c>
    </row>
    <row r="33" spans="1:2" x14ac:dyDescent="0.2">
      <c r="A33" t="s">
        <v>24</v>
      </c>
      <c r="B33">
        <v>9</v>
      </c>
    </row>
    <row r="34" spans="1:2" x14ac:dyDescent="0.2">
      <c r="A34" t="s">
        <v>39</v>
      </c>
      <c r="B34">
        <v>9</v>
      </c>
    </row>
    <row r="35" spans="1:2" x14ac:dyDescent="0.2">
      <c r="A35" t="s">
        <v>52</v>
      </c>
      <c r="B35">
        <v>9</v>
      </c>
    </row>
    <row r="36" spans="1:2" x14ac:dyDescent="0.2">
      <c r="A36" t="s">
        <v>63</v>
      </c>
      <c r="B36">
        <v>9</v>
      </c>
    </row>
    <row r="37" spans="1:2" x14ac:dyDescent="0.2">
      <c r="A37" t="s">
        <v>15</v>
      </c>
      <c r="B37">
        <v>10</v>
      </c>
    </row>
    <row r="38" spans="1:2" x14ac:dyDescent="0.2">
      <c r="A38" t="s">
        <v>26</v>
      </c>
      <c r="B38">
        <v>10</v>
      </c>
    </row>
    <row r="39" spans="1:2" x14ac:dyDescent="0.2">
      <c r="A39" t="s">
        <v>27</v>
      </c>
      <c r="B39">
        <v>10</v>
      </c>
    </row>
    <row r="40" spans="1:2" x14ac:dyDescent="0.2">
      <c r="A40" t="s">
        <v>41</v>
      </c>
      <c r="B40">
        <v>10</v>
      </c>
    </row>
    <row r="41" spans="1:2" x14ac:dyDescent="0.2">
      <c r="A41" t="s">
        <v>54</v>
      </c>
      <c r="B41">
        <v>10</v>
      </c>
    </row>
    <row r="42" spans="1:2" x14ac:dyDescent="0.2">
      <c r="A42" t="s">
        <v>16</v>
      </c>
      <c r="B42">
        <v>14</v>
      </c>
    </row>
    <row r="43" spans="1:2" x14ac:dyDescent="0.2">
      <c r="A43" t="s">
        <v>28</v>
      </c>
      <c r="B43">
        <v>14</v>
      </c>
    </row>
    <row r="44" spans="1:2" x14ac:dyDescent="0.2">
      <c r="A44" t="s">
        <v>42</v>
      </c>
      <c r="B44">
        <v>14</v>
      </c>
    </row>
    <row r="45" spans="1:2" x14ac:dyDescent="0.2">
      <c r="A45" t="s">
        <v>43</v>
      </c>
      <c r="B45">
        <v>14</v>
      </c>
    </row>
    <row r="46" spans="1:2" x14ac:dyDescent="0.2">
      <c r="A46" t="s">
        <v>55</v>
      </c>
      <c r="B46">
        <v>14</v>
      </c>
    </row>
    <row r="47" spans="1:2" x14ac:dyDescent="0.2">
      <c r="A47" t="s">
        <v>17</v>
      </c>
      <c r="B47">
        <v>15</v>
      </c>
    </row>
    <row r="48" spans="1:2" x14ac:dyDescent="0.2">
      <c r="A48" t="s">
        <v>29</v>
      </c>
      <c r="B48">
        <v>15</v>
      </c>
    </row>
    <row r="49" spans="1:2" x14ac:dyDescent="0.2">
      <c r="A49" t="s">
        <v>44</v>
      </c>
      <c r="B49">
        <v>15</v>
      </c>
    </row>
    <row r="50" spans="1:2" x14ac:dyDescent="0.2">
      <c r="A50" t="s">
        <v>45</v>
      </c>
      <c r="B50">
        <v>15</v>
      </c>
    </row>
    <row r="51" spans="1:2" x14ac:dyDescent="0.2">
      <c r="A51" t="s">
        <v>56</v>
      </c>
      <c r="B51">
        <v>15</v>
      </c>
    </row>
  </sheetData>
  <sortState ref="A2:B51">
    <sortCondition ref="B2:B51"/>
    <sortCondition ref="A2:A5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5"/>
  <sheetViews>
    <sheetView zoomScale="75" zoomScaleNormal="75" zoomScalePageLayoutView="75" workbookViewId="0">
      <selection activeCell="AP76" sqref="AP76"/>
    </sheetView>
  </sheetViews>
  <sheetFormatPr baseColWidth="10" defaultRowHeight="16" x14ac:dyDescent="0.2"/>
  <cols>
    <col min="2" max="2" width="5" customWidth="1"/>
    <col min="3" max="3" width="11.6640625" bestFit="1" customWidth="1"/>
    <col min="4" max="4" width="7.6640625" customWidth="1"/>
    <col min="5" max="5" width="9" bestFit="1" customWidth="1"/>
    <col min="6" max="6" width="6.33203125" customWidth="1"/>
    <col min="7" max="19" width="5.5" bestFit="1" customWidth="1"/>
    <col min="20" max="32" width="5.1640625" bestFit="1" customWidth="1"/>
  </cols>
  <sheetData>
    <row r="1" spans="1:32" x14ac:dyDescent="0.2">
      <c r="A1" s="40" t="s">
        <v>161</v>
      </c>
      <c r="B1" s="40"/>
      <c r="C1" s="40"/>
      <c r="D1" s="40"/>
      <c r="E1" s="40"/>
      <c r="F1" s="40"/>
      <c r="T1" s="41" t="s">
        <v>183</v>
      </c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</row>
    <row r="2" spans="1:32" x14ac:dyDescent="0.2">
      <c r="A2" s="21" t="s">
        <v>0</v>
      </c>
      <c r="B2" s="22" t="s">
        <v>107</v>
      </c>
      <c r="C2" s="22" t="s">
        <v>12</v>
      </c>
      <c r="D2" s="23" t="s">
        <v>115</v>
      </c>
      <c r="E2" s="22" t="s">
        <v>116</v>
      </c>
      <c r="F2" s="25" t="s">
        <v>109</v>
      </c>
      <c r="G2" t="s">
        <v>162</v>
      </c>
      <c r="H2" t="s">
        <v>163</v>
      </c>
      <c r="I2" t="s">
        <v>164</v>
      </c>
      <c r="J2" t="s">
        <v>165</v>
      </c>
      <c r="K2" t="s">
        <v>166</v>
      </c>
      <c r="L2" t="s">
        <v>167</v>
      </c>
      <c r="M2" t="s">
        <v>168</v>
      </c>
      <c r="N2" t="s">
        <v>169</v>
      </c>
      <c r="O2" t="s">
        <v>170</v>
      </c>
      <c r="P2" t="s">
        <v>171</v>
      </c>
      <c r="Q2" t="s">
        <v>172</v>
      </c>
      <c r="R2" t="s">
        <v>173</v>
      </c>
      <c r="S2" t="s">
        <v>174</v>
      </c>
      <c r="T2">
        <v>13</v>
      </c>
      <c r="U2">
        <v>14</v>
      </c>
      <c r="V2">
        <v>15</v>
      </c>
      <c r="W2">
        <f>V2+1</f>
        <v>16</v>
      </c>
      <c r="X2">
        <f t="shared" ref="X2:AF2" si="0">W2+1</f>
        <v>17</v>
      </c>
      <c r="Y2">
        <f t="shared" si="0"/>
        <v>18</v>
      </c>
      <c r="Z2">
        <f t="shared" si="0"/>
        <v>19</v>
      </c>
      <c r="AA2">
        <f t="shared" si="0"/>
        <v>20</v>
      </c>
      <c r="AB2">
        <f t="shared" si="0"/>
        <v>21</v>
      </c>
      <c r="AC2">
        <f t="shared" si="0"/>
        <v>22</v>
      </c>
      <c r="AD2">
        <f t="shared" si="0"/>
        <v>23</v>
      </c>
      <c r="AE2">
        <f t="shared" si="0"/>
        <v>24</v>
      </c>
      <c r="AF2">
        <f t="shared" si="0"/>
        <v>25</v>
      </c>
    </row>
    <row r="3" spans="1:32" x14ac:dyDescent="0.2">
      <c r="A3" s="22" t="s">
        <v>4</v>
      </c>
      <c r="B3" s="22">
        <v>293</v>
      </c>
      <c r="C3" s="24">
        <v>42746</v>
      </c>
      <c r="D3" s="20">
        <v>24</v>
      </c>
      <c r="E3" s="22">
        <v>43</v>
      </c>
      <c r="F3" s="26" t="s">
        <v>181</v>
      </c>
      <c r="G3" s="3">
        <v>45</v>
      </c>
      <c r="H3" s="3">
        <v>48</v>
      </c>
      <c r="I3" s="3">
        <v>48</v>
      </c>
      <c r="J3" s="3">
        <v>48</v>
      </c>
      <c r="K3" s="3">
        <v>48</v>
      </c>
      <c r="L3" s="3">
        <v>48</v>
      </c>
      <c r="M3" s="3">
        <v>48</v>
      </c>
      <c r="N3" s="3">
        <v>48</v>
      </c>
      <c r="O3" s="3">
        <v>48</v>
      </c>
      <c r="P3" s="3">
        <v>48</v>
      </c>
      <c r="Q3" s="3">
        <v>48</v>
      </c>
      <c r="R3" s="3">
        <v>48</v>
      </c>
      <c r="S3" s="3">
        <v>48</v>
      </c>
      <c r="T3" s="28">
        <v>1</v>
      </c>
    </row>
    <row r="4" spans="1:32" x14ac:dyDescent="0.2">
      <c r="A4" s="22" t="s">
        <v>3</v>
      </c>
      <c r="B4" s="22">
        <v>351</v>
      </c>
      <c r="C4" s="24">
        <v>42746</v>
      </c>
      <c r="D4" s="20">
        <v>24</v>
      </c>
      <c r="E4" s="22"/>
      <c r="F4" s="26" t="s">
        <v>182</v>
      </c>
      <c r="G4" s="3">
        <v>45</v>
      </c>
      <c r="H4" s="3">
        <v>48</v>
      </c>
      <c r="I4" s="16">
        <v>55</v>
      </c>
      <c r="J4" s="3">
        <v>48</v>
      </c>
      <c r="K4" s="3">
        <v>52</v>
      </c>
      <c r="L4" s="3">
        <v>52</v>
      </c>
      <c r="M4" s="16">
        <v>0</v>
      </c>
      <c r="N4" s="16">
        <v>55</v>
      </c>
      <c r="O4" s="3">
        <v>48</v>
      </c>
      <c r="P4" s="3">
        <v>48</v>
      </c>
      <c r="Q4" s="3">
        <v>48</v>
      </c>
      <c r="R4" s="3">
        <v>48</v>
      </c>
      <c r="S4" s="3">
        <v>48</v>
      </c>
      <c r="T4" s="28">
        <v>1</v>
      </c>
      <c r="Z4">
        <v>0</v>
      </c>
    </row>
    <row r="5" spans="1:32" x14ac:dyDescent="0.2">
      <c r="A5" s="22" t="s">
        <v>69</v>
      </c>
      <c r="B5" s="22">
        <v>202</v>
      </c>
      <c r="C5" s="24">
        <v>42759</v>
      </c>
      <c r="D5" s="20">
        <v>33</v>
      </c>
      <c r="E5" s="22">
        <v>43</v>
      </c>
      <c r="F5" s="26" t="s">
        <v>111</v>
      </c>
      <c r="G5" s="3">
        <v>45</v>
      </c>
      <c r="H5" s="3">
        <v>48</v>
      </c>
      <c r="I5" s="3">
        <v>48</v>
      </c>
      <c r="J5" s="3">
        <v>48</v>
      </c>
      <c r="K5" s="3">
        <v>52</v>
      </c>
      <c r="L5" s="3">
        <v>52</v>
      </c>
      <c r="M5" s="3">
        <v>48</v>
      </c>
      <c r="N5" s="16">
        <v>55</v>
      </c>
      <c r="O5" s="3">
        <v>48</v>
      </c>
      <c r="P5" s="3">
        <v>48</v>
      </c>
      <c r="Q5" s="3">
        <v>48</v>
      </c>
      <c r="R5" s="3">
        <v>48</v>
      </c>
      <c r="S5" s="3">
        <v>48</v>
      </c>
      <c r="T5" s="28">
        <v>1</v>
      </c>
    </row>
    <row r="6" spans="1:32" x14ac:dyDescent="0.2">
      <c r="A6" s="22" t="s">
        <v>89</v>
      </c>
      <c r="B6" s="22">
        <v>235</v>
      </c>
      <c r="C6" s="24">
        <v>42761</v>
      </c>
      <c r="D6" s="20">
        <v>35</v>
      </c>
      <c r="E6" s="22">
        <v>43</v>
      </c>
      <c r="F6" s="26" t="s">
        <v>112</v>
      </c>
      <c r="G6" s="3">
        <v>45</v>
      </c>
      <c r="H6" s="3">
        <v>48</v>
      </c>
      <c r="I6" s="3">
        <v>48</v>
      </c>
      <c r="J6" s="3">
        <v>48</v>
      </c>
      <c r="K6" s="3">
        <v>52</v>
      </c>
      <c r="L6" s="3">
        <v>48</v>
      </c>
      <c r="M6" s="3">
        <v>48</v>
      </c>
      <c r="N6" s="16">
        <v>55</v>
      </c>
      <c r="O6" s="3">
        <v>48</v>
      </c>
      <c r="P6" s="3">
        <v>48</v>
      </c>
      <c r="Q6" s="3">
        <v>48</v>
      </c>
      <c r="R6" s="3">
        <v>48</v>
      </c>
      <c r="S6" s="3">
        <v>48</v>
      </c>
      <c r="T6" s="28">
        <v>1</v>
      </c>
    </row>
    <row r="7" spans="1:32" x14ac:dyDescent="0.2">
      <c r="A7" s="22" t="s">
        <v>90</v>
      </c>
      <c r="B7" s="22">
        <v>500</v>
      </c>
      <c r="C7" s="24">
        <v>42761</v>
      </c>
      <c r="D7" s="20">
        <v>35</v>
      </c>
      <c r="E7" s="22">
        <v>43</v>
      </c>
      <c r="F7" s="26" t="s">
        <v>113</v>
      </c>
      <c r="G7" s="3">
        <v>45</v>
      </c>
      <c r="H7" s="3">
        <v>48</v>
      </c>
      <c r="I7" s="16">
        <v>55</v>
      </c>
      <c r="J7" s="3">
        <v>48</v>
      </c>
      <c r="K7" s="3">
        <v>48</v>
      </c>
      <c r="L7" s="3">
        <v>48</v>
      </c>
      <c r="M7" s="3">
        <v>48</v>
      </c>
      <c r="N7" s="3">
        <v>48</v>
      </c>
      <c r="O7" s="3">
        <v>48</v>
      </c>
      <c r="P7" s="3">
        <v>48</v>
      </c>
      <c r="Q7" s="3">
        <v>48</v>
      </c>
      <c r="R7" s="3">
        <v>48</v>
      </c>
      <c r="S7" s="3">
        <v>48</v>
      </c>
      <c r="T7" s="28">
        <v>1</v>
      </c>
      <c r="V7" s="28"/>
    </row>
    <row r="8" spans="1:32" x14ac:dyDescent="0.2">
      <c r="A8" s="22" t="s">
        <v>74</v>
      </c>
      <c r="B8" s="22">
        <v>545</v>
      </c>
      <c r="C8" s="24">
        <v>42759</v>
      </c>
      <c r="D8" s="20">
        <v>33</v>
      </c>
      <c r="E8" s="22">
        <v>43</v>
      </c>
      <c r="F8" s="26" t="s">
        <v>114</v>
      </c>
      <c r="G8" s="3">
        <v>45</v>
      </c>
      <c r="H8" s="16">
        <v>55</v>
      </c>
      <c r="I8" s="3">
        <v>48</v>
      </c>
      <c r="J8" s="3">
        <v>48</v>
      </c>
      <c r="K8" s="3">
        <v>48</v>
      </c>
      <c r="L8" s="3">
        <v>48</v>
      </c>
      <c r="M8" s="3">
        <v>48</v>
      </c>
      <c r="N8" s="3">
        <v>48</v>
      </c>
      <c r="O8" s="3">
        <v>48</v>
      </c>
      <c r="P8" s="3">
        <v>48</v>
      </c>
      <c r="Q8" s="3">
        <v>48</v>
      </c>
      <c r="R8" s="3">
        <v>48</v>
      </c>
      <c r="S8" s="3">
        <v>48</v>
      </c>
      <c r="T8" s="28">
        <v>1</v>
      </c>
      <c r="U8" s="28"/>
    </row>
    <row r="9" spans="1:32" x14ac:dyDescent="0.2">
      <c r="A9" s="22" t="s">
        <v>1</v>
      </c>
      <c r="B9" s="22">
        <v>61</v>
      </c>
      <c r="C9" s="24">
        <v>42746</v>
      </c>
      <c r="D9" s="20">
        <v>24</v>
      </c>
      <c r="E9" s="22">
        <v>44</v>
      </c>
      <c r="F9" s="26" t="s">
        <v>122</v>
      </c>
      <c r="G9" s="3">
        <v>45</v>
      </c>
      <c r="H9" s="3">
        <v>48</v>
      </c>
      <c r="I9" s="3">
        <v>48</v>
      </c>
      <c r="J9" s="3">
        <v>48</v>
      </c>
      <c r="K9" s="3">
        <v>48</v>
      </c>
      <c r="L9" s="3">
        <v>48</v>
      </c>
      <c r="M9" s="3">
        <v>48</v>
      </c>
      <c r="N9" s="3">
        <v>48</v>
      </c>
      <c r="O9" s="3">
        <v>48</v>
      </c>
      <c r="P9" s="3">
        <v>48</v>
      </c>
      <c r="Q9" s="3">
        <v>48</v>
      </c>
      <c r="R9" s="3">
        <v>48</v>
      </c>
      <c r="S9" s="3">
        <v>48</v>
      </c>
      <c r="T9" s="28">
        <v>1</v>
      </c>
    </row>
    <row r="10" spans="1:32" x14ac:dyDescent="0.2">
      <c r="A10" s="22" t="s">
        <v>2</v>
      </c>
      <c r="B10" s="22">
        <v>114</v>
      </c>
      <c r="C10" s="24">
        <v>42746</v>
      </c>
      <c r="D10" s="20">
        <v>24</v>
      </c>
      <c r="E10" s="22">
        <v>44</v>
      </c>
      <c r="F10" s="26" t="s">
        <v>124</v>
      </c>
      <c r="G10" s="3">
        <v>45</v>
      </c>
      <c r="H10" s="3">
        <v>48</v>
      </c>
      <c r="I10" s="3">
        <v>48</v>
      </c>
      <c r="J10" s="3">
        <v>48</v>
      </c>
      <c r="K10" s="3">
        <v>48</v>
      </c>
      <c r="L10" s="3">
        <v>52</v>
      </c>
      <c r="M10" s="3">
        <v>48</v>
      </c>
      <c r="N10" s="3">
        <v>48</v>
      </c>
      <c r="O10" s="3">
        <v>48</v>
      </c>
      <c r="P10" s="3">
        <v>48</v>
      </c>
      <c r="Q10" s="3">
        <v>48</v>
      </c>
      <c r="R10" s="3">
        <v>48</v>
      </c>
      <c r="S10" s="3">
        <v>48</v>
      </c>
      <c r="T10" s="28">
        <v>1</v>
      </c>
    </row>
    <row r="11" spans="1:32" x14ac:dyDescent="0.2">
      <c r="A11" s="22" t="s">
        <v>108</v>
      </c>
      <c r="B11" s="22">
        <v>179</v>
      </c>
      <c r="C11" s="24">
        <v>42746</v>
      </c>
      <c r="D11" s="20">
        <v>24</v>
      </c>
      <c r="E11" s="22">
        <v>44</v>
      </c>
      <c r="F11" s="26" t="s">
        <v>125</v>
      </c>
      <c r="G11" s="3">
        <v>45</v>
      </c>
      <c r="H11" s="3">
        <v>51</v>
      </c>
      <c r="I11" s="3">
        <v>52</v>
      </c>
      <c r="J11" s="3">
        <v>51</v>
      </c>
      <c r="K11" s="3">
        <v>52</v>
      </c>
      <c r="L11" s="3">
        <v>52</v>
      </c>
      <c r="M11" s="16">
        <v>55</v>
      </c>
      <c r="N11" s="3">
        <v>51</v>
      </c>
      <c r="O11" s="3">
        <v>51</v>
      </c>
      <c r="P11" s="3">
        <v>51</v>
      </c>
      <c r="Q11" s="3">
        <v>51</v>
      </c>
      <c r="R11" s="3">
        <v>51</v>
      </c>
      <c r="S11" s="3">
        <v>51</v>
      </c>
      <c r="T11" s="28">
        <v>1</v>
      </c>
    </row>
    <row r="12" spans="1:32" x14ac:dyDescent="0.2">
      <c r="A12" s="22" t="s">
        <v>8</v>
      </c>
      <c r="B12" s="22">
        <v>43</v>
      </c>
      <c r="C12" s="24">
        <v>42746</v>
      </c>
      <c r="D12" s="20">
        <v>24</v>
      </c>
      <c r="E12" s="22">
        <v>44</v>
      </c>
      <c r="F12" s="26" t="s">
        <v>126</v>
      </c>
      <c r="G12" s="3">
        <v>45</v>
      </c>
      <c r="H12" s="3">
        <v>51</v>
      </c>
      <c r="I12" s="3">
        <v>52</v>
      </c>
      <c r="J12" s="3">
        <v>51</v>
      </c>
      <c r="K12" s="3">
        <v>52</v>
      </c>
      <c r="L12" s="3">
        <v>52</v>
      </c>
      <c r="M12" s="16">
        <v>55</v>
      </c>
      <c r="N12" s="3">
        <v>51</v>
      </c>
      <c r="O12" s="3">
        <v>51</v>
      </c>
      <c r="P12" s="3">
        <v>51</v>
      </c>
      <c r="Q12" s="3">
        <v>51</v>
      </c>
      <c r="R12" s="3">
        <v>51</v>
      </c>
      <c r="S12" s="3">
        <v>51</v>
      </c>
      <c r="T12" s="28">
        <v>1</v>
      </c>
    </row>
    <row r="13" spans="1:32" x14ac:dyDescent="0.2">
      <c r="A13" s="22" t="s">
        <v>9</v>
      </c>
      <c r="B13" s="22">
        <v>30</v>
      </c>
      <c r="C13" s="24">
        <v>42746</v>
      </c>
      <c r="D13" s="20">
        <v>24</v>
      </c>
      <c r="E13" s="22">
        <v>44</v>
      </c>
      <c r="F13" s="26" t="s">
        <v>127</v>
      </c>
      <c r="G13" s="3">
        <v>45</v>
      </c>
      <c r="H13" s="3">
        <v>51</v>
      </c>
      <c r="I13" s="3">
        <v>52</v>
      </c>
      <c r="J13" s="3">
        <v>51</v>
      </c>
      <c r="K13" s="16">
        <v>55</v>
      </c>
      <c r="L13" s="3">
        <v>52</v>
      </c>
      <c r="M13" s="16">
        <v>55</v>
      </c>
      <c r="N13" s="3">
        <v>51</v>
      </c>
      <c r="O13" s="3">
        <v>51</v>
      </c>
      <c r="P13" s="3">
        <v>51</v>
      </c>
      <c r="Q13" s="16">
        <v>55</v>
      </c>
      <c r="R13" s="3">
        <v>51</v>
      </c>
      <c r="S13" s="3">
        <v>51</v>
      </c>
      <c r="T13" s="28">
        <v>1</v>
      </c>
    </row>
    <row r="14" spans="1:32" x14ac:dyDescent="0.2">
      <c r="A14" s="22" t="s">
        <v>10</v>
      </c>
      <c r="B14" s="22">
        <v>73</v>
      </c>
      <c r="C14" s="24">
        <v>42746</v>
      </c>
      <c r="D14" s="20">
        <v>24</v>
      </c>
      <c r="E14" s="22">
        <v>44</v>
      </c>
      <c r="F14" s="26" t="s">
        <v>128</v>
      </c>
      <c r="G14" s="3">
        <v>45</v>
      </c>
      <c r="H14" s="3">
        <v>51</v>
      </c>
      <c r="I14" s="3">
        <v>52</v>
      </c>
      <c r="J14" s="3">
        <v>51</v>
      </c>
      <c r="K14" s="3">
        <v>52</v>
      </c>
      <c r="L14" s="3">
        <v>52</v>
      </c>
      <c r="M14" s="16">
        <v>55</v>
      </c>
      <c r="N14" s="3">
        <v>51</v>
      </c>
      <c r="O14" s="3">
        <v>51</v>
      </c>
      <c r="P14" s="3">
        <v>51</v>
      </c>
      <c r="Q14" s="16">
        <v>55</v>
      </c>
      <c r="R14" s="3">
        <v>51</v>
      </c>
      <c r="S14" s="3">
        <v>51</v>
      </c>
      <c r="T14" s="28">
        <v>1</v>
      </c>
    </row>
    <row r="15" spans="1:32" x14ac:dyDescent="0.2">
      <c r="A15" s="22" t="s">
        <v>92</v>
      </c>
      <c r="B15" s="22">
        <v>54</v>
      </c>
      <c r="C15" s="24">
        <v>42761</v>
      </c>
      <c r="D15" s="20">
        <v>35</v>
      </c>
      <c r="E15" s="22">
        <v>44</v>
      </c>
      <c r="F15" s="26" t="s">
        <v>129</v>
      </c>
      <c r="G15" s="3">
        <v>45</v>
      </c>
      <c r="H15" s="3">
        <v>51</v>
      </c>
      <c r="I15" s="3">
        <v>52</v>
      </c>
      <c r="J15" s="3">
        <v>51</v>
      </c>
      <c r="K15" s="3">
        <v>52</v>
      </c>
      <c r="L15" s="3">
        <v>52</v>
      </c>
      <c r="M15" s="16">
        <v>55</v>
      </c>
      <c r="N15" s="3">
        <v>51</v>
      </c>
      <c r="O15" s="3">
        <v>51</v>
      </c>
      <c r="P15" s="3">
        <v>51</v>
      </c>
      <c r="Q15" s="16">
        <v>55</v>
      </c>
      <c r="R15" s="3">
        <v>51</v>
      </c>
      <c r="S15" s="3">
        <v>51</v>
      </c>
      <c r="T15" s="28">
        <v>1</v>
      </c>
    </row>
    <row r="16" spans="1:32" x14ac:dyDescent="0.2">
      <c r="A16" s="22" t="s">
        <v>93</v>
      </c>
      <c r="B16" s="22">
        <v>89</v>
      </c>
      <c r="C16" s="24">
        <v>42761</v>
      </c>
      <c r="D16" s="20">
        <v>35</v>
      </c>
      <c r="E16" s="22">
        <v>44</v>
      </c>
      <c r="F16" s="26" t="s">
        <v>130</v>
      </c>
      <c r="G16" s="3">
        <v>45</v>
      </c>
      <c r="H16" s="3">
        <v>51</v>
      </c>
      <c r="I16" s="3">
        <v>52</v>
      </c>
      <c r="J16" s="3">
        <v>51</v>
      </c>
      <c r="K16" s="3">
        <v>52</v>
      </c>
      <c r="L16" s="3">
        <v>52</v>
      </c>
      <c r="M16" s="16">
        <v>55</v>
      </c>
      <c r="N16" s="3">
        <v>51</v>
      </c>
      <c r="O16" s="3">
        <v>51</v>
      </c>
      <c r="P16" s="3">
        <v>51</v>
      </c>
      <c r="Q16" s="16">
        <v>55</v>
      </c>
      <c r="R16" s="3">
        <v>51</v>
      </c>
      <c r="S16" s="3">
        <v>51</v>
      </c>
      <c r="T16" s="28">
        <v>1</v>
      </c>
    </row>
    <row r="17" spans="1:26" x14ac:dyDescent="0.2">
      <c r="A17" s="22" t="s">
        <v>94</v>
      </c>
      <c r="B17" s="22">
        <v>225</v>
      </c>
      <c r="C17" s="24">
        <v>42761</v>
      </c>
      <c r="D17" s="20">
        <v>35</v>
      </c>
      <c r="E17" s="22">
        <v>44</v>
      </c>
      <c r="F17" s="26" t="s">
        <v>131</v>
      </c>
      <c r="G17" s="3">
        <v>45</v>
      </c>
      <c r="H17" s="3">
        <v>51</v>
      </c>
      <c r="I17" s="3">
        <v>52</v>
      </c>
      <c r="J17" s="3">
        <v>51</v>
      </c>
      <c r="K17" s="3">
        <v>52</v>
      </c>
      <c r="L17" s="3">
        <v>52</v>
      </c>
      <c r="M17" s="16">
        <v>55</v>
      </c>
      <c r="N17" s="3">
        <v>51</v>
      </c>
      <c r="O17" s="3">
        <v>51</v>
      </c>
      <c r="P17" s="3">
        <v>51</v>
      </c>
      <c r="Q17" s="16">
        <v>55</v>
      </c>
      <c r="R17" s="3">
        <v>51</v>
      </c>
      <c r="S17" s="3">
        <v>51</v>
      </c>
      <c r="T17" s="28">
        <v>1</v>
      </c>
    </row>
    <row r="18" spans="1:26" x14ac:dyDescent="0.2">
      <c r="A18" s="22" t="s">
        <v>100</v>
      </c>
      <c r="B18" s="22">
        <v>460</v>
      </c>
      <c r="C18" s="24">
        <v>42761</v>
      </c>
      <c r="D18" s="20">
        <v>35</v>
      </c>
      <c r="E18" s="22">
        <v>44</v>
      </c>
      <c r="F18" s="26" t="s">
        <v>132</v>
      </c>
      <c r="G18" s="3">
        <v>45</v>
      </c>
      <c r="H18" s="3">
        <v>51</v>
      </c>
      <c r="I18" s="3">
        <v>52</v>
      </c>
      <c r="J18" s="3">
        <v>51</v>
      </c>
      <c r="K18" s="3">
        <v>52</v>
      </c>
      <c r="L18" s="3">
        <v>52</v>
      </c>
      <c r="M18" s="16">
        <v>55</v>
      </c>
      <c r="N18" s="3">
        <v>51</v>
      </c>
      <c r="O18" s="3">
        <v>51</v>
      </c>
      <c r="P18" s="3">
        <v>51</v>
      </c>
      <c r="Q18" s="16">
        <v>55</v>
      </c>
      <c r="R18" s="3">
        <v>51</v>
      </c>
      <c r="S18" s="3">
        <v>51</v>
      </c>
      <c r="T18" s="28">
        <v>1</v>
      </c>
    </row>
    <row r="19" spans="1:26" x14ac:dyDescent="0.2">
      <c r="A19" s="22" t="s">
        <v>95</v>
      </c>
      <c r="B19" s="22">
        <v>141</v>
      </c>
      <c r="C19" s="24">
        <v>42761</v>
      </c>
      <c r="D19" s="20">
        <v>35</v>
      </c>
      <c r="E19" s="22">
        <v>44</v>
      </c>
      <c r="F19" s="26" t="s">
        <v>133</v>
      </c>
      <c r="G19" s="3">
        <v>45</v>
      </c>
      <c r="H19" s="3">
        <v>54</v>
      </c>
      <c r="I19" s="3">
        <v>54</v>
      </c>
      <c r="J19" s="3">
        <v>54</v>
      </c>
      <c r="K19" s="3">
        <v>54</v>
      </c>
      <c r="L19" s="3">
        <v>54</v>
      </c>
      <c r="M19" s="3">
        <v>54</v>
      </c>
      <c r="N19" s="3">
        <v>54</v>
      </c>
      <c r="O19" s="3">
        <v>54</v>
      </c>
      <c r="P19" s="3">
        <v>54</v>
      </c>
      <c r="Q19" s="3">
        <v>54</v>
      </c>
      <c r="R19" s="3">
        <v>54</v>
      </c>
      <c r="S19" s="3">
        <v>54</v>
      </c>
      <c r="T19" s="28">
        <v>1</v>
      </c>
    </row>
    <row r="20" spans="1:26" x14ac:dyDescent="0.2">
      <c r="A20" s="22" t="s">
        <v>85</v>
      </c>
      <c r="B20" s="22">
        <v>137</v>
      </c>
      <c r="C20" s="24">
        <v>42761</v>
      </c>
      <c r="D20" s="20">
        <v>35</v>
      </c>
      <c r="E20" s="22">
        <v>44</v>
      </c>
      <c r="F20" s="26" t="s">
        <v>134</v>
      </c>
      <c r="G20" s="3">
        <v>45</v>
      </c>
      <c r="H20" s="3">
        <v>54</v>
      </c>
      <c r="I20" s="3">
        <v>54</v>
      </c>
      <c r="J20" s="3">
        <v>54</v>
      </c>
      <c r="K20" s="3">
        <v>54</v>
      </c>
      <c r="L20" s="16">
        <v>55</v>
      </c>
      <c r="M20" s="16">
        <v>0</v>
      </c>
      <c r="N20" s="3">
        <v>54</v>
      </c>
      <c r="O20" s="3">
        <v>54</v>
      </c>
      <c r="P20" s="3">
        <v>54</v>
      </c>
      <c r="Q20" s="3">
        <v>54</v>
      </c>
      <c r="R20" s="3">
        <v>54</v>
      </c>
      <c r="S20" s="3">
        <v>54</v>
      </c>
      <c r="T20" s="28">
        <v>1</v>
      </c>
      <c r="Z20" s="35">
        <v>0</v>
      </c>
    </row>
    <row r="21" spans="1:26" x14ac:dyDescent="0.2">
      <c r="A21" s="22" t="s">
        <v>86</v>
      </c>
      <c r="B21" s="22">
        <v>427</v>
      </c>
      <c r="C21" s="24">
        <v>42761</v>
      </c>
      <c r="D21" s="20">
        <v>35</v>
      </c>
      <c r="E21" s="22">
        <v>44</v>
      </c>
      <c r="F21" s="26" t="s">
        <v>135</v>
      </c>
      <c r="G21" s="3">
        <v>45</v>
      </c>
      <c r="H21" s="3">
        <v>54</v>
      </c>
      <c r="I21" s="3">
        <v>54</v>
      </c>
      <c r="J21" s="3">
        <v>54</v>
      </c>
      <c r="K21" s="3">
        <v>54</v>
      </c>
      <c r="L21" s="3">
        <v>54</v>
      </c>
      <c r="M21" s="16">
        <v>0</v>
      </c>
      <c r="N21" s="3">
        <v>54</v>
      </c>
      <c r="O21" s="3">
        <v>54</v>
      </c>
      <c r="P21" s="3">
        <v>54</v>
      </c>
      <c r="Q21" s="3">
        <v>54</v>
      </c>
      <c r="R21" s="3">
        <v>54</v>
      </c>
      <c r="S21" s="3">
        <v>54</v>
      </c>
      <c r="T21" s="28">
        <v>1</v>
      </c>
      <c r="Z21" s="35">
        <v>0</v>
      </c>
    </row>
    <row r="22" spans="1:26" x14ac:dyDescent="0.2">
      <c r="A22" s="22" t="s">
        <v>87</v>
      </c>
      <c r="B22" s="22">
        <v>100</v>
      </c>
      <c r="C22" s="24">
        <v>42761</v>
      </c>
      <c r="D22" s="20">
        <v>35</v>
      </c>
      <c r="E22" s="22">
        <v>44</v>
      </c>
      <c r="F22" s="26" t="s">
        <v>136</v>
      </c>
      <c r="G22" s="3">
        <v>0</v>
      </c>
      <c r="H22" s="3">
        <v>54</v>
      </c>
      <c r="I22" s="3">
        <v>54</v>
      </c>
      <c r="J22" s="3">
        <v>54</v>
      </c>
      <c r="K22" s="3">
        <v>54</v>
      </c>
      <c r="L22" s="3">
        <v>54</v>
      </c>
      <c r="M22" s="16">
        <v>0</v>
      </c>
      <c r="N22" s="3">
        <v>54</v>
      </c>
      <c r="O22" s="3">
        <v>54</v>
      </c>
      <c r="P22" s="3">
        <v>54</v>
      </c>
      <c r="Q22" s="3">
        <v>54</v>
      </c>
      <c r="R22" s="3">
        <v>54</v>
      </c>
      <c r="S22" s="3">
        <v>54</v>
      </c>
      <c r="T22" s="28">
        <v>0</v>
      </c>
      <c r="Z22" s="35">
        <v>0</v>
      </c>
    </row>
    <row r="23" spans="1:26" x14ac:dyDescent="0.2">
      <c r="A23" s="22" t="s">
        <v>66</v>
      </c>
      <c r="B23" s="22">
        <v>63</v>
      </c>
      <c r="C23" s="24">
        <v>42759</v>
      </c>
      <c r="D23" s="20">
        <v>33</v>
      </c>
      <c r="E23" s="22">
        <v>46</v>
      </c>
      <c r="F23" s="26" t="s">
        <v>137</v>
      </c>
      <c r="G23" s="3">
        <v>47</v>
      </c>
      <c r="H23" s="3">
        <v>54</v>
      </c>
      <c r="I23" s="3">
        <v>54</v>
      </c>
      <c r="J23" s="3">
        <v>54</v>
      </c>
      <c r="K23" s="3">
        <v>54</v>
      </c>
      <c r="L23" s="3">
        <v>54</v>
      </c>
      <c r="M23" s="3">
        <v>54</v>
      </c>
      <c r="N23" s="3">
        <v>54</v>
      </c>
      <c r="O23" s="3">
        <v>54</v>
      </c>
      <c r="P23" s="3">
        <v>54</v>
      </c>
      <c r="Q23" s="3">
        <v>54</v>
      </c>
      <c r="R23" s="3">
        <v>54</v>
      </c>
      <c r="S23" s="3">
        <v>54</v>
      </c>
      <c r="T23" s="28">
        <v>1</v>
      </c>
      <c r="Z23" s="35"/>
    </row>
    <row r="24" spans="1:26" x14ac:dyDescent="0.2">
      <c r="A24" s="22" t="s">
        <v>70</v>
      </c>
      <c r="B24" s="22">
        <v>91</v>
      </c>
      <c r="C24" s="24">
        <v>42759</v>
      </c>
      <c r="D24" s="20">
        <v>33</v>
      </c>
      <c r="E24" s="22">
        <v>46</v>
      </c>
      <c r="F24" s="26" t="s">
        <v>138</v>
      </c>
      <c r="G24" s="3">
        <v>47</v>
      </c>
      <c r="H24" s="3">
        <v>54</v>
      </c>
      <c r="I24" s="3">
        <v>54</v>
      </c>
      <c r="J24" s="3">
        <v>54</v>
      </c>
      <c r="K24" s="3">
        <v>54</v>
      </c>
      <c r="L24" s="3">
        <v>54</v>
      </c>
      <c r="M24" s="3">
        <v>54</v>
      </c>
      <c r="N24" s="3">
        <v>54</v>
      </c>
      <c r="O24" s="3">
        <v>54</v>
      </c>
      <c r="P24" s="3">
        <v>54</v>
      </c>
      <c r="Q24" s="3">
        <v>54</v>
      </c>
      <c r="R24" s="3">
        <v>54</v>
      </c>
      <c r="S24" s="3">
        <v>54</v>
      </c>
      <c r="T24" s="28">
        <v>1</v>
      </c>
      <c r="Z24" s="35"/>
    </row>
    <row r="25" spans="1:26" x14ac:dyDescent="0.2">
      <c r="A25" s="22" t="s">
        <v>99</v>
      </c>
      <c r="B25" s="22">
        <v>31</v>
      </c>
      <c r="C25" s="24">
        <v>42763</v>
      </c>
      <c r="D25" s="20">
        <v>35</v>
      </c>
      <c r="E25" s="22">
        <v>46</v>
      </c>
      <c r="F25" s="26" t="s">
        <v>139</v>
      </c>
      <c r="G25" s="3">
        <v>47</v>
      </c>
      <c r="H25" s="3">
        <v>54</v>
      </c>
      <c r="I25" s="3">
        <v>54</v>
      </c>
      <c r="J25" s="3">
        <v>54</v>
      </c>
      <c r="K25" s="3">
        <v>54</v>
      </c>
      <c r="L25" s="3">
        <v>54</v>
      </c>
      <c r="M25" s="3">
        <v>54</v>
      </c>
      <c r="N25" s="3">
        <v>54</v>
      </c>
      <c r="O25" s="3">
        <v>54</v>
      </c>
      <c r="P25" s="3">
        <v>54</v>
      </c>
      <c r="Q25" s="3">
        <v>54</v>
      </c>
      <c r="R25" s="3">
        <v>54</v>
      </c>
      <c r="S25" s="3">
        <v>54</v>
      </c>
      <c r="T25" s="28">
        <v>1</v>
      </c>
      <c r="Z25" s="35"/>
    </row>
    <row r="26" spans="1:26" x14ac:dyDescent="0.2">
      <c r="A26" s="22" t="s">
        <v>5</v>
      </c>
      <c r="B26" s="22">
        <v>173</v>
      </c>
      <c r="C26" s="24">
        <v>42746</v>
      </c>
      <c r="D26" s="20">
        <v>24</v>
      </c>
      <c r="E26" s="22">
        <v>46</v>
      </c>
      <c r="F26" s="26" t="s">
        <v>140</v>
      </c>
      <c r="G26" s="3">
        <v>47</v>
      </c>
      <c r="H26" s="3">
        <v>54</v>
      </c>
      <c r="I26" s="3">
        <v>54</v>
      </c>
      <c r="J26" s="3">
        <v>54</v>
      </c>
      <c r="K26" s="3">
        <v>54</v>
      </c>
      <c r="L26" s="3">
        <v>54</v>
      </c>
      <c r="M26" s="16">
        <v>0</v>
      </c>
      <c r="N26" s="3">
        <v>54</v>
      </c>
      <c r="O26" s="3">
        <v>54</v>
      </c>
      <c r="P26" s="3">
        <v>54</v>
      </c>
      <c r="Q26" s="3">
        <v>54</v>
      </c>
      <c r="R26" s="3">
        <v>54</v>
      </c>
      <c r="S26" s="3">
        <v>54</v>
      </c>
      <c r="T26" s="28">
        <v>1</v>
      </c>
      <c r="Z26" s="35">
        <v>0</v>
      </c>
    </row>
    <row r="27" spans="1:26" x14ac:dyDescent="0.2">
      <c r="A27" s="22" t="s">
        <v>102</v>
      </c>
      <c r="B27" s="22">
        <v>43</v>
      </c>
      <c r="C27" s="24">
        <v>42763</v>
      </c>
      <c r="D27" s="20">
        <v>35</v>
      </c>
      <c r="E27" s="22">
        <v>46</v>
      </c>
      <c r="F27" s="26" t="s">
        <v>141</v>
      </c>
      <c r="G27" s="3">
        <v>47</v>
      </c>
      <c r="H27" s="3">
        <v>54</v>
      </c>
      <c r="I27" s="3">
        <v>54</v>
      </c>
      <c r="J27" s="3">
        <v>54</v>
      </c>
      <c r="K27" s="3">
        <v>54</v>
      </c>
      <c r="L27" s="3">
        <v>54</v>
      </c>
      <c r="M27" s="3">
        <v>54</v>
      </c>
      <c r="N27" s="3">
        <v>54</v>
      </c>
      <c r="O27" s="3">
        <v>54</v>
      </c>
      <c r="P27" s="3">
        <v>54</v>
      </c>
      <c r="Q27" s="3">
        <v>54</v>
      </c>
      <c r="R27" s="3">
        <v>54</v>
      </c>
      <c r="S27" s="3">
        <v>54</v>
      </c>
      <c r="T27" s="28">
        <v>1</v>
      </c>
      <c r="Z27" s="35"/>
    </row>
    <row r="28" spans="1:26" x14ac:dyDescent="0.2">
      <c r="A28" s="22" t="s">
        <v>67</v>
      </c>
      <c r="B28" s="22">
        <v>23</v>
      </c>
      <c r="C28" s="24">
        <v>42759</v>
      </c>
      <c r="D28" s="20">
        <v>33</v>
      </c>
      <c r="E28" s="22">
        <v>46</v>
      </c>
      <c r="F28" s="26" t="s">
        <v>142</v>
      </c>
      <c r="G28" s="3">
        <v>47</v>
      </c>
      <c r="H28" s="3">
        <v>54</v>
      </c>
      <c r="I28" s="3">
        <v>54</v>
      </c>
      <c r="J28" s="3">
        <v>54</v>
      </c>
      <c r="K28" s="16">
        <v>0</v>
      </c>
      <c r="L28" s="3">
        <v>54</v>
      </c>
      <c r="M28" s="3">
        <v>54</v>
      </c>
      <c r="N28" s="3">
        <v>54</v>
      </c>
      <c r="O28" s="3">
        <v>54</v>
      </c>
      <c r="P28" s="3">
        <v>54</v>
      </c>
      <c r="Q28" s="3">
        <v>54</v>
      </c>
      <c r="R28" s="3">
        <v>54</v>
      </c>
      <c r="S28" s="3">
        <v>54</v>
      </c>
      <c r="T28" s="28">
        <v>1</v>
      </c>
      <c r="X28" s="35">
        <v>0</v>
      </c>
      <c r="Z28" s="35"/>
    </row>
    <row r="29" spans="1:26" x14ac:dyDescent="0.2">
      <c r="A29" s="22" t="s">
        <v>71</v>
      </c>
      <c r="B29" s="22">
        <v>74</v>
      </c>
      <c r="C29" s="24">
        <v>42759</v>
      </c>
      <c r="D29" s="20">
        <v>33</v>
      </c>
      <c r="E29" s="22">
        <v>46</v>
      </c>
      <c r="F29" s="26" t="s">
        <v>143</v>
      </c>
      <c r="G29" s="3">
        <v>47</v>
      </c>
      <c r="H29" s="3">
        <v>54</v>
      </c>
      <c r="I29" s="3">
        <v>54</v>
      </c>
      <c r="J29" s="3">
        <v>54</v>
      </c>
      <c r="K29" s="3">
        <v>54</v>
      </c>
      <c r="L29" s="3">
        <v>54</v>
      </c>
      <c r="M29" s="3">
        <v>54</v>
      </c>
      <c r="N29" s="3">
        <v>54</v>
      </c>
      <c r="O29" s="3">
        <v>54</v>
      </c>
      <c r="P29" s="3">
        <v>54</v>
      </c>
      <c r="Q29" s="3">
        <v>54</v>
      </c>
      <c r="R29" s="3">
        <v>54</v>
      </c>
      <c r="S29" s="3">
        <v>54</v>
      </c>
      <c r="T29" s="28">
        <v>1</v>
      </c>
      <c r="Z29" s="35"/>
    </row>
    <row r="30" spans="1:26" x14ac:dyDescent="0.2">
      <c r="A30" s="22" t="s">
        <v>98</v>
      </c>
      <c r="B30" s="22">
        <v>29</v>
      </c>
      <c r="C30" s="24">
        <v>42763</v>
      </c>
      <c r="D30" s="20">
        <v>35</v>
      </c>
      <c r="E30" s="22">
        <v>46</v>
      </c>
      <c r="F30" s="26" t="s">
        <v>144</v>
      </c>
      <c r="G30" s="3">
        <v>47</v>
      </c>
      <c r="H30" s="3">
        <v>54</v>
      </c>
      <c r="I30" s="3">
        <v>54</v>
      </c>
      <c r="J30" s="3">
        <v>54</v>
      </c>
      <c r="K30" s="3">
        <v>54</v>
      </c>
      <c r="L30" s="3">
        <v>54</v>
      </c>
      <c r="M30" s="3">
        <v>54</v>
      </c>
      <c r="N30" s="3">
        <v>54</v>
      </c>
      <c r="O30" s="3">
        <v>54</v>
      </c>
      <c r="P30" s="3">
        <v>54</v>
      </c>
      <c r="Q30" s="3">
        <v>54</v>
      </c>
      <c r="R30" s="3">
        <v>54</v>
      </c>
      <c r="S30" s="3">
        <v>54</v>
      </c>
      <c r="T30" s="28">
        <v>1</v>
      </c>
      <c r="Z30" s="35"/>
    </row>
    <row r="31" spans="1:26" x14ac:dyDescent="0.2">
      <c r="A31" s="22" t="s">
        <v>101</v>
      </c>
      <c r="B31" s="22">
        <v>482</v>
      </c>
      <c r="C31" s="24">
        <v>42763</v>
      </c>
      <c r="D31" s="20">
        <v>35</v>
      </c>
      <c r="E31" s="22">
        <v>46</v>
      </c>
      <c r="F31" s="26" t="s">
        <v>145</v>
      </c>
      <c r="G31" s="3">
        <v>47</v>
      </c>
      <c r="H31" s="3">
        <v>54</v>
      </c>
      <c r="I31" s="3">
        <v>54</v>
      </c>
      <c r="J31" s="3">
        <v>54</v>
      </c>
      <c r="K31" s="3">
        <v>54</v>
      </c>
      <c r="L31" s="3">
        <v>54</v>
      </c>
      <c r="M31" s="16">
        <v>0</v>
      </c>
      <c r="N31" s="3">
        <v>54</v>
      </c>
      <c r="O31" s="3">
        <v>54</v>
      </c>
      <c r="P31" s="3">
        <v>54</v>
      </c>
      <c r="Q31" s="3">
        <v>54</v>
      </c>
      <c r="R31" s="3">
        <v>54</v>
      </c>
      <c r="S31" s="3">
        <v>54</v>
      </c>
      <c r="T31" s="28">
        <v>1</v>
      </c>
      <c r="Z31" s="35">
        <v>0</v>
      </c>
    </row>
    <row r="32" spans="1:26" x14ac:dyDescent="0.2">
      <c r="A32" s="22" t="s">
        <v>6</v>
      </c>
      <c r="B32" s="22">
        <v>19</v>
      </c>
      <c r="C32" s="24">
        <v>42746</v>
      </c>
      <c r="D32" s="20">
        <v>24</v>
      </c>
      <c r="E32" s="22">
        <v>46</v>
      </c>
      <c r="F32" s="26" t="s">
        <v>146</v>
      </c>
      <c r="G32" s="3">
        <v>47</v>
      </c>
      <c r="H32" s="3">
        <v>54</v>
      </c>
      <c r="I32" s="3">
        <v>54</v>
      </c>
      <c r="J32" s="3">
        <v>54</v>
      </c>
      <c r="K32" s="3">
        <v>54</v>
      </c>
      <c r="L32" s="3">
        <v>54</v>
      </c>
      <c r="M32" s="3">
        <v>54</v>
      </c>
      <c r="N32" s="3">
        <v>54</v>
      </c>
      <c r="O32" s="3">
        <v>54</v>
      </c>
      <c r="P32" s="3">
        <v>54</v>
      </c>
      <c r="Q32" s="3">
        <v>54</v>
      </c>
      <c r="R32" s="3">
        <v>54</v>
      </c>
      <c r="S32" s="3">
        <v>54</v>
      </c>
      <c r="T32" s="28">
        <v>1</v>
      </c>
    </row>
    <row r="33" spans="1:28" x14ac:dyDescent="0.2">
      <c r="A33" s="22" t="s">
        <v>72</v>
      </c>
      <c r="B33" s="22">
        <v>57</v>
      </c>
      <c r="C33" s="24">
        <v>42759</v>
      </c>
      <c r="D33" s="20">
        <v>33</v>
      </c>
      <c r="E33" s="22">
        <v>46</v>
      </c>
      <c r="F33" s="26" t="s">
        <v>147</v>
      </c>
      <c r="G33" s="3">
        <v>47</v>
      </c>
      <c r="H33" s="3">
        <v>54</v>
      </c>
      <c r="I33" s="3">
        <v>54</v>
      </c>
      <c r="J33" s="3">
        <v>54</v>
      </c>
      <c r="K33" s="3">
        <v>54</v>
      </c>
      <c r="L33" s="3">
        <v>54</v>
      </c>
      <c r="M33" s="3">
        <v>54</v>
      </c>
      <c r="N33" s="3">
        <v>54</v>
      </c>
      <c r="O33" s="3">
        <v>54</v>
      </c>
      <c r="P33" s="3">
        <v>54</v>
      </c>
      <c r="Q33" s="3">
        <v>54</v>
      </c>
      <c r="R33" s="3">
        <v>54</v>
      </c>
      <c r="S33" s="3">
        <v>54</v>
      </c>
      <c r="T33" s="28">
        <v>1</v>
      </c>
    </row>
    <row r="34" spans="1:28" s="34" customFormat="1" x14ac:dyDescent="0.2">
      <c r="A34" s="22" t="s">
        <v>88</v>
      </c>
      <c r="B34" s="22">
        <v>172</v>
      </c>
      <c r="C34" s="24">
        <v>42761</v>
      </c>
      <c r="D34" s="20">
        <v>35</v>
      </c>
      <c r="E34" s="22">
        <v>46</v>
      </c>
      <c r="F34" s="26" t="s">
        <v>148</v>
      </c>
      <c r="G34" s="3">
        <v>47</v>
      </c>
      <c r="H34" s="3">
        <v>54</v>
      </c>
      <c r="I34" s="3">
        <v>54</v>
      </c>
      <c r="J34" s="3">
        <v>54</v>
      </c>
      <c r="K34" s="3">
        <v>54</v>
      </c>
      <c r="L34" s="3">
        <v>54</v>
      </c>
      <c r="M34" s="3">
        <v>54</v>
      </c>
      <c r="N34" s="3">
        <v>54</v>
      </c>
      <c r="O34" s="3">
        <v>54</v>
      </c>
      <c r="P34" s="3">
        <v>54</v>
      </c>
      <c r="Q34" s="3">
        <v>54</v>
      </c>
      <c r="R34" s="3">
        <v>54</v>
      </c>
      <c r="S34" s="3">
        <v>54</v>
      </c>
      <c r="T34" s="28">
        <v>1</v>
      </c>
    </row>
    <row r="35" spans="1:28" x14ac:dyDescent="0.2">
      <c r="A35" s="22" t="s">
        <v>91</v>
      </c>
      <c r="B35" s="22">
        <v>55</v>
      </c>
      <c r="C35" s="24">
        <v>42761</v>
      </c>
      <c r="D35" s="20">
        <v>35</v>
      </c>
      <c r="E35" s="22">
        <v>46</v>
      </c>
      <c r="F35" s="26" t="s">
        <v>149</v>
      </c>
      <c r="G35" s="3">
        <v>47</v>
      </c>
      <c r="H35" s="3">
        <v>54</v>
      </c>
      <c r="I35" s="3">
        <v>54</v>
      </c>
      <c r="J35" s="3">
        <v>54</v>
      </c>
      <c r="K35" s="3">
        <v>54</v>
      </c>
      <c r="L35" s="3">
        <v>54</v>
      </c>
      <c r="M35" s="3">
        <v>54</v>
      </c>
      <c r="N35" s="3">
        <v>54</v>
      </c>
      <c r="O35" s="3">
        <v>54</v>
      </c>
      <c r="P35" s="3">
        <v>54</v>
      </c>
      <c r="Q35" s="3">
        <v>54</v>
      </c>
      <c r="R35" s="3">
        <v>54</v>
      </c>
      <c r="S35" s="3">
        <v>54</v>
      </c>
      <c r="T35" s="28">
        <v>1</v>
      </c>
    </row>
    <row r="36" spans="1:28" x14ac:dyDescent="0.2">
      <c r="A36" s="22" t="s">
        <v>96</v>
      </c>
      <c r="B36" s="22">
        <v>34</v>
      </c>
      <c r="C36" s="24">
        <v>42761</v>
      </c>
      <c r="D36" s="20">
        <v>35</v>
      </c>
      <c r="E36" s="22">
        <v>46</v>
      </c>
      <c r="F36" s="26" t="s">
        <v>150</v>
      </c>
      <c r="G36" s="3">
        <v>47</v>
      </c>
      <c r="H36" s="3">
        <v>54</v>
      </c>
      <c r="I36" s="3">
        <v>54</v>
      </c>
      <c r="J36" s="3">
        <v>54</v>
      </c>
      <c r="K36" s="3">
        <v>54</v>
      </c>
      <c r="L36" s="3">
        <v>54</v>
      </c>
      <c r="M36" s="3">
        <v>54</v>
      </c>
      <c r="N36" s="3">
        <v>54</v>
      </c>
      <c r="O36" s="3">
        <v>54</v>
      </c>
      <c r="P36" s="3">
        <v>54</v>
      </c>
      <c r="Q36" s="3">
        <v>54</v>
      </c>
      <c r="R36" s="3">
        <v>54</v>
      </c>
      <c r="S36" s="3">
        <v>54</v>
      </c>
      <c r="T36" s="28">
        <v>1</v>
      </c>
    </row>
    <row r="37" spans="1:28" x14ac:dyDescent="0.2">
      <c r="A37" s="22" t="s">
        <v>7</v>
      </c>
      <c r="B37" s="22">
        <v>191</v>
      </c>
      <c r="C37" s="24">
        <v>42746</v>
      </c>
      <c r="D37" s="20">
        <v>24</v>
      </c>
      <c r="E37" s="22">
        <v>46</v>
      </c>
      <c r="F37" s="26" t="s">
        <v>151</v>
      </c>
      <c r="G37" s="3">
        <v>47</v>
      </c>
      <c r="H37" s="3">
        <v>54</v>
      </c>
      <c r="I37" s="3">
        <v>54</v>
      </c>
      <c r="J37" s="3">
        <v>54</v>
      </c>
      <c r="K37" s="3">
        <v>54</v>
      </c>
      <c r="L37" s="3">
        <v>54</v>
      </c>
      <c r="M37" s="3">
        <v>54</v>
      </c>
      <c r="N37" s="3">
        <v>54</v>
      </c>
      <c r="O37" s="3">
        <v>54</v>
      </c>
      <c r="P37" s="3">
        <v>54</v>
      </c>
      <c r="Q37" s="3">
        <v>54</v>
      </c>
      <c r="R37" s="3">
        <v>54</v>
      </c>
      <c r="S37" s="3">
        <v>54</v>
      </c>
      <c r="T37" s="28">
        <v>1</v>
      </c>
    </row>
    <row r="38" spans="1:28" x14ac:dyDescent="0.2">
      <c r="A38" s="22" t="s">
        <v>68</v>
      </c>
      <c r="B38" s="22">
        <v>31</v>
      </c>
      <c r="C38" s="24">
        <v>42759</v>
      </c>
      <c r="D38" s="20">
        <v>33</v>
      </c>
      <c r="E38" s="22">
        <v>46</v>
      </c>
      <c r="F38" s="26" t="s">
        <v>152</v>
      </c>
      <c r="G38" s="3">
        <v>47</v>
      </c>
      <c r="H38" s="3">
        <v>54</v>
      </c>
      <c r="I38" s="3">
        <v>54</v>
      </c>
      <c r="J38" s="3">
        <v>54</v>
      </c>
      <c r="K38" s="3">
        <v>54</v>
      </c>
      <c r="L38" s="3">
        <v>54</v>
      </c>
      <c r="M38" s="3">
        <v>54</v>
      </c>
      <c r="N38" s="3">
        <v>54</v>
      </c>
      <c r="O38" s="3">
        <v>54</v>
      </c>
      <c r="P38" s="3">
        <v>54</v>
      </c>
      <c r="Q38" s="3">
        <v>54</v>
      </c>
      <c r="R38" s="3">
        <v>54</v>
      </c>
      <c r="S38" s="3">
        <v>54</v>
      </c>
      <c r="T38" s="28">
        <v>1</v>
      </c>
    </row>
    <row r="39" spans="1:28" x14ac:dyDescent="0.2">
      <c r="A39" s="22" t="s">
        <v>73</v>
      </c>
      <c r="B39" s="22">
        <v>19</v>
      </c>
      <c r="C39" s="24">
        <v>42759</v>
      </c>
      <c r="D39" s="20">
        <v>33</v>
      </c>
      <c r="E39" s="22">
        <v>46</v>
      </c>
      <c r="F39" s="26" t="s">
        <v>153</v>
      </c>
      <c r="G39" s="3">
        <v>47</v>
      </c>
      <c r="H39" s="3">
        <v>54</v>
      </c>
      <c r="I39" s="3">
        <v>54</v>
      </c>
      <c r="J39" s="3">
        <v>54</v>
      </c>
      <c r="K39" s="3">
        <v>54</v>
      </c>
      <c r="L39" s="3">
        <v>54</v>
      </c>
      <c r="M39" s="3">
        <v>54</v>
      </c>
      <c r="N39" s="3">
        <v>54</v>
      </c>
      <c r="O39" s="3">
        <v>54</v>
      </c>
      <c r="P39" s="3">
        <v>54</v>
      </c>
      <c r="Q39" s="3">
        <v>54</v>
      </c>
      <c r="R39" s="3">
        <v>54</v>
      </c>
      <c r="S39" s="3">
        <v>54</v>
      </c>
      <c r="T39" s="28">
        <v>1</v>
      </c>
    </row>
    <row r="40" spans="1:28" x14ac:dyDescent="0.2">
      <c r="A40" s="22" t="s">
        <v>75</v>
      </c>
      <c r="B40" s="22">
        <v>54</v>
      </c>
      <c r="C40" s="24">
        <v>42759</v>
      </c>
      <c r="D40" s="20">
        <v>33</v>
      </c>
      <c r="E40" s="22">
        <v>46</v>
      </c>
      <c r="F40" s="26" t="s">
        <v>154</v>
      </c>
      <c r="G40" s="3">
        <v>47</v>
      </c>
      <c r="H40" s="3">
        <v>54</v>
      </c>
      <c r="I40" s="3">
        <v>54</v>
      </c>
      <c r="J40" s="3">
        <v>54</v>
      </c>
      <c r="K40" s="3">
        <v>54</v>
      </c>
      <c r="L40" s="3">
        <v>54</v>
      </c>
      <c r="M40" s="3">
        <v>54</v>
      </c>
      <c r="N40" s="3">
        <v>54</v>
      </c>
      <c r="O40" s="3">
        <v>54</v>
      </c>
      <c r="P40" s="3">
        <v>54</v>
      </c>
      <c r="Q40" s="3">
        <v>54</v>
      </c>
      <c r="R40" s="3">
        <v>54</v>
      </c>
      <c r="S40" s="3">
        <v>54</v>
      </c>
      <c r="T40" s="28">
        <v>1</v>
      </c>
    </row>
    <row r="41" spans="1:28" x14ac:dyDescent="0.2">
      <c r="A41" s="22" t="s">
        <v>179</v>
      </c>
      <c r="B41" s="22"/>
      <c r="C41" s="24"/>
      <c r="D41" s="20"/>
      <c r="E41" s="22">
        <v>46</v>
      </c>
      <c r="F41" s="26" t="s">
        <v>155</v>
      </c>
      <c r="G41" s="3">
        <v>0</v>
      </c>
      <c r="H41" s="3">
        <v>54</v>
      </c>
      <c r="I41" s="3">
        <v>54</v>
      </c>
      <c r="J41" s="3">
        <v>54</v>
      </c>
      <c r="K41" s="3">
        <v>54</v>
      </c>
      <c r="L41" s="3">
        <v>54</v>
      </c>
      <c r="M41" s="3">
        <v>54</v>
      </c>
      <c r="N41" s="3">
        <v>54</v>
      </c>
      <c r="O41" s="3">
        <v>54</v>
      </c>
      <c r="P41" s="3">
        <v>54</v>
      </c>
      <c r="Q41" s="3">
        <v>54</v>
      </c>
      <c r="R41" s="3">
        <v>54</v>
      </c>
      <c r="S41" s="3">
        <v>54</v>
      </c>
      <c r="T41" s="28">
        <v>0</v>
      </c>
    </row>
    <row r="42" spans="1:28" x14ac:dyDescent="0.2">
      <c r="A42" s="22" t="s">
        <v>180</v>
      </c>
      <c r="B42" s="22"/>
      <c r="C42" s="24"/>
      <c r="D42" s="20"/>
      <c r="E42" s="22">
        <v>46</v>
      </c>
      <c r="F42" s="26" t="s">
        <v>156</v>
      </c>
      <c r="G42" s="3">
        <v>0</v>
      </c>
      <c r="H42" s="3">
        <v>54</v>
      </c>
      <c r="I42" s="3">
        <v>54</v>
      </c>
      <c r="J42" s="3">
        <v>54</v>
      </c>
      <c r="K42" s="3">
        <v>54</v>
      </c>
      <c r="L42" s="3">
        <v>54</v>
      </c>
      <c r="M42" s="3">
        <v>54</v>
      </c>
      <c r="N42" s="16">
        <v>0</v>
      </c>
      <c r="O42" s="3">
        <v>54</v>
      </c>
      <c r="P42" s="3">
        <v>54</v>
      </c>
      <c r="Q42" s="3">
        <v>54</v>
      </c>
      <c r="R42" s="3">
        <v>54</v>
      </c>
      <c r="S42" s="3">
        <v>54</v>
      </c>
      <c r="T42" s="28">
        <v>0</v>
      </c>
      <c r="AA42" s="35">
        <v>0</v>
      </c>
    </row>
    <row r="43" spans="1:28" s="34" customFormat="1" x14ac:dyDescent="0.2">
      <c r="A43" s="29" t="s">
        <v>11</v>
      </c>
      <c r="B43" s="29">
        <v>60</v>
      </c>
      <c r="C43" s="30">
        <v>42746</v>
      </c>
      <c r="D43" s="31">
        <v>24</v>
      </c>
      <c r="E43" s="29"/>
      <c r="F43" s="32" t="s">
        <v>110</v>
      </c>
      <c r="G43" s="34">
        <v>0</v>
      </c>
      <c r="T43" s="33">
        <v>0</v>
      </c>
    </row>
    <row r="44" spans="1:28" x14ac:dyDescent="0.2">
      <c r="A44" s="22" t="s">
        <v>177</v>
      </c>
      <c r="F44" s="27" t="s">
        <v>175</v>
      </c>
      <c r="G44">
        <v>45</v>
      </c>
      <c r="T44">
        <v>1</v>
      </c>
    </row>
    <row r="45" spans="1:28" x14ac:dyDescent="0.2">
      <c r="A45" s="29" t="s">
        <v>178</v>
      </c>
      <c r="B45" s="34"/>
      <c r="C45" s="34"/>
      <c r="D45" s="34"/>
      <c r="E45" s="34"/>
      <c r="F45" s="32" t="s">
        <v>176</v>
      </c>
      <c r="G45" s="36">
        <v>0</v>
      </c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4"/>
      <c r="U45" s="34"/>
      <c r="V45" s="34"/>
      <c r="W45" s="34"/>
      <c r="X45" s="34"/>
      <c r="Y45" s="34"/>
      <c r="Z45" s="34"/>
      <c r="AA45" s="34"/>
      <c r="AB45" s="34"/>
    </row>
    <row r="50" spans="36:38" x14ac:dyDescent="0.2">
      <c r="AJ50">
        <f>79.25*5</f>
        <v>396.25</v>
      </c>
    </row>
    <row r="59" spans="36:38" x14ac:dyDescent="0.2">
      <c r="AK59" s="37">
        <v>1000000</v>
      </c>
    </row>
    <row r="60" spans="36:38" x14ac:dyDescent="0.2">
      <c r="AK60">
        <f>13*40</f>
        <v>520</v>
      </c>
      <c r="AL60" s="37">
        <f>AK59/AK60</f>
        <v>1923.0769230769231</v>
      </c>
    </row>
    <row r="74" spans="39:42" x14ac:dyDescent="0.2">
      <c r="AM74">
        <f>4/3</f>
        <v>1.3333333333333333</v>
      </c>
      <c r="AO74">
        <f>3*1.5</f>
        <v>4.5</v>
      </c>
    </row>
    <row r="75" spans="39:42" x14ac:dyDescent="0.2">
      <c r="AP75">
        <f>5/3</f>
        <v>1.6666666666666667</v>
      </c>
    </row>
  </sheetData>
  <sortState ref="A3:F45">
    <sortCondition ref="F3:F45"/>
  </sortState>
  <mergeCells count="2">
    <mergeCell ref="A1:F1"/>
    <mergeCell ref="T1:AF1"/>
  </mergeCells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extracted_for_bisulfite</vt:lpstr>
      <vt:lpstr>all_remaining_tissue_1-28-17</vt:lpstr>
      <vt:lpstr>all_mbd_samples</vt:lpstr>
      <vt:lpstr>bisulfite_pcrs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2017-02-21T21:25:01Z</cp:lastPrinted>
  <dcterms:created xsi:type="dcterms:W3CDTF">2017-01-24T21:23:26Z</dcterms:created>
  <dcterms:modified xsi:type="dcterms:W3CDTF">2017-07-27T16:43:55Z</dcterms:modified>
</cp:coreProperties>
</file>