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098269\Class\Analysis Projects\Crowdfunding Analysis\excel-challenge\"/>
    </mc:Choice>
  </mc:AlternateContent>
  <xr:revisionPtr revIDLastSave="0" documentId="13_ncr:1_{470FAA5C-BE3E-4359-8FD3-C12EDB65EA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al bonus" sheetId="6" r:id="rId1"/>
    <sheet name="Bonus" sheetId="5" r:id="rId2"/>
    <sheet name="Date Pivot" sheetId="4" r:id="rId3"/>
    <sheet name="SubCategory Pivot" sheetId="3" r:id="rId4"/>
    <sheet name="Category Pivot" sheetId="2" r:id="rId5"/>
    <sheet name="Crowdfunding" sheetId="1" r:id="rId6"/>
  </sheets>
  <definedNames>
    <definedName name="_xlnm._FilterDatabase" localSheetId="5" hidden="1">Crowdfunding!$A$1:$R$1001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C7" i="6"/>
  <c r="B7" i="6"/>
  <c r="C6" i="6"/>
  <c r="C4" i="6"/>
  <c r="C5" i="6"/>
  <c r="B5" i="6"/>
  <c r="B4" i="6"/>
  <c r="C3" i="6"/>
  <c r="B3" i="6"/>
  <c r="C2" i="6"/>
  <c r="B2" i="6"/>
  <c r="F7" i="5"/>
  <c r="F6" i="5"/>
  <c r="E14" i="5"/>
  <c r="E13" i="5"/>
  <c r="E12" i="5"/>
  <c r="E11" i="5"/>
  <c r="E10" i="5"/>
  <c r="E9" i="5"/>
  <c r="E8" i="5"/>
  <c r="E7" i="5"/>
  <c r="E6" i="5"/>
  <c r="E5" i="5"/>
  <c r="G14" i="5"/>
  <c r="G13" i="5"/>
  <c r="G12" i="5"/>
  <c r="G11" i="5"/>
  <c r="G10" i="5"/>
  <c r="G9" i="5"/>
  <c r="G8" i="5"/>
  <c r="G7" i="5"/>
  <c r="G6" i="5"/>
  <c r="G5" i="5"/>
  <c r="G15" i="5"/>
  <c r="F15" i="5"/>
  <c r="F14" i="5"/>
  <c r="F13" i="5"/>
  <c r="F12" i="5"/>
  <c r="F11" i="5"/>
  <c r="F10" i="5"/>
  <c r="F9" i="5"/>
  <c r="F8" i="5"/>
  <c r="F5" i="5"/>
  <c r="E15" i="5"/>
  <c r="F4" i="5"/>
  <c r="G4" i="5"/>
  <c r="E4" i="5"/>
  <c r="O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9" i="5" l="1"/>
  <c r="I9" i="5" s="1"/>
  <c r="H10" i="5"/>
  <c r="I10" i="5" s="1"/>
  <c r="H12" i="5"/>
  <c r="I12" i="5" s="1"/>
  <c r="H5" i="5"/>
  <c r="J5" i="5" s="1"/>
  <c r="H13" i="5"/>
  <c r="K13" i="5" s="1"/>
  <c r="H14" i="5"/>
  <c r="K14" i="5" s="1"/>
  <c r="H4" i="5"/>
  <c r="K4" i="5" s="1"/>
  <c r="H15" i="5"/>
  <c r="J15" i="5" s="1"/>
  <c r="I11" i="5"/>
  <c r="J13" i="5"/>
  <c r="J14" i="5"/>
  <c r="I14" i="5"/>
  <c r="H11" i="5"/>
  <c r="K11" i="5" s="1"/>
  <c r="I13" i="5"/>
  <c r="H8" i="5"/>
  <c r="J8" i="5" s="1"/>
  <c r="H7" i="5"/>
  <c r="H6" i="5"/>
  <c r="J11" i="5"/>
  <c r="J10" i="5"/>
  <c r="K9" i="5"/>
  <c r="I5" i="5" l="1"/>
  <c r="K5" i="5"/>
  <c r="I4" i="5"/>
  <c r="J12" i="5"/>
  <c r="J4" i="5"/>
  <c r="K12" i="5"/>
  <c r="I8" i="5"/>
  <c r="K15" i="5"/>
  <c r="J9" i="5"/>
  <c r="I15" i="5"/>
  <c r="K10" i="5"/>
  <c r="K8" i="5"/>
  <c r="K7" i="5"/>
  <c r="I7" i="5"/>
  <c r="J7" i="5"/>
  <c r="K6" i="5"/>
  <c r="I6" i="5"/>
  <c r="J6" i="5"/>
</calcChain>
</file>

<file path=xl/sharedStrings.xml><?xml version="1.0" encoding="utf-8"?>
<sst xmlns="http://schemas.openxmlformats.org/spreadsheetml/2006/main" count="9065" uniqueCount="2115">
  <si>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</si>
  <si>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</si>
  <si>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</si>
  <si>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</si>
  <si>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</si>
  <si>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</si>
  <si>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</si>
  <si>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</si>
  <si>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</si>
  <si>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</si>
  <si>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</si>
  <si>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</si>
  <si>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</si>
  <si>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</si>
  <si>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</si>
  <si>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</si>
  <si>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</si>
  <si>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</si>
  <si>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</si>
  <si>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</si>
  <si>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</si>
  <si>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</si>
  <si>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</si>
  <si>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</si>
  <si>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</si>
  <si>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</si>
  <si>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</si>
  <si>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</si>
  <si>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</si>
  <si>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</si>
  <si>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</si>
  <si>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</si>
  <si>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</si>
  <si>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</si>
  <si>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</si>
  <si>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</si>
  <si>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</si>
  <si>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</si>
  <si>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</si>
  <si>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</si>
  <si>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</si>
  <si>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</si>
  <si>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</si>
  <si>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</si>
  <si>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</si>
  <si>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</si>
  <si>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</si>
  <si>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</si>
  <si>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</si>
  <si>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</si>
  <si>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</si>
  <si>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</si>
  <si>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</si>
  <si>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</si>
  <si>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</si>
  <si>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</si>
  <si>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</si>
  <si>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</si>
  <si>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</si>
  <si>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</si>
  <si>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</si>
  <si>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</si>
  <si>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</si>
  <si>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</si>
  <si>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</si>
  <si>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</si>
  <si>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</si>
  <si>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</si>
  <si>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</si>
  <si>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</si>
  <si>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</si>
  <si>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</si>
  <si>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</si>
  <si>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</si>
  <si>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</si>
  <si>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</si>
  <si>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</si>
  <si>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</si>
  <si>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</si>
  <si>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</si>
  <si>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</si>
  <si>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</si>
  <si>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</si>
  <si>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</si>
  <si>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</si>
  <si>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</si>
  <si>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</si>
  <si>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</si>
  <si>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</si>
  <si>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</si>
  <si>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</si>
  <si>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</si>
  <si>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</si>
  <si>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</si>
  <si>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</si>
  <si>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</si>
  <si>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</si>
  <si>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</si>
  <si>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</si>
  <si>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</si>
  <si>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</si>
  <si>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</si>
  <si>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</si>
  <si>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</si>
  <si>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</si>
  <si>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</si>
  <si>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</si>
  <si>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</si>
  <si>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</si>
  <si>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</si>
  <si>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</si>
  <si>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</si>
  <si>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</si>
  <si>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</si>
  <si>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</si>
  <si>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</si>
  <si>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</si>
  <si>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</si>
  <si>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</si>
  <si>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</si>
  <si>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</si>
  <si>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</si>
  <si>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</si>
  <si>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</si>
  <si>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</si>
  <si>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</si>
  <si>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</si>
  <si>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</si>
  <si>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</si>
  <si>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</si>
  <si>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</si>
  <si>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</si>
  <si>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</si>
  <si>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</si>
  <si>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</si>
  <si>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</si>
  <si>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</si>
  <si>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</si>
  <si>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</si>
  <si>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</si>
  <si>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</si>
  <si>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</si>
  <si>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</si>
  <si>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</si>
  <si>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</si>
  <si>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</si>
  <si>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</si>
  <si>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</si>
  <si>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</si>
  <si>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</si>
  <si>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</si>
  <si>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</si>
  <si>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</si>
  <si>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</si>
  <si>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</si>
  <si>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</si>
  <si>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</si>
  <si>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</si>
  <si>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</si>
  <si>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</si>
  <si>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</si>
  <si>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</si>
  <si>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</si>
  <si>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</si>
  <si>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</si>
  <si>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</si>
  <si>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</si>
  <si>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</si>
  <si>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</si>
  <si>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</si>
  <si>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</si>
  <si>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</si>
  <si>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</si>
  <si>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</si>
  <si>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</si>
  <si>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</si>
  <si>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</si>
  <si>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</si>
  <si>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</si>
  <si>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</si>
  <si>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</si>
  <si>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</si>
  <si>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</si>
  <si>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</si>
  <si>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</si>
  <si>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</si>
  <si>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</si>
  <si>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</si>
  <si>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</si>
  <si>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</si>
  <si>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</si>
  <si>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</si>
  <si>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</si>
  <si>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</si>
  <si>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</si>
  <si>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</si>
  <si>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</si>
  <si>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</si>
  <si>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</si>
  <si>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</si>
  <si>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</si>
  <si>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</si>
  <si>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</si>
  <si>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</si>
  <si>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</si>
  <si>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</si>
  <si>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</si>
  <si>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</si>
  <si>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</si>
  <si>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</si>
  <si>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</si>
  <si>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</si>
  <si>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</si>
  <si>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</si>
  <si>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</si>
  <si>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</si>
  <si>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</si>
  <si>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</si>
  <si>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</si>
  <si>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</si>
  <si>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</si>
  <si>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</si>
  <si>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</si>
  <si>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</si>
  <si>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</si>
  <si>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</si>
  <si>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</si>
  <si>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</si>
  <si>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</si>
  <si>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</si>
  <si>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</si>
  <si>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</si>
  <si>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</si>
  <si>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</si>
  <si>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</si>
  <si>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</si>
  <si>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</si>
  <si>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</si>
  <si>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</si>
  <si>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</si>
  <si>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</si>
  <si>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</si>
  <si>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</si>
  <si>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</si>
  <si>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</si>
  <si>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</si>
  <si>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</si>
  <si>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</si>
  <si>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</si>
  <si>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</si>
  <si>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</si>
  <si>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</si>
  <si>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</si>
  <si>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</si>
  <si>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</si>
  <si>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</si>
  <si>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</si>
  <si>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</si>
  <si>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</si>
  <si>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</si>
  <si>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</si>
  <si>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</si>
  <si>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</si>
  <si>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</si>
  <si>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</si>
  <si>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</si>
  <si>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</si>
  <si>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</si>
  <si>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</si>
  <si>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</si>
  <si>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</si>
  <si>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</si>
  <si>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</si>
  <si>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</si>
  <si>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</si>
  <si>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</si>
  <si>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</si>
  <si>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</si>
  <si>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</si>
  <si>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</si>
  <si>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</si>
  <si>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</si>
  <si>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</si>
  <si>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</si>
  <si>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</si>
  <si>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</si>
  <si>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</si>
  <si>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</si>
  <si>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</si>
  <si>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</si>
  <si>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</si>
  <si>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</si>
  <si>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</si>
  <si>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</si>
  <si>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</si>
  <si>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</si>
  <si>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</si>
  <si>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</si>
  <si>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</si>
  <si>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</si>
  <si>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</si>
  <si>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</si>
  <si>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</si>
  <si>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</si>
  <si>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</si>
  <si>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</si>
  <si>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</si>
  <si>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</si>
  <si>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</si>
  <si>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</si>
  <si>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</si>
  <si>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</si>
  <si>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</si>
  <si>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</si>
  <si>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</si>
  <si>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</si>
  <si>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</si>
  <si>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</si>
  <si>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</si>
  <si>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</si>
  <si>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</si>
  <si>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</si>
  <si>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</si>
  <si>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</si>
  <si>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</si>
  <si>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</si>
  <si>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</si>
  <si>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</si>
  <si>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</si>
  <si>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</si>
  <si>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</si>
  <si>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</si>
  <si>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</si>
  <si>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</si>
  <si>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</si>
  <si>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</si>
  <si>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</si>
  <si>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</si>
  <si>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</si>
  <si>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</si>
  <si>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</si>
  <si>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</si>
  <si>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</si>
  <si>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</si>
  <si>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</si>
  <si>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</si>
  <si>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</si>
  <si>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</si>
  <si>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</si>
  <si>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</si>
  <si>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</si>
  <si>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</si>
  <si>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</si>
  <si>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</si>
  <si>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</si>
  <si>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</si>
  <si>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</si>
  <si>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</si>
  <si>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</si>
  <si>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</si>
  <si>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</si>
  <si>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</si>
  <si>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</si>
  <si>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</si>
  <si>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</si>
  <si>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</si>
  <si>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</si>
  <si>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</si>
  <si>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</si>
  <si>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</si>
  <si>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</si>
  <si>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</si>
  <si>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</si>
  <si>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</si>
  <si>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</si>
  <si>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</si>
  <si>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</si>
  <si>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</si>
  <si>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</si>
  <si>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</si>
  <si>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</si>
  <si>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</si>
  <si>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</si>
  <si>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</si>
  <si>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</si>
  <si>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</si>
  <si>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</si>
  <si>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</si>
  <si>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</si>
  <si>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</si>
  <si>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</si>
  <si>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</si>
  <si>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</si>
  <si>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</si>
  <si>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</si>
  <si>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</si>
  <si>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</si>
  <si>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</si>
  <si>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</si>
  <si>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</si>
  <si>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</si>
  <si>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</si>
  <si>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</si>
  <si>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</si>
  <si>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</si>
  <si>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</si>
  <si>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</si>
  <si>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</si>
  <si>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</si>
  <si>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</si>
  <si>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</si>
  <si>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</si>
  <si>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</si>
  <si>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</si>
  <si>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</si>
  <si>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</si>
  <si>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</si>
  <si>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</si>
  <si>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</si>
  <si>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</si>
  <si>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</si>
  <si>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</si>
  <si>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</si>
  <si>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</si>
  <si>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</si>
  <si>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</si>
  <si>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</si>
  <si>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</si>
  <si>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</si>
  <si>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</si>
  <si>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</si>
  <si>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</si>
  <si>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</si>
  <si>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</si>
  <si>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</si>
  <si>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</si>
  <si>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</si>
  <si>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</si>
  <si>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</si>
  <si>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</si>
  <si>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</si>
  <si>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</si>
  <si>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</si>
  <si>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</si>
  <si>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</si>
  <si>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</si>
  <si>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</si>
  <si>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</si>
  <si>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</si>
  <si>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</si>
  <si>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</si>
  <si>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</si>
  <si>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</si>
  <si>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</si>
  <si>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</si>
  <si>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</si>
  <si>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</si>
  <si>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</si>
  <si>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</si>
  <si>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</si>
  <si>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</si>
  <si>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</si>
  <si>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</si>
  <si>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</si>
  <si>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</si>
  <si>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</si>
  <si>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</si>
  <si>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</si>
  <si>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</si>
  <si>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</si>
  <si>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</si>
  <si>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</si>
  <si>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</si>
  <si>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</si>
  <si>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</si>
  <si>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</si>
  <si>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</si>
  <si>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</si>
  <si>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</si>
  <si>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</si>
  <si>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</si>
  <si>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</si>
  <si>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</si>
  <si>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</si>
  <si>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</si>
  <si>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</si>
  <si>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</si>
  <si>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</si>
  <si>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</si>
  <si>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</si>
  <si>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</si>
  <si>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</si>
  <si>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</si>
  <si>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</si>
  <si>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</si>
  <si>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</si>
  <si>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</si>
  <si>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</si>
  <si>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</si>
  <si>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</si>
  <si>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</si>
  <si>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</si>
  <si>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</si>
  <si>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</si>
  <si>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</si>
  <si>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</si>
  <si>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</si>
  <si>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</si>
  <si>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</si>
  <si>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</si>
  <si>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</si>
  <si>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</si>
  <si>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</si>
  <si>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</si>
  <si>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</si>
  <si>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</si>
  <si>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</si>
  <si>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</si>
  <si>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</si>
  <si>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</si>
  <si>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</si>
  <si>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</si>
  <si>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</si>
  <si>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</si>
  <si>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</si>
  <si>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</si>
  <si>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</si>
  <si>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</si>
  <si>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</si>
  <si>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</si>
  <si>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</si>
  <si>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</si>
  <si>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</si>
  <si>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</si>
  <si>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</si>
  <si>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</si>
  <si>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</si>
  <si>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</si>
  <si>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</si>
  <si>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</si>
  <si>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</si>
  <si>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</si>
  <si>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</si>
  <si>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</si>
  <si>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</si>
  <si>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</si>
  <si>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</si>
  <si>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</si>
  <si>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</si>
  <si>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</si>
  <si>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</si>
  <si>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</si>
  <si>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</si>
  <si>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</si>
  <si>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</si>
  <si>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</si>
  <si>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</si>
  <si>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</si>
  <si>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</si>
  <si>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</si>
  <si>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</si>
  <si>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</si>
  <si>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</si>
  <si>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</si>
  <si>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</si>
  <si>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</si>
  <si>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</si>
  <si>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</si>
  <si>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</si>
  <si>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</si>
  <si>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</si>
  <si>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</si>
  <si>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</si>
  <si>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</si>
  <si>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</si>
  <si>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</si>
  <si>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</si>
  <si>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</si>
  <si>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</si>
  <si>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</si>
  <si>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</si>
  <si>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</si>
  <si>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</si>
  <si>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</si>
  <si>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</si>
  <si>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</si>
  <si>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</si>
  <si>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</si>
  <si>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</si>
  <si>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</si>
  <si>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</si>
  <si>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</si>
  <si>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</si>
  <si>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</si>
  <si>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</si>
  <si>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</si>
  <si>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</si>
  <si>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</si>
  <si>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</si>
  <si>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</si>
  <si>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</si>
  <si>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</si>
  <si>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</si>
  <si>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</si>
  <si>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</si>
  <si>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</si>
  <si>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</si>
  <si>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</si>
  <si>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</si>
  <si>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</si>
  <si>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</si>
  <si>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</si>
  <si>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</si>
  <si>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</si>
  <si>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</si>
  <si>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</si>
  <si>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</si>
  <si>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</si>
  <si>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</si>
  <si>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</si>
  <si>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</si>
  <si>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</si>
  <si>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</si>
  <si>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</si>
  <si>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</si>
  <si>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</si>
  <si>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</si>
  <si>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</si>
  <si>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</si>
  <si>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</si>
  <si>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</si>
  <si>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</si>
  <si>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</si>
  <si>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</si>
  <si>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</si>
  <si>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</si>
  <si>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</si>
  <si>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</si>
  <si>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</si>
  <si>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</si>
  <si>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</si>
  <si>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</si>
  <si>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</si>
  <si>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</si>
  <si>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</si>
  <si>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</si>
  <si>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</si>
  <si>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</si>
  <si>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</si>
  <si>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</si>
  <si>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</si>
  <si>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</si>
  <si>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</si>
  <si>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</si>
  <si>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</si>
  <si>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</si>
  <si>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</si>
  <si>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</si>
  <si>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</si>
  <si>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</si>
  <si>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</si>
  <si>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</si>
  <si>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</si>
  <si>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</si>
  <si>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</si>
  <si>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</si>
  <si>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</si>
  <si>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</si>
  <si>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</si>
  <si>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</si>
  <si>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</si>
  <si>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</si>
  <si>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</si>
  <si>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</si>
  <si>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</si>
  <si>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</si>
  <si>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</si>
  <si>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</si>
  <si>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</si>
  <si>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</si>
  <si>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</si>
  <si>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</si>
  <si>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</si>
  <si>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</si>
  <si>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</si>
  <si>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</si>
  <si>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</si>
  <si>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</si>
  <si>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</si>
  <si>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</si>
  <si>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</si>
  <si>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</si>
  <si>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</si>
  <si>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</si>
  <si>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</si>
  <si>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</si>
  <si>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</si>
  <si>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</si>
  <si>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</si>
  <si>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</si>
  <si>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</si>
  <si>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</si>
  <si>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</si>
  <si>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</si>
  <si>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</si>
  <si>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</si>
  <si>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</si>
  <si>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</si>
  <si>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</si>
  <si>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</si>
  <si>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</si>
  <si>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</si>
  <si>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</si>
  <si>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</si>
  <si>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</si>
  <si>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</si>
  <si>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</si>
  <si>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</si>
  <si>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</si>
  <si>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</si>
  <si>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</si>
  <si>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</si>
  <si>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</si>
  <si>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</si>
  <si>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</si>
  <si>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</si>
  <si>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</si>
  <si>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</si>
  <si>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</si>
  <si>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</si>
  <si>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</si>
  <si>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</si>
  <si>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</si>
  <si>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</si>
  <si>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</si>
  <si>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</si>
  <si>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</si>
  <si>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</si>
  <si>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</si>
  <si>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</si>
  <si>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</si>
  <si>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</si>
  <si>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</si>
  <si>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</si>
  <si>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</si>
  <si>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</si>
  <si>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</si>
  <si>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</si>
  <si>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</si>
  <si>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</si>
  <si>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</si>
  <si>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</si>
  <si>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</si>
  <si>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</si>
  <si>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</si>
  <si>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</si>
  <si>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</si>
  <si>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</si>
  <si>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</si>
  <si>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</si>
  <si>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</si>
  <si>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</si>
  <si>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</si>
  <si>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</si>
  <si>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</si>
  <si>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</si>
  <si>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</si>
  <si>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</si>
  <si>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</si>
  <si>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</si>
  <si>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</si>
  <si>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</si>
  <si>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</si>
  <si>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</si>
  <si>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</si>
  <si>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</si>
  <si>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</si>
  <si>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</si>
  <si>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</si>
  <si>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</si>
  <si>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</si>
  <si>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</si>
  <si>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</si>
  <si>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</si>
  <si>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</si>
  <si>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</si>
  <si>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</si>
  <si>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</si>
  <si>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</si>
  <si>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</si>
  <si>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</si>
  <si>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</si>
  <si>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</si>
  <si>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</si>
  <si>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</si>
  <si>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</si>
  <si>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</si>
  <si>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</si>
  <si>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</si>
  <si>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</si>
  <si>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</si>
  <si>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</si>
  <si>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</si>
  <si>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</si>
  <si>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</si>
  <si>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</si>
  <si>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</si>
  <si>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</si>
  <si>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</si>
  <si>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</si>
  <si>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</si>
  <si>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</si>
  <si>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</si>
  <si>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</si>
  <si>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</si>
  <si>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</si>
  <si>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</si>
  <si>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</si>
  <si>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</si>
  <si>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</si>
  <si>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</si>
  <si>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</si>
  <si>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</si>
  <si>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</si>
  <si>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</si>
  <si>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</si>
  <si>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</si>
  <si>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</si>
  <si>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</si>
  <si>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</si>
  <si>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</si>
  <si>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</si>
  <si>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</si>
  <si>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</si>
  <si>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</si>
  <si>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</si>
  <si>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</si>
  <si>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</si>
  <si>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</si>
  <si>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</si>
  <si>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</si>
  <si>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</si>
  <si>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</si>
  <si>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</si>
  <si>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</si>
  <si>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</si>
  <si>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</si>
  <si>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</si>
  <si>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</si>
  <si>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</si>
  <si>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</si>
  <si>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</si>
  <si>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</si>
  <si>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</si>
  <si>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</si>
  <si>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</si>
  <si>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</si>
  <si>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</si>
  <si>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</si>
  <si>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</si>
  <si>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</si>
  <si>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</si>
  <si>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</si>
  <si>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</si>
  <si>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</si>
  <si>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</si>
  <si>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</si>
  <si>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</si>
  <si>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</si>
  <si>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</si>
  <si>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</si>
  <si>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</si>
  <si>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</si>
  <si>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</si>
  <si>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</si>
  <si>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</si>
  <si>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</si>
  <si>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</si>
  <si>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</si>
  <si>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</si>
  <si>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</si>
  <si>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</si>
  <si>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</si>
  <si>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</si>
  <si>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</si>
  <si>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</si>
  <si>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</si>
  <si>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</si>
  <si>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</si>
  <si>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</si>
  <si>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</si>
  <si>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</si>
  <si>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</si>
  <si>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</si>
  <si>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</si>
  <si>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</si>
  <si>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</si>
  <si>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</si>
  <si>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</si>
  <si>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</si>
  <si>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</si>
  <si>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</si>
  <si>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</si>
  <si>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</si>
  <si>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</si>
  <si>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</si>
  <si>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</si>
  <si>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</si>
  <si>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</si>
  <si>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</si>
  <si>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</si>
  <si>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</si>
  <si>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</si>
  <si>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</si>
  <si>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</si>
  <si>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</si>
  <si>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</si>
  <si>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</si>
  <si>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</si>
  <si>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</si>
  <si>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</si>
  <si>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</si>
  <si>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</si>
  <si>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</si>
  <si>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</si>
  <si>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</si>
  <si>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</si>
  <si>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</si>
  <si>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</si>
  <si>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</si>
  <si>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</si>
  <si>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</si>
  <si>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</si>
  <si>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</si>
  <si>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</si>
  <si>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</si>
  <si>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</si>
  <si>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</si>
  <si>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</si>
  <si>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</si>
  <si>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</si>
  <si>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</si>
  <si>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</si>
  <si>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</si>
  <si>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</si>
  <si>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</si>
  <si>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</si>
  <si>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</si>
  <si>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</si>
  <si>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</si>
  <si>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</si>
  <si>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</si>
  <si>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</si>
  <si>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</si>
  <si>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</si>
  <si>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</si>
  <si>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</si>
  <si>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</si>
  <si>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</si>
  <si>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</si>
  <si>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</si>
  <si>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</si>
  <si>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</si>
  <si>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</si>
  <si>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</si>
  <si>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</si>
  <si>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</si>
  <si>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</si>
  <si>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</si>
  <si>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</si>
  <si>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</si>
  <si>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</si>
  <si>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</si>
  <si>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</si>
  <si>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</si>
  <si>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</si>
  <si>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</si>
  <si>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</si>
  <si>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</si>
  <si>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</si>
  <si>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</si>
  <si>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</si>
  <si>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</si>
  <si>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</si>
  <si>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</si>
  <si>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</si>
  <si>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</si>
  <si>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</si>
  <si>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</si>
  <si>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</si>
  <si>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</si>
  <si>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</si>
  <si>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</si>
  <si>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</si>
  <si>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</si>
  <si>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</si>
  <si>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</si>
  <si>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</si>
  <si>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</si>
  <si>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</si>
  <si>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</si>
  <si>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</si>
  <si>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</si>
  <si>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</si>
  <si>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</si>
  <si>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</si>
  <si>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</si>
  <si>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</si>
  <si>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</si>
  <si>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</si>
  <si>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</si>
  <si>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</si>
  <si>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</si>
  <si>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</si>
  <si>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</si>
  <si>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</si>
  <si>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</si>
  <si>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</si>
  <si>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</si>
  <si>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</si>
  <si>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</si>
  <si>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</si>
  <si>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</si>
  <si>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</si>
  <si>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</si>
  <si>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</si>
  <si>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</si>
  <si>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</si>
  <si>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</si>
  <si>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</si>
  <si>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</si>
  <si>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</si>
  <si>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</si>
  <si>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</si>
  <si>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</si>
  <si>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</si>
  <si>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</si>
  <si>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</si>
  <si>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</si>
  <si>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</si>
  <si>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</si>
  <si>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</si>
  <si>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</si>
  <si>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</si>
  <si>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</si>
  <si>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</si>
  <si>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</si>
  <si>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</si>
  <si>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</si>
  <si>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</si>
  <si>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</si>
  <si>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</si>
  <si>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</si>
  <si>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</si>
  <si>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</si>
  <si>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</si>
  <si>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</si>
  <si>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</si>
  <si>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</si>
  <si>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</si>
  <si>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</si>
  <si>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</si>
  <si>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</si>
  <si>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</si>
  <si>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</si>
  <si>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</si>
  <si>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</si>
  <si>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</si>
  <si>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</si>
  <si>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</si>
  <si>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</si>
  <si>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</si>
  <si>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</si>
  <si>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</si>
  <si>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</si>
  <si>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</si>
  <si>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</si>
  <si>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</si>
  <si>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</si>
  <si>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</si>
  <si>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</si>
  <si>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</si>
  <si>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</si>
  <si>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</si>
  <si>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</si>
  <si>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</si>
  <si>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</si>
  <si>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</si>
  <si>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</si>
  <si>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</si>
  <si>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</si>
  <si>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</si>
  <si>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</si>
  <si>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</si>
  <si>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</si>
  <si>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</si>
  <si>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</si>
  <si>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</si>
  <si>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</si>
  <si>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</si>
  <si>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</si>
  <si>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</si>
  <si>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</si>
  <si>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</si>
  <si>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</si>
  <si>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</si>
  <si>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</si>
  <si>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</si>
  <si>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</si>
  <si>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</si>
  <si>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</si>
  <si>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</si>
  <si>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</si>
  <si>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</si>
  <si>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</si>
  <si>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</si>
  <si>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</si>
  <si>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</si>
  <si>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</si>
  <si>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</si>
  <si>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</si>
  <si>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</si>
  <si>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</si>
  <si>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</si>
  <si>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</si>
  <si>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</si>
  <si>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</si>
  <si>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</si>
  <si>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</si>
  <si>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</si>
  <si>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</si>
  <si>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</si>
  <si>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</si>
  <si>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</si>
  <si>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</si>
  <si>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</si>
  <si>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</si>
  <si>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</si>
  <si>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</si>
  <si>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</si>
  <si>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</si>
  <si>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</si>
  <si>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</si>
  <si>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</si>
  <si>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</si>
  <si>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</si>
  <si>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</si>
  <si>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</si>
  <si>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</si>
  <si>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</si>
  <si>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</si>
  <si>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</si>
  <si>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</si>
  <si>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</si>
  <si>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</si>
  <si>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</si>
  <si>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</si>
  <si>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</si>
  <si>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</si>
  <si>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</si>
  <si>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</si>
  <si>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</si>
  <si>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</si>
  <si>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</si>
  <si>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</si>
  <si>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</si>
  <si>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</si>
  <si>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</si>
  <si>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</si>
  <si>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</si>
  <si>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</si>
  <si>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</si>
  <si>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</si>
  <si>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</si>
  <si>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</si>
  <si>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</si>
  <si>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</si>
  <si>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</si>
  <si>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</si>
  <si>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</si>
  <si>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</si>
  <si>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</si>
  <si>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</si>
  <si>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</si>
  <si>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</si>
  <si>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</si>
  <si>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</si>
  <si>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</si>
  <si>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</si>
  <si>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</si>
  <si>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</si>
  <si>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</si>
  <si>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</si>
  <si>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</si>
  <si>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</si>
  <si>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</si>
  <si>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</si>
  <si>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</si>
  <si>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</si>
  <si>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</si>
  <si>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</si>
  <si>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</si>
  <si>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</si>
  <si>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</si>
  <si>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</si>
  <si>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</si>
  <si>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</si>
  <si>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</si>
  <si>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</si>
  <si>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</si>
  <si>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</si>
  <si>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</si>
  <si>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</si>
  <si>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</si>
  <si>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</si>
  <si>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</si>
  <si>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</si>
  <si>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</si>
  <si>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</si>
  <si>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</si>
  <si>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</si>
  <si>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</si>
  <si>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</si>
  <si>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</si>
  <si>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</si>
  <si>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</si>
  <si>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</si>
  <si>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</si>
  <si>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</si>
  <si>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</si>
  <si>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</si>
  <si>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</si>
  <si>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</si>
  <si>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</si>
  <si>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</si>
  <si>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</si>
  <si>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</si>
  <si>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</si>
  <si>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</si>
  <si>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</si>
  <si>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</si>
  <si>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</si>
  <si>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</si>
  <si>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</si>
  <si>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</si>
  <si>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</si>
  <si>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</si>
  <si>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</si>
  <si>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</si>
  <si>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</si>
  <si>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</si>
  <si>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</si>
  <si>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</si>
  <si>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</si>
  <si>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</si>
  <si>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</si>
  <si>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</si>
  <si>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</si>
  <si>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</si>
  <si>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</si>
  <si>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</si>
  <si>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</si>
  <si>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</si>
  <si>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</si>
  <si>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</si>
  <si>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</si>
  <si>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</si>
  <si>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</si>
  <si>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</si>
  <si>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</si>
  <si>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</si>
  <si>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</si>
  <si>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</si>
  <si>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</si>
  <si>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</si>
  <si>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</si>
  <si>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</si>
  <si>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</si>
  <si>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</si>
  <si>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</si>
  <si>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</si>
  <si>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</si>
  <si>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</si>
  <si>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</si>
  <si>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</si>
  <si>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</si>
  <si>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</si>
  <si>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</si>
  <si>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</si>
  <si>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</si>
  <si>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</si>
  <si>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</si>
  <si>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</si>
  <si>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</si>
  <si>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</si>
  <si>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</si>
  <si>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</si>
  <si>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</si>
  <si>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</si>
  <si>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</si>
  <si>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</si>
  <si>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</si>
  <si>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</si>
  <si>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</si>
  <si>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</si>
  <si>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</si>
  <si>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</si>
  <si>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</si>
  <si>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</si>
  <si>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</si>
  <si>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</si>
  <si>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</si>
  <si>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</si>
  <si>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</si>
  <si>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</si>
  <si>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</si>
  <si>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</si>
  <si>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</si>
  <si>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</si>
  <si>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</si>
  <si>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</si>
  <si>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</si>
  <si>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</si>
  <si>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</si>
  <si>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</si>
  <si>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</si>
  <si>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</si>
  <si>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</si>
  <si>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</si>
  <si>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</si>
  <si>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</si>
  <si>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</si>
  <si>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</si>
  <si>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</si>
  <si>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</si>
  <si>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</si>
  <si>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</si>
  <si>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</si>
  <si>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</si>
  <si>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</si>
  <si>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</si>
  <si>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</si>
  <si>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</si>
  <si>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</si>
  <si>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</si>
  <si>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</si>
  <si>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</si>
  <si>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</si>
  <si>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</si>
  <si>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</si>
  <si>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</si>
  <si>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</si>
  <si>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</si>
  <si>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</si>
  <si>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</si>
  <si>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</si>
  <si>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</si>
  <si>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</si>
  <si>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</si>
  <si>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</si>
  <si>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</si>
  <si>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</si>
  <si>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</si>
  <si>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</si>
  <si>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</si>
  <si>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</si>
  <si>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</si>
  <si>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</si>
  <si>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</si>
  <si>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</si>
  <si>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</si>
  <si>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</si>
  <si>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</si>
  <si>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</si>
  <si>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</si>
  <si>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</si>
  <si>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</si>
  <si>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</si>
  <si>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</si>
  <si>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</si>
  <si>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</si>
  <si>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</si>
  <si>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</si>
  <si>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</si>
  <si>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</si>
  <si>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</si>
  <si>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</si>
  <si>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</si>
  <si>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</si>
  <si>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</si>
  <si>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</si>
  <si>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</si>
  <si>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</si>
  <si>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</si>
  <si>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</si>
  <si>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</si>
  <si>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</si>
  <si>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</si>
  <si>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</si>
  <si>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</si>
  <si>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</si>
  <si>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</si>
  <si>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</si>
  <si>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</si>
  <si>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</si>
  <si>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</si>
  <si>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</si>
  <si>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</si>
  <si>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</si>
  <si>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</si>
  <si>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</si>
  <si>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</si>
  <si>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</si>
  <si>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</si>
  <si>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</si>
  <si>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</si>
  <si>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</si>
  <si>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</si>
  <si>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</si>
  <si>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</si>
  <si>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</si>
  <si>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</si>
  <si>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</si>
  <si>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</si>
  <si>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</si>
  <si>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</si>
  <si>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</si>
  <si>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</si>
  <si>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</si>
  <si>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</si>
  <si>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</si>
  <si>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</si>
  <si>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</si>
  <si>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</si>
  <si>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</si>
  <si>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</si>
  <si>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</si>
  <si>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</si>
  <si>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</si>
  <si>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</si>
  <si>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</si>
  <si>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</si>
  <si>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</si>
  <si>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</si>
  <si>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</si>
  <si>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</si>
  <si>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</si>
  <si>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</si>
  <si>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</si>
  <si>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</si>
  <si>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</si>
  <si>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</si>
  <si>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</si>
  <si>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</si>
  <si>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</si>
  <si>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</si>
  <si>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</si>
  <si>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</si>
  <si>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</si>
  <si>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</si>
  <si>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</si>
  <si>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</si>
  <si>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</si>
  <si>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</si>
  <si>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</si>
  <si>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</si>
  <si>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</si>
  <si>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</si>
  <si>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</si>
  <si>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</si>
  <si>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</si>
  <si>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</si>
  <si>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</si>
  <si>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</si>
  <si>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</si>
  <si>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</si>
  <si>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</si>
  <si>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</si>
  <si>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</si>
  <si>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</si>
  <si>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</si>
  <si>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</si>
  <si>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</si>
  <si>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</si>
  <si>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</si>
  <si>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</si>
  <si>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</si>
  <si>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</si>
  <si>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</si>
  <si>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</si>
  <si>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</si>
  <si>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</si>
  <si>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</si>
  <si>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</si>
  <si>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</si>
  <si>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</si>
  <si>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</si>
  <si>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</si>
  <si>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</si>
  <si>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</si>
  <si>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</si>
  <si>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</si>
  <si>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</si>
  <si>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</si>
  <si>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</si>
  <si>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</si>
  <si>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</si>
  <si>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</si>
  <si>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</si>
  <si>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</si>
  <si>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</si>
  <si>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</si>
  <si>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</si>
  <si>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</si>
  <si>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</si>
  <si>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</si>
  <si>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</si>
  <si>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</si>
  <si>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</si>
  <si>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</si>
  <si>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</si>
  <si>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</si>
  <si>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</si>
  <si>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</si>
  <si>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</si>
  <si>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</si>
  <si>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</si>
  <si>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</si>
  <si>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</si>
  <si>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</si>
  <si>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</si>
  <si>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</si>
  <si>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</si>
  <si>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</si>
  <si>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</si>
  <si>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</si>
  <si>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</si>
  <si>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</si>
  <si>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</si>
  <si>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</si>
  <si>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</si>
  <si>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</si>
  <si>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</si>
  <si>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</si>
  <si>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</si>
  <si>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</si>
  <si>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</si>
  <si>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</si>
  <si>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</si>
  <si>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</si>
  <si>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</si>
  <si>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</si>
  <si>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</si>
  <si>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</si>
  <si>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</si>
  <si>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</si>
  <si>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</si>
  <si>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</si>
  <si>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</si>
  <si>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</si>
  <si>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</si>
  <si>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</si>
  <si>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</si>
  <si>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</si>
  <si>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</si>
  <si>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</si>
  <si>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</si>
  <si>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</si>
  <si>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</si>
  <si>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</si>
  <si>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</si>
  <si>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</si>
  <si>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</si>
  <si>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</si>
  <si>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</si>
  <si>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</si>
  <si>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</si>
  <si>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</si>
  <si>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</si>
  <si>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</si>
  <si>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</si>
  <si>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</si>
  <si>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</si>
  <si>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</si>
  <si>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</si>
  <si>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</si>
  <si>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</si>
  <si>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</si>
  <si>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</si>
  <si>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</si>
  <si>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</si>
  <si>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</si>
  <si>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</si>
  <si>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</si>
  <si>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</si>
  <si>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</si>
  <si>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</si>
  <si>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</si>
  <si>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</si>
  <si>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</si>
  <si>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</si>
  <si>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</si>
  <si>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</si>
  <si>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</si>
  <si>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</si>
  <si>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</si>
  <si>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</si>
  <si>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</si>
  <si>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</si>
  <si>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</si>
  <si>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</si>
  <si>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</si>
  <si>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</si>
  <si>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</si>
  <si>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</si>
  <si>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</si>
  <si>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</si>
  <si>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</si>
  <si>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</si>
  <si>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</si>
  <si>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</si>
  <si>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</si>
  <si>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</si>
  <si>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</si>
  <si>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</si>
  <si>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</si>
  <si>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</si>
  <si>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</si>
  <si>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</si>
  <si>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</si>
  <si>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</si>
  <si>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</si>
  <si>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</si>
  <si>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</si>
  <si>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</si>
  <si>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</si>
  <si>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</si>
  <si>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</si>
  <si>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</si>
  <si>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</si>
  <si>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</si>
  <si>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</si>
  <si>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</si>
  <si>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</si>
  <si>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</si>
  <si>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</si>
  <si>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</si>
  <si>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</si>
  <si>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</si>
  <si>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</si>
  <si>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</si>
  <si>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</si>
  <si>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</si>
  <si>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</si>
  <si>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</si>
  <si>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</si>
  <si>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</si>
  <si>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</si>
  <si>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</si>
  <si>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</si>
  <si>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</si>
  <si>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</si>
  <si>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</si>
  <si>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</si>
  <si>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</si>
  <si>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</si>
  <si>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</si>
  <si>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</si>
  <si>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</si>
  <si>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</si>
  <si>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</si>
  <si>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</si>
  <si>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</si>
  <si>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</si>
  <si>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</si>
  <si>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</si>
  <si>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</si>
  <si>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</si>
  <si>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</si>
  <si>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</si>
  <si>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</si>
  <si>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</si>
  <si>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</si>
  <si>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</si>
  <si>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</si>
  <si>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</si>
  <si>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</si>
  <si>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</si>
  <si>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</si>
  <si>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</si>
  <si>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</si>
  <si>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</si>
  <si>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</si>
  <si>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</si>
  <si>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</si>
  <si>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</si>
  <si>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</si>
  <si>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</si>
  <si>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</si>
  <si>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</si>
  <si>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</si>
  <si>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</si>
  <si>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</si>
  <si>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</si>
  <si>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</si>
  <si>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</si>
  <si>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</si>
  <si>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</si>
  <si>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</si>
  <si>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</si>
  <si>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</si>
  <si>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</si>
  <si>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</si>
  <si>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</si>
  <si>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</si>
  <si>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</si>
  <si>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</si>
  <si>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</si>
  <si>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</si>
  <si>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</si>
  <si>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</si>
  <si>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</si>
  <si>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</si>
  <si>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</si>
  <si>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</si>
  <si>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</si>
  <si>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</si>
  <si>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</si>
  <si>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</si>
  <si>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</si>
  <si>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</si>
  <si>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</si>
  <si>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</si>
  <si>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</si>
  <si>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</si>
  <si>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</si>
  <si>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</si>
  <si>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</si>
  <si>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</si>
  <si>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</si>
  <si>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</si>
  <si>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</si>
  <si>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</si>
  <si>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</si>
  <si>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</si>
  <si>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</si>
  <si>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</si>
  <si>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</si>
  <si>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</si>
  <si>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</si>
  <si>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</si>
  <si>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</si>
  <si>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</si>
  <si>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</si>
  <si>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</si>
  <si>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</si>
  <si>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</si>
  <si>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</si>
  <si>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</si>
  <si>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</si>
  <si>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</si>
  <si>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</si>
  <si>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</si>
  <si>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</si>
  <si>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</si>
  <si>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</si>
  <si>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</si>
  <si>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</si>
  <si>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</si>
  <si>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</si>
  <si>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</si>
  <si>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</si>
  <si>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</si>
  <si>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</si>
  <si>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</si>
  <si>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</si>
  <si>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</si>
  <si>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</si>
  <si>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</si>
  <si>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</si>
  <si>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</si>
  <si>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</si>
  <si>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</si>
  <si>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</si>
  <si>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</si>
  <si>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</si>
  <si>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</si>
  <si>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</si>
  <si>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</si>
  <si>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</si>
  <si>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</si>
  <si>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</si>
  <si>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</si>
  <si>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</si>
  <si>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</si>
  <si>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</si>
  <si>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</si>
  <si>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</si>
  <si>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</si>
  <si>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</si>
  <si>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</si>
  <si>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</si>
  <si>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</si>
  <si>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</si>
  <si>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</si>
  <si>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</si>
  <si>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</si>
  <si>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</si>
  <si>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</si>
  <si>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</si>
  <si>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</si>
  <si>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</si>
  <si>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</si>
  <si>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</si>
  <si>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</si>
  <si>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</si>
  <si>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</si>
  <si>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</si>
  <si>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</si>
  <si>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</si>
  <si>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</si>
  <si>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</si>
  <si>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</si>
  <si>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</si>
  <si>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</si>
  <si>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</si>
  <si>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</si>
  <si>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</si>
  <si>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</si>
  <si>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</si>
  <si>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</si>
  <si>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</si>
  <si>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</si>
  <si>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</si>
  <si>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</si>
  <si>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</si>
  <si>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</si>
  <si>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</si>
  <si>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</si>
  <si>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</si>
  <si>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</si>
  <si>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</si>
  <si>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</si>
  <si>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</si>
  <si>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</si>
  <si>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</si>
  <si>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</si>
  <si>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</si>
  <si>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</si>
  <si>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</si>
  <si>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</si>
  <si>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</si>
  <si>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</si>
  <si>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</si>
  <si>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</si>
  <si>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</si>
  <si>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</si>
  <si>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</si>
  <si>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</si>
  <si>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</si>
  <si>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</si>
  <si>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</si>
  <si>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</si>
  <si>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</si>
  <si>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</si>
  <si>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</si>
  <si>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</si>
  <si>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</si>
  <si>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</si>
  <si>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</si>
  <si>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</si>
  <si>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</si>
  <si>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</si>
  <si>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</si>
  <si>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</si>
  <si>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</si>
  <si>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</si>
  <si>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</si>
  <si>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</si>
  <si>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</si>
  <si>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</si>
  <si>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</si>
  <si>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</si>
  <si>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</si>
  <si>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</si>
  <si>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</si>
  <si>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</si>
  <si>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</si>
  <si>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</si>
  <si>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</si>
  <si>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</si>
  <si>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</si>
  <si>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</si>
  <si>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</si>
  <si>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</si>
  <si>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</si>
  <si>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</si>
  <si>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</si>
  <si>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</si>
  <si>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</si>
  <si>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</si>
  <si>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</si>
  <si>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</si>
  <si>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</si>
  <si>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</si>
  <si>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</si>
  <si>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</si>
  <si>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</si>
  <si>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</si>
  <si>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</si>
  <si>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</si>
  <si>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</si>
  <si>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</si>
  <si>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</si>
  <si>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</si>
  <si>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</si>
  <si>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</si>
  <si>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</si>
  <si>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</si>
  <si>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</si>
  <si>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</si>
  <si>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</si>
  <si>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</si>
  <si>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</si>
  <si>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</si>
  <si>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</si>
  <si>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</si>
  <si>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</si>
  <si>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</si>
  <si>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</si>
  <si>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</si>
  <si>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</si>
  <si>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</si>
  <si>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</si>
  <si>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</si>
  <si>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</si>
  <si>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</si>
  <si>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</si>
  <si>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</si>
  <si>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</si>
  <si>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</si>
  <si>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</si>
  <si>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</si>
  <si>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</si>
  <si>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</si>
  <si>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</si>
  <si>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</si>
  <si>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</si>
  <si>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</si>
  <si>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</si>
  <si>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</si>
  <si>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</si>
  <si>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</si>
  <si>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</si>
  <si>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</si>
  <si>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</si>
  <si>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</si>
  <si>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</si>
  <si>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</si>
  <si>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</si>
  <si>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</si>
  <si>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</si>
  <si>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</si>
  <si>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</si>
  <si>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</si>
  <si>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</si>
  <si>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</si>
  <si>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</si>
  <si>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</si>
  <si>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</si>
  <si>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</si>
  <si>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</si>
  <si>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</si>
  <si>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</si>
  <si>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</si>
  <si>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</si>
  <si>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</si>
  <si>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</si>
  <si>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</si>
  <si>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</si>
  <si>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</si>
  <si>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</si>
  <si>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</si>
  <si>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</si>
  <si>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</si>
  <si>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</si>
  <si>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</si>
  <si>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</si>
  <si>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</si>
  <si>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</si>
  <si>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</si>
  <si>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</si>
  <si>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</si>
  <si>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</si>
  <si>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</si>
  <si>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</si>
  <si>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</si>
  <si>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</si>
  <si>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</si>
  <si>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</si>
  <si>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</si>
  <si>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</si>
  <si>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</si>
  <si>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</si>
  <si>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</si>
  <si>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</si>
  <si>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</si>
  <si>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</si>
  <si>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</si>
  <si>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</si>
  <si>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</si>
  <si>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</si>
  <si>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</si>
  <si>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</si>
  <si>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</si>
  <si>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</si>
  <si>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</si>
  <si>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</si>
  <si>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</si>
  <si>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</si>
  <si>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</si>
  <si>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</si>
  <si>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</si>
  <si>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</si>
  <si>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</si>
  <si>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</si>
  <si>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</si>
  <si>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</si>
  <si>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</si>
  <si>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</si>
  <si>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</si>
  <si>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</si>
  <si>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</si>
  <si>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</si>
  <si>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</si>
  <si>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</si>
  <si>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</si>
  <si>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</si>
  <si>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</si>
  <si>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</si>
  <si>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</si>
  <si>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</si>
  <si>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</si>
  <si>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</si>
  <si>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</si>
  <si>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</si>
  <si>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</si>
  <si>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</si>
  <si>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</si>
  <si>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</si>
  <si>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</si>
  <si>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</si>
  <si>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</si>
  <si>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</si>
  <si>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</si>
  <si>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</si>
  <si>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</si>
  <si>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</si>
  <si>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</si>
  <si>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</si>
  <si>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</si>
  <si>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</si>
  <si>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</si>
  <si>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</si>
  <si>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</si>
  <si>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</si>
  <si>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</si>
  <si>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</si>
  <si>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</si>
  <si>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id</t>
  </si>
  <si>
    <t>(All)</t>
  </si>
  <si>
    <t>Date Created Conversion</t>
  </si>
  <si>
    <t>Date Ended Conversion</t>
  </si>
  <si>
    <t>Count of country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</si>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</sst>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Bonus!$I$3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Bonus!$D$4:$D$15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Bonus!$I$4:$I$15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9-4A52-8590-007F6CB549BD}"/>
            </c:ext>
          </c:extLst>
        </c:ser>
        <c:ser>
          <c:idx val="1"/>
          <c:order val="1"/>
          <c:tx>
            <c:strRef>
              <c:f>Bonus!$J$3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Bonus!$D$4:$D$15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Bonus!$J$4:$J$15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9-4A52-8590-007F6CB549BD}"/>
            </c:ext>
          </c:extLst>
        </c:ser>
        <c:ser>
          <c:idx val="2"/>
          <c:order val="2"/>
          <c:tx>
            <c:strRef>
              <c:f>Bonus!$K$3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Bonus!$D$4:$D$15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Bonus!$K$4:$K$15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9-4A52-8590-007F6CB5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17983"/>
        <c:axId val="596414655"/>
      </c:lineChart>
      <c:catAx>
        <c:axId val="5964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4655"/>
        <c:crosses val="autoZero"/>
        <c:auto val="1"/>
        <c:lblAlgn val="ctr"/>
        <c:lblOffset val="100"/>
        <c:noMultiLvlLbl val="0"/>
      </c:catAx>
      <c:valAx>
        <c:axId val="5964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Pivot!PivotTable1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8-407C-9961-6A62AC569AFE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8-407C-9961-6A62AC569AFE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8-407C-9961-6A62AC569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566767"/>
        <c:axId val="322564687"/>
      </c:lineChart>
      <c:catAx>
        <c:axId val="3225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64687"/>
        <c:crosses val="autoZero"/>
        <c:auto val="1"/>
        <c:lblAlgn val="ctr"/>
        <c:lblOffset val="100"/>
        <c:noMultiLvlLbl val="0"/>
      </c:catAx>
      <c:valAx>
        <c:axId val="3225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2-4162-9C07-25DC9825ECF3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2-4162-9C07-25DC9825ECF3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2-4162-9C07-25DC9825ECF3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2-4162-9C07-25DC9825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566767"/>
        <c:axId val="322564687"/>
      </c:barChart>
      <c:catAx>
        <c:axId val="3225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64687"/>
        <c:crosses val="autoZero"/>
        <c:auto val="1"/>
        <c:lblAlgn val="ctr"/>
        <c:lblOffset val="100"/>
        <c:noMultiLvlLbl val="0"/>
      </c:catAx>
      <c:valAx>
        <c:axId val="3225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4955-8470-0E5D5B87677A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4955-8470-0E5D5B87677A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6-4955-8470-0E5D5B87677A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6-4955-8470-0E5D5B87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566767"/>
        <c:axId val="322564687"/>
      </c:barChart>
      <c:catAx>
        <c:axId val="3225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64687"/>
        <c:crosses val="autoZero"/>
        <c:auto val="1"/>
        <c:lblAlgn val="ctr"/>
        <c:lblOffset val="100"/>
        <c:noMultiLvlLbl val="0"/>
      </c:catAx>
      <c:valAx>
        <c:axId val="3225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</xdr:colOff>
      <xdr:row>17</xdr:row>
      <xdr:rowOff>7626</xdr:rowOff>
    </xdr:from>
    <xdr:to>
      <xdr:col>13</xdr:col>
      <xdr:colOff>137160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ADBC7-E816-46D9-BB17-B308E94B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19050</xdr:rowOff>
    </xdr:from>
    <xdr:to>
      <xdr:col>13</xdr:col>
      <xdr:colOff>365760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E15CF-E5CC-44F9-AF2B-2AACD86D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19050</xdr:rowOff>
    </xdr:from>
    <xdr:to>
      <xdr:col>13</xdr:col>
      <xdr:colOff>365760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BDACE-BCE2-41FC-8507-6F78F29D9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19050</xdr:rowOff>
    </xdr:from>
    <xdr:to>
      <xdr:col>10</xdr:col>
      <xdr:colOff>114300</xdr:colOff>
      <xdr:row>37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A6110-ABA7-4967-995D-2C59AB82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oves, Bryan C., M.B.A." refreshedDate="44732.959002546297" createdVersion="7" refreshedVersion="7" minRefreshableVersion="3" recordCount="1001" xr:uid="{6F9CE07E-35FD-46D1-9FA5-06DD35C14A4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String="0" containsBlank="1" containsNumber="1" minValue="0" maxValue="113.1707317073170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n v="92.151898734177209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n v="99.339622641509436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n v="75.83333333333332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n v="60.555555555555557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n v="64.93832599118943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n v="30.997175141242938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n v="72.909090909090907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n v="62.9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n v="102.34545454545454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n v="94.144999999999996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n v="84.986725663716811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n v="110.41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n v="107.96236989591674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n v="45.103703703703701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n v="45.001483679525222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n v="105.97134670487107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n v="69.055555555555557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n v="85.044943820224717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n v="105.22535211267606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n v="39.003741114852225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n v="73.030674846625772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n v="35.009459459459457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n v="106.6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n v="61.997747747747745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n v="94.000622665006233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n v="112.05426356589147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n v="48.008849557522126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n v="38.004334633723452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n v="35.000184535892231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n v="85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n v="95.993893129770996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n v="68.8125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n v="75.261194029850742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n v="57.125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n v="75.141414141414145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n v="107.42342342342343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n v="35.995495495495497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n v="26.998873148744366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n v="107.56122448979592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n v="94.375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n v="46.163043478260867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n v="47.845637583892618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n v="53.007815713698065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n v="45.059405940594061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n v="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n v="99.006816632583508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n v="32.786666666666669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n v="59.119617224880386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n v="44.93333333333333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n v="89.664122137404576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n v="70.079268292682926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n v="31.059701492537314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n v="29.061611374407583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n v="30.0859375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n v="84.99812500000000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n v="82.001775410563695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n v="58.040160642570278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n v="111.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n v="71.94736842105263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n v="61.038135593220339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n v="108.91666666666667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n v="29.001722017220171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n v="58.975609756097562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n v="111.82352941176471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n v="63.995555555555555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n v="85.315789473684205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n v="74.481481481481481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n v="105.14772727272727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n v="56.188235294117646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n v="85.917647058823533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n v="57.00296912114014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n v="79.642857142857139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n v="41.018181818181816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n v="48.004773269689736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n v="55.212598425196852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n v="92.109489051094897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n v="83.183333333333337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n v="39.996000000000002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n v="111.1336898395722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n v="90.563380281690144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n v="61.108374384236456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n v="83.022941970310384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n v="110.76106194690266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n v="89.458333333333329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n v="57.849056603773583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n v="109.99705449189985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n v="103.96586345381526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n v="107.99508196721311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n v="48.927777777777777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n v="37.666666666666664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n v="64.999141999141997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n v="106.61061946902655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n v="27.009016393442622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n v="91.16463414634147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n v="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n v="56.054878048780488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n v="31.017857142857142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n v="66.513513513513516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n v="89.005216484089729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n v="103.46315789473684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n v="95.278911564625844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n v="75.895348837209298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n v="107.57831325301204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n v="51.31666666666667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n v="108.95414201183432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n v="35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n v="94.938931297709928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n v="109.65079365079364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n v="44.001815980629537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n v="86.794520547945211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n v="30.992727272727272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n v="94.791044776119406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n v="69.79220779220779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n v="63.003367003367003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n v="110.0343300110742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n v="25.997933274284026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n v="49.987915407854985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n v="101.72340425531915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n v="47.083333333333336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n v="89.944444444444443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n v="78.96875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n v="80.067669172932327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n v="86.472727272727269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n v="28.001876172607879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n v="43.078651685393261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n v="87.95597484276729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n v="94.987234042553197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n v="46.905982905982903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n v="46.913793103448278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n v="94.24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n v="80.139130434782615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n v="59.036809815950917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n v="65.989247311827953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n v="60.992530345471522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n v="98.307692307692307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n v="104.6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n v="86.066666666666663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n v="76.989583333333329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n v="29.764705882352942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n v="46.91959798994975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n v="105.18691588785046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n v="69.907692307692301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n v="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n v="60.011588275391958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n v="52.006220379146917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n v="31.000176025347649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n v="95.042492917847028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n v="75.968174204355108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n v="71.013192612137203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n v="73.733333333333334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n v="113.17073170731707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n v="105.00933552992861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n v="79.176829268292678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n v="57.333333333333336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n v="58.178343949044589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n v="36.032520325203251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n v="107.99068767908309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n v="44.005985634477256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n v="55.07786885245901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n v="74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n v="41.996858638743454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n v="77.988161010260455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n v="82.507462686567166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n v="104.2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n v="25.5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n v="100.98334401024984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n v="111.83333333333333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n v="41.999115044247787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n v="110.05115089514067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n v="58.997079225994888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n v="32.985714285714288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n v="45.005654509471306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n v="81.98196487897485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n v="39.080882352941174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n v="58.996383363471971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n v="31.02941176470588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n v="37.789473684210527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n v="32.006772009029348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n v="95.966712898751737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n v="75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n v="102.0498866213152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n v="105.75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n v="37.069767441860463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n v="35.049382716049379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n v="46.338461538461537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n v="69.174603174603178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n v="109.07824427480917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n v="51.78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n v="82.010055304172951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n v="35.958333333333336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n v="74.461538461538467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n v="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n v="91.114649681528661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n v="79.792682926829272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n v="63.225000000000001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n v="70.174999999999997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n v="61.333333333333336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n v="99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n v="96.984900146127615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n v="51.004950495049506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n v="28.044247787610619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n v="60.984615384615381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n v="73.214285714285708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n v="39.997435299603637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n v="86.812121212121212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n v="42.125874125874127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n v="103.97851239669421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n v="62.003211991434689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n v="31.005037783375315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n v="89.991552956465242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n v="39.235294117647058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n v="54.993116108306566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n v="47.992753623188406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n v="87.966702470461868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n v="51.999165275459099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n v="29.999659863945578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n v="98.205357142857139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n v="108.96182396606575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n v="66.998379254457049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n v="64.99333594668758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n v="99.841584158415841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n v="82.432835820895519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n v="63.293478260869563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n v="96.774193548387103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n v="54.906040268456373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n v="39.01086956521739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n v="75.84210526315789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n v="45.051671732522799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n v="104.51546391752578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n v="76.268292682926827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n v="69.015695067264573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n v="101.97684085510689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n v="42.91599999999999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n v="43.025210084033617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n v="75.245283018867923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n v="69.023364485981304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n v="65.986486486486484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n v="60.105504587155963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n v="26.000773395204948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n v="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n v="38.019801980198018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n v="106.15254237288136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n v="96.647727272727266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n v="57.003535651149086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n v="63.93333333333333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n v="90.456521739130437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n v="72.172043010752688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n v="77.934782608695656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n v="38.065134099616856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n v="57.936123348017624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n v="49.794392523364486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n v="54.050251256281406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n v="30.002721335268504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n v="70.127906976744185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n v="26.996228786926462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n v="51.990606936416185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n v="56.416666666666664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n v="101.63218390804597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n v="32.016393442622949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n v="82.021647307286173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n v="37.957446808510639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n v="51.533333333333331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n v="81.198275862068968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n v="40.030075187969928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n v="89.939759036144579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n v="96.692307692307693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n v="25.010989010989011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n v="36.987277353689571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n v="73.012609117361791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n v="68.240601503759393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n v="52.310344827586206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n v="61.765151515151516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n v="25.027559055118111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n v="106.28804347826087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n v="75.07386363636364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n v="39.970802919708028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n v="39.982195845697326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n v="101.01541850220265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n v="76.813084112149539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n v="71.7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n v="33.28125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n v="43.923497267759565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n v="88.21052631578948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n v="65.240384615384613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n v="69.958333333333329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n v="39.877551020408163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n v="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n v="41.023728813559323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n v="98.914285714285711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n v="87.78125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n v="80.767605633802816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n v="94.28235294117647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n v="73.428571428571431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n v="65.968133535660087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n v="109.04109589041096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n v="41.16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n v="99.125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n v="105.88429752066116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n v="48.996525921966864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n v="39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n v="31.022556390977442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n v="103.87096774193549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n v="59.268518518518519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n v="42.3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n v="53.117647058823529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n v="50.796875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n v="101.15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n v="37.998645510835914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n v="82.615384615384613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n v="37.941368078175898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n v="80.780821917808225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n v="25.984375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n v="30.363636363636363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n v="54.004916018025398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n v="101.78672985781991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n v="45.003610108303249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n v="77.068421052631578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n v="88.07659574468084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n v="47.035573122529641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n v="110.99550763701707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n v="87.003066141042481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n v="63.994402985074629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n v="105.9945205479452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n v="73.989349112426041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n v="84.02004626060139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n v="88.966921119592882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n v="76.990453460620529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n v="97.146341463414629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n v="33.013605442176868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n v="99.950602409638549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n v="69.966767371601208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n v="110.32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n v="66.005235602094245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n v="41.005742176284812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n v="103.96316359696641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n v="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n v="47.009935419771487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n v="29.606060606060606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n v="81.010569583088667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n v="94.35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n v="26.058139534883722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n v="85.775000000000006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n v="103.7317073170731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n v="49.82608695652174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n v="63.893048128342244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n v="47.00243478260869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n v="108.47727272727273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n v="72.015706806282722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n v="59.928057553956833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n v="78.209677419354833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n v="104.77678571428571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n v="105.52475247524752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n v="24.933333333333334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n v="69.873786407766985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n v="95.733766233766232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n v="29.997485752598056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n v="59.011948529411768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n v="84.757396449704146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n v="78.010921177587846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n v="50.05215419501134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n v="59.16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n v="93.702290076335885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n v="40.14173228346457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n v="70.090140845070422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n v="66.181818181818187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n v="47.714285714285715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n v="62.896774193548389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n v="86.611940298507463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n v="75.126984126984127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n v="41.004167534903104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n v="50.007915567282325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n v="96.960674157303373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n v="100.93160377358491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n v="89.227586206896547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n v="87.979166666666671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n v="89.54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n v="29.09271523178808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n v="42.006218905472636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n v="47.004903563255965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n v="110.44117647058823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n v="41.990909090909092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n v="48.012468827930178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n v="31.019823788546255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n v="99.203252032520325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n v="66.022316684378325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n v="46.060200668896321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n v="73.650000000000006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n v="55.99336650082919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n v="68.985695127402778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n v="60.981609195402299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n v="110.98139534883721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n v="25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n v="78.759740259740255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n v="87.960784313725483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n v="49.987398739873989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n v="99.524390243902445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n v="104.82089552238806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n v="108.01469237832875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n v="28.998544660724033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n v="30.028708133971293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n v="41.005559416261292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n v="62.866666666666667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n v="47.005002501250623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n v="26.997693638285604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n v="68.32978723404255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n v="50.974576271186443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n v="97.055555555555557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n v="24.867469879518072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n v="84.423913043478265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n v="47.091324200913242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n v="77.996041171813147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n v="62.967871485943775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n v="81.006080449017773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n v="65.321428571428569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n v="104.43617021276596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n v="69.989010989010993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n v="83.023989898989896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n v="90.3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n v="103.98131932282546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n v="54.931726907630519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n v="51.921875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n v="60.02834008097166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n v="44.003488879197555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n v="53.003513254551258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n v="54.5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n v="75.04195804195804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n v="35.911111111111111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n v="36.952702702702702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n v="63.170588235294119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n v="29.99462365591398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n v="86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n v="75.014876033057845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n v="101.19767441860465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n v="29.001272669424118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n v="98.225806451612897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n v="87.001693480101608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n v="45.205128205128204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n v="37.001341561577675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n v="94.976947040498445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n v="28.956521739130434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n v="55.993396226415094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n v="54.038095238095238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n v="82.38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n v="66.997115384615384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n v="107.91401869158878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n v="69.009501187648453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n v="39.006568144499177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n v="110.3625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n v="94.857142857142861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n v="57.935251798561154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n v="101.25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n v="64.95597484276729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n v="27.00524934383202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n v="50.97422680412371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n v="104.94260869565217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n v="84.028301886792448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n v="102.85915492957747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n v="39.962085308056871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n v="51.001785714285717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n v="40.823008849557525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n v="58.99963715529753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n v="71.156069364161851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n v="99.494252873563212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n v="103.98634590377114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n v="76.555555555555557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n v="87.068592057761734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n v="48.99554707379135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n v="42.969135802469133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n v="33.428571428571431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n v="83.982949701619773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n v="101.41739130434783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n v="109.87058823529412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n v="31.916666666666668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n v="70.993450675399103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n v="77.026890756302521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n v="101.78125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n v="51.059701492537314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n v="68.02051282051282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n v="30.87037037037037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n v="27.908333333333335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n v="79.994818652849744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n v="38.003378378378379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n v="59.990534521158132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n v="37.037634408602152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n v="99.963043478260872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n v="111.6774193548387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n v="36.014409221902014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n v="66.010284810126578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n v="52.999726551818434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n v="9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n v="70.908396946564892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n v="98.060773480662988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n v="53.046025104602514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n v="93.142857142857139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n v="58.945075757575758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n v="36.067669172932334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n v="63.030732860520096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n v="84.717948717948715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n v="62.2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n v="101.97518330513255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n v="106.4375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n v="29.97560975609756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n v="85.806282722513089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n v="70.82022471910112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n v="40.998484082870135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n v="28.063492063492063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n v="88.054421768707485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n v="31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n v="90.337500000000006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n v="63.777777777777779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n v="53.995515695067262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n v="48.993956043956047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n v="63.857142857142854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n v="82.996393146979258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n v="55.08230452674897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n v="62.044554455445542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n v="104.97857142857143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n v="94.044676806083643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n v="44.007716049382715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n v="92.467532467532465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n v="57.072874493927124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n v="109.07848101265823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n v="39.387755102040813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n v="77.022222222222226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n v="92.166666666666671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n v="61.007063197026021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n v="78.068181818181813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n v="80.75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n v="59.991289782244557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n v="110.03018372703411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n v="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n v="37.99856063332134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n v="96.369565217391298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n v="26.007220216606498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n v="104.36296296296297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n v="102.18852459016394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n v="54.117647058823529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n v="63.222222222222221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n v="104.03228962818004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n v="49.994334277620396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n v="56.015151515151516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n v="48.80769230769230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n v="60.082352941176474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n v="78.990502793296088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n v="53.99499443826474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n v="111.45945945945945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n v="60.922131147540981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n v="26.0015444015444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n v="80.993208828522924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n v="34.995963302752294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n v="94.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n v="52.085106382978722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n v="24.986666666666668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n v="69.215277777777771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n v="93.944444444444443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n v="98.40625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n v="41.783783783783782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n v="65.991836734693877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n v="72.05747126436782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n v="48.003209242618745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n v="54.09859154929577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n v="107.88095238095238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n v="67.034103410341032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n v="64.01425914445133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n v="96.066176470588232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n v="51.184615384615384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n v="43.92307692307692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n v="91.021198830409361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n v="50.127450980392155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n v="67.720930232558146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n v="61.03921568627451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n v="80.011857707509876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n v="47.001497753369947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n v="71.127388535031841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n v="89.99079189686924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n v="43.032786885245905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n v="67.997714808043881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n v="73.004566210045667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n v="62.341463414634148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n v="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n v="67.103092783505161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n v="79.978947368421046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n v="62.176470588235297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n v="53.005950297514879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n v="57.738317757009348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n v="40.03125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n v="81.016591928251117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n v="35.047468354430379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n v="102.92307692307692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n v="75.733333333333334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n v="45.02604166666666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n v="73.615384615384613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n v="56.991701244813278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n v="85.223529411764702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n v="50.962184873949582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n v="63.563636363636363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n v="80.999165275459092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n v="86.044753086419746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n v="90.0390625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n v="74.006063432835816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n v="92.4375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n v="55.999257333828446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n v="32.983796296296298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n v="93.596774193548384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n v="69.867724867724874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n v="72.129870129870127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n v="30.041666666666668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n v="73.968000000000004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n v="68.65517241379311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n v="59.992164544564154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n v="111.15827338129496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n v="53.038095238095238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n v="55.985524728588658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n v="69.986760812003524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n v="48.998079877112133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n v="103.84615384615384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n v="99.127659574468083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n v="107.37777777777778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n v="58.128865979381445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n v="103.73643410852713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n v="87.962666666666664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n v="28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n v="37.999361294443261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n v="29.999313893653515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n v="103.5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n v="85.994467496542185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n v="98.011627906976742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n v="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n v="44.994570837642193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n v="31.012224938875306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n v="59.970085470085472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n v="58.9973474801061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n v="50.045454545454547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n v="58.857142857142854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n v="81.010256410256417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n v="76.013333333333335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n v="96.597402597402592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n v="76.957446808510639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n v="67.984732824427482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n v="88.781609195402297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n v="24.99623706491063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n v="44.922794117647058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n v="79.400000000000006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n v="29.009546539379475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n v="73.59210526315789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n v="107.97038864898211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n v="68.987284287011803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n v="111.02236719478098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n v="24.997515808491418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n v="42.155172413793103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n v="47.003284072249592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n v="36.0392749244713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n v="101.03760683760684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n v="39.927927927927925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n v="83.158139534883716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n v="39.9752066115702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n v="47.993908629441627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n v="95.978877489438744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n v="78.728155339805824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n v="56.081632653061227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n v="69.090909090909093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n v="102.05291576673866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n v="107.32089552238806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n v="51.970260223048328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n v="71.137142857142862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n v="106.49275362318841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n v="42.93684210526316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n v="30.037974683544302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n v="70.623376623376629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n v="66.016018306636155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n v="96.911392405063296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n v="62.867346938775512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n v="108.98537682789652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n v="26.999314599040439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n v="65.004147943311438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n v="111.51785714285714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n v="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n v="110.99268292682927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n v="56.746987951807228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n v="97.020608439646708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n v="92.08620689655173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n v="82.986666666666665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n v="103.03791821561339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n v="68.922619047619051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n v="87.737226277372258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n v="75.021505376344081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n v="50.863999999999997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n v="90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n v="72.896039603960389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n v="108.48543689320388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n v="101.98095238095237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n v="44.009146341463413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n v="65.942675159235662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n v="24.987387387387386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n v="28.00336700336700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n v="85.829268292682926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n v="90.483333333333334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n v="25.00197628458498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n v="92.013888888888886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n v="93.066115702479337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n v="61.008145363408524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n v="92.036259541984734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n v="81.132596685082873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n v="73.5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n v="85.221311475409834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n v="110.96825396825396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n v="32.968036529680369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n v="96.005352363960753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n v="84.96632653061225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n v="25.007462686567163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n v="65.998995479658461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n v="87.34482758620689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n v="27.933333333333334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n v="103.8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n v="31.93717277486911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n v="99.5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n v="108.84615384615384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n v="110.76229508196721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n v="29.64705882352941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n v="101.71428571428571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n v="61.5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n v="35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n v="40.049999999999997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n v="110.97231270358306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n v="36.959016393442624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n v="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n v="30.974074074074075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n v="47.035087719298247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n v="88.065693430656935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n v="37.005616224648989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n v="26.027777777777779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n v="49.964912280701753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n v="110.01646903820817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n v="89.964678178963894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n v="79.009523809523813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n v="86.867469879518069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n v="62.04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n v="26.970212765957445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n v="54.121621621621621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n v="41.035353535353536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n v="55.052419354838712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n v="107.93762183235867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n v="73.92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n v="31.995894428152493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n v="53.898148148148145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n v="106.5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n v="32.999805409612762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n v="43.00254993625159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n v="86.85897435897436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n v="96.8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n v="32.995456610631528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n v="68.028106508875737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n v="58.867816091954026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n v="105.04572803850782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n v="33.054878048780488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n v="78.821428571428569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n v="68.204968944099377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n v="75.731884057971016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n v="30.996070133010882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n v="52.879227053140099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n v="71.00582072176949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n v="102.38709677419355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n v="74.466666666666669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n v="51.009883198562441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n v="90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n v="97.142857142857139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n v="72.071823204419886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n v="75.236363636363635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n v="32.967741935483872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n v="54.807692307692307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n v="45.037837837837834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n v="52.958677685950413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n v="60.017959183673469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n v="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n v="44.028301886792455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n v="28.012875536480685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n v="32.050458715596328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n v="73.611940298507463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n v="108.71052631578948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n v="42.97674418604651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n v="83.315789473684205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n v="42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n v="55.927601809954751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n v="105.03681885125184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n v="4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n v="112.6617647058823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n v="81.944444444444443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n v="64.049180327868854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n v="106.39097744360902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n v="76.011249497790274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n v="111.07246376811594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n v="95.936170212765958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n v="43.043010752688176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n v="67.966666666666669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n v="89.991428571428571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n v="58.095238095238095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n v="83.996875000000003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n v="88.85350318471337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n v="65.963917525773198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n v="69.98571428571428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n v="32.006493506493506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n v="24.998110087408456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n v="104.97764070932922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n v="64.987878787878785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n v="94.352941176470594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n v="44.001706484641637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n v="64.744680851063833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n v="84.00667779632721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n v="34.061302681992338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n v="93.273885350318466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n v="32.998301726577978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n v="83.812903225806451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n v="63.992424242424242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n v="81.909090909090907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n v="93.053191489361708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n v="101.98449039881831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n v="105.937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n v="101.58181818181818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n v="62.970930232558139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n v="29.045602605863191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n v="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n v="77.924999999999997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n v="80.806451612903231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n v="76.006816632583508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n v="72.993613824192337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n v="53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n v="54.164556962025316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n v="32.946666666666665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n v="79.371428571428567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n v="41.174603174603178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n v="77.430769230769229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n v="57.159509202453989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n v="77.17647058823529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n v="24.953917050691246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n v="97.18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n v="88.023385300668153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n v="25.99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n v="102.69047619047619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n v="72.958174904942965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n v="57.190082644628099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n v="84.013793103448279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n v="98.666666666666671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n v="42.007419183889773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n v="32.002753556677376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n v="81.567164179104481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n v="37.035087719298247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n v="103.033360455655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n v="84.333333333333329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n v="102.60377358490567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n v="79.992129246064621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n v="70.055309734513273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n v="37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n v="41.911917098445599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n v="57.992576882290564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n v="40.942307692307693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n v="69.9972602739726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n v="73.838709677419359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n v="41.979310344827589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n v="77.93442622950819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n v="106.01972789115646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n v="47.018181818181816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n v="76.016483516483518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n v="54.120603015075375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n v="57.285714285714285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n v="103.81308411214954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n v="105.02602739726028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n v="90.259259259259252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n v="76.978705978705975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n v="102.60162601626017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n v="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n v="55.0062893081761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n v="32.127272727272725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n v="50.642857142857146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n v="49.6875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n v="54.894067796610166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n v="46.931937172774866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n v="44.951219512195124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n v="30.99898322318251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n v="107.7625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n v="102.07770270270271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n v="24.976190476190474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n v="79.944134078212286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n v="67.946462715105156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n v="26.070921985815602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n v="105.0032154340836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n v="25.826923076923077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n v="77.666666666666671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n v="57.82692307692308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n v="92.955555555555549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n v="37.945098039215686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n v="31.842105263157894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n v="40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n v="101.1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n v="84.006989951944078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n v="105.13333333333334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n v="89.21621621621621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n v="51.995234312946785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n v="64.956521739130437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n v="46.23529411764705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n v="51.151785714285715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n v="33.909722222222221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n v="92.016298633017882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n v="107.42857142857143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n v="80.47619047619048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n v="86.978483606557376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n v="105.13541666666667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n v="93.348484848484844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n v="71.987179487179489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n v="92.611940298507463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n v="30.958174904942965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n v="73.92307692307692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n v="36.987499999999997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n v="46.896551724137929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n v="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n v="102.02437459910199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n v="45.007502206531335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n v="94.285714285714292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n v="101.0232558139534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n v="97.037499999999994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n v="43.00963855421687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n v="94.916030534351151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n v="72.151785714285708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n v="51.007692307692309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n v="85.054545454545448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n v="43.8709677419354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n v="40.063909774436091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n v="43.833333333333336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n v="84.92903225806451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n v="41.067632850241544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n v="54.971428571428568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n v="77.010807374443743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n v="91.935483870967744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n v="97.069023569023571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n v="58.916666666666664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n v="58.015466983938133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n v="103.87301587301587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n v="93.46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n v="61.970370370370368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n v="77.268656716417908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n v="93.923913043478265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n v="84.969458128078813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n v="105.97035040431267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n v="36.969040247678016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n v="81.533333333333331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n v="80.999140154772135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n v="26.010498687664043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n v="25.998410896708286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n v="28.002083333333335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n v="76.546875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n v="53.053097345132741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n v="106.859375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n v="46.020746887966808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n v="100.17424242424242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n v="101.44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n v="87.972684085510693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n v="74.995594713656388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n v="42.982142857142854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n v="33.115107913669064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n v="101.13101604278074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n v="55.98841354723708"/>
    <x v="3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m/>
    <x v="4"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6C2E0-1C82-472C-A1A7-596B6955DB16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4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5CCDD-4BD5-487D-9E5E-D18BC07B0274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6" baseItem="9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6EE00-09AE-4B16-9C7F-C221361EFF97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9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CDFC-C7AC-425C-9A00-2D1A89250E59}">
  <dimension ref="A1:J567"/>
  <sheetViews>
    <sheetView tabSelected="1" workbookViewId="0">
      <selection activeCell="B5" sqref="B5"/>
    </sheetView>
  </sheetViews>
  <sheetFormatPr defaultRowHeight="15.6" x14ac:dyDescent="0.3"/>
  <cols>
    <col min="1" max="1" width="44.5" customWidth="1"/>
    <col min="2" max="2" width="10.8984375" bestFit="1" customWidth="1"/>
  </cols>
  <sheetData>
    <row r="1" spans="1:10" x14ac:dyDescent="0.3">
      <c r="B1" t="s">
        <v>2107</v>
      </c>
      <c r="C1" t="s">
        <v>2114</v>
      </c>
    </row>
    <row r="2" spans="1:10" x14ac:dyDescent="0.3">
      <c r="A2" t="s">
        <v>2108</v>
      </c>
      <c r="B2">
        <f>AVERAGE(G3:G567)</f>
        <v>851.14690265486729</v>
      </c>
      <c r="C2">
        <f>AVERAGE(J3:J366)</f>
        <v>585.61538461538464</v>
      </c>
      <c r="F2" t="s">
        <v>4</v>
      </c>
      <c r="G2" t="s">
        <v>5</v>
      </c>
      <c r="I2" t="s">
        <v>4</v>
      </c>
      <c r="J2" t="s">
        <v>5</v>
      </c>
    </row>
    <row r="3" spans="1:10" x14ac:dyDescent="0.3">
      <c r="A3" t="s">
        <v>2109</v>
      </c>
      <c r="B3">
        <f>MEDIAN(G3:G567)</f>
        <v>201</v>
      </c>
      <c r="C3">
        <f>MEDIAN(J3:J366)</f>
        <v>114.5</v>
      </c>
      <c r="F3" t="s">
        <v>20</v>
      </c>
      <c r="G3">
        <v>158</v>
      </c>
      <c r="I3" t="s">
        <v>14</v>
      </c>
      <c r="J3">
        <v>0</v>
      </c>
    </row>
    <row r="4" spans="1:10" x14ac:dyDescent="0.3">
      <c r="A4" t="s">
        <v>2110</v>
      </c>
      <c r="B4">
        <f>MIN(G3:G567)</f>
        <v>16</v>
      </c>
      <c r="C4">
        <f>MIN(J3:J366)</f>
        <v>0</v>
      </c>
      <c r="F4" t="s">
        <v>20</v>
      </c>
      <c r="G4">
        <v>1425</v>
      </c>
      <c r="I4" t="s">
        <v>14</v>
      </c>
      <c r="J4">
        <v>24</v>
      </c>
    </row>
    <row r="5" spans="1:10" x14ac:dyDescent="0.3">
      <c r="A5" t="s">
        <v>2111</v>
      </c>
      <c r="B5">
        <f>MAX(G3:G567)</f>
        <v>7295</v>
      </c>
      <c r="C5">
        <f>MAX(J3:J366)</f>
        <v>6080</v>
      </c>
      <c r="F5" t="s">
        <v>20</v>
      </c>
      <c r="G5">
        <v>174</v>
      </c>
      <c r="I5" t="s">
        <v>14</v>
      </c>
      <c r="J5">
        <v>53</v>
      </c>
    </row>
    <row r="6" spans="1:10" x14ac:dyDescent="0.3">
      <c r="A6" t="s">
        <v>2112</v>
      </c>
      <c r="B6">
        <f>_xlfn.VAR.P(G3:G567)</f>
        <v>1603373.7324019109</v>
      </c>
      <c r="C6">
        <f>_xlfn.VAR.P(J3:J366)</f>
        <v>921574.68174133555</v>
      </c>
      <c r="F6" t="s">
        <v>20</v>
      </c>
      <c r="G6">
        <v>227</v>
      </c>
      <c r="I6" t="s">
        <v>14</v>
      </c>
      <c r="J6">
        <v>18</v>
      </c>
    </row>
    <row r="7" spans="1:10" x14ac:dyDescent="0.3">
      <c r="A7" t="s">
        <v>2113</v>
      </c>
      <c r="B7">
        <f>_xlfn.STDEV.P(G3:G567)</f>
        <v>1266.2439466397898</v>
      </c>
      <c r="C7">
        <f>_xlfn.STDEV.P(J3:J366)</f>
        <v>959.98681331637863</v>
      </c>
      <c r="F7" t="s">
        <v>20</v>
      </c>
      <c r="G7">
        <v>220</v>
      </c>
      <c r="I7" t="s">
        <v>14</v>
      </c>
      <c r="J7">
        <v>44</v>
      </c>
    </row>
    <row r="8" spans="1:10" x14ac:dyDescent="0.3">
      <c r="F8" t="s">
        <v>20</v>
      </c>
      <c r="G8">
        <v>98</v>
      </c>
      <c r="I8" t="s">
        <v>14</v>
      </c>
      <c r="J8">
        <v>27</v>
      </c>
    </row>
    <row r="9" spans="1:10" x14ac:dyDescent="0.3">
      <c r="F9" t="s">
        <v>20</v>
      </c>
      <c r="G9">
        <v>100</v>
      </c>
      <c r="I9" t="s">
        <v>14</v>
      </c>
      <c r="J9">
        <v>55</v>
      </c>
    </row>
    <row r="10" spans="1:10" x14ac:dyDescent="0.3">
      <c r="F10" t="s">
        <v>20</v>
      </c>
      <c r="G10">
        <v>1249</v>
      </c>
      <c r="I10" t="s">
        <v>14</v>
      </c>
      <c r="J10">
        <v>200</v>
      </c>
    </row>
    <row r="11" spans="1:10" x14ac:dyDescent="0.3">
      <c r="F11" t="s">
        <v>20</v>
      </c>
      <c r="G11">
        <v>1396</v>
      </c>
      <c r="I11" t="s">
        <v>14</v>
      </c>
      <c r="J11">
        <v>452</v>
      </c>
    </row>
    <row r="12" spans="1:10" x14ac:dyDescent="0.3">
      <c r="F12" t="s">
        <v>20</v>
      </c>
      <c r="G12">
        <v>890</v>
      </c>
      <c r="I12" t="s">
        <v>14</v>
      </c>
      <c r="J12">
        <v>674</v>
      </c>
    </row>
    <row r="13" spans="1:10" x14ac:dyDescent="0.3">
      <c r="F13" t="s">
        <v>20</v>
      </c>
      <c r="G13">
        <v>142</v>
      </c>
      <c r="I13" t="s">
        <v>14</v>
      </c>
      <c r="J13">
        <v>558</v>
      </c>
    </row>
    <row r="14" spans="1:10" x14ac:dyDescent="0.3">
      <c r="F14" t="s">
        <v>20</v>
      </c>
      <c r="G14">
        <v>2673</v>
      </c>
      <c r="I14" t="s">
        <v>14</v>
      </c>
      <c r="J14">
        <v>15</v>
      </c>
    </row>
    <row r="15" spans="1:10" x14ac:dyDescent="0.3">
      <c r="F15" t="s">
        <v>20</v>
      </c>
      <c r="G15">
        <v>163</v>
      </c>
      <c r="I15" t="s">
        <v>14</v>
      </c>
      <c r="J15">
        <v>2307</v>
      </c>
    </row>
    <row r="16" spans="1:10" x14ac:dyDescent="0.3">
      <c r="F16" t="s">
        <v>20</v>
      </c>
      <c r="G16">
        <v>2220</v>
      </c>
      <c r="I16" t="s">
        <v>14</v>
      </c>
      <c r="J16">
        <v>88</v>
      </c>
    </row>
    <row r="17" spans="6:10" x14ac:dyDescent="0.3">
      <c r="F17" t="s">
        <v>20</v>
      </c>
      <c r="G17">
        <v>1606</v>
      </c>
      <c r="I17" t="s">
        <v>14</v>
      </c>
      <c r="J17">
        <v>48</v>
      </c>
    </row>
    <row r="18" spans="6:10" x14ac:dyDescent="0.3">
      <c r="F18" t="s">
        <v>20</v>
      </c>
      <c r="G18">
        <v>129</v>
      </c>
      <c r="I18" t="s">
        <v>14</v>
      </c>
      <c r="J18">
        <v>1</v>
      </c>
    </row>
    <row r="19" spans="6:10" x14ac:dyDescent="0.3">
      <c r="F19" t="s">
        <v>20</v>
      </c>
      <c r="G19">
        <v>226</v>
      </c>
      <c r="I19" t="s">
        <v>14</v>
      </c>
      <c r="J19">
        <v>1467</v>
      </c>
    </row>
    <row r="20" spans="6:10" x14ac:dyDescent="0.3">
      <c r="F20" t="s">
        <v>20</v>
      </c>
      <c r="G20">
        <v>5419</v>
      </c>
      <c r="I20" t="s">
        <v>14</v>
      </c>
      <c r="J20">
        <v>75</v>
      </c>
    </row>
    <row r="21" spans="6:10" x14ac:dyDescent="0.3">
      <c r="F21" t="s">
        <v>20</v>
      </c>
      <c r="G21">
        <v>165</v>
      </c>
      <c r="I21" t="s">
        <v>14</v>
      </c>
      <c r="J21">
        <v>120</v>
      </c>
    </row>
    <row r="22" spans="6:10" x14ac:dyDescent="0.3">
      <c r="F22" t="s">
        <v>20</v>
      </c>
      <c r="G22">
        <v>1965</v>
      </c>
      <c r="I22" t="s">
        <v>14</v>
      </c>
      <c r="J22">
        <v>2253</v>
      </c>
    </row>
    <row r="23" spans="6:10" x14ac:dyDescent="0.3">
      <c r="F23" t="s">
        <v>20</v>
      </c>
      <c r="G23">
        <v>16</v>
      </c>
      <c r="I23" t="s">
        <v>14</v>
      </c>
      <c r="J23">
        <v>5</v>
      </c>
    </row>
    <row r="24" spans="6:10" x14ac:dyDescent="0.3">
      <c r="F24" t="s">
        <v>20</v>
      </c>
      <c r="G24">
        <v>107</v>
      </c>
      <c r="I24" t="s">
        <v>14</v>
      </c>
      <c r="J24">
        <v>38</v>
      </c>
    </row>
    <row r="25" spans="6:10" x14ac:dyDescent="0.3">
      <c r="F25" t="s">
        <v>20</v>
      </c>
      <c r="G25">
        <v>134</v>
      </c>
      <c r="I25" t="s">
        <v>14</v>
      </c>
      <c r="J25">
        <v>12</v>
      </c>
    </row>
    <row r="26" spans="6:10" x14ac:dyDescent="0.3">
      <c r="F26" t="s">
        <v>20</v>
      </c>
      <c r="G26">
        <v>198</v>
      </c>
      <c r="I26" t="s">
        <v>14</v>
      </c>
      <c r="J26">
        <v>1684</v>
      </c>
    </row>
    <row r="27" spans="6:10" x14ac:dyDescent="0.3">
      <c r="F27" t="s">
        <v>20</v>
      </c>
      <c r="G27">
        <v>111</v>
      </c>
      <c r="I27" t="s">
        <v>14</v>
      </c>
      <c r="J27">
        <v>56</v>
      </c>
    </row>
    <row r="28" spans="6:10" x14ac:dyDescent="0.3">
      <c r="F28" t="s">
        <v>20</v>
      </c>
      <c r="G28">
        <v>222</v>
      </c>
      <c r="I28" t="s">
        <v>14</v>
      </c>
      <c r="J28">
        <v>838</v>
      </c>
    </row>
    <row r="29" spans="6:10" x14ac:dyDescent="0.3">
      <c r="F29" t="s">
        <v>20</v>
      </c>
      <c r="G29">
        <v>6212</v>
      </c>
      <c r="I29" t="s">
        <v>14</v>
      </c>
      <c r="J29">
        <v>1000</v>
      </c>
    </row>
    <row r="30" spans="6:10" x14ac:dyDescent="0.3">
      <c r="F30" t="s">
        <v>20</v>
      </c>
      <c r="G30">
        <v>98</v>
      </c>
      <c r="I30" t="s">
        <v>14</v>
      </c>
      <c r="J30">
        <v>1482</v>
      </c>
    </row>
    <row r="31" spans="6:10" x14ac:dyDescent="0.3">
      <c r="F31" t="s">
        <v>20</v>
      </c>
      <c r="G31">
        <v>92</v>
      </c>
      <c r="I31" t="s">
        <v>14</v>
      </c>
      <c r="J31">
        <v>106</v>
      </c>
    </row>
    <row r="32" spans="6:10" x14ac:dyDescent="0.3">
      <c r="F32" t="s">
        <v>20</v>
      </c>
      <c r="G32">
        <v>149</v>
      </c>
      <c r="I32" t="s">
        <v>14</v>
      </c>
      <c r="J32">
        <v>679</v>
      </c>
    </row>
    <row r="33" spans="6:10" x14ac:dyDescent="0.3">
      <c r="F33" t="s">
        <v>20</v>
      </c>
      <c r="G33">
        <v>2431</v>
      </c>
      <c r="I33" t="s">
        <v>14</v>
      </c>
      <c r="J33">
        <v>1220</v>
      </c>
    </row>
    <row r="34" spans="6:10" x14ac:dyDescent="0.3">
      <c r="F34" t="s">
        <v>20</v>
      </c>
      <c r="G34">
        <v>303</v>
      </c>
      <c r="I34" t="s">
        <v>14</v>
      </c>
      <c r="J34">
        <v>1</v>
      </c>
    </row>
    <row r="35" spans="6:10" x14ac:dyDescent="0.3">
      <c r="F35" t="s">
        <v>20</v>
      </c>
      <c r="G35">
        <v>209</v>
      </c>
      <c r="I35" t="s">
        <v>14</v>
      </c>
      <c r="J35">
        <v>37</v>
      </c>
    </row>
    <row r="36" spans="6:10" x14ac:dyDescent="0.3">
      <c r="F36" t="s">
        <v>20</v>
      </c>
      <c r="G36">
        <v>131</v>
      </c>
      <c r="I36" t="s">
        <v>14</v>
      </c>
      <c r="J36">
        <v>60</v>
      </c>
    </row>
    <row r="37" spans="6:10" x14ac:dyDescent="0.3">
      <c r="F37" t="s">
        <v>20</v>
      </c>
      <c r="G37">
        <v>164</v>
      </c>
      <c r="I37" t="s">
        <v>14</v>
      </c>
      <c r="J37">
        <v>296</v>
      </c>
    </row>
    <row r="38" spans="6:10" x14ac:dyDescent="0.3">
      <c r="F38" t="s">
        <v>20</v>
      </c>
      <c r="G38">
        <v>201</v>
      </c>
      <c r="I38" t="s">
        <v>14</v>
      </c>
      <c r="J38">
        <v>3304</v>
      </c>
    </row>
    <row r="39" spans="6:10" x14ac:dyDescent="0.3">
      <c r="F39" t="s">
        <v>20</v>
      </c>
      <c r="G39">
        <v>211</v>
      </c>
      <c r="I39" t="s">
        <v>14</v>
      </c>
      <c r="J39">
        <v>73</v>
      </c>
    </row>
    <row r="40" spans="6:10" x14ac:dyDescent="0.3">
      <c r="F40" t="s">
        <v>20</v>
      </c>
      <c r="G40">
        <v>128</v>
      </c>
      <c r="I40" t="s">
        <v>14</v>
      </c>
      <c r="J40">
        <v>3387</v>
      </c>
    </row>
    <row r="41" spans="6:10" x14ac:dyDescent="0.3">
      <c r="F41" t="s">
        <v>20</v>
      </c>
      <c r="G41">
        <v>1600</v>
      </c>
      <c r="I41" t="s">
        <v>14</v>
      </c>
      <c r="J41">
        <v>662</v>
      </c>
    </row>
    <row r="42" spans="6:10" x14ac:dyDescent="0.3">
      <c r="F42" t="s">
        <v>20</v>
      </c>
      <c r="G42">
        <v>249</v>
      </c>
      <c r="I42" t="s">
        <v>14</v>
      </c>
      <c r="J42">
        <v>774</v>
      </c>
    </row>
    <row r="43" spans="6:10" x14ac:dyDescent="0.3">
      <c r="F43" t="s">
        <v>20</v>
      </c>
      <c r="G43">
        <v>236</v>
      </c>
      <c r="I43" t="s">
        <v>14</v>
      </c>
      <c r="J43">
        <v>672</v>
      </c>
    </row>
    <row r="44" spans="6:10" x14ac:dyDescent="0.3">
      <c r="F44" t="s">
        <v>20</v>
      </c>
      <c r="G44">
        <v>4065</v>
      </c>
      <c r="I44" t="s">
        <v>14</v>
      </c>
      <c r="J44">
        <v>940</v>
      </c>
    </row>
    <row r="45" spans="6:10" x14ac:dyDescent="0.3">
      <c r="F45" t="s">
        <v>20</v>
      </c>
      <c r="G45">
        <v>246</v>
      </c>
      <c r="I45" t="s">
        <v>14</v>
      </c>
      <c r="J45">
        <v>117</v>
      </c>
    </row>
    <row r="46" spans="6:10" x14ac:dyDescent="0.3">
      <c r="F46" t="s">
        <v>20</v>
      </c>
      <c r="G46">
        <v>2475</v>
      </c>
      <c r="I46" t="s">
        <v>14</v>
      </c>
      <c r="J46">
        <v>115</v>
      </c>
    </row>
    <row r="47" spans="6:10" x14ac:dyDescent="0.3">
      <c r="F47" t="s">
        <v>20</v>
      </c>
      <c r="G47">
        <v>76</v>
      </c>
      <c r="I47" t="s">
        <v>14</v>
      </c>
      <c r="J47">
        <v>326</v>
      </c>
    </row>
    <row r="48" spans="6:10" x14ac:dyDescent="0.3">
      <c r="F48" t="s">
        <v>20</v>
      </c>
      <c r="G48">
        <v>54</v>
      </c>
      <c r="I48" t="s">
        <v>14</v>
      </c>
      <c r="J48">
        <v>1</v>
      </c>
    </row>
    <row r="49" spans="6:10" x14ac:dyDescent="0.3">
      <c r="F49" t="s">
        <v>20</v>
      </c>
      <c r="G49">
        <v>88</v>
      </c>
      <c r="I49" t="s">
        <v>14</v>
      </c>
      <c r="J49">
        <v>1467</v>
      </c>
    </row>
    <row r="50" spans="6:10" x14ac:dyDescent="0.3">
      <c r="F50" t="s">
        <v>20</v>
      </c>
      <c r="G50">
        <v>85</v>
      </c>
      <c r="I50" t="s">
        <v>14</v>
      </c>
      <c r="J50">
        <v>5681</v>
      </c>
    </row>
    <row r="51" spans="6:10" x14ac:dyDescent="0.3">
      <c r="F51" t="s">
        <v>20</v>
      </c>
      <c r="G51">
        <v>170</v>
      </c>
      <c r="I51" t="s">
        <v>14</v>
      </c>
      <c r="J51">
        <v>1059</v>
      </c>
    </row>
    <row r="52" spans="6:10" x14ac:dyDescent="0.3">
      <c r="F52" t="s">
        <v>20</v>
      </c>
      <c r="G52">
        <v>330</v>
      </c>
      <c r="I52" t="s">
        <v>14</v>
      </c>
      <c r="J52">
        <v>1194</v>
      </c>
    </row>
    <row r="53" spans="6:10" x14ac:dyDescent="0.3">
      <c r="F53" t="s">
        <v>20</v>
      </c>
      <c r="G53">
        <v>127</v>
      </c>
      <c r="I53" t="s">
        <v>14</v>
      </c>
      <c r="J53">
        <v>30</v>
      </c>
    </row>
    <row r="54" spans="6:10" x14ac:dyDescent="0.3">
      <c r="F54" t="s">
        <v>20</v>
      </c>
      <c r="G54">
        <v>411</v>
      </c>
      <c r="I54" t="s">
        <v>14</v>
      </c>
      <c r="J54">
        <v>75</v>
      </c>
    </row>
    <row r="55" spans="6:10" x14ac:dyDescent="0.3">
      <c r="F55" t="s">
        <v>20</v>
      </c>
      <c r="G55">
        <v>180</v>
      </c>
      <c r="I55" t="s">
        <v>14</v>
      </c>
      <c r="J55">
        <v>955</v>
      </c>
    </row>
    <row r="56" spans="6:10" x14ac:dyDescent="0.3">
      <c r="F56" t="s">
        <v>20</v>
      </c>
      <c r="G56">
        <v>374</v>
      </c>
      <c r="I56" t="s">
        <v>14</v>
      </c>
      <c r="J56">
        <v>67</v>
      </c>
    </row>
    <row r="57" spans="6:10" x14ac:dyDescent="0.3">
      <c r="F57" t="s">
        <v>20</v>
      </c>
      <c r="G57">
        <v>71</v>
      </c>
      <c r="I57" t="s">
        <v>14</v>
      </c>
      <c r="J57">
        <v>5</v>
      </c>
    </row>
    <row r="58" spans="6:10" x14ac:dyDescent="0.3">
      <c r="F58" t="s">
        <v>20</v>
      </c>
      <c r="G58">
        <v>203</v>
      </c>
      <c r="I58" t="s">
        <v>14</v>
      </c>
      <c r="J58">
        <v>26</v>
      </c>
    </row>
    <row r="59" spans="6:10" x14ac:dyDescent="0.3">
      <c r="F59" t="s">
        <v>20</v>
      </c>
      <c r="G59">
        <v>113</v>
      </c>
      <c r="I59" t="s">
        <v>14</v>
      </c>
      <c r="J59">
        <v>1130</v>
      </c>
    </row>
    <row r="60" spans="6:10" x14ac:dyDescent="0.3">
      <c r="F60" t="s">
        <v>20</v>
      </c>
      <c r="G60">
        <v>96</v>
      </c>
      <c r="I60" t="s">
        <v>14</v>
      </c>
      <c r="J60">
        <v>782</v>
      </c>
    </row>
    <row r="61" spans="6:10" x14ac:dyDescent="0.3">
      <c r="F61" t="s">
        <v>20</v>
      </c>
      <c r="G61">
        <v>498</v>
      </c>
      <c r="I61" t="s">
        <v>14</v>
      </c>
      <c r="J61">
        <v>210</v>
      </c>
    </row>
    <row r="62" spans="6:10" x14ac:dyDescent="0.3">
      <c r="F62" t="s">
        <v>20</v>
      </c>
      <c r="G62">
        <v>180</v>
      </c>
      <c r="I62" t="s">
        <v>14</v>
      </c>
      <c r="J62">
        <v>136</v>
      </c>
    </row>
    <row r="63" spans="6:10" x14ac:dyDescent="0.3">
      <c r="F63" t="s">
        <v>20</v>
      </c>
      <c r="G63">
        <v>27</v>
      </c>
      <c r="I63" t="s">
        <v>14</v>
      </c>
      <c r="J63">
        <v>86</v>
      </c>
    </row>
    <row r="64" spans="6:10" x14ac:dyDescent="0.3">
      <c r="F64" t="s">
        <v>20</v>
      </c>
      <c r="G64">
        <v>2331</v>
      </c>
      <c r="I64" t="s">
        <v>14</v>
      </c>
      <c r="J64">
        <v>19</v>
      </c>
    </row>
    <row r="65" spans="6:10" x14ac:dyDescent="0.3">
      <c r="F65" t="s">
        <v>20</v>
      </c>
      <c r="G65">
        <v>113</v>
      </c>
      <c r="I65" t="s">
        <v>14</v>
      </c>
      <c r="J65">
        <v>886</v>
      </c>
    </row>
    <row r="66" spans="6:10" x14ac:dyDescent="0.3">
      <c r="F66" t="s">
        <v>20</v>
      </c>
      <c r="G66">
        <v>164</v>
      </c>
      <c r="I66" t="s">
        <v>14</v>
      </c>
      <c r="J66">
        <v>35</v>
      </c>
    </row>
    <row r="67" spans="6:10" x14ac:dyDescent="0.3">
      <c r="F67" t="s">
        <v>20</v>
      </c>
      <c r="G67">
        <v>164</v>
      </c>
      <c r="I67" t="s">
        <v>14</v>
      </c>
      <c r="J67">
        <v>24</v>
      </c>
    </row>
    <row r="68" spans="6:10" x14ac:dyDescent="0.3">
      <c r="F68" t="s">
        <v>20</v>
      </c>
      <c r="G68">
        <v>336</v>
      </c>
      <c r="I68" t="s">
        <v>14</v>
      </c>
      <c r="J68">
        <v>86</v>
      </c>
    </row>
    <row r="69" spans="6:10" x14ac:dyDescent="0.3">
      <c r="F69" t="s">
        <v>20</v>
      </c>
      <c r="G69">
        <v>1917</v>
      </c>
      <c r="I69" t="s">
        <v>14</v>
      </c>
      <c r="J69">
        <v>243</v>
      </c>
    </row>
    <row r="70" spans="6:10" x14ac:dyDescent="0.3">
      <c r="F70" t="s">
        <v>20</v>
      </c>
      <c r="G70">
        <v>95</v>
      </c>
      <c r="I70" t="s">
        <v>14</v>
      </c>
      <c r="J70">
        <v>65</v>
      </c>
    </row>
    <row r="71" spans="6:10" x14ac:dyDescent="0.3">
      <c r="F71" t="s">
        <v>20</v>
      </c>
      <c r="G71">
        <v>147</v>
      </c>
      <c r="I71" t="s">
        <v>14</v>
      </c>
      <c r="J71">
        <v>100</v>
      </c>
    </row>
    <row r="72" spans="6:10" x14ac:dyDescent="0.3">
      <c r="F72" t="s">
        <v>20</v>
      </c>
      <c r="G72">
        <v>86</v>
      </c>
      <c r="I72" t="s">
        <v>14</v>
      </c>
      <c r="J72">
        <v>168</v>
      </c>
    </row>
    <row r="73" spans="6:10" x14ac:dyDescent="0.3">
      <c r="F73" t="s">
        <v>20</v>
      </c>
      <c r="G73">
        <v>83</v>
      </c>
      <c r="I73" t="s">
        <v>14</v>
      </c>
      <c r="J73">
        <v>13</v>
      </c>
    </row>
    <row r="74" spans="6:10" x14ac:dyDescent="0.3">
      <c r="F74" t="s">
        <v>20</v>
      </c>
      <c r="G74">
        <v>676</v>
      </c>
      <c r="I74" t="s">
        <v>14</v>
      </c>
      <c r="J74">
        <v>1</v>
      </c>
    </row>
    <row r="75" spans="6:10" x14ac:dyDescent="0.3">
      <c r="F75" t="s">
        <v>20</v>
      </c>
      <c r="G75">
        <v>361</v>
      </c>
      <c r="I75" t="s">
        <v>14</v>
      </c>
      <c r="J75">
        <v>40</v>
      </c>
    </row>
    <row r="76" spans="6:10" x14ac:dyDescent="0.3">
      <c r="F76" t="s">
        <v>20</v>
      </c>
      <c r="G76">
        <v>131</v>
      </c>
      <c r="I76" t="s">
        <v>14</v>
      </c>
      <c r="J76">
        <v>226</v>
      </c>
    </row>
    <row r="77" spans="6:10" x14ac:dyDescent="0.3">
      <c r="F77" t="s">
        <v>20</v>
      </c>
      <c r="G77">
        <v>126</v>
      </c>
      <c r="I77" t="s">
        <v>14</v>
      </c>
      <c r="J77">
        <v>1625</v>
      </c>
    </row>
    <row r="78" spans="6:10" x14ac:dyDescent="0.3">
      <c r="F78" t="s">
        <v>20</v>
      </c>
      <c r="G78">
        <v>275</v>
      </c>
      <c r="I78" t="s">
        <v>14</v>
      </c>
      <c r="J78">
        <v>143</v>
      </c>
    </row>
    <row r="79" spans="6:10" x14ac:dyDescent="0.3">
      <c r="F79" t="s">
        <v>20</v>
      </c>
      <c r="G79">
        <v>67</v>
      </c>
      <c r="I79" t="s">
        <v>14</v>
      </c>
      <c r="J79">
        <v>934</v>
      </c>
    </row>
    <row r="80" spans="6:10" x14ac:dyDescent="0.3">
      <c r="F80" t="s">
        <v>20</v>
      </c>
      <c r="G80">
        <v>154</v>
      </c>
      <c r="I80" t="s">
        <v>14</v>
      </c>
      <c r="J80">
        <v>17</v>
      </c>
    </row>
    <row r="81" spans="6:10" x14ac:dyDescent="0.3">
      <c r="F81" t="s">
        <v>20</v>
      </c>
      <c r="G81">
        <v>1782</v>
      </c>
      <c r="I81" t="s">
        <v>14</v>
      </c>
      <c r="J81">
        <v>2179</v>
      </c>
    </row>
    <row r="82" spans="6:10" x14ac:dyDescent="0.3">
      <c r="F82" t="s">
        <v>20</v>
      </c>
      <c r="G82">
        <v>903</v>
      </c>
      <c r="I82" t="s">
        <v>14</v>
      </c>
      <c r="J82">
        <v>931</v>
      </c>
    </row>
    <row r="83" spans="6:10" x14ac:dyDescent="0.3">
      <c r="F83" t="s">
        <v>20</v>
      </c>
      <c r="G83">
        <v>94</v>
      </c>
      <c r="I83" t="s">
        <v>14</v>
      </c>
      <c r="J83">
        <v>92</v>
      </c>
    </row>
    <row r="84" spans="6:10" x14ac:dyDescent="0.3">
      <c r="F84" t="s">
        <v>20</v>
      </c>
      <c r="G84">
        <v>180</v>
      </c>
      <c r="I84" t="s">
        <v>14</v>
      </c>
      <c r="J84">
        <v>57</v>
      </c>
    </row>
    <row r="85" spans="6:10" x14ac:dyDescent="0.3">
      <c r="F85" t="s">
        <v>20</v>
      </c>
      <c r="G85">
        <v>533</v>
      </c>
      <c r="I85" t="s">
        <v>14</v>
      </c>
      <c r="J85">
        <v>41</v>
      </c>
    </row>
    <row r="86" spans="6:10" x14ac:dyDescent="0.3">
      <c r="F86" t="s">
        <v>20</v>
      </c>
      <c r="G86">
        <v>2443</v>
      </c>
      <c r="I86" t="s">
        <v>14</v>
      </c>
      <c r="J86">
        <v>1</v>
      </c>
    </row>
    <row r="87" spans="6:10" x14ac:dyDescent="0.3">
      <c r="F87" t="s">
        <v>20</v>
      </c>
      <c r="G87">
        <v>89</v>
      </c>
      <c r="I87" t="s">
        <v>14</v>
      </c>
      <c r="J87">
        <v>101</v>
      </c>
    </row>
    <row r="88" spans="6:10" x14ac:dyDescent="0.3">
      <c r="F88" t="s">
        <v>20</v>
      </c>
      <c r="G88">
        <v>159</v>
      </c>
      <c r="I88" t="s">
        <v>14</v>
      </c>
      <c r="J88">
        <v>1335</v>
      </c>
    </row>
    <row r="89" spans="6:10" x14ac:dyDescent="0.3">
      <c r="F89" t="s">
        <v>20</v>
      </c>
      <c r="G89">
        <v>50</v>
      </c>
      <c r="I89" t="s">
        <v>14</v>
      </c>
      <c r="J89">
        <v>15</v>
      </c>
    </row>
    <row r="90" spans="6:10" x14ac:dyDescent="0.3">
      <c r="F90" t="s">
        <v>20</v>
      </c>
      <c r="G90">
        <v>186</v>
      </c>
      <c r="I90" t="s">
        <v>14</v>
      </c>
      <c r="J90">
        <v>454</v>
      </c>
    </row>
    <row r="91" spans="6:10" x14ac:dyDescent="0.3">
      <c r="F91" t="s">
        <v>20</v>
      </c>
      <c r="G91">
        <v>1071</v>
      </c>
      <c r="I91" t="s">
        <v>14</v>
      </c>
      <c r="J91">
        <v>3182</v>
      </c>
    </row>
    <row r="92" spans="6:10" x14ac:dyDescent="0.3">
      <c r="F92" t="s">
        <v>20</v>
      </c>
      <c r="G92">
        <v>117</v>
      </c>
      <c r="I92" t="s">
        <v>14</v>
      </c>
      <c r="J92">
        <v>15</v>
      </c>
    </row>
    <row r="93" spans="6:10" x14ac:dyDescent="0.3">
      <c r="F93" t="s">
        <v>20</v>
      </c>
      <c r="G93">
        <v>70</v>
      </c>
      <c r="I93" t="s">
        <v>14</v>
      </c>
      <c r="J93">
        <v>133</v>
      </c>
    </row>
    <row r="94" spans="6:10" x14ac:dyDescent="0.3">
      <c r="F94" t="s">
        <v>20</v>
      </c>
      <c r="G94">
        <v>135</v>
      </c>
      <c r="I94" t="s">
        <v>14</v>
      </c>
      <c r="J94">
        <v>2062</v>
      </c>
    </row>
    <row r="95" spans="6:10" x14ac:dyDescent="0.3">
      <c r="F95" t="s">
        <v>20</v>
      </c>
      <c r="G95">
        <v>768</v>
      </c>
      <c r="I95" t="s">
        <v>14</v>
      </c>
      <c r="J95">
        <v>29</v>
      </c>
    </row>
    <row r="96" spans="6:10" x14ac:dyDescent="0.3">
      <c r="F96" t="s">
        <v>20</v>
      </c>
      <c r="G96">
        <v>199</v>
      </c>
      <c r="I96" t="s">
        <v>14</v>
      </c>
      <c r="J96">
        <v>132</v>
      </c>
    </row>
    <row r="97" spans="6:10" x14ac:dyDescent="0.3">
      <c r="F97" t="s">
        <v>20</v>
      </c>
      <c r="G97">
        <v>107</v>
      </c>
      <c r="I97" t="s">
        <v>14</v>
      </c>
      <c r="J97">
        <v>137</v>
      </c>
    </row>
    <row r="98" spans="6:10" x14ac:dyDescent="0.3">
      <c r="F98" t="s">
        <v>20</v>
      </c>
      <c r="G98">
        <v>195</v>
      </c>
      <c r="I98" t="s">
        <v>14</v>
      </c>
      <c r="J98">
        <v>908</v>
      </c>
    </row>
    <row r="99" spans="6:10" x14ac:dyDescent="0.3">
      <c r="F99" t="s">
        <v>20</v>
      </c>
      <c r="G99">
        <v>3376</v>
      </c>
      <c r="I99" t="s">
        <v>14</v>
      </c>
      <c r="J99">
        <v>10</v>
      </c>
    </row>
    <row r="100" spans="6:10" x14ac:dyDescent="0.3">
      <c r="F100" t="s">
        <v>20</v>
      </c>
      <c r="G100">
        <v>41</v>
      </c>
      <c r="I100" t="s">
        <v>14</v>
      </c>
      <c r="J100">
        <v>1910</v>
      </c>
    </row>
    <row r="101" spans="6:10" x14ac:dyDescent="0.3">
      <c r="F101" t="s">
        <v>20</v>
      </c>
      <c r="G101">
        <v>1821</v>
      </c>
      <c r="I101" t="s">
        <v>14</v>
      </c>
      <c r="J101">
        <v>38</v>
      </c>
    </row>
    <row r="102" spans="6:10" x14ac:dyDescent="0.3">
      <c r="F102" t="s">
        <v>20</v>
      </c>
      <c r="G102">
        <v>164</v>
      </c>
      <c r="I102" t="s">
        <v>14</v>
      </c>
      <c r="J102">
        <v>104</v>
      </c>
    </row>
    <row r="103" spans="6:10" x14ac:dyDescent="0.3">
      <c r="F103" t="s">
        <v>20</v>
      </c>
      <c r="G103">
        <v>157</v>
      </c>
      <c r="I103" t="s">
        <v>14</v>
      </c>
      <c r="J103">
        <v>49</v>
      </c>
    </row>
    <row r="104" spans="6:10" x14ac:dyDescent="0.3">
      <c r="F104" t="s">
        <v>20</v>
      </c>
      <c r="G104">
        <v>246</v>
      </c>
      <c r="I104" t="s">
        <v>14</v>
      </c>
      <c r="J104">
        <v>1</v>
      </c>
    </row>
    <row r="105" spans="6:10" x14ac:dyDescent="0.3">
      <c r="F105" t="s">
        <v>20</v>
      </c>
      <c r="G105">
        <v>1396</v>
      </c>
      <c r="I105" t="s">
        <v>14</v>
      </c>
      <c r="J105">
        <v>245</v>
      </c>
    </row>
    <row r="106" spans="6:10" x14ac:dyDescent="0.3">
      <c r="F106" t="s">
        <v>20</v>
      </c>
      <c r="G106">
        <v>2506</v>
      </c>
      <c r="I106" t="s">
        <v>14</v>
      </c>
      <c r="J106">
        <v>32</v>
      </c>
    </row>
    <row r="107" spans="6:10" x14ac:dyDescent="0.3">
      <c r="F107" t="s">
        <v>20</v>
      </c>
      <c r="G107">
        <v>244</v>
      </c>
      <c r="I107" t="s">
        <v>14</v>
      </c>
      <c r="J107">
        <v>7</v>
      </c>
    </row>
    <row r="108" spans="6:10" x14ac:dyDescent="0.3">
      <c r="F108" t="s">
        <v>20</v>
      </c>
      <c r="G108">
        <v>146</v>
      </c>
      <c r="I108" t="s">
        <v>14</v>
      </c>
      <c r="J108">
        <v>803</v>
      </c>
    </row>
    <row r="109" spans="6:10" x14ac:dyDescent="0.3">
      <c r="F109" t="s">
        <v>20</v>
      </c>
      <c r="G109">
        <v>1267</v>
      </c>
      <c r="I109" t="s">
        <v>14</v>
      </c>
      <c r="J109">
        <v>16</v>
      </c>
    </row>
    <row r="110" spans="6:10" x14ac:dyDescent="0.3">
      <c r="F110" t="s">
        <v>20</v>
      </c>
      <c r="G110">
        <v>1561</v>
      </c>
      <c r="I110" t="s">
        <v>14</v>
      </c>
      <c r="J110">
        <v>31</v>
      </c>
    </row>
    <row r="111" spans="6:10" x14ac:dyDescent="0.3">
      <c r="F111" t="s">
        <v>20</v>
      </c>
      <c r="G111">
        <v>48</v>
      </c>
      <c r="I111" t="s">
        <v>14</v>
      </c>
      <c r="J111">
        <v>108</v>
      </c>
    </row>
    <row r="112" spans="6:10" x14ac:dyDescent="0.3">
      <c r="F112" t="s">
        <v>20</v>
      </c>
      <c r="G112">
        <v>2739</v>
      </c>
      <c r="I112" t="s">
        <v>14</v>
      </c>
      <c r="J112">
        <v>30</v>
      </c>
    </row>
    <row r="113" spans="6:10" x14ac:dyDescent="0.3">
      <c r="F113" t="s">
        <v>20</v>
      </c>
      <c r="G113">
        <v>3537</v>
      </c>
      <c r="I113" t="s">
        <v>14</v>
      </c>
      <c r="J113">
        <v>17</v>
      </c>
    </row>
    <row r="114" spans="6:10" x14ac:dyDescent="0.3">
      <c r="F114" t="s">
        <v>20</v>
      </c>
      <c r="G114">
        <v>2107</v>
      </c>
      <c r="I114" t="s">
        <v>14</v>
      </c>
      <c r="J114">
        <v>80</v>
      </c>
    </row>
    <row r="115" spans="6:10" x14ac:dyDescent="0.3">
      <c r="F115" t="s">
        <v>20</v>
      </c>
      <c r="G115">
        <v>3318</v>
      </c>
      <c r="I115" t="s">
        <v>14</v>
      </c>
      <c r="J115">
        <v>2468</v>
      </c>
    </row>
    <row r="116" spans="6:10" x14ac:dyDescent="0.3">
      <c r="F116" t="s">
        <v>20</v>
      </c>
      <c r="G116">
        <v>340</v>
      </c>
      <c r="I116" t="s">
        <v>14</v>
      </c>
      <c r="J116">
        <v>26</v>
      </c>
    </row>
    <row r="117" spans="6:10" x14ac:dyDescent="0.3">
      <c r="F117" t="s">
        <v>20</v>
      </c>
      <c r="G117">
        <v>1442</v>
      </c>
      <c r="I117" t="s">
        <v>14</v>
      </c>
      <c r="J117">
        <v>73</v>
      </c>
    </row>
    <row r="118" spans="6:10" x14ac:dyDescent="0.3">
      <c r="F118" t="s">
        <v>20</v>
      </c>
      <c r="G118">
        <v>126</v>
      </c>
      <c r="I118" t="s">
        <v>14</v>
      </c>
      <c r="J118">
        <v>128</v>
      </c>
    </row>
    <row r="119" spans="6:10" x14ac:dyDescent="0.3">
      <c r="F119" t="s">
        <v>20</v>
      </c>
      <c r="G119">
        <v>524</v>
      </c>
      <c r="I119" t="s">
        <v>14</v>
      </c>
      <c r="J119">
        <v>33</v>
      </c>
    </row>
    <row r="120" spans="6:10" x14ac:dyDescent="0.3">
      <c r="F120" t="s">
        <v>20</v>
      </c>
      <c r="G120">
        <v>1989</v>
      </c>
      <c r="I120" t="s">
        <v>14</v>
      </c>
      <c r="J120">
        <v>1072</v>
      </c>
    </row>
    <row r="121" spans="6:10" x14ac:dyDescent="0.3">
      <c r="F121" t="s">
        <v>20</v>
      </c>
      <c r="G121">
        <v>157</v>
      </c>
      <c r="I121" t="s">
        <v>14</v>
      </c>
      <c r="J121">
        <v>393</v>
      </c>
    </row>
    <row r="122" spans="6:10" x14ac:dyDescent="0.3">
      <c r="F122" t="s">
        <v>20</v>
      </c>
      <c r="G122">
        <v>4498</v>
      </c>
      <c r="I122" t="s">
        <v>14</v>
      </c>
      <c r="J122">
        <v>1257</v>
      </c>
    </row>
    <row r="123" spans="6:10" x14ac:dyDescent="0.3">
      <c r="F123" t="s">
        <v>20</v>
      </c>
      <c r="G123">
        <v>80</v>
      </c>
      <c r="I123" t="s">
        <v>14</v>
      </c>
      <c r="J123">
        <v>328</v>
      </c>
    </row>
    <row r="124" spans="6:10" x14ac:dyDescent="0.3">
      <c r="F124" t="s">
        <v>20</v>
      </c>
      <c r="G124">
        <v>43</v>
      </c>
      <c r="I124" t="s">
        <v>14</v>
      </c>
      <c r="J124">
        <v>147</v>
      </c>
    </row>
    <row r="125" spans="6:10" x14ac:dyDescent="0.3">
      <c r="F125" t="s">
        <v>20</v>
      </c>
      <c r="G125">
        <v>2053</v>
      </c>
      <c r="I125" t="s">
        <v>14</v>
      </c>
      <c r="J125">
        <v>830</v>
      </c>
    </row>
    <row r="126" spans="6:10" x14ac:dyDescent="0.3">
      <c r="F126" t="s">
        <v>20</v>
      </c>
      <c r="G126">
        <v>168</v>
      </c>
      <c r="I126" t="s">
        <v>14</v>
      </c>
      <c r="J126">
        <v>331</v>
      </c>
    </row>
    <row r="127" spans="6:10" x14ac:dyDescent="0.3">
      <c r="F127" t="s">
        <v>20</v>
      </c>
      <c r="G127">
        <v>4289</v>
      </c>
      <c r="I127" t="s">
        <v>14</v>
      </c>
      <c r="J127">
        <v>25</v>
      </c>
    </row>
    <row r="128" spans="6:10" x14ac:dyDescent="0.3">
      <c r="F128" t="s">
        <v>20</v>
      </c>
      <c r="G128">
        <v>165</v>
      </c>
      <c r="I128" t="s">
        <v>14</v>
      </c>
      <c r="J128">
        <v>3483</v>
      </c>
    </row>
    <row r="129" spans="6:10" x14ac:dyDescent="0.3">
      <c r="F129" t="s">
        <v>20</v>
      </c>
      <c r="G129">
        <v>1815</v>
      </c>
      <c r="I129" t="s">
        <v>14</v>
      </c>
      <c r="J129">
        <v>923</v>
      </c>
    </row>
    <row r="130" spans="6:10" x14ac:dyDescent="0.3">
      <c r="F130" t="s">
        <v>20</v>
      </c>
      <c r="G130">
        <v>397</v>
      </c>
      <c r="I130" t="s">
        <v>14</v>
      </c>
      <c r="J130">
        <v>1</v>
      </c>
    </row>
    <row r="131" spans="6:10" x14ac:dyDescent="0.3">
      <c r="F131" t="s">
        <v>20</v>
      </c>
      <c r="G131">
        <v>1539</v>
      </c>
      <c r="I131" t="s">
        <v>14</v>
      </c>
      <c r="J131">
        <v>33</v>
      </c>
    </row>
    <row r="132" spans="6:10" x14ac:dyDescent="0.3">
      <c r="F132" t="s">
        <v>20</v>
      </c>
      <c r="G132">
        <v>138</v>
      </c>
      <c r="I132" t="s">
        <v>14</v>
      </c>
      <c r="J132">
        <v>40</v>
      </c>
    </row>
    <row r="133" spans="6:10" x14ac:dyDescent="0.3">
      <c r="F133" t="s">
        <v>20</v>
      </c>
      <c r="G133">
        <v>3594</v>
      </c>
      <c r="I133" t="s">
        <v>14</v>
      </c>
      <c r="J133">
        <v>23</v>
      </c>
    </row>
    <row r="134" spans="6:10" x14ac:dyDescent="0.3">
      <c r="F134" t="s">
        <v>20</v>
      </c>
      <c r="G134">
        <v>5880</v>
      </c>
      <c r="I134" t="s">
        <v>14</v>
      </c>
      <c r="J134">
        <v>75</v>
      </c>
    </row>
    <row r="135" spans="6:10" x14ac:dyDescent="0.3">
      <c r="F135" t="s">
        <v>20</v>
      </c>
      <c r="G135">
        <v>112</v>
      </c>
      <c r="I135" t="s">
        <v>14</v>
      </c>
      <c r="J135">
        <v>2176</v>
      </c>
    </row>
    <row r="136" spans="6:10" x14ac:dyDescent="0.3">
      <c r="F136" t="s">
        <v>20</v>
      </c>
      <c r="G136">
        <v>943</v>
      </c>
      <c r="I136" t="s">
        <v>14</v>
      </c>
      <c r="J136">
        <v>441</v>
      </c>
    </row>
    <row r="137" spans="6:10" x14ac:dyDescent="0.3">
      <c r="F137" t="s">
        <v>20</v>
      </c>
      <c r="G137">
        <v>2468</v>
      </c>
      <c r="I137" t="s">
        <v>14</v>
      </c>
      <c r="J137">
        <v>25</v>
      </c>
    </row>
    <row r="138" spans="6:10" x14ac:dyDescent="0.3">
      <c r="F138" t="s">
        <v>20</v>
      </c>
      <c r="G138">
        <v>2551</v>
      </c>
      <c r="I138" t="s">
        <v>14</v>
      </c>
      <c r="J138">
        <v>127</v>
      </c>
    </row>
    <row r="139" spans="6:10" x14ac:dyDescent="0.3">
      <c r="F139" t="s">
        <v>20</v>
      </c>
      <c r="G139">
        <v>101</v>
      </c>
      <c r="I139" t="s">
        <v>14</v>
      </c>
      <c r="J139">
        <v>355</v>
      </c>
    </row>
    <row r="140" spans="6:10" x14ac:dyDescent="0.3">
      <c r="F140" t="s">
        <v>20</v>
      </c>
      <c r="G140">
        <v>92</v>
      </c>
      <c r="I140" t="s">
        <v>14</v>
      </c>
      <c r="J140">
        <v>44</v>
      </c>
    </row>
    <row r="141" spans="6:10" x14ac:dyDescent="0.3">
      <c r="F141" t="s">
        <v>20</v>
      </c>
      <c r="G141">
        <v>62</v>
      </c>
      <c r="I141" t="s">
        <v>14</v>
      </c>
      <c r="J141">
        <v>67</v>
      </c>
    </row>
    <row r="142" spans="6:10" x14ac:dyDescent="0.3">
      <c r="F142" t="s">
        <v>20</v>
      </c>
      <c r="G142">
        <v>149</v>
      </c>
      <c r="I142" t="s">
        <v>14</v>
      </c>
      <c r="J142">
        <v>1068</v>
      </c>
    </row>
    <row r="143" spans="6:10" x14ac:dyDescent="0.3">
      <c r="F143" t="s">
        <v>20</v>
      </c>
      <c r="G143">
        <v>329</v>
      </c>
      <c r="I143" t="s">
        <v>14</v>
      </c>
      <c r="J143">
        <v>424</v>
      </c>
    </row>
    <row r="144" spans="6:10" x14ac:dyDescent="0.3">
      <c r="F144" t="s">
        <v>20</v>
      </c>
      <c r="G144">
        <v>97</v>
      </c>
      <c r="I144" t="s">
        <v>14</v>
      </c>
      <c r="J144">
        <v>151</v>
      </c>
    </row>
    <row r="145" spans="6:10" x14ac:dyDescent="0.3">
      <c r="F145" t="s">
        <v>20</v>
      </c>
      <c r="G145">
        <v>1784</v>
      </c>
      <c r="I145" t="s">
        <v>14</v>
      </c>
      <c r="J145">
        <v>1608</v>
      </c>
    </row>
    <row r="146" spans="6:10" x14ac:dyDescent="0.3">
      <c r="F146" t="s">
        <v>20</v>
      </c>
      <c r="G146">
        <v>1684</v>
      </c>
      <c r="I146" t="s">
        <v>14</v>
      </c>
      <c r="J146">
        <v>941</v>
      </c>
    </row>
    <row r="147" spans="6:10" x14ac:dyDescent="0.3">
      <c r="F147" t="s">
        <v>20</v>
      </c>
      <c r="G147">
        <v>250</v>
      </c>
      <c r="I147" t="s">
        <v>14</v>
      </c>
      <c r="J147">
        <v>1</v>
      </c>
    </row>
    <row r="148" spans="6:10" x14ac:dyDescent="0.3">
      <c r="F148" t="s">
        <v>20</v>
      </c>
      <c r="G148">
        <v>238</v>
      </c>
      <c r="I148" t="s">
        <v>14</v>
      </c>
      <c r="J148">
        <v>40</v>
      </c>
    </row>
    <row r="149" spans="6:10" x14ac:dyDescent="0.3">
      <c r="F149" t="s">
        <v>20</v>
      </c>
      <c r="G149">
        <v>53</v>
      </c>
      <c r="I149" t="s">
        <v>14</v>
      </c>
      <c r="J149">
        <v>3015</v>
      </c>
    </row>
    <row r="150" spans="6:10" x14ac:dyDescent="0.3">
      <c r="F150" t="s">
        <v>20</v>
      </c>
      <c r="G150">
        <v>214</v>
      </c>
      <c r="I150" t="s">
        <v>14</v>
      </c>
      <c r="J150">
        <v>435</v>
      </c>
    </row>
    <row r="151" spans="6:10" x14ac:dyDescent="0.3">
      <c r="F151" t="s">
        <v>20</v>
      </c>
      <c r="G151">
        <v>222</v>
      </c>
      <c r="I151" t="s">
        <v>14</v>
      </c>
      <c r="J151">
        <v>714</v>
      </c>
    </row>
    <row r="152" spans="6:10" x14ac:dyDescent="0.3">
      <c r="F152" t="s">
        <v>20</v>
      </c>
      <c r="G152">
        <v>1884</v>
      </c>
      <c r="I152" t="s">
        <v>14</v>
      </c>
      <c r="J152">
        <v>5497</v>
      </c>
    </row>
    <row r="153" spans="6:10" x14ac:dyDescent="0.3">
      <c r="F153" t="s">
        <v>20</v>
      </c>
      <c r="G153">
        <v>218</v>
      </c>
      <c r="I153" t="s">
        <v>14</v>
      </c>
      <c r="J153">
        <v>418</v>
      </c>
    </row>
    <row r="154" spans="6:10" x14ac:dyDescent="0.3">
      <c r="F154" t="s">
        <v>20</v>
      </c>
      <c r="G154">
        <v>6465</v>
      </c>
      <c r="I154" t="s">
        <v>14</v>
      </c>
      <c r="J154">
        <v>1439</v>
      </c>
    </row>
    <row r="155" spans="6:10" x14ac:dyDescent="0.3">
      <c r="F155" t="s">
        <v>20</v>
      </c>
      <c r="G155">
        <v>59</v>
      </c>
      <c r="I155" t="s">
        <v>14</v>
      </c>
      <c r="J155">
        <v>15</v>
      </c>
    </row>
    <row r="156" spans="6:10" x14ac:dyDescent="0.3">
      <c r="F156" t="s">
        <v>20</v>
      </c>
      <c r="G156">
        <v>88</v>
      </c>
      <c r="I156" t="s">
        <v>14</v>
      </c>
      <c r="J156">
        <v>1999</v>
      </c>
    </row>
    <row r="157" spans="6:10" x14ac:dyDescent="0.3">
      <c r="F157" t="s">
        <v>20</v>
      </c>
      <c r="G157">
        <v>1697</v>
      </c>
      <c r="I157" t="s">
        <v>14</v>
      </c>
      <c r="J157">
        <v>118</v>
      </c>
    </row>
    <row r="158" spans="6:10" x14ac:dyDescent="0.3">
      <c r="F158" t="s">
        <v>20</v>
      </c>
      <c r="G158">
        <v>92</v>
      </c>
      <c r="I158" t="s">
        <v>14</v>
      </c>
      <c r="J158">
        <v>162</v>
      </c>
    </row>
    <row r="159" spans="6:10" x14ac:dyDescent="0.3">
      <c r="F159" t="s">
        <v>20</v>
      </c>
      <c r="G159">
        <v>186</v>
      </c>
      <c r="I159" t="s">
        <v>14</v>
      </c>
      <c r="J159">
        <v>83</v>
      </c>
    </row>
    <row r="160" spans="6:10" x14ac:dyDescent="0.3">
      <c r="F160" t="s">
        <v>20</v>
      </c>
      <c r="G160">
        <v>138</v>
      </c>
      <c r="I160" t="s">
        <v>14</v>
      </c>
      <c r="J160">
        <v>747</v>
      </c>
    </row>
    <row r="161" spans="6:10" x14ac:dyDescent="0.3">
      <c r="F161" t="s">
        <v>20</v>
      </c>
      <c r="G161">
        <v>261</v>
      </c>
      <c r="I161" t="s">
        <v>14</v>
      </c>
      <c r="J161">
        <v>84</v>
      </c>
    </row>
    <row r="162" spans="6:10" x14ac:dyDescent="0.3">
      <c r="F162" t="s">
        <v>20</v>
      </c>
      <c r="G162">
        <v>107</v>
      </c>
      <c r="I162" t="s">
        <v>14</v>
      </c>
      <c r="J162">
        <v>91</v>
      </c>
    </row>
    <row r="163" spans="6:10" x14ac:dyDescent="0.3">
      <c r="F163" t="s">
        <v>20</v>
      </c>
      <c r="G163">
        <v>199</v>
      </c>
      <c r="I163" t="s">
        <v>14</v>
      </c>
      <c r="J163">
        <v>792</v>
      </c>
    </row>
    <row r="164" spans="6:10" x14ac:dyDescent="0.3">
      <c r="F164" t="s">
        <v>20</v>
      </c>
      <c r="G164">
        <v>5512</v>
      </c>
      <c r="I164" t="s">
        <v>14</v>
      </c>
      <c r="J164">
        <v>32</v>
      </c>
    </row>
    <row r="165" spans="6:10" x14ac:dyDescent="0.3">
      <c r="F165" t="s">
        <v>20</v>
      </c>
      <c r="G165">
        <v>86</v>
      </c>
      <c r="I165" t="s">
        <v>14</v>
      </c>
      <c r="J165">
        <v>186</v>
      </c>
    </row>
    <row r="166" spans="6:10" x14ac:dyDescent="0.3">
      <c r="F166" t="s">
        <v>20</v>
      </c>
      <c r="G166">
        <v>2768</v>
      </c>
      <c r="I166" t="s">
        <v>14</v>
      </c>
      <c r="J166">
        <v>605</v>
      </c>
    </row>
    <row r="167" spans="6:10" x14ac:dyDescent="0.3">
      <c r="F167" t="s">
        <v>20</v>
      </c>
      <c r="G167">
        <v>48</v>
      </c>
      <c r="I167" t="s">
        <v>14</v>
      </c>
      <c r="J167">
        <v>1</v>
      </c>
    </row>
    <row r="168" spans="6:10" x14ac:dyDescent="0.3">
      <c r="F168" t="s">
        <v>20</v>
      </c>
      <c r="G168">
        <v>87</v>
      </c>
      <c r="I168" t="s">
        <v>14</v>
      </c>
      <c r="J168">
        <v>31</v>
      </c>
    </row>
    <row r="169" spans="6:10" x14ac:dyDescent="0.3">
      <c r="F169" t="s">
        <v>20</v>
      </c>
      <c r="G169">
        <v>1894</v>
      </c>
      <c r="I169" t="s">
        <v>14</v>
      </c>
      <c r="J169">
        <v>1181</v>
      </c>
    </row>
    <row r="170" spans="6:10" x14ac:dyDescent="0.3">
      <c r="F170" t="s">
        <v>20</v>
      </c>
      <c r="G170">
        <v>282</v>
      </c>
      <c r="I170" t="s">
        <v>14</v>
      </c>
      <c r="J170">
        <v>39</v>
      </c>
    </row>
    <row r="171" spans="6:10" x14ac:dyDescent="0.3">
      <c r="F171" t="s">
        <v>20</v>
      </c>
      <c r="G171">
        <v>116</v>
      </c>
      <c r="I171" t="s">
        <v>14</v>
      </c>
      <c r="J171">
        <v>46</v>
      </c>
    </row>
    <row r="172" spans="6:10" x14ac:dyDescent="0.3">
      <c r="F172" t="s">
        <v>20</v>
      </c>
      <c r="G172">
        <v>83</v>
      </c>
      <c r="I172" t="s">
        <v>14</v>
      </c>
      <c r="J172">
        <v>105</v>
      </c>
    </row>
    <row r="173" spans="6:10" x14ac:dyDescent="0.3">
      <c r="F173" t="s">
        <v>20</v>
      </c>
      <c r="G173">
        <v>91</v>
      </c>
      <c r="I173" t="s">
        <v>14</v>
      </c>
      <c r="J173">
        <v>535</v>
      </c>
    </row>
    <row r="174" spans="6:10" x14ac:dyDescent="0.3">
      <c r="F174" t="s">
        <v>20</v>
      </c>
      <c r="G174">
        <v>546</v>
      </c>
      <c r="I174" t="s">
        <v>14</v>
      </c>
      <c r="J174">
        <v>16</v>
      </c>
    </row>
    <row r="175" spans="6:10" x14ac:dyDescent="0.3">
      <c r="F175" t="s">
        <v>20</v>
      </c>
      <c r="G175">
        <v>393</v>
      </c>
      <c r="I175" t="s">
        <v>14</v>
      </c>
      <c r="J175">
        <v>575</v>
      </c>
    </row>
    <row r="176" spans="6:10" x14ac:dyDescent="0.3">
      <c r="F176" t="s">
        <v>20</v>
      </c>
      <c r="G176">
        <v>133</v>
      </c>
      <c r="I176" t="s">
        <v>14</v>
      </c>
      <c r="J176">
        <v>1120</v>
      </c>
    </row>
    <row r="177" spans="6:10" x14ac:dyDescent="0.3">
      <c r="F177" t="s">
        <v>20</v>
      </c>
      <c r="G177">
        <v>254</v>
      </c>
      <c r="I177" t="s">
        <v>14</v>
      </c>
      <c r="J177">
        <v>113</v>
      </c>
    </row>
    <row r="178" spans="6:10" x14ac:dyDescent="0.3">
      <c r="F178" t="s">
        <v>20</v>
      </c>
      <c r="G178">
        <v>176</v>
      </c>
      <c r="I178" t="s">
        <v>14</v>
      </c>
      <c r="J178">
        <v>1538</v>
      </c>
    </row>
    <row r="179" spans="6:10" x14ac:dyDescent="0.3">
      <c r="F179" t="s">
        <v>20</v>
      </c>
      <c r="G179">
        <v>337</v>
      </c>
      <c r="I179" t="s">
        <v>14</v>
      </c>
      <c r="J179">
        <v>9</v>
      </c>
    </row>
    <row r="180" spans="6:10" x14ac:dyDescent="0.3">
      <c r="F180" t="s">
        <v>20</v>
      </c>
      <c r="G180">
        <v>107</v>
      </c>
      <c r="I180" t="s">
        <v>14</v>
      </c>
      <c r="J180">
        <v>554</v>
      </c>
    </row>
    <row r="181" spans="6:10" x14ac:dyDescent="0.3">
      <c r="F181" t="s">
        <v>20</v>
      </c>
      <c r="G181">
        <v>183</v>
      </c>
      <c r="I181" t="s">
        <v>14</v>
      </c>
      <c r="J181">
        <v>648</v>
      </c>
    </row>
    <row r="182" spans="6:10" x14ac:dyDescent="0.3">
      <c r="F182" t="s">
        <v>20</v>
      </c>
      <c r="G182">
        <v>72</v>
      </c>
      <c r="I182" t="s">
        <v>14</v>
      </c>
      <c r="J182">
        <v>21</v>
      </c>
    </row>
    <row r="183" spans="6:10" x14ac:dyDescent="0.3">
      <c r="F183" t="s">
        <v>20</v>
      </c>
      <c r="G183">
        <v>295</v>
      </c>
      <c r="I183" t="s">
        <v>14</v>
      </c>
      <c r="J183">
        <v>54</v>
      </c>
    </row>
    <row r="184" spans="6:10" x14ac:dyDescent="0.3">
      <c r="F184" t="s">
        <v>20</v>
      </c>
      <c r="G184">
        <v>142</v>
      </c>
      <c r="I184" t="s">
        <v>14</v>
      </c>
      <c r="J184">
        <v>120</v>
      </c>
    </row>
    <row r="185" spans="6:10" x14ac:dyDescent="0.3">
      <c r="F185" t="s">
        <v>20</v>
      </c>
      <c r="G185">
        <v>85</v>
      </c>
      <c r="I185" t="s">
        <v>14</v>
      </c>
      <c r="J185">
        <v>579</v>
      </c>
    </row>
    <row r="186" spans="6:10" x14ac:dyDescent="0.3">
      <c r="F186" t="s">
        <v>20</v>
      </c>
      <c r="G186">
        <v>659</v>
      </c>
      <c r="I186" t="s">
        <v>14</v>
      </c>
      <c r="J186">
        <v>2072</v>
      </c>
    </row>
    <row r="187" spans="6:10" x14ac:dyDescent="0.3">
      <c r="F187" t="s">
        <v>20</v>
      </c>
      <c r="G187">
        <v>121</v>
      </c>
      <c r="I187" t="s">
        <v>14</v>
      </c>
      <c r="J187">
        <v>0</v>
      </c>
    </row>
    <row r="188" spans="6:10" x14ac:dyDescent="0.3">
      <c r="F188" t="s">
        <v>20</v>
      </c>
      <c r="G188">
        <v>3742</v>
      </c>
      <c r="I188" t="s">
        <v>14</v>
      </c>
      <c r="J188">
        <v>1796</v>
      </c>
    </row>
    <row r="189" spans="6:10" x14ac:dyDescent="0.3">
      <c r="F189" t="s">
        <v>20</v>
      </c>
      <c r="G189">
        <v>223</v>
      </c>
      <c r="I189" t="s">
        <v>14</v>
      </c>
      <c r="J189">
        <v>62</v>
      </c>
    </row>
    <row r="190" spans="6:10" x14ac:dyDescent="0.3">
      <c r="F190" t="s">
        <v>20</v>
      </c>
      <c r="G190">
        <v>133</v>
      </c>
      <c r="I190" t="s">
        <v>14</v>
      </c>
      <c r="J190">
        <v>347</v>
      </c>
    </row>
    <row r="191" spans="6:10" x14ac:dyDescent="0.3">
      <c r="F191" t="s">
        <v>20</v>
      </c>
      <c r="G191">
        <v>5168</v>
      </c>
      <c r="I191" t="s">
        <v>14</v>
      </c>
      <c r="J191">
        <v>19</v>
      </c>
    </row>
    <row r="192" spans="6:10" x14ac:dyDescent="0.3">
      <c r="F192" t="s">
        <v>20</v>
      </c>
      <c r="G192">
        <v>307</v>
      </c>
      <c r="I192" t="s">
        <v>14</v>
      </c>
      <c r="J192">
        <v>1258</v>
      </c>
    </row>
    <row r="193" spans="6:10" x14ac:dyDescent="0.3">
      <c r="F193" t="s">
        <v>20</v>
      </c>
      <c r="G193">
        <v>2441</v>
      </c>
      <c r="I193" t="s">
        <v>14</v>
      </c>
      <c r="J193">
        <v>362</v>
      </c>
    </row>
    <row r="194" spans="6:10" x14ac:dyDescent="0.3">
      <c r="F194" t="s">
        <v>20</v>
      </c>
      <c r="G194">
        <v>1385</v>
      </c>
      <c r="I194" t="s">
        <v>14</v>
      </c>
      <c r="J194">
        <v>133</v>
      </c>
    </row>
    <row r="195" spans="6:10" x14ac:dyDescent="0.3">
      <c r="F195" t="s">
        <v>20</v>
      </c>
      <c r="G195">
        <v>190</v>
      </c>
      <c r="I195" t="s">
        <v>14</v>
      </c>
      <c r="J195">
        <v>846</v>
      </c>
    </row>
    <row r="196" spans="6:10" x14ac:dyDescent="0.3">
      <c r="F196" t="s">
        <v>20</v>
      </c>
      <c r="G196">
        <v>470</v>
      </c>
      <c r="I196" t="s">
        <v>14</v>
      </c>
      <c r="J196">
        <v>10</v>
      </c>
    </row>
    <row r="197" spans="6:10" x14ac:dyDescent="0.3">
      <c r="F197" t="s">
        <v>20</v>
      </c>
      <c r="G197">
        <v>253</v>
      </c>
      <c r="I197" t="s">
        <v>14</v>
      </c>
      <c r="J197">
        <v>191</v>
      </c>
    </row>
    <row r="198" spans="6:10" x14ac:dyDescent="0.3">
      <c r="F198" t="s">
        <v>20</v>
      </c>
      <c r="G198">
        <v>1113</v>
      </c>
      <c r="I198" t="s">
        <v>14</v>
      </c>
      <c r="J198">
        <v>1979</v>
      </c>
    </row>
    <row r="199" spans="6:10" x14ac:dyDescent="0.3">
      <c r="F199" t="s">
        <v>20</v>
      </c>
      <c r="G199">
        <v>2283</v>
      </c>
      <c r="I199" t="s">
        <v>14</v>
      </c>
      <c r="J199">
        <v>63</v>
      </c>
    </row>
    <row r="200" spans="6:10" x14ac:dyDescent="0.3">
      <c r="F200" t="s">
        <v>20</v>
      </c>
      <c r="G200">
        <v>1095</v>
      </c>
      <c r="I200" t="s">
        <v>14</v>
      </c>
      <c r="J200">
        <v>6080</v>
      </c>
    </row>
    <row r="201" spans="6:10" x14ac:dyDescent="0.3">
      <c r="F201" t="s">
        <v>20</v>
      </c>
      <c r="G201">
        <v>1690</v>
      </c>
      <c r="I201" t="s">
        <v>14</v>
      </c>
      <c r="J201">
        <v>80</v>
      </c>
    </row>
    <row r="202" spans="6:10" x14ac:dyDescent="0.3">
      <c r="F202" t="s">
        <v>20</v>
      </c>
      <c r="G202">
        <v>191</v>
      </c>
      <c r="I202" t="s">
        <v>14</v>
      </c>
      <c r="J202">
        <v>9</v>
      </c>
    </row>
    <row r="203" spans="6:10" x14ac:dyDescent="0.3">
      <c r="F203" t="s">
        <v>20</v>
      </c>
      <c r="G203">
        <v>2013</v>
      </c>
      <c r="I203" t="s">
        <v>14</v>
      </c>
      <c r="J203">
        <v>1784</v>
      </c>
    </row>
    <row r="204" spans="6:10" x14ac:dyDescent="0.3">
      <c r="F204" t="s">
        <v>20</v>
      </c>
      <c r="G204">
        <v>1703</v>
      </c>
      <c r="I204" t="s">
        <v>14</v>
      </c>
      <c r="J204">
        <v>243</v>
      </c>
    </row>
    <row r="205" spans="6:10" x14ac:dyDescent="0.3">
      <c r="F205" t="s">
        <v>20</v>
      </c>
      <c r="G205">
        <v>80</v>
      </c>
      <c r="I205" t="s">
        <v>14</v>
      </c>
      <c r="J205">
        <v>1296</v>
      </c>
    </row>
    <row r="206" spans="6:10" x14ac:dyDescent="0.3">
      <c r="F206" t="s">
        <v>20</v>
      </c>
      <c r="G206">
        <v>41</v>
      </c>
      <c r="I206" t="s">
        <v>14</v>
      </c>
      <c r="J206">
        <v>77</v>
      </c>
    </row>
    <row r="207" spans="6:10" x14ac:dyDescent="0.3">
      <c r="F207" t="s">
        <v>20</v>
      </c>
      <c r="G207">
        <v>187</v>
      </c>
      <c r="I207" t="s">
        <v>14</v>
      </c>
      <c r="J207">
        <v>395</v>
      </c>
    </row>
    <row r="208" spans="6:10" x14ac:dyDescent="0.3">
      <c r="F208" t="s">
        <v>20</v>
      </c>
      <c r="G208">
        <v>2875</v>
      </c>
      <c r="I208" t="s">
        <v>14</v>
      </c>
      <c r="J208">
        <v>49</v>
      </c>
    </row>
    <row r="209" spans="6:10" x14ac:dyDescent="0.3">
      <c r="F209" t="s">
        <v>20</v>
      </c>
      <c r="G209">
        <v>88</v>
      </c>
      <c r="I209" t="s">
        <v>14</v>
      </c>
      <c r="J209">
        <v>180</v>
      </c>
    </row>
    <row r="210" spans="6:10" x14ac:dyDescent="0.3">
      <c r="F210" t="s">
        <v>20</v>
      </c>
      <c r="G210">
        <v>191</v>
      </c>
      <c r="I210" t="s">
        <v>14</v>
      </c>
      <c r="J210">
        <v>2690</v>
      </c>
    </row>
    <row r="211" spans="6:10" x14ac:dyDescent="0.3">
      <c r="F211" t="s">
        <v>20</v>
      </c>
      <c r="G211">
        <v>139</v>
      </c>
      <c r="I211" t="s">
        <v>14</v>
      </c>
      <c r="J211">
        <v>2779</v>
      </c>
    </row>
    <row r="212" spans="6:10" x14ac:dyDescent="0.3">
      <c r="F212" t="s">
        <v>20</v>
      </c>
      <c r="G212">
        <v>186</v>
      </c>
      <c r="I212" t="s">
        <v>14</v>
      </c>
      <c r="J212">
        <v>92</v>
      </c>
    </row>
    <row r="213" spans="6:10" x14ac:dyDescent="0.3">
      <c r="F213" t="s">
        <v>20</v>
      </c>
      <c r="G213">
        <v>112</v>
      </c>
      <c r="I213" t="s">
        <v>14</v>
      </c>
      <c r="J213">
        <v>1028</v>
      </c>
    </row>
    <row r="214" spans="6:10" x14ac:dyDescent="0.3">
      <c r="F214" t="s">
        <v>20</v>
      </c>
      <c r="G214">
        <v>101</v>
      </c>
      <c r="I214" t="s">
        <v>14</v>
      </c>
      <c r="J214">
        <v>26</v>
      </c>
    </row>
    <row r="215" spans="6:10" x14ac:dyDescent="0.3">
      <c r="F215" t="s">
        <v>20</v>
      </c>
      <c r="G215">
        <v>206</v>
      </c>
      <c r="I215" t="s">
        <v>14</v>
      </c>
      <c r="J215">
        <v>1790</v>
      </c>
    </row>
    <row r="216" spans="6:10" x14ac:dyDescent="0.3">
      <c r="F216" t="s">
        <v>20</v>
      </c>
      <c r="G216">
        <v>154</v>
      </c>
      <c r="I216" t="s">
        <v>14</v>
      </c>
      <c r="J216">
        <v>37</v>
      </c>
    </row>
    <row r="217" spans="6:10" x14ac:dyDescent="0.3">
      <c r="F217" t="s">
        <v>20</v>
      </c>
      <c r="G217">
        <v>5966</v>
      </c>
      <c r="I217" t="s">
        <v>14</v>
      </c>
      <c r="J217">
        <v>35</v>
      </c>
    </row>
    <row r="218" spans="6:10" x14ac:dyDescent="0.3">
      <c r="F218" t="s">
        <v>20</v>
      </c>
      <c r="G218">
        <v>169</v>
      </c>
      <c r="I218" t="s">
        <v>14</v>
      </c>
      <c r="J218">
        <v>558</v>
      </c>
    </row>
    <row r="219" spans="6:10" x14ac:dyDescent="0.3">
      <c r="F219" t="s">
        <v>20</v>
      </c>
      <c r="G219">
        <v>2106</v>
      </c>
      <c r="I219" t="s">
        <v>14</v>
      </c>
      <c r="J219">
        <v>64</v>
      </c>
    </row>
    <row r="220" spans="6:10" x14ac:dyDescent="0.3">
      <c r="F220" t="s">
        <v>20</v>
      </c>
      <c r="G220">
        <v>131</v>
      </c>
      <c r="I220" t="s">
        <v>14</v>
      </c>
      <c r="J220">
        <v>245</v>
      </c>
    </row>
    <row r="221" spans="6:10" x14ac:dyDescent="0.3">
      <c r="F221" t="s">
        <v>20</v>
      </c>
      <c r="G221">
        <v>84</v>
      </c>
      <c r="I221" t="s">
        <v>14</v>
      </c>
      <c r="J221">
        <v>71</v>
      </c>
    </row>
    <row r="222" spans="6:10" x14ac:dyDescent="0.3">
      <c r="F222" t="s">
        <v>20</v>
      </c>
      <c r="G222">
        <v>155</v>
      </c>
      <c r="I222" t="s">
        <v>14</v>
      </c>
      <c r="J222">
        <v>42</v>
      </c>
    </row>
    <row r="223" spans="6:10" x14ac:dyDescent="0.3">
      <c r="F223" t="s">
        <v>20</v>
      </c>
      <c r="G223">
        <v>189</v>
      </c>
      <c r="I223" t="s">
        <v>14</v>
      </c>
      <c r="J223">
        <v>156</v>
      </c>
    </row>
    <row r="224" spans="6:10" x14ac:dyDescent="0.3">
      <c r="F224" t="s">
        <v>20</v>
      </c>
      <c r="G224">
        <v>4799</v>
      </c>
      <c r="I224" t="s">
        <v>14</v>
      </c>
      <c r="J224">
        <v>1368</v>
      </c>
    </row>
    <row r="225" spans="6:10" x14ac:dyDescent="0.3">
      <c r="F225" t="s">
        <v>20</v>
      </c>
      <c r="G225">
        <v>1137</v>
      </c>
      <c r="I225" t="s">
        <v>14</v>
      </c>
      <c r="J225">
        <v>102</v>
      </c>
    </row>
    <row r="226" spans="6:10" x14ac:dyDescent="0.3">
      <c r="F226" t="s">
        <v>20</v>
      </c>
      <c r="G226">
        <v>1152</v>
      </c>
      <c r="I226" t="s">
        <v>14</v>
      </c>
      <c r="J226">
        <v>86</v>
      </c>
    </row>
    <row r="227" spans="6:10" x14ac:dyDescent="0.3">
      <c r="F227" t="s">
        <v>20</v>
      </c>
      <c r="G227">
        <v>50</v>
      </c>
      <c r="I227" t="s">
        <v>14</v>
      </c>
      <c r="J227">
        <v>253</v>
      </c>
    </row>
    <row r="228" spans="6:10" x14ac:dyDescent="0.3">
      <c r="F228" t="s">
        <v>20</v>
      </c>
      <c r="G228">
        <v>3059</v>
      </c>
      <c r="I228" t="s">
        <v>14</v>
      </c>
      <c r="J228">
        <v>157</v>
      </c>
    </row>
    <row r="229" spans="6:10" x14ac:dyDescent="0.3">
      <c r="F229" t="s">
        <v>20</v>
      </c>
      <c r="G229">
        <v>34</v>
      </c>
      <c r="I229" t="s">
        <v>14</v>
      </c>
      <c r="J229">
        <v>183</v>
      </c>
    </row>
    <row r="230" spans="6:10" x14ac:dyDescent="0.3">
      <c r="F230" t="s">
        <v>20</v>
      </c>
      <c r="G230">
        <v>220</v>
      </c>
      <c r="I230" t="s">
        <v>14</v>
      </c>
      <c r="J230">
        <v>82</v>
      </c>
    </row>
    <row r="231" spans="6:10" x14ac:dyDescent="0.3">
      <c r="F231" t="s">
        <v>20</v>
      </c>
      <c r="G231">
        <v>1604</v>
      </c>
      <c r="I231" t="s">
        <v>14</v>
      </c>
      <c r="J231">
        <v>1</v>
      </c>
    </row>
    <row r="232" spans="6:10" x14ac:dyDescent="0.3">
      <c r="F232" t="s">
        <v>20</v>
      </c>
      <c r="G232">
        <v>454</v>
      </c>
      <c r="I232" t="s">
        <v>14</v>
      </c>
      <c r="J232">
        <v>1198</v>
      </c>
    </row>
    <row r="233" spans="6:10" x14ac:dyDescent="0.3">
      <c r="F233" t="s">
        <v>20</v>
      </c>
      <c r="G233">
        <v>123</v>
      </c>
      <c r="I233" t="s">
        <v>14</v>
      </c>
      <c r="J233">
        <v>648</v>
      </c>
    </row>
    <row r="234" spans="6:10" x14ac:dyDescent="0.3">
      <c r="F234" t="s">
        <v>20</v>
      </c>
      <c r="G234">
        <v>299</v>
      </c>
      <c r="I234" t="s">
        <v>14</v>
      </c>
      <c r="J234">
        <v>64</v>
      </c>
    </row>
    <row r="235" spans="6:10" x14ac:dyDescent="0.3">
      <c r="F235" t="s">
        <v>20</v>
      </c>
      <c r="G235">
        <v>2237</v>
      </c>
      <c r="I235" t="s">
        <v>14</v>
      </c>
      <c r="J235">
        <v>62</v>
      </c>
    </row>
    <row r="236" spans="6:10" x14ac:dyDescent="0.3">
      <c r="F236" t="s">
        <v>20</v>
      </c>
      <c r="G236">
        <v>645</v>
      </c>
      <c r="I236" t="s">
        <v>14</v>
      </c>
      <c r="J236">
        <v>750</v>
      </c>
    </row>
    <row r="237" spans="6:10" x14ac:dyDescent="0.3">
      <c r="F237" t="s">
        <v>20</v>
      </c>
      <c r="G237">
        <v>484</v>
      </c>
      <c r="I237" t="s">
        <v>14</v>
      </c>
      <c r="J237">
        <v>105</v>
      </c>
    </row>
    <row r="238" spans="6:10" x14ac:dyDescent="0.3">
      <c r="F238" t="s">
        <v>20</v>
      </c>
      <c r="G238">
        <v>154</v>
      </c>
      <c r="I238" t="s">
        <v>14</v>
      </c>
      <c r="J238">
        <v>2604</v>
      </c>
    </row>
    <row r="239" spans="6:10" x14ac:dyDescent="0.3">
      <c r="F239" t="s">
        <v>20</v>
      </c>
      <c r="G239">
        <v>82</v>
      </c>
      <c r="I239" t="s">
        <v>14</v>
      </c>
      <c r="J239">
        <v>65</v>
      </c>
    </row>
    <row r="240" spans="6:10" x14ac:dyDescent="0.3">
      <c r="F240" t="s">
        <v>20</v>
      </c>
      <c r="G240">
        <v>134</v>
      </c>
      <c r="I240" t="s">
        <v>14</v>
      </c>
      <c r="J240">
        <v>94</v>
      </c>
    </row>
    <row r="241" spans="6:10" x14ac:dyDescent="0.3">
      <c r="F241" t="s">
        <v>20</v>
      </c>
      <c r="G241">
        <v>5203</v>
      </c>
      <c r="I241" t="s">
        <v>14</v>
      </c>
      <c r="J241">
        <v>257</v>
      </c>
    </row>
    <row r="242" spans="6:10" x14ac:dyDescent="0.3">
      <c r="F242" t="s">
        <v>20</v>
      </c>
      <c r="G242">
        <v>94</v>
      </c>
      <c r="I242" t="s">
        <v>14</v>
      </c>
      <c r="J242">
        <v>2928</v>
      </c>
    </row>
    <row r="243" spans="6:10" x14ac:dyDescent="0.3">
      <c r="F243" t="s">
        <v>20</v>
      </c>
      <c r="G243">
        <v>205</v>
      </c>
      <c r="I243" t="s">
        <v>14</v>
      </c>
      <c r="J243">
        <v>4697</v>
      </c>
    </row>
    <row r="244" spans="6:10" x14ac:dyDescent="0.3">
      <c r="F244" t="s">
        <v>20</v>
      </c>
      <c r="G244">
        <v>92</v>
      </c>
      <c r="I244" t="s">
        <v>14</v>
      </c>
      <c r="J244">
        <v>2915</v>
      </c>
    </row>
    <row r="245" spans="6:10" x14ac:dyDescent="0.3">
      <c r="F245" t="s">
        <v>20</v>
      </c>
      <c r="G245">
        <v>219</v>
      </c>
      <c r="I245" t="s">
        <v>14</v>
      </c>
      <c r="J245">
        <v>18</v>
      </c>
    </row>
    <row r="246" spans="6:10" x14ac:dyDescent="0.3">
      <c r="F246" t="s">
        <v>20</v>
      </c>
      <c r="G246">
        <v>2526</v>
      </c>
      <c r="I246" t="s">
        <v>14</v>
      </c>
      <c r="J246">
        <v>602</v>
      </c>
    </row>
    <row r="247" spans="6:10" x14ac:dyDescent="0.3">
      <c r="F247" t="s">
        <v>20</v>
      </c>
      <c r="G247">
        <v>94</v>
      </c>
      <c r="I247" t="s">
        <v>14</v>
      </c>
      <c r="J247">
        <v>1</v>
      </c>
    </row>
    <row r="248" spans="6:10" x14ac:dyDescent="0.3">
      <c r="F248" t="s">
        <v>20</v>
      </c>
      <c r="G248">
        <v>1713</v>
      </c>
      <c r="I248" t="s">
        <v>14</v>
      </c>
      <c r="J248">
        <v>3868</v>
      </c>
    </row>
    <row r="249" spans="6:10" x14ac:dyDescent="0.3">
      <c r="F249" t="s">
        <v>20</v>
      </c>
      <c r="G249">
        <v>249</v>
      </c>
      <c r="I249" t="s">
        <v>14</v>
      </c>
      <c r="J249">
        <v>504</v>
      </c>
    </row>
    <row r="250" spans="6:10" x14ac:dyDescent="0.3">
      <c r="F250" t="s">
        <v>20</v>
      </c>
      <c r="G250">
        <v>192</v>
      </c>
      <c r="I250" t="s">
        <v>14</v>
      </c>
      <c r="J250">
        <v>14</v>
      </c>
    </row>
    <row r="251" spans="6:10" x14ac:dyDescent="0.3">
      <c r="F251" t="s">
        <v>20</v>
      </c>
      <c r="G251">
        <v>247</v>
      </c>
      <c r="I251" t="s">
        <v>14</v>
      </c>
      <c r="J251">
        <v>750</v>
      </c>
    </row>
    <row r="252" spans="6:10" x14ac:dyDescent="0.3">
      <c r="F252" t="s">
        <v>20</v>
      </c>
      <c r="G252">
        <v>2293</v>
      </c>
      <c r="I252" t="s">
        <v>14</v>
      </c>
      <c r="J252">
        <v>77</v>
      </c>
    </row>
    <row r="253" spans="6:10" x14ac:dyDescent="0.3">
      <c r="F253" t="s">
        <v>20</v>
      </c>
      <c r="G253">
        <v>3131</v>
      </c>
      <c r="I253" t="s">
        <v>14</v>
      </c>
      <c r="J253">
        <v>752</v>
      </c>
    </row>
    <row r="254" spans="6:10" x14ac:dyDescent="0.3">
      <c r="F254" t="s">
        <v>20</v>
      </c>
      <c r="G254">
        <v>143</v>
      </c>
      <c r="I254" t="s">
        <v>14</v>
      </c>
      <c r="J254">
        <v>131</v>
      </c>
    </row>
    <row r="255" spans="6:10" x14ac:dyDescent="0.3">
      <c r="F255" t="s">
        <v>20</v>
      </c>
      <c r="G255">
        <v>296</v>
      </c>
      <c r="I255" t="s">
        <v>14</v>
      </c>
      <c r="J255">
        <v>87</v>
      </c>
    </row>
    <row r="256" spans="6:10" x14ac:dyDescent="0.3">
      <c r="F256" t="s">
        <v>20</v>
      </c>
      <c r="G256">
        <v>170</v>
      </c>
      <c r="I256" t="s">
        <v>14</v>
      </c>
      <c r="J256">
        <v>1063</v>
      </c>
    </row>
    <row r="257" spans="6:10" x14ac:dyDescent="0.3">
      <c r="F257" t="s">
        <v>20</v>
      </c>
      <c r="G257">
        <v>86</v>
      </c>
      <c r="I257" t="s">
        <v>14</v>
      </c>
      <c r="J257">
        <v>76</v>
      </c>
    </row>
    <row r="258" spans="6:10" x14ac:dyDescent="0.3">
      <c r="F258" t="s">
        <v>20</v>
      </c>
      <c r="G258">
        <v>6286</v>
      </c>
      <c r="I258" t="s">
        <v>14</v>
      </c>
      <c r="J258">
        <v>4428</v>
      </c>
    </row>
    <row r="259" spans="6:10" x14ac:dyDescent="0.3">
      <c r="F259" t="s">
        <v>20</v>
      </c>
      <c r="G259">
        <v>3727</v>
      </c>
      <c r="I259" t="s">
        <v>14</v>
      </c>
      <c r="J259">
        <v>58</v>
      </c>
    </row>
    <row r="260" spans="6:10" x14ac:dyDescent="0.3">
      <c r="F260" t="s">
        <v>20</v>
      </c>
      <c r="G260">
        <v>1605</v>
      </c>
      <c r="I260" t="s">
        <v>14</v>
      </c>
      <c r="J260">
        <v>111</v>
      </c>
    </row>
    <row r="261" spans="6:10" x14ac:dyDescent="0.3">
      <c r="F261" t="s">
        <v>20</v>
      </c>
      <c r="G261">
        <v>2120</v>
      </c>
      <c r="I261" t="s">
        <v>14</v>
      </c>
      <c r="J261">
        <v>2955</v>
      </c>
    </row>
    <row r="262" spans="6:10" x14ac:dyDescent="0.3">
      <c r="F262" t="s">
        <v>20</v>
      </c>
      <c r="G262">
        <v>50</v>
      </c>
      <c r="I262" t="s">
        <v>14</v>
      </c>
      <c r="J262">
        <v>1657</v>
      </c>
    </row>
    <row r="263" spans="6:10" x14ac:dyDescent="0.3">
      <c r="F263" t="s">
        <v>20</v>
      </c>
      <c r="G263">
        <v>2080</v>
      </c>
      <c r="I263" t="s">
        <v>14</v>
      </c>
      <c r="J263">
        <v>926</v>
      </c>
    </row>
    <row r="264" spans="6:10" x14ac:dyDescent="0.3">
      <c r="F264" t="s">
        <v>20</v>
      </c>
      <c r="G264">
        <v>2105</v>
      </c>
      <c r="I264" t="s">
        <v>14</v>
      </c>
      <c r="J264">
        <v>77</v>
      </c>
    </row>
    <row r="265" spans="6:10" x14ac:dyDescent="0.3">
      <c r="F265" t="s">
        <v>20</v>
      </c>
      <c r="G265">
        <v>2436</v>
      </c>
      <c r="I265" t="s">
        <v>14</v>
      </c>
      <c r="J265">
        <v>1748</v>
      </c>
    </row>
    <row r="266" spans="6:10" x14ac:dyDescent="0.3">
      <c r="F266" t="s">
        <v>20</v>
      </c>
      <c r="G266">
        <v>80</v>
      </c>
      <c r="I266" t="s">
        <v>14</v>
      </c>
      <c r="J266">
        <v>79</v>
      </c>
    </row>
    <row r="267" spans="6:10" x14ac:dyDescent="0.3">
      <c r="F267" t="s">
        <v>20</v>
      </c>
      <c r="G267">
        <v>42</v>
      </c>
      <c r="I267" t="s">
        <v>14</v>
      </c>
      <c r="J267">
        <v>889</v>
      </c>
    </row>
    <row r="268" spans="6:10" x14ac:dyDescent="0.3">
      <c r="F268" t="s">
        <v>20</v>
      </c>
      <c r="G268">
        <v>139</v>
      </c>
      <c r="I268" t="s">
        <v>14</v>
      </c>
      <c r="J268">
        <v>56</v>
      </c>
    </row>
    <row r="269" spans="6:10" x14ac:dyDescent="0.3">
      <c r="F269" t="s">
        <v>20</v>
      </c>
      <c r="G269">
        <v>159</v>
      </c>
      <c r="I269" t="s">
        <v>14</v>
      </c>
      <c r="J269">
        <v>1</v>
      </c>
    </row>
    <row r="270" spans="6:10" x14ac:dyDescent="0.3">
      <c r="F270" t="s">
        <v>20</v>
      </c>
      <c r="G270">
        <v>381</v>
      </c>
      <c r="I270" t="s">
        <v>14</v>
      </c>
      <c r="J270">
        <v>83</v>
      </c>
    </row>
    <row r="271" spans="6:10" x14ac:dyDescent="0.3">
      <c r="F271" t="s">
        <v>20</v>
      </c>
      <c r="G271">
        <v>194</v>
      </c>
      <c r="I271" t="s">
        <v>14</v>
      </c>
      <c r="J271">
        <v>2025</v>
      </c>
    </row>
    <row r="272" spans="6:10" x14ac:dyDescent="0.3">
      <c r="F272" t="s">
        <v>20</v>
      </c>
      <c r="G272">
        <v>106</v>
      </c>
      <c r="I272" t="s">
        <v>14</v>
      </c>
      <c r="J272">
        <v>14</v>
      </c>
    </row>
    <row r="273" spans="6:10" x14ac:dyDescent="0.3">
      <c r="F273" t="s">
        <v>20</v>
      </c>
      <c r="G273">
        <v>142</v>
      </c>
      <c r="I273" t="s">
        <v>14</v>
      </c>
      <c r="J273">
        <v>656</v>
      </c>
    </row>
    <row r="274" spans="6:10" x14ac:dyDescent="0.3">
      <c r="F274" t="s">
        <v>20</v>
      </c>
      <c r="G274">
        <v>211</v>
      </c>
      <c r="I274" t="s">
        <v>14</v>
      </c>
      <c r="J274">
        <v>1596</v>
      </c>
    </row>
    <row r="275" spans="6:10" x14ac:dyDescent="0.3">
      <c r="F275" t="s">
        <v>20</v>
      </c>
      <c r="G275">
        <v>2756</v>
      </c>
      <c r="I275" t="s">
        <v>14</v>
      </c>
      <c r="J275">
        <v>10</v>
      </c>
    </row>
    <row r="276" spans="6:10" x14ac:dyDescent="0.3">
      <c r="F276" t="s">
        <v>20</v>
      </c>
      <c r="G276">
        <v>173</v>
      </c>
      <c r="I276" t="s">
        <v>14</v>
      </c>
      <c r="J276">
        <v>1121</v>
      </c>
    </row>
    <row r="277" spans="6:10" x14ac:dyDescent="0.3">
      <c r="F277" t="s">
        <v>20</v>
      </c>
      <c r="G277">
        <v>87</v>
      </c>
      <c r="I277" t="s">
        <v>14</v>
      </c>
      <c r="J277">
        <v>15</v>
      </c>
    </row>
    <row r="278" spans="6:10" x14ac:dyDescent="0.3">
      <c r="F278" t="s">
        <v>20</v>
      </c>
      <c r="G278">
        <v>1572</v>
      </c>
      <c r="I278" t="s">
        <v>14</v>
      </c>
      <c r="J278">
        <v>191</v>
      </c>
    </row>
    <row r="279" spans="6:10" x14ac:dyDescent="0.3">
      <c r="F279" t="s">
        <v>20</v>
      </c>
      <c r="G279">
        <v>2346</v>
      </c>
      <c r="I279" t="s">
        <v>14</v>
      </c>
      <c r="J279">
        <v>16</v>
      </c>
    </row>
    <row r="280" spans="6:10" x14ac:dyDescent="0.3">
      <c r="F280" t="s">
        <v>20</v>
      </c>
      <c r="G280">
        <v>115</v>
      </c>
      <c r="I280" t="s">
        <v>14</v>
      </c>
      <c r="J280">
        <v>17</v>
      </c>
    </row>
    <row r="281" spans="6:10" x14ac:dyDescent="0.3">
      <c r="F281" t="s">
        <v>20</v>
      </c>
      <c r="G281">
        <v>85</v>
      </c>
      <c r="I281" t="s">
        <v>14</v>
      </c>
      <c r="J281">
        <v>34</v>
      </c>
    </row>
    <row r="282" spans="6:10" x14ac:dyDescent="0.3">
      <c r="F282" t="s">
        <v>20</v>
      </c>
      <c r="G282">
        <v>144</v>
      </c>
      <c r="I282" t="s">
        <v>14</v>
      </c>
      <c r="J282">
        <v>1</v>
      </c>
    </row>
    <row r="283" spans="6:10" x14ac:dyDescent="0.3">
      <c r="F283" t="s">
        <v>20</v>
      </c>
      <c r="G283">
        <v>2443</v>
      </c>
      <c r="I283" t="s">
        <v>14</v>
      </c>
      <c r="J283">
        <v>1274</v>
      </c>
    </row>
    <row r="284" spans="6:10" x14ac:dyDescent="0.3">
      <c r="F284" t="s">
        <v>20</v>
      </c>
      <c r="G284">
        <v>64</v>
      </c>
      <c r="I284" t="s">
        <v>14</v>
      </c>
      <c r="J284">
        <v>210</v>
      </c>
    </row>
    <row r="285" spans="6:10" x14ac:dyDescent="0.3">
      <c r="F285" t="s">
        <v>20</v>
      </c>
      <c r="G285">
        <v>268</v>
      </c>
      <c r="I285" t="s">
        <v>14</v>
      </c>
      <c r="J285">
        <v>248</v>
      </c>
    </row>
    <row r="286" spans="6:10" x14ac:dyDescent="0.3">
      <c r="F286" t="s">
        <v>20</v>
      </c>
      <c r="G286">
        <v>195</v>
      </c>
      <c r="I286" t="s">
        <v>14</v>
      </c>
      <c r="J286">
        <v>513</v>
      </c>
    </row>
    <row r="287" spans="6:10" x14ac:dyDescent="0.3">
      <c r="F287" t="s">
        <v>20</v>
      </c>
      <c r="G287">
        <v>186</v>
      </c>
      <c r="I287" t="s">
        <v>14</v>
      </c>
      <c r="J287">
        <v>3410</v>
      </c>
    </row>
    <row r="288" spans="6:10" x14ac:dyDescent="0.3">
      <c r="F288" t="s">
        <v>20</v>
      </c>
      <c r="G288">
        <v>460</v>
      </c>
      <c r="I288" t="s">
        <v>14</v>
      </c>
      <c r="J288">
        <v>10</v>
      </c>
    </row>
    <row r="289" spans="6:10" x14ac:dyDescent="0.3">
      <c r="F289" t="s">
        <v>20</v>
      </c>
      <c r="G289">
        <v>2528</v>
      </c>
      <c r="I289" t="s">
        <v>14</v>
      </c>
      <c r="J289">
        <v>2201</v>
      </c>
    </row>
    <row r="290" spans="6:10" x14ac:dyDescent="0.3">
      <c r="F290" t="s">
        <v>20</v>
      </c>
      <c r="G290">
        <v>3657</v>
      </c>
      <c r="I290" t="s">
        <v>14</v>
      </c>
      <c r="J290">
        <v>676</v>
      </c>
    </row>
    <row r="291" spans="6:10" x14ac:dyDescent="0.3">
      <c r="F291" t="s">
        <v>20</v>
      </c>
      <c r="G291">
        <v>131</v>
      </c>
      <c r="I291" t="s">
        <v>14</v>
      </c>
      <c r="J291">
        <v>831</v>
      </c>
    </row>
    <row r="292" spans="6:10" x14ac:dyDescent="0.3">
      <c r="F292" t="s">
        <v>20</v>
      </c>
      <c r="G292">
        <v>239</v>
      </c>
      <c r="I292" t="s">
        <v>14</v>
      </c>
      <c r="J292">
        <v>859</v>
      </c>
    </row>
    <row r="293" spans="6:10" x14ac:dyDescent="0.3">
      <c r="F293" t="s">
        <v>20</v>
      </c>
      <c r="G293">
        <v>78</v>
      </c>
      <c r="I293" t="s">
        <v>14</v>
      </c>
      <c r="J293">
        <v>45</v>
      </c>
    </row>
    <row r="294" spans="6:10" x14ac:dyDescent="0.3">
      <c r="F294" t="s">
        <v>20</v>
      </c>
      <c r="G294">
        <v>1773</v>
      </c>
      <c r="I294" t="s">
        <v>14</v>
      </c>
      <c r="J294">
        <v>6</v>
      </c>
    </row>
    <row r="295" spans="6:10" x14ac:dyDescent="0.3">
      <c r="F295" t="s">
        <v>20</v>
      </c>
      <c r="G295">
        <v>32</v>
      </c>
      <c r="I295" t="s">
        <v>14</v>
      </c>
      <c r="J295">
        <v>7</v>
      </c>
    </row>
    <row r="296" spans="6:10" x14ac:dyDescent="0.3">
      <c r="F296" t="s">
        <v>20</v>
      </c>
      <c r="G296">
        <v>369</v>
      </c>
      <c r="I296" t="s">
        <v>14</v>
      </c>
      <c r="J296">
        <v>31</v>
      </c>
    </row>
    <row r="297" spans="6:10" x14ac:dyDescent="0.3">
      <c r="F297" t="s">
        <v>20</v>
      </c>
      <c r="G297">
        <v>89</v>
      </c>
      <c r="I297" t="s">
        <v>14</v>
      </c>
      <c r="J297">
        <v>78</v>
      </c>
    </row>
    <row r="298" spans="6:10" x14ac:dyDescent="0.3">
      <c r="F298" t="s">
        <v>20</v>
      </c>
      <c r="G298">
        <v>147</v>
      </c>
      <c r="I298" t="s">
        <v>14</v>
      </c>
      <c r="J298">
        <v>1225</v>
      </c>
    </row>
    <row r="299" spans="6:10" x14ac:dyDescent="0.3">
      <c r="F299" t="s">
        <v>20</v>
      </c>
      <c r="G299">
        <v>126</v>
      </c>
      <c r="I299" t="s">
        <v>14</v>
      </c>
      <c r="J299">
        <v>1</v>
      </c>
    </row>
    <row r="300" spans="6:10" x14ac:dyDescent="0.3">
      <c r="F300" t="s">
        <v>20</v>
      </c>
      <c r="G300">
        <v>2218</v>
      </c>
      <c r="I300" t="s">
        <v>14</v>
      </c>
      <c r="J300">
        <v>67</v>
      </c>
    </row>
    <row r="301" spans="6:10" x14ac:dyDescent="0.3">
      <c r="F301" t="s">
        <v>20</v>
      </c>
      <c r="G301">
        <v>202</v>
      </c>
      <c r="I301" t="s">
        <v>14</v>
      </c>
      <c r="J301">
        <v>19</v>
      </c>
    </row>
    <row r="302" spans="6:10" x14ac:dyDescent="0.3">
      <c r="F302" t="s">
        <v>20</v>
      </c>
      <c r="G302">
        <v>140</v>
      </c>
      <c r="I302" t="s">
        <v>14</v>
      </c>
      <c r="J302">
        <v>2108</v>
      </c>
    </row>
    <row r="303" spans="6:10" x14ac:dyDescent="0.3">
      <c r="F303" t="s">
        <v>20</v>
      </c>
      <c r="G303">
        <v>1052</v>
      </c>
      <c r="I303" t="s">
        <v>14</v>
      </c>
      <c r="J303">
        <v>679</v>
      </c>
    </row>
    <row r="304" spans="6:10" x14ac:dyDescent="0.3">
      <c r="F304" t="s">
        <v>20</v>
      </c>
      <c r="G304">
        <v>247</v>
      </c>
      <c r="I304" t="s">
        <v>14</v>
      </c>
      <c r="J304">
        <v>36</v>
      </c>
    </row>
    <row r="305" spans="6:10" x14ac:dyDescent="0.3">
      <c r="F305" t="s">
        <v>20</v>
      </c>
      <c r="G305">
        <v>84</v>
      </c>
      <c r="I305" t="s">
        <v>14</v>
      </c>
      <c r="J305">
        <v>47</v>
      </c>
    </row>
    <row r="306" spans="6:10" x14ac:dyDescent="0.3">
      <c r="F306" t="s">
        <v>20</v>
      </c>
      <c r="G306">
        <v>88</v>
      </c>
      <c r="I306" t="s">
        <v>14</v>
      </c>
      <c r="J306">
        <v>70</v>
      </c>
    </row>
    <row r="307" spans="6:10" x14ac:dyDescent="0.3">
      <c r="F307" t="s">
        <v>20</v>
      </c>
      <c r="G307">
        <v>156</v>
      </c>
      <c r="I307" t="s">
        <v>14</v>
      </c>
      <c r="J307">
        <v>154</v>
      </c>
    </row>
    <row r="308" spans="6:10" x14ac:dyDescent="0.3">
      <c r="F308" t="s">
        <v>20</v>
      </c>
      <c r="G308">
        <v>2985</v>
      </c>
      <c r="I308" t="s">
        <v>14</v>
      </c>
      <c r="J308">
        <v>22</v>
      </c>
    </row>
    <row r="309" spans="6:10" x14ac:dyDescent="0.3">
      <c r="F309" t="s">
        <v>20</v>
      </c>
      <c r="G309">
        <v>762</v>
      </c>
      <c r="I309" t="s">
        <v>14</v>
      </c>
      <c r="J309">
        <v>1758</v>
      </c>
    </row>
    <row r="310" spans="6:10" x14ac:dyDescent="0.3">
      <c r="F310" t="s">
        <v>20</v>
      </c>
      <c r="G310">
        <v>554</v>
      </c>
      <c r="I310" t="s">
        <v>14</v>
      </c>
      <c r="J310">
        <v>94</v>
      </c>
    </row>
    <row r="311" spans="6:10" x14ac:dyDescent="0.3">
      <c r="F311" t="s">
        <v>20</v>
      </c>
      <c r="G311">
        <v>135</v>
      </c>
      <c r="I311" t="s">
        <v>14</v>
      </c>
      <c r="J311">
        <v>33</v>
      </c>
    </row>
    <row r="312" spans="6:10" x14ac:dyDescent="0.3">
      <c r="F312" t="s">
        <v>20</v>
      </c>
      <c r="G312">
        <v>122</v>
      </c>
      <c r="I312" t="s">
        <v>14</v>
      </c>
      <c r="J312">
        <v>1</v>
      </c>
    </row>
    <row r="313" spans="6:10" x14ac:dyDescent="0.3">
      <c r="F313" t="s">
        <v>20</v>
      </c>
      <c r="G313">
        <v>221</v>
      </c>
      <c r="I313" t="s">
        <v>14</v>
      </c>
      <c r="J313">
        <v>31</v>
      </c>
    </row>
    <row r="314" spans="6:10" x14ac:dyDescent="0.3">
      <c r="F314" t="s">
        <v>20</v>
      </c>
      <c r="G314">
        <v>126</v>
      </c>
      <c r="I314" t="s">
        <v>14</v>
      </c>
      <c r="J314">
        <v>35</v>
      </c>
    </row>
    <row r="315" spans="6:10" x14ac:dyDescent="0.3">
      <c r="F315" t="s">
        <v>20</v>
      </c>
      <c r="G315">
        <v>1022</v>
      </c>
      <c r="I315" t="s">
        <v>14</v>
      </c>
      <c r="J315">
        <v>63</v>
      </c>
    </row>
    <row r="316" spans="6:10" x14ac:dyDescent="0.3">
      <c r="F316" t="s">
        <v>20</v>
      </c>
      <c r="G316">
        <v>3177</v>
      </c>
      <c r="I316" t="s">
        <v>14</v>
      </c>
      <c r="J316">
        <v>526</v>
      </c>
    </row>
    <row r="317" spans="6:10" x14ac:dyDescent="0.3">
      <c r="F317" t="s">
        <v>20</v>
      </c>
      <c r="G317">
        <v>198</v>
      </c>
      <c r="I317" t="s">
        <v>14</v>
      </c>
      <c r="J317">
        <v>121</v>
      </c>
    </row>
    <row r="318" spans="6:10" x14ac:dyDescent="0.3">
      <c r="F318" t="s">
        <v>20</v>
      </c>
      <c r="G318">
        <v>85</v>
      </c>
      <c r="I318" t="s">
        <v>14</v>
      </c>
      <c r="J318">
        <v>67</v>
      </c>
    </row>
    <row r="319" spans="6:10" x14ac:dyDescent="0.3">
      <c r="F319" t="s">
        <v>20</v>
      </c>
      <c r="G319">
        <v>3596</v>
      </c>
      <c r="I319" t="s">
        <v>14</v>
      </c>
      <c r="J319">
        <v>57</v>
      </c>
    </row>
    <row r="320" spans="6:10" x14ac:dyDescent="0.3">
      <c r="F320" t="s">
        <v>20</v>
      </c>
      <c r="G320">
        <v>244</v>
      </c>
      <c r="I320" t="s">
        <v>14</v>
      </c>
      <c r="J320">
        <v>1229</v>
      </c>
    </row>
    <row r="321" spans="6:10" x14ac:dyDescent="0.3">
      <c r="F321" t="s">
        <v>20</v>
      </c>
      <c r="G321">
        <v>5180</v>
      </c>
      <c r="I321" t="s">
        <v>14</v>
      </c>
      <c r="J321">
        <v>12</v>
      </c>
    </row>
    <row r="322" spans="6:10" x14ac:dyDescent="0.3">
      <c r="F322" t="s">
        <v>20</v>
      </c>
      <c r="G322">
        <v>589</v>
      </c>
      <c r="I322" t="s">
        <v>14</v>
      </c>
      <c r="J322">
        <v>452</v>
      </c>
    </row>
    <row r="323" spans="6:10" x14ac:dyDescent="0.3">
      <c r="F323" t="s">
        <v>20</v>
      </c>
      <c r="G323">
        <v>2725</v>
      </c>
      <c r="I323" t="s">
        <v>14</v>
      </c>
      <c r="J323">
        <v>1886</v>
      </c>
    </row>
    <row r="324" spans="6:10" x14ac:dyDescent="0.3">
      <c r="F324" t="s">
        <v>20</v>
      </c>
      <c r="G324">
        <v>300</v>
      </c>
      <c r="I324" t="s">
        <v>14</v>
      </c>
      <c r="J324">
        <v>1825</v>
      </c>
    </row>
    <row r="325" spans="6:10" x14ac:dyDescent="0.3">
      <c r="F325" t="s">
        <v>20</v>
      </c>
      <c r="G325">
        <v>144</v>
      </c>
      <c r="I325" t="s">
        <v>14</v>
      </c>
      <c r="J325">
        <v>31</v>
      </c>
    </row>
    <row r="326" spans="6:10" x14ac:dyDescent="0.3">
      <c r="F326" t="s">
        <v>20</v>
      </c>
      <c r="G326">
        <v>87</v>
      </c>
      <c r="I326" t="s">
        <v>14</v>
      </c>
      <c r="J326">
        <v>107</v>
      </c>
    </row>
    <row r="327" spans="6:10" x14ac:dyDescent="0.3">
      <c r="F327" t="s">
        <v>20</v>
      </c>
      <c r="G327">
        <v>3116</v>
      </c>
      <c r="I327" t="s">
        <v>14</v>
      </c>
      <c r="J327">
        <v>27</v>
      </c>
    </row>
    <row r="328" spans="6:10" x14ac:dyDescent="0.3">
      <c r="F328" t="s">
        <v>20</v>
      </c>
      <c r="G328">
        <v>909</v>
      </c>
      <c r="I328" t="s">
        <v>14</v>
      </c>
      <c r="J328">
        <v>1221</v>
      </c>
    </row>
    <row r="329" spans="6:10" x14ac:dyDescent="0.3">
      <c r="F329" t="s">
        <v>20</v>
      </c>
      <c r="G329">
        <v>1613</v>
      </c>
      <c r="I329" t="s">
        <v>14</v>
      </c>
      <c r="J329">
        <v>1</v>
      </c>
    </row>
    <row r="330" spans="6:10" x14ac:dyDescent="0.3">
      <c r="F330" t="s">
        <v>20</v>
      </c>
      <c r="G330">
        <v>136</v>
      </c>
      <c r="I330" t="s">
        <v>14</v>
      </c>
      <c r="J330">
        <v>16</v>
      </c>
    </row>
    <row r="331" spans="6:10" x14ac:dyDescent="0.3">
      <c r="F331" t="s">
        <v>20</v>
      </c>
      <c r="G331">
        <v>130</v>
      </c>
      <c r="I331" t="s">
        <v>14</v>
      </c>
      <c r="J331">
        <v>41</v>
      </c>
    </row>
    <row r="332" spans="6:10" x14ac:dyDescent="0.3">
      <c r="F332" t="s">
        <v>20</v>
      </c>
      <c r="G332">
        <v>102</v>
      </c>
      <c r="I332" t="s">
        <v>14</v>
      </c>
      <c r="J332">
        <v>523</v>
      </c>
    </row>
    <row r="333" spans="6:10" x14ac:dyDescent="0.3">
      <c r="F333" t="s">
        <v>20</v>
      </c>
      <c r="G333">
        <v>4006</v>
      </c>
      <c r="I333" t="s">
        <v>14</v>
      </c>
      <c r="J333">
        <v>141</v>
      </c>
    </row>
    <row r="334" spans="6:10" x14ac:dyDescent="0.3">
      <c r="F334" t="s">
        <v>20</v>
      </c>
      <c r="G334">
        <v>1629</v>
      </c>
      <c r="I334" t="s">
        <v>14</v>
      </c>
      <c r="J334">
        <v>52</v>
      </c>
    </row>
    <row r="335" spans="6:10" x14ac:dyDescent="0.3">
      <c r="F335" t="s">
        <v>20</v>
      </c>
      <c r="G335">
        <v>2188</v>
      </c>
      <c r="I335" t="s">
        <v>14</v>
      </c>
      <c r="J335">
        <v>225</v>
      </c>
    </row>
    <row r="336" spans="6:10" x14ac:dyDescent="0.3">
      <c r="F336" t="s">
        <v>20</v>
      </c>
      <c r="G336">
        <v>2409</v>
      </c>
      <c r="I336" t="s">
        <v>14</v>
      </c>
      <c r="J336">
        <v>38</v>
      </c>
    </row>
    <row r="337" spans="6:10" x14ac:dyDescent="0.3">
      <c r="F337" t="s">
        <v>20</v>
      </c>
      <c r="G337">
        <v>194</v>
      </c>
      <c r="I337" t="s">
        <v>14</v>
      </c>
      <c r="J337">
        <v>15</v>
      </c>
    </row>
    <row r="338" spans="6:10" x14ac:dyDescent="0.3">
      <c r="F338" t="s">
        <v>20</v>
      </c>
      <c r="G338">
        <v>1140</v>
      </c>
      <c r="I338" t="s">
        <v>14</v>
      </c>
      <c r="J338">
        <v>37</v>
      </c>
    </row>
    <row r="339" spans="6:10" x14ac:dyDescent="0.3">
      <c r="F339" t="s">
        <v>20</v>
      </c>
      <c r="G339">
        <v>102</v>
      </c>
      <c r="I339" t="s">
        <v>14</v>
      </c>
      <c r="J339">
        <v>112</v>
      </c>
    </row>
    <row r="340" spans="6:10" x14ac:dyDescent="0.3">
      <c r="F340" t="s">
        <v>20</v>
      </c>
      <c r="G340">
        <v>2857</v>
      </c>
      <c r="I340" t="s">
        <v>14</v>
      </c>
      <c r="J340">
        <v>21</v>
      </c>
    </row>
    <row r="341" spans="6:10" x14ac:dyDescent="0.3">
      <c r="F341" t="s">
        <v>20</v>
      </c>
      <c r="G341">
        <v>107</v>
      </c>
      <c r="I341" t="s">
        <v>14</v>
      </c>
      <c r="J341">
        <v>67</v>
      </c>
    </row>
    <row r="342" spans="6:10" x14ac:dyDescent="0.3">
      <c r="F342" t="s">
        <v>20</v>
      </c>
      <c r="G342">
        <v>160</v>
      </c>
      <c r="I342" t="s">
        <v>14</v>
      </c>
      <c r="J342">
        <v>78</v>
      </c>
    </row>
    <row r="343" spans="6:10" x14ac:dyDescent="0.3">
      <c r="F343" t="s">
        <v>20</v>
      </c>
      <c r="G343">
        <v>2230</v>
      </c>
      <c r="I343" t="s">
        <v>14</v>
      </c>
      <c r="J343">
        <v>67</v>
      </c>
    </row>
    <row r="344" spans="6:10" x14ac:dyDescent="0.3">
      <c r="F344" t="s">
        <v>20</v>
      </c>
      <c r="G344">
        <v>316</v>
      </c>
      <c r="I344" t="s">
        <v>14</v>
      </c>
      <c r="J344">
        <v>263</v>
      </c>
    </row>
    <row r="345" spans="6:10" x14ac:dyDescent="0.3">
      <c r="F345" t="s">
        <v>20</v>
      </c>
      <c r="G345">
        <v>117</v>
      </c>
      <c r="I345" t="s">
        <v>14</v>
      </c>
      <c r="J345">
        <v>1691</v>
      </c>
    </row>
    <row r="346" spans="6:10" x14ac:dyDescent="0.3">
      <c r="F346" t="s">
        <v>20</v>
      </c>
      <c r="G346">
        <v>6406</v>
      </c>
      <c r="I346" t="s">
        <v>14</v>
      </c>
      <c r="J346">
        <v>181</v>
      </c>
    </row>
    <row r="347" spans="6:10" x14ac:dyDescent="0.3">
      <c r="F347" t="s">
        <v>20</v>
      </c>
      <c r="G347">
        <v>192</v>
      </c>
      <c r="I347" t="s">
        <v>14</v>
      </c>
      <c r="J347">
        <v>13</v>
      </c>
    </row>
    <row r="348" spans="6:10" x14ac:dyDescent="0.3">
      <c r="F348" t="s">
        <v>20</v>
      </c>
      <c r="G348">
        <v>26</v>
      </c>
      <c r="I348" t="s">
        <v>14</v>
      </c>
      <c r="J348">
        <v>1</v>
      </c>
    </row>
    <row r="349" spans="6:10" x14ac:dyDescent="0.3">
      <c r="F349" t="s">
        <v>20</v>
      </c>
      <c r="G349">
        <v>723</v>
      </c>
      <c r="I349" t="s">
        <v>14</v>
      </c>
      <c r="J349">
        <v>21</v>
      </c>
    </row>
    <row r="350" spans="6:10" x14ac:dyDescent="0.3">
      <c r="F350" t="s">
        <v>20</v>
      </c>
      <c r="G350">
        <v>170</v>
      </c>
      <c r="I350" t="s">
        <v>14</v>
      </c>
      <c r="J350">
        <v>830</v>
      </c>
    </row>
    <row r="351" spans="6:10" x14ac:dyDescent="0.3">
      <c r="F351" t="s">
        <v>20</v>
      </c>
      <c r="G351">
        <v>238</v>
      </c>
      <c r="I351" t="s">
        <v>14</v>
      </c>
      <c r="J351">
        <v>130</v>
      </c>
    </row>
    <row r="352" spans="6:10" x14ac:dyDescent="0.3">
      <c r="F352" t="s">
        <v>20</v>
      </c>
      <c r="G352">
        <v>55</v>
      </c>
      <c r="I352" t="s">
        <v>14</v>
      </c>
      <c r="J352">
        <v>55</v>
      </c>
    </row>
    <row r="353" spans="6:10" x14ac:dyDescent="0.3">
      <c r="F353" t="s">
        <v>20</v>
      </c>
      <c r="G353">
        <v>128</v>
      </c>
      <c r="I353" t="s">
        <v>14</v>
      </c>
      <c r="J353">
        <v>114</v>
      </c>
    </row>
    <row r="354" spans="6:10" x14ac:dyDescent="0.3">
      <c r="F354" t="s">
        <v>20</v>
      </c>
      <c r="G354">
        <v>2144</v>
      </c>
      <c r="I354" t="s">
        <v>14</v>
      </c>
      <c r="J354">
        <v>594</v>
      </c>
    </row>
    <row r="355" spans="6:10" x14ac:dyDescent="0.3">
      <c r="F355" t="s">
        <v>20</v>
      </c>
      <c r="G355">
        <v>2693</v>
      </c>
      <c r="I355" t="s">
        <v>14</v>
      </c>
      <c r="J355">
        <v>24</v>
      </c>
    </row>
    <row r="356" spans="6:10" x14ac:dyDescent="0.3">
      <c r="F356" t="s">
        <v>20</v>
      </c>
      <c r="G356">
        <v>432</v>
      </c>
      <c r="I356" t="s">
        <v>14</v>
      </c>
      <c r="J356">
        <v>252</v>
      </c>
    </row>
    <row r="357" spans="6:10" x14ac:dyDescent="0.3">
      <c r="F357" t="s">
        <v>20</v>
      </c>
      <c r="G357">
        <v>189</v>
      </c>
      <c r="I357" t="s">
        <v>14</v>
      </c>
      <c r="J357">
        <v>67</v>
      </c>
    </row>
    <row r="358" spans="6:10" x14ac:dyDescent="0.3">
      <c r="F358" t="s">
        <v>20</v>
      </c>
      <c r="G358">
        <v>154</v>
      </c>
      <c r="I358" t="s">
        <v>14</v>
      </c>
      <c r="J358">
        <v>742</v>
      </c>
    </row>
    <row r="359" spans="6:10" x14ac:dyDescent="0.3">
      <c r="F359" t="s">
        <v>20</v>
      </c>
      <c r="G359">
        <v>96</v>
      </c>
      <c r="I359" t="s">
        <v>14</v>
      </c>
      <c r="J359">
        <v>75</v>
      </c>
    </row>
    <row r="360" spans="6:10" x14ac:dyDescent="0.3">
      <c r="F360" t="s">
        <v>20</v>
      </c>
      <c r="G360">
        <v>3063</v>
      </c>
      <c r="I360" t="s">
        <v>14</v>
      </c>
      <c r="J360">
        <v>4405</v>
      </c>
    </row>
    <row r="361" spans="6:10" x14ac:dyDescent="0.3">
      <c r="F361" t="s">
        <v>20</v>
      </c>
      <c r="G361">
        <v>2266</v>
      </c>
      <c r="I361" t="s">
        <v>14</v>
      </c>
      <c r="J361">
        <v>92</v>
      </c>
    </row>
    <row r="362" spans="6:10" x14ac:dyDescent="0.3">
      <c r="F362" t="s">
        <v>20</v>
      </c>
      <c r="G362">
        <v>194</v>
      </c>
      <c r="I362" t="s">
        <v>14</v>
      </c>
      <c r="J362">
        <v>64</v>
      </c>
    </row>
    <row r="363" spans="6:10" x14ac:dyDescent="0.3">
      <c r="F363" t="s">
        <v>20</v>
      </c>
      <c r="G363">
        <v>129</v>
      </c>
      <c r="I363" t="s">
        <v>14</v>
      </c>
      <c r="J363">
        <v>64</v>
      </c>
    </row>
    <row r="364" spans="6:10" x14ac:dyDescent="0.3">
      <c r="F364" t="s">
        <v>20</v>
      </c>
      <c r="G364">
        <v>375</v>
      </c>
      <c r="I364" t="s">
        <v>14</v>
      </c>
      <c r="J364">
        <v>842</v>
      </c>
    </row>
    <row r="365" spans="6:10" x14ac:dyDescent="0.3">
      <c r="F365" t="s">
        <v>20</v>
      </c>
      <c r="G365">
        <v>409</v>
      </c>
      <c r="I365" t="s">
        <v>14</v>
      </c>
      <c r="J365">
        <v>112</v>
      </c>
    </row>
    <row r="366" spans="6:10" x14ac:dyDescent="0.3">
      <c r="F366" t="s">
        <v>20</v>
      </c>
      <c r="G366">
        <v>234</v>
      </c>
      <c r="I366" t="s">
        <v>14</v>
      </c>
      <c r="J366">
        <v>374</v>
      </c>
    </row>
    <row r="367" spans="6:10" x14ac:dyDescent="0.3">
      <c r="F367" t="s">
        <v>20</v>
      </c>
      <c r="G367">
        <v>3016</v>
      </c>
    </row>
    <row r="368" spans="6:10" x14ac:dyDescent="0.3">
      <c r="F368" t="s">
        <v>20</v>
      </c>
      <c r="G368">
        <v>264</v>
      </c>
    </row>
    <row r="369" spans="6:7" x14ac:dyDescent="0.3">
      <c r="F369" t="s">
        <v>20</v>
      </c>
      <c r="G369">
        <v>272</v>
      </c>
    </row>
    <row r="370" spans="6:7" x14ac:dyDescent="0.3">
      <c r="F370" t="s">
        <v>20</v>
      </c>
      <c r="G370">
        <v>419</v>
      </c>
    </row>
    <row r="371" spans="6:7" x14ac:dyDescent="0.3">
      <c r="F371" t="s">
        <v>20</v>
      </c>
      <c r="G371">
        <v>1621</v>
      </c>
    </row>
    <row r="372" spans="6:7" x14ac:dyDescent="0.3">
      <c r="F372" t="s">
        <v>20</v>
      </c>
      <c r="G372">
        <v>1101</v>
      </c>
    </row>
    <row r="373" spans="6:7" x14ac:dyDescent="0.3">
      <c r="F373" t="s">
        <v>20</v>
      </c>
      <c r="G373">
        <v>1073</v>
      </c>
    </row>
    <row r="374" spans="6:7" x14ac:dyDescent="0.3">
      <c r="F374" t="s">
        <v>20</v>
      </c>
      <c r="G374">
        <v>331</v>
      </c>
    </row>
    <row r="375" spans="6:7" x14ac:dyDescent="0.3">
      <c r="F375" t="s">
        <v>20</v>
      </c>
      <c r="G375">
        <v>1170</v>
      </c>
    </row>
    <row r="376" spans="6:7" x14ac:dyDescent="0.3">
      <c r="F376" t="s">
        <v>20</v>
      </c>
      <c r="G376">
        <v>363</v>
      </c>
    </row>
    <row r="377" spans="6:7" x14ac:dyDescent="0.3">
      <c r="F377" t="s">
        <v>20</v>
      </c>
      <c r="G377">
        <v>103</v>
      </c>
    </row>
    <row r="378" spans="6:7" x14ac:dyDescent="0.3">
      <c r="F378" t="s">
        <v>20</v>
      </c>
      <c r="G378">
        <v>147</v>
      </c>
    </row>
    <row r="379" spans="6:7" x14ac:dyDescent="0.3">
      <c r="F379" t="s">
        <v>20</v>
      </c>
      <c r="G379">
        <v>110</v>
      </c>
    </row>
    <row r="380" spans="6:7" x14ac:dyDescent="0.3">
      <c r="F380" t="s">
        <v>20</v>
      </c>
      <c r="G380">
        <v>134</v>
      </c>
    </row>
    <row r="381" spans="6:7" x14ac:dyDescent="0.3">
      <c r="F381" t="s">
        <v>20</v>
      </c>
      <c r="G381">
        <v>269</v>
      </c>
    </row>
    <row r="382" spans="6:7" x14ac:dyDescent="0.3">
      <c r="F382" t="s">
        <v>20</v>
      </c>
      <c r="G382">
        <v>175</v>
      </c>
    </row>
    <row r="383" spans="6:7" x14ac:dyDescent="0.3">
      <c r="F383" t="s">
        <v>20</v>
      </c>
      <c r="G383">
        <v>69</v>
      </c>
    </row>
    <row r="384" spans="6:7" x14ac:dyDescent="0.3">
      <c r="F384" t="s">
        <v>20</v>
      </c>
      <c r="G384">
        <v>190</v>
      </c>
    </row>
    <row r="385" spans="6:7" x14ac:dyDescent="0.3">
      <c r="F385" t="s">
        <v>20</v>
      </c>
      <c r="G385">
        <v>237</v>
      </c>
    </row>
    <row r="386" spans="6:7" x14ac:dyDescent="0.3">
      <c r="F386" t="s">
        <v>20</v>
      </c>
      <c r="G386">
        <v>196</v>
      </c>
    </row>
    <row r="387" spans="6:7" x14ac:dyDescent="0.3">
      <c r="F387" t="s">
        <v>20</v>
      </c>
      <c r="G387">
        <v>7295</v>
      </c>
    </row>
    <row r="388" spans="6:7" x14ac:dyDescent="0.3">
      <c r="F388" t="s">
        <v>20</v>
      </c>
      <c r="G388">
        <v>2893</v>
      </c>
    </row>
    <row r="389" spans="6:7" x14ac:dyDescent="0.3">
      <c r="F389" t="s">
        <v>20</v>
      </c>
      <c r="G389">
        <v>820</v>
      </c>
    </row>
    <row r="390" spans="6:7" x14ac:dyDescent="0.3">
      <c r="F390" t="s">
        <v>20</v>
      </c>
      <c r="G390">
        <v>2038</v>
      </c>
    </row>
    <row r="391" spans="6:7" x14ac:dyDescent="0.3">
      <c r="F391" t="s">
        <v>20</v>
      </c>
      <c r="G391">
        <v>116</v>
      </c>
    </row>
    <row r="392" spans="6:7" x14ac:dyDescent="0.3">
      <c r="F392" t="s">
        <v>20</v>
      </c>
      <c r="G392">
        <v>1345</v>
      </c>
    </row>
    <row r="393" spans="6:7" x14ac:dyDescent="0.3">
      <c r="F393" t="s">
        <v>20</v>
      </c>
      <c r="G393">
        <v>168</v>
      </c>
    </row>
    <row r="394" spans="6:7" x14ac:dyDescent="0.3">
      <c r="F394" t="s">
        <v>20</v>
      </c>
      <c r="G394">
        <v>137</v>
      </c>
    </row>
    <row r="395" spans="6:7" x14ac:dyDescent="0.3">
      <c r="F395" t="s">
        <v>20</v>
      </c>
      <c r="G395">
        <v>186</v>
      </c>
    </row>
    <row r="396" spans="6:7" x14ac:dyDescent="0.3">
      <c r="F396" t="s">
        <v>20</v>
      </c>
      <c r="G396">
        <v>125</v>
      </c>
    </row>
    <row r="397" spans="6:7" x14ac:dyDescent="0.3">
      <c r="F397" t="s">
        <v>20</v>
      </c>
      <c r="G397">
        <v>202</v>
      </c>
    </row>
    <row r="398" spans="6:7" x14ac:dyDescent="0.3">
      <c r="F398" t="s">
        <v>20</v>
      </c>
      <c r="G398">
        <v>103</v>
      </c>
    </row>
    <row r="399" spans="6:7" x14ac:dyDescent="0.3">
      <c r="F399" t="s">
        <v>20</v>
      </c>
      <c r="G399">
        <v>1785</v>
      </c>
    </row>
    <row r="400" spans="6:7" x14ac:dyDescent="0.3">
      <c r="F400" t="s">
        <v>20</v>
      </c>
      <c r="G400">
        <v>157</v>
      </c>
    </row>
    <row r="401" spans="6:7" x14ac:dyDescent="0.3">
      <c r="F401" t="s">
        <v>20</v>
      </c>
      <c r="G401">
        <v>555</v>
      </c>
    </row>
    <row r="402" spans="6:7" x14ac:dyDescent="0.3">
      <c r="F402" t="s">
        <v>20</v>
      </c>
      <c r="G402">
        <v>297</v>
      </c>
    </row>
    <row r="403" spans="6:7" x14ac:dyDescent="0.3">
      <c r="F403" t="s">
        <v>20</v>
      </c>
      <c r="G403">
        <v>123</v>
      </c>
    </row>
    <row r="404" spans="6:7" x14ac:dyDescent="0.3">
      <c r="F404" t="s">
        <v>20</v>
      </c>
      <c r="G404">
        <v>3036</v>
      </c>
    </row>
    <row r="405" spans="6:7" x14ac:dyDescent="0.3">
      <c r="F405" t="s">
        <v>20</v>
      </c>
      <c r="G405">
        <v>144</v>
      </c>
    </row>
    <row r="406" spans="6:7" x14ac:dyDescent="0.3">
      <c r="F406" t="s">
        <v>20</v>
      </c>
      <c r="G406">
        <v>121</v>
      </c>
    </row>
    <row r="407" spans="6:7" x14ac:dyDescent="0.3">
      <c r="F407" t="s">
        <v>20</v>
      </c>
      <c r="G407">
        <v>181</v>
      </c>
    </row>
    <row r="408" spans="6:7" x14ac:dyDescent="0.3">
      <c r="F408" t="s">
        <v>20</v>
      </c>
      <c r="G408">
        <v>122</v>
      </c>
    </row>
    <row r="409" spans="6:7" x14ac:dyDescent="0.3">
      <c r="F409" t="s">
        <v>20</v>
      </c>
      <c r="G409">
        <v>1071</v>
      </c>
    </row>
    <row r="410" spans="6:7" x14ac:dyDescent="0.3">
      <c r="F410" t="s">
        <v>20</v>
      </c>
      <c r="G410">
        <v>980</v>
      </c>
    </row>
    <row r="411" spans="6:7" x14ac:dyDescent="0.3">
      <c r="F411" t="s">
        <v>20</v>
      </c>
      <c r="G411">
        <v>536</v>
      </c>
    </row>
    <row r="412" spans="6:7" x14ac:dyDescent="0.3">
      <c r="F412" t="s">
        <v>20</v>
      </c>
      <c r="G412">
        <v>1991</v>
      </c>
    </row>
    <row r="413" spans="6:7" x14ac:dyDescent="0.3">
      <c r="F413" t="s">
        <v>20</v>
      </c>
      <c r="G413">
        <v>180</v>
      </c>
    </row>
    <row r="414" spans="6:7" x14ac:dyDescent="0.3">
      <c r="F414" t="s">
        <v>20</v>
      </c>
      <c r="G414">
        <v>130</v>
      </c>
    </row>
    <row r="415" spans="6:7" x14ac:dyDescent="0.3">
      <c r="F415" t="s">
        <v>20</v>
      </c>
      <c r="G415">
        <v>122</v>
      </c>
    </row>
    <row r="416" spans="6:7" x14ac:dyDescent="0.3">
      <c r="F416" t="s">
        <v>20</v>
      </c>
      <c r="G416">
        <v>140</v>
      </c>
    </row>
    <row r="417" spans="6:7" x14ac:dyDescent="0.3">
      <c r="F417" t="s">
        <v>20</v>
      </c>
      <c r="G417">
        <v>3388</v>
      </c>
    </row>
    <row r="418" spans="6:7" x14ac:dyDescent="0.3">
      <c r="F418" t="s">
        <v>20</v>
      </c>
      <c r="G418">
        <v>280</v>
      </c>
    </row>
    <row r="419" spans="6:7" x14ac:dyDescent="0.3">
      <c r="F419" t="s">
        <v>20</v>
      </c>
      <c r="G419">
        <v>366</v>
      </c>
    </row>
    <row r="420" spans="6:7" x14ac:dyDescent="0.3">
      <c r="F420" t="s">
        <v>20</v>
      </c>
      <c r="G420">
        <v>270</v>
      </c>
    </row>
    <row r="421" spans="6:7" x14ac:dyDescent="0.3">
      <c r="F421" t="s">
        <v>20</v>
      </c>
      <c r="G421">
        <v>137</v>
      </c>
    </row>
    <row r="422" spans="6:7" x14ac:dyDescent="0.3">
      <c r="F422" t="s">
        <v>20</v>
      </c>
      <c r="G422">
        <v>3205</v>
      </c>
    </row>
    <row r="423" spans="6:7" x14ac:dyDescent="0.3">
      <c r="F423" t="s">
        <v>20</v>
      </c>
      <c r="G423">
        <v>288</v>
      </c>
    </row>
    <row r="424" spans="6:7" x14ac:dyDescent="0.3">
      <c r="F424" t="s">
        <v>20</v>
      </c>
      <c r="G424">
        <v>148</v>
      </c>
    </row>
    <row r="425" spans="6:7" x14ac:dyDescent="0.3">
      <c r="F425" t="s">
        <v>20</v>
      </c>
      <c r="G425">
        <v>114</v>
      </c>
    </row>
    <row r="426" spans="6:7" x14ac:dyDescent="0.3">
      <c r="F426" t="s">
        <v>20</v>
      </c>
      <c r="G426">
        <v>1518</v>
      </c>
    </row>
    <row r="427" spans="6:7" x14ac:dyDescent="0.3">
      <c r="F427" t="s">
        <v>20</v>
      </c>
      <c r="G427">
        <v>166</v>
      </c>
    </row>
    <row r="428" spans="6:7" x14ac:dyDescent="0.3">
      <c r="F428" t="s">
        <v>20</v>
      </c>
      <c r="G428">
        <v>100</v>
      </c>
    </row>
    <row r="429" spans="6:7" x14ac:dyDescent="0.3">
      <c r="F429" t="s">
        <v>20</v>
      </c>
      <c r="G429">
        <v>235</v>
      </c>
    </row>
    <row r="430" spans="6:7" x14ac:dyDescent="0.3">
      <c r="F430" t="s">
        <v>20</v>
      </c>
      <c r="G430">
        <v>148</v>
      </c>
    </row>
    <row r="431" spans="6:7" x14ac:dyDescent="0.3">
      <c r="F431" t="s">
        <v>20</v>
      </c>
      <c r="G431">
        <v>198</v>
      </c>
    </row>
    <row r="432" spans="6:7" x14ac:dyDescent="0.3">
      <c r="F432" t="s">
        <v>20</v>
      </c>
      <c r="G432">
        <v>150</v>
      </c>
    </row>
    <row r="433" spans="6:7" x14ac:dyDescent="0.3">
      <c r="F433" t="s">
        <v>20</v>
      </c>
      <c r="G433">
        <v>216</v>
      </c>
    </row>
    <row r="434" spans="6:7" x14ac:dyDescent="0.3">
      <c r="F434" t="s">
        <v>20</v>
      </c>
      <c r="G434">
        <v>5139</v>
      </c>
    </row>
    <row r="435" spans="6:7" x14ac:dyDescent="0.3">
      <c r="F435" t="s">
        <v>20</v>
      </c>
      <c r="G435">
        <v>2353</v>
      </c>
    </row>
    <row r="436" spans="6:7" x14ac:dyDescent="0.3">
      <c r="F436" t="s">
        <v>20</v>
      </c>
      <c r="G436">
        <v>78</v>
      </c>
    </row>
    <row r="437" spans="6:7" x14ac:dyDescent="0.3">
      <c r="F437" t="s">
        <v>20</v>
      </c>
      <c r="G437">
        <v>174</v>
      </c>
    </row>
    <row r="438" spans="6:7" x14ac:dyDescent="0.3">
      <c r="F438" t="s">
        <v>20</v>
      </c>
      <c r="G438">
        <v>164</v>
      </c>
    </row>
    <row r="439" spans="6:7" x14ac:dyDescent="0.3">
      <c r="F439" t="s">
        <v>20</v>
      </c>
      <c r="G439">
        <v>161</v>
      </c>
    </row>
    <row r="440" spans="6:7" x14ac:dyDescent="0.3">
      <c r="F440" t="s">
        <v>20</v>
      </c>
      <c r="G440">
        <v>138</v>
      </c>
    </row>
    <row r="441" spans="6:7" x14ac:dyDescent="0.3">
      <c r="F441" t="s">
        <v>20</v>
      </c>
      <c r="G441">
        <v>3308</v>
      </c>
    </row>
    <row r="442" spans="6:7" x14ac:dyDescent="0.3">
      <c r="F442" t="s">
        <v>20</v>
      </c>
      <c r="G442">
        <v>127</v>
      </c>
    </row>
    <row r="443" spans="6:7" x14ac:dyDescent="0.3">
      <c r="F443" t="s">
        <v>20</v>
      </c>
      <c r="G443">
        <v>207</v>
      </c>
    </row>
    <row r="444" spans="6:7" x14ac:dyDescent="0.3">
      <c r="F444" t="s">
        <v>20</v>
      </c>
      <c r="G444">
        <v>181</v>
      </c>
    </row>
    <row r="445" spans="6:7" x14ac:dyDescent="0.3">
      <c r="F445" t="s">
        <v>20</v>
      </c>
      <c r="G445">
        <v>110</v>
      </c>
    </row>
    <row r="446" spans="6:7" x14ac:dyDescent="0.3">
      <c r="F446" t="s">
        <v>20</v>
      </c>
      <c r="G446">
        <v>185</v>
      </c>
    </row>
    <row r="447" spans="6:7" x14ac:dyDescent="0.3">
      <c r="F447" t="s">
        <v>20</v>
      </c>
      <c r="G447">
        <v>121</v>
      </c>
    </row>
    <row r="448" spans="6:7" x14ac:dyDescent="0.3">
      <c r="F448" t="s">
        <v>20</v>
      </c>
      <c r="G448">
        <v>106</v>
      </c>
    </row>
    <row r="449" spans="6:7" x14ac:dyDescent="0.3">
      <c r="F449" t="s">
        <v>20</v>
      </c>
      <c r="G449">
        <v>142</v>
      </c>
    </row>
    <row r="450" spans="6:7" x14ac:dyDescent="0.3">
      <c r="F450" t="s">
        <v>20</v>
      </c>
      <c r="G450">
        <v>233</v>
      </c>
    </row>
    <row r="451" spans="6:7" x14ac:dyDescent="0.3">
      <c r="F451" t="s">
        <v>20</v>
      </c>
      <c r="G451">
        <v>218</v>
      </c>
    </row>
    <row r="452" spans="6:7" x14ac:dyDescent="0.3">
      <c r="F452" t="s">
        <v>20</v>
      </c>
      <c r="G452">
        <v>76</v>
      </c>
    </row>
    <row r="453" spans="6:7" x14ac:dyDescent="0.3">
      <c r="F453" t="s">
        <v>20</v>
      </c>
      <c r="G453">
        <v>43</v>
      </c>
    </row>
    <row r="454" spans="6:7" x14ac:dyDescent="0.3">
      <c r="F454" t="s">
        <v>20</v>
      </c>
      <c r="G454">
        <v>221</v>
      </c>
    </row>
    <row r="455" spans="6:7" x14ac:dyDescent="0.3">
      <c r="F455" t="s">
        <v>20</v>
      </c>
      <c r="G455">
        <v>2805</v>
      </c>
    </row>
    <row r="456" spans="6:7" x14ac:dyDescent="0.3">
      <c r="F456" t="s">
        <v>20</v>
      </c>
      <c r="G456">
        <v>68</v>
      </c>
    </row>
    <row r="457" spans="6:7" x14ac:dyDescent="0.3">
      <c r="F457" t="s">
        <v>20</v>
      </c>
      <c r="G457">
        <v>183</v>
      </c>
    </row>
    <row r="458" spans="6:7" x14ac:dyDescent="0.3">
      <c r="F458" t="s">
        <v>20</v>
      </c>
      <c r="G458">
        <v>133</v>
      </c>
    </row>
    <row r="459" spans="6:7" x14ac:dyDescent="0.3">
      <c r="F459" t="s">
        <v>20</v>
      </c>
      <c r="G459">
        <v>2489</v>
      </c>
    </row>
    <row r="460" spans="6:7" x14ac:dyDescent="0.3">
      <c r="F460" t="s">
        <v>20</v>
      </c>
      <c r="G460">
        <v>69</v>
      </c>
    </row>
    <row r="461" spans="6:7" x14ac:dyDescent="0.3">
      <c r="F461" t="s">
        <v>20</v>
      </c>
      <c r="G461">
        <v>279</v>
      </c>
    </row>
    <row r="462" spans="6:7" x14ac:dyDescent="0.3">
      <c r="F462" t="s">
        <v>20</v>
      </c>
      <c r="G462">
        <v>210</v>
      </c>
    </row>
    <row r="463" spans="6:7" x14ac:dyDescent="0.3">
      <c r="F463" t="s">
        <v>20</v>
      </c>
      <c r="G463">
        <v>2100</v>
      </c>
    </row>
    <row r="464" spans="6:7" x14ac:dyDescent="0.3">
      <c r="F464" t="s">
        <v>20</v>
      </c>
      <c r="G464">
        <v>252</v>
      </c>
    </row>
    <row r="465" spans="6:7" x14ac:dyDescent="0.3">
      <c r="F465" t="s">
        <v>20</v>
      </c>
      <c r="G465">
        <v>1280</v>
      </c>
    </row>
    <row r="466" spans="6:7" x14ac:dyDescent="0.3">
      <c r="F466" t="s">
        <v>20</v>
      </c>
      <c r="G466">
        <v>157</v>
      </c>
    </row>
    <row r="467" spans="6:7" x14ac:dyDescent="0.3">
      <c r="F467" t="s">
        <v>20</v>
      </c>
      <c r="G467">
        <v>194</v>
      </c>
    </row>
    <row r="468" spans="6:7" x14ac:dyDescent="0.3">
      <c r="F468" t="s">
        <v>20</v>
      </c>
      <c r="G468">
        <v>82</v>
      </c>
    </row>
    <row r="469" spans="6:7" x14ac:dyDescent="0.3">
      <c r="F469" t="s">
        <v>20</v>
      </c>
      <c r="G469">
        <v>4233</v>
      </c>
    </row>
    <row r="470" spans="6:7" x14ac:dyDescent="0.3">
      <c r="F470" t="s">
        <v>20</v>
      </c>
      <c r="G470">
        <v>1297</v>
      </c>
    </row>
    <row r="471" spans="6:7" x14ac:dyDescent="0.3">
      <c r="F471" t="s">
        <v>20</v>
      </c>
      <c r="G471">
        <v>165</v>
      </c>
    </row>
    <row r="472" spans="6:7" x14ac:dyDescent="0.3">
      <c r="F472" t="s">
        <v>20</v>
      </c>
      <c r="G472">
        <v>119</v>
      </c>
    </row>
    <row r="473" spans="6:7" x14ac:dyDescent="0.3">
      <c r="F473" t="s">
        <v>20</v>
      </c>
      <c r="G473">
        <v>1797</v>
      </c>
    </row>
    <row r="474" spans="6:7" x14ac:dyDescent="0.3">
      <c r="F474" t="s">
        <v>20</v>
      </c>
      <c r="G474">
        <v>261</v>
      </c>
    </row>
    <row r="475" spans="6:7" x14ac:dyDescent="0.3">
      <c r="F475" t="s">
        <v>20</v>
      </c>
      <c r="G475">
        <v>157</v>
      </c>
    </row>
    <row r="476" spans="6:7" x14ac:dyDescent="0.3">
      <c r="F476" t="s">
        <v>20</v>
      </c>
      <c r="G476">
        <v>3533</v>
      </c>
    </row>
    <row r="477" spans="6:7" x14ac:dyDescent="0.3">
      <c r="F477" t="s">
        <v>20</v>
      </c>
      <c r="G477">
        <v>155</v>
      </c>
    </row>
    <row r="478" spans="6:7" x14ac:dyDescent="0.3">
      <c r="F478" t="s">
        <v>20</v>
      </c>
      <c r="G478">
        <v>132</v>
      </c>
    </row>
    <row r="479" spans="6:7" x14ac:dyDescent="0.3">
      <c r="F479" t="s">
        <v>20</v>
      </c>
      <c r="G479">
        <v>1354</v>
      </c>
    </row>
    <row r="480" spans="6:7" x14ac:dyDescent="0.3">
      <c r="F480" t="s">
        <v>20</v>
      </c>
      <c r="G480">
        <v>48</v>
      </c>
    </row>
    <row r="481" spans="6:7" x14ac:dyDescent="0.3">
      <c r="F481" t="s">
        <v>20</v>
      </c>
      <c r="G481">
        <v>110</v>
      </c>
    </row>
    <row r="482" spans="6:7" x14ac:dyDescent="0.3">
      <c r="F482" t="s">
        <v>20</v>
      </c>
      <c r="G482">
        <v>172</v>
      </c>
    </row>
    <row r="483" spans="6:7" x14ac:dyDescent="0.3">
      <c r="F483" t="s">
        <v>20</v>
      </c>
      <c r="G483">
        <v>307</v>
      </c>
    </row>
    <row r="484" spans="6:7" x14ac:dyDescent="0.3">
      <c r="F484" t="s">
        <v>20</v>
      </c>
      <c r="G484">
        <v>160</v>
      </c>
    </row>
    <row r="485" spans="6:7" x14ac:dyDescent="0.3">
      <c r="F485" t="s">
        <v>20</v>
      </c>
      <c r="G485">
        <v>1467</v>
      </c>
    </row>
    <row r="486" spans="6:7" x14ac:dyDescent="0.3">
      <c r="F486" t="s">
        <v>20</v>
      </c>
      <c r="G486">
        <v>2662</v>
      </c>
    </row>
    <row r="487" spans="6:7" x14ac:dyDescent="0.3">
      <c r="F487" t="s">
        <v>20</v>
      </c>
      <c r="G487">
        <v>452</v>
      </c>
    </row>
    <row r="488" spans="6:7" x14ac:dyDescent="0.3">
      <c r="F488" t="s">
        <v>20</v>
      </c>
      <c r="G488">
        <v>158</v>
      </c>
    </row>
    <row r="489" spans="6:7" x14ac:dyDescent="0.3">
      <c r="F489" t="s">
        <v>20</v>
      </c>
      <c r="G489">
        <v>225</v>
      </c>
    </row>
    <row r="490" spans="6:7" x14ac:dyDescent="0.3">
      <c r="F490" t="s">
        <v>20</v>
      </c>
      <c r="G490">
        <v>65</v>
      </c>
    </row>
    <row r="491" spans="6:7" x14ac:dyDescent="0.3">
      <c r="F491" t="s">
        <v>20</v>
      </c>
      <c r="G491">
        <v>163</v>
      </c>
    </row>
    <row r="492" spans="6:7" x14ac:dyDescent="0.3">
      <c r="F492" t="s">
        <v>20</v>
      </c>
      <c r="G492">
        <v>85</v>
      </c>
    </row>
    <row r="493" spans="6:7" x14ac:dyDescent="0.3">
      <c r="F493" t="s">
        <v>20</v>
      </c>
      <c r="G493">
        <v>217</v>
      </c>
    </row>
    <row r="494" spans="6:7" x14ac:dyDescent="0.3">
      <c r="F494" t="s">
        <v>20</v>
      </c>
      <c r="G494">
        <v>150</v>
      </c>
    </row>
    <row r="495" spans="6:7" x14ac:dyDescent="0.3">
      <c r="F495" t="s">
        <v>20</v>
      </c>
      <c r="G495">
        <v>3272</v>
      </c>
    </row>
    <row r="496" spans="6:7" x14ac:dyDescent="0.3">
      <c r="F496" t="s">
        <v>20</v>
      </c>
      <c r="G496">
        <v>300</v>
      </c>
    </row>
    <row r="497" spans="6:7" x14ac:dyDescent="0.3">
      <c r="F497" t="s">
        <v>20</v>
      </c>
      <c r="G497">
        <v>126</v>
      </c>
    </row>
    <row r="498" spans="6:7" x14ac:dyDescent="0.3">
      <c r="F498" t="s">
        <v>20</v>
      </c>
      <c r="G498">
        <v>2320</v>
      </c>
    </row>
    <row r="499" spans="6:7" x14ac:dyDescent="0.3">
      <c r="F499" t="s">
        <v>20</v>
      </c>
      <c r="G499">
        <v>81</v>
      </c>
    </row>
    <row r="500" spans="6:7" x14ac:dyDescent="0.3">
      <c r="F500" t="s">
        <v>20</v>
      </c>
      <c r="G500">
        <v>1887</v>
      </c>
    </row>
    <row r="501" spans="6:7" x14ac:dyDescent="0.3">
      <c r="F501" t="s">
        <v>20</v>
      </c>
      <c r="G501">
        <v>4358</v>
      </c>
    </row>
    <row r="502" spans="6:7" x14ac:dyDescent="0.3">
      <c r="F502" t="s">
        <v>20</v>
      </c>
      <c r="G502">
        <v>53</v>
      </c>
    </row>
    <row r="503" spans="6:7" x14ac:dyDescent="0.3">
      <c r="F503" t="s">
        <v>20</v>
      </c>
      <c r="G503">
        <v>2414</v>
      </c>
    </row>
    <row r="504" spans="6:7" x14ac:dyDescent="0.3">
      <c r="F504" t="s">
        <v>20</v>
      </c>
      <c r="G504">
        <v>80</v>
      </c>
    </row>
    <row r="505" spans="6:7" x14ac:dyDescent="0.3">
      <c r="F505" t="s">
        <v>20</v>
      </c>
      <c r="G505">
        <v>193</v>
      </c>
    </row>
    <row r="506" spans="6:7" x14ac:dyDescent="0.3">
      <c r="F506" t="s">
        <v>20</v>
      </c>
      <c r="G506">
        <v>52</v>
      </c>
    </row>
    <row r="507" spans="6:7" x14ac:dyDescent="0.3">
      <c r="F507" t="s">
        <v>20</v>
      </c>
      <c r="G507">
        <v>290</v>
      </c>
    </row>
    <row r="508" spans="6:7" x14ac:dyDescent="0.3">
      <c r="F508" t="s">
        <v>20</v>
      </c>
      <c r="G508">
        <v>122</v>
      </c>
    </row>
    <row r="509" spans="6:7" x14ac:dyDescent="0.3">
      <c r="F509" t="s">
        <v>20</v>
      </c>
      <c r="G509">
        <v>1470</v>
      </c>
    </row>
    <row r="510" spans="6:7" x14ac:dyDescent="0.3">
      <c r="F510" t="s">
        <v>20</v>
      </c>
      <c r="G510">
        <v>165</v>
      </c>
    </row>
    <row r="511" spans="6:7" x14ac:dyDescent="0.3">
      <c r="F511" t="s">
        <v>20</v>
      </c>
      <c r="G511">
        <v>182</v>
      </c>
    </row>
    <row r="512" spans="6:7" x14ac:dyDescent="0.3">
      <c r="F512" t="s">
        <v>20</v>
      </c>
      <c r="G512">
        <v>199</v>
      </c>
    </row>
    <row r="513" spans="6:7" x14ac:dyDescent="0.3">
      <c r="F513" t="s">
        <v>20</v>
      </c>
      <c r="G513">
        <v>56</v>
      </c>
    </row>
    <row r="514" spans="6:7" x14ac:dyDescent="0.3">
      <c r="F514" t="s">
        <v>20</v>
      </c>
      <c r="G514">
        <v>1460</v>
      </c>
    </row>
    <row r="515" spans="6:7" x14ac:dyDescent="0.3">
      <c r="F515" t="s">
        <v>20</v>
      </c>
      <c r="G515">
        <v>123</v>
      </c>
    </row>
    <row r="516" spans="6:7" x14ac:dyDescent="0.3">
      <c r="F516" t="s">
        <v>20</v>
      </c>
      <c r="G516">
        <v>159</v>
      </c>
    </row>
    <row r="517" spans="6:7" x14ac:dyDescent="0.3">
      <c r="F517" t="s">
        <v>20</v>
      </c>
      <c r="G517">
        <v>110</v>
      </c>
    </row>
    <row r="518" spans="6:7" x14ac:dyDescent="0.3">
      <c r="F518" t="s">
        <v>20</v>
      </c>
      <c r="G518">
        <v>236</v>
      </c>
    </row>
    <row r="519" spans="6:7" x14ac:dyDescent="0.3">
      <c r="F519" t="s">
        <v>20</v>
      </c>
      <c r="G519">
        <v>191</v>
      </c>
    </row>
    <row r="520" spans="6:7" x14ac:dyDescent="0.3">
      <c r="F520" t="s">
        <v>20</v>
      </c>
      <c r="G520">
        <v>3934</v>
      </c>
    </row>
    <row r="521" spans="6:7" x14ac:dyDescent="0.3">
      <c r="F521" t="s">
        <v>20</v>
      </c>
      <c r="G521">
        <v>80</v>
      </c>
    </row>
    <row r="522" spans="6:7" x14ac:dyDescent="0.3">
      <c r="F522" t="s">
        <v>20</v>
      </c>
      <c r="G522">
        <v>462</v>
      </c>
    </row>
    <row r="523" spans="6:7" x14ac:dyDescent="0.3">
      <c r="F523" t="s">
        <v>20</v>
      </c>
      <c r="G523">
        <v>179</v>
      </c>
    </row>
    <row r="524" spans="6:7" x14ac:dyDescent="0.3">
      <c r="F524" t="s">
        <v>20</v>
      </c>
      <c r="G524">
        <v>1866</v>
      </c>
    </row>
    <row r="525" spans="6:7" x14ac:dyDescent="0.3">
      <c r="F525" t="s">
        <v>20</v>
      </c>
      <c r="G525">
        <v>156</v>
      </c>
    </row>
    <row r="526" spans="6:7" x14ac:dyDescent="0.3">
      <c r="F526" t="s">
        <v>20</v>
      </c>
      <c r="G526">
        <v>255</v>
      </c>
    </row>
    <row r="527" spans="6:7" x14ac:dyDescent="0.3">
      <c r="F527" t="s">
        <v>20</v>
      </c>
      <c r="G527">
        <v>2261</v>
      </c>
    </row>
    <row r="528" spans="6:7" x14ac:dyDescent="0.3">
      <c r="F528" t="s">
        <v>20</v>
      </c>
      <c r="G528">
        <v>40</v>
      </c>
    </row>
    <row r="529" spans="6:7" x14ac:dyDescent="0.3">
      <c r="F529" t="s">
        <v>20</v>
      </c>
      <c r="G529">
        <v>2289</v>
      </c>
    </row>
    <row r="530" spans="6:7" x14ac:dyDescent="0.3">
      <c r="F530" t="s">
        <v>20</v>
      </c>
      <c r="G530">
        <v>65</v>
      </c>
    </row>
    <row r="531" spans="6:7" x14ac:dyDescent="0.3">
      <c r="F531" t="s">
        <v>20</v>
      </c>
      <c r="G531">
        <v>3777</v>
      </c>
    </row>
    <row r="532" spans="6:7" x14ac:dyDescent="0.3">
      <c r="F532" t="s">
        <v>20</v>
      </c>
      <c r="G532">
        <v>184</v>
      </c>
    </row>
    <row r="533" spans="6:7" x14ac:dyDescent="0.3">
      <c r="F533" t="s">
        <v>20</v>
      </c>
      <c r="G533">
        <v>85</v>
      </c>
    </row>
    <row r="534" spans="6:7" x14ac:dyDescent="0.3">
      <c r="F534" t="s">
        <v>20</v>
      </c>
      <c r="G534">
        <v>144</v>
      </c>
    </row>
    <row r="535" spans="6:7" x14ac:dyDescent="0.3">
      <c r="F535" t="s">
        <v>20</v>
      </c>
      <c r="G535">
        <v>1902</v>
      </c>
    </row>
    <row r="536" spans="6:7" x14ac:dyDescent="0.3">
      <c r="F536" t="s">
        <v>20</v>
      </c>
      <c r="G536">
        <v>105</v>
      </c>
    </row>
    <row r="537" spans="6:7" x14ac:dyDescent="0.3">
      <c r="F537" t="s">
        <v>20</v>
      </c>
      <c r="G537">
        <v>132</v>
      </c>
    </row>
    <row r="538" spans="6:7" x14ac:dyDescent="0.3">
      <c r="F538" t="s">
        <v>20</v>
      </c>
      <c r="G538">
        <v>96</v>
      </c>
    </row>
    <row r="539" spans="6:7" x14ac:dyDescent="0.3">
      <c r="F539" t="s">
        <v>20</v>
      </c>
      <c r="G539">
        <v>114</v>
      </c>
    </row>
    <row r="540" spans="6:7" x14ac:dyDescent="0.3">
      <c r="F540" t="s">
        <v>20</v>
      </c>
      <c r="G540">
        <v>203</v>
      </c>
    </row>
    <row r="541" spans="6:7" x14ac:dyDescent="0.3">
      <c r="F541" t="s">
        <v>20</v>
      </c>
      <c r="G541">
        <v>1559</v>
      </c>
    </row>
    <row r="542" spans="6:7" x14ac:dyDescent="0.3">
      <c r="F542" t="s">
        <v>20</v>
      </c>
      <c r="G542">
        <v>1548</v>
      </c>
    </row>
    <row r="543" spans="6:7" x14ac:dyDescent="0.3">
      <c r="F543" t="s">
        <v>20</v>
      </c>
      <c r="G543">
        <v>80</v>
      </c>
    </row>
    <row r="544" spans="6:7" x14ac:dyDescent="0.3">
      <c r="F544" t="s">
        <v>20</v>
      </c>
      <c r="G544">
        <v>131</v>
      </c>
    </row>
    <row r="545" spans="6:7" x14ac:dyDescent="0.3">
      <c r="F545" t="s">
        <v>20</v>
      </c>
      <c r="G545">
        <v>112</v>
      </c>
    </row>
    <row r="546" spans="6:7" x14ac:dyDescent="0.3">
      <c r="F546" t="s">
        <v>20</v>
      </c>
      <c r="G546">
        <v>155</v>
      </c>
    </row>
    <row r="547" spans="6:7" x14ac:dyDescent="0.3">
      <c r="F547" t="s">
        <v>20</v>
      </c>
      <c r="G547">
        <v>266</v>
      </c>
    </row>
    <row r="548" spans="6:7" x14ac:dyDescent="0.3">
      <c r="F548" t="s">
        <v>20</v>
      </c>
      <c r="G548">
        <v>155</v>
      </c>
    </row>
    <row r="549" spans="6:7" x14ac:dyDescent="0.3">
      <c r="F549" t="s">
        <v>20</v>
      </c>
      <c r="G549">
        <v>207</v>
      </c>
    </row>
    <row r="550" spans="6:7" x14ac:dyDescent="0.3">
      <c r="F550" t="s">
        <v>20</v>
      </c>
      <c r="G550">
        <v>245</v>
      </c>
    </row>
    <row r="551" spans="6:7" x14ac:dyDescent="0.3">
      <c r="F551" t="s">
        <v>20</v>
      </c>
      <c r="G551">
        <v>1573</v>
      </c>
    </row>
    <row r="552" spans="6:7" x14ac:dyDescent="0.3">
      <c r="F552" t="s">
        <v>20</v>
      </c>
      <c r="G552">
        <v>114</v>
      </c>
    </row>
    <row r="553" spans="6:7" x14ac:dyDescent="0.3">
      <c r="F553" t="s">
        <v>20</v>
      </c>
      <c r="G553">
        <v>93</v>
      </c>
    </row>
    <row r="554" spans="6:7" x14ac:dyDescent="0.3">
      <c r="F554" t="s">
        <v>20</v>
      </c>
      <c r="G554">
        <v>1681</v>
      </c>
    </row>
    <row r="555" spans="6:7" x14ac:dyDescent="0.3">
      <c r="F555" t="s">
        <v>20</v>
      </c>
      <c r="G555">
        <v>32</v>
      </c>
    </row>
    <row r="556" spans="6:7" x14ac:dyDescent="0.3">
      <c r="F556" t="s">
        <v>20</v>
      </c>
      <c r="G556">
        <v>135</v>
      </c>
    </row>
    <row r="557" spans="6:7" x14ac:dyDescent="0.3">
      <c r="F557" t="s">
        <v>20</v>
      </c>
      <c r="G557">
        <v>140</v>
      </c>
    </row>
    <row r="558" spans="6:7" x14ac:dyDescent="0.3">
      <c r="F558" t="s">
        <v>20</v>
      </c>
      <c r="G558">
        <v>92</v>
      </c>
    </row>
    <row r="559" spans="6:7" x14ac:dyDescent="0.3">
      <c r="F559" t="s">
        <v>20</v>
      </c>
      <c r="G559">
        <v>1015</v>
      </c>
    </row>
    <row r="560" spans="6:7" x14ac:dyDescent="0.3">
      <c r="F560" t="s">
        <v>20</v>
      </c>
      <c r="G560">
        <v>323</v>
      </c>
    </row>
    <row r="561" spans="6:7" x14ac:dyDescent="0.3">
      <c r="F561" t="s">
        <v>20</v>
      </c>
      <c r="G561">
        <v>2326</v>
      </c>
    </row>
    <row r="562" spans="6:7" x14ac:dyDescent="0.3">
      <c r="F562" t="s">
        <v>20</v>
      </c>
      <c r="G562">
        <v>381</v>
      </c>
    </row>
    <row r="563" spans="6:7" x14ac:dyDescent="0.3">
      <c r="F563" t="s">
        <v>20</v>
      </c>
      <c r="G563">
        <v>480</v>
      </c>
    </row>
    <row r="564" spans="6:7" x14ac:dyDescent="0.3">
      <c r="F564" t="s">
        <v>20</v>
      </c>
      <c r="G564">
        <v>226</v>
      </c>
    </row>
    <row r="565" spans="6:7" x14ac:dyDescent="0.3">
      <c r="F565" t="s">
        <v>20</v>
      </c>
      <c r="G565">
        <v>241</v>
      </c>
    </row>
    <row r="566" spans="6:7" x14ac:dyDescent="0.3">
      <c r="F566" t="s">
        <v>20</v>
      </c>
      <c r="G566">
        <v>132</v>
      </c>
    </row>
    <row r="567" spans="6:7" x14ac:dyDescent="0.3">
      <c r="F567" t="s">
        <v>20</v>
      </c>
      <c r="G567">
        <v>2043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C3F7-58FA-4256-97FA-55F68733C3A9}">
  <dimension ref="A1:K15"/>
  <sheetViews>
    <sheetView workbookViewId="0">
      <selection activeCell="M19" sqref="M19"/>
    </sheetView>
  </sheetViews>
  <sheetFormatPr defaultRowHeight="15.6" x14ac:dyDescent="0.3"/>
  <sheetData>
    <row r="1" spans="1:11" x14ac:dyDescent="0.3">
      <c r="E1" t="s">
        <v>20</v>
      </c>
      <c r="F1" t="s">
        <v>14</v>
      </c>
      <c r="G1" t="s">
        <v>74</v>
      </c>
    </row>
    <row r="3" spans="1:11" x14ac:dyDescent="0.3">
      <c r="D3" t="s">
        <v>2087</v>
      </c>
      <c r="E3" t="s">
        <v>2088</v>
      </c>
      <c r="F3" t="s">
        <v>2089</v>
      </c>
      <c r="G3" t="s">
        <v>2090</v>
      </c>
      <c r="H3" t="s">
        <v>2091</v>
      </c>
      <c r="I3" t="s">
        <v>2092</v>
      </c>
      <c r="J3" t="s">
        <v>2093</v>
      </c>
      <c r="K3" t="s">
        <v>2094</v>
      </c>
    </row>
    <row r="4" spans="1:11" x14ac:dyDescent="0.3">
      <c r="B4">
        <v>1000</v>
      </c>
      <c r="D4" t="s">
        <v>2095</v>
      </c>
      <c r="E4">
        <f>COUNTIFS(Crowdfunding!$H:$H,E$1,Crowdfunding!$D:$D,"&lt;1000")</f>
        <v>30</v>
      </c>
      <c r="F4">
        <f>COUNTIFS(Crowdfunding!$H:$H,F$1,Crowdfunding!$D:$D,"&lt;1000")</f>
        <v>20</v>
      </c>
      <c r="G4">
        <f>COUNTIFS(Crowdfunding!$H:$H,G$1,Crowdfunding!$D:$D,"&lt;1000")</f>
        <v>1</v>
      </c>
      <c r="H4">
        <f>SUM(E4:G4)</f>
        <v>51</v>
      </c>
      <c r="I4" s="5">
        <f>E4/$H4</f>
        <v>0.58823529411764708</v>
      </c>
      <c r="J4" s="5">
        <f t="shared" ref="J4:K4" si="0">F4/$H4</f>
        <v>0.39215686274509803</v>
      </c>
      <c r="K4" s="5">
        <f t="shared" si="0"/>
        <v>1.9607843137254902E-2</v>
      </c>
    </row>
    <row r="5" spans="1:11" x14ac:dyDescent="0.3">
      <c r="A5">
        <v>1000</v>
      </c>
      <c r="B5">
        <v>4999</v>
      </c>
      <c r="D5" t="s">
        <v>2096</v>
      </c>
      <c r="E5">
        <f>COUNTIFS(Crowdfunding!$H:$H,"successful",Crowdfunding!$D:$D,"&lt;=4999",Crowdfunding!$D:$D,"&gt;=1000")</f>
        <v>191</v>
      </c>
      <c r="F5">
        <f>COUNTIFS(Crowdfunding!$H:$H,"failed",Crowdfunding!$D:$D,"&lt;=4999",Crowdfunding!$D:$D,"&gt;=1000")</f>
        <v>38</v>
      </c>
      <c r="G5">
        <f>COUNTIFS(Crowdfunding!$H:$H,"Canceled",Crowdfunding!$D:$D,"&lt;=4999",Crowdfunding!$D:$D,"&gt;=1000")</f>
        <v>2</v>
      </c>
      <c r="H5">
        <f t="shared" ref="H5:H15" si="1">SUM(E5:G5)</f>
        <v>231</v>
      </c>
      <c r="I5" s="5">
        <f t="shared" ref="I5:I15" si="2">E5/$H5</f>
        <v>0.82683982683982682</v>
      </c>
      <c r="J5" s="5">
        <f t="shared" ref="J5:J15" si="3">F5/$H5</f>
        <v>0.16450216450216451</v>
      </c>
      <c r="K5" s="5">
        <f t="shared" ref="K5:K15" si="4">G5/$H5</f>
        <v>8.658008658008658E-3</v>
      </c>
    </row>
    <row r="6" spans="1:11" x14ac:dyDescent="0.3">
      <c r="A6">
        <v>5000</v>
      </c>
      <c r="B6">
        <v>9999</v>
      </c>
      <c r="D6" t="s">
        <v>2097</v>
      </c>
      <c r="E6">
        <f>COUNTIFS(Crowdfunding!$H:$H,"successful",Crowdfunding!$D:$D,"&lt;9999",Crowdfunding!$D:$D,"&gt;=5000")</f>
        <v>164</v>
      </c>
      <c r="F6">
        <f>COUNTIFS(Crowdfunding!$H:$H,"failed",Crowdfunding!$D:$D,"&lt;9999",Crowdfunding!$D:$D,"&gt;=5000")</f>
        <v>126</v>
      </c>
      <c r="G6">
        <f>COUNTIFS(Crowdfunding!$H:$H,"canceled",Crowdfunding!$D:$D,"&lt;9999",Crowdfunding!$D:$D,"&gt;=5000")</f>
        <v>25</v>
      </c>
      <c r="H6">
        <f t="shared" si="1"/>
        <v>315</v>
      </c>
      <c r="I6" s="5">
        <f t="shared" si="2"/>
        <v>0.52063492063492067</v>
      </c>
      <c r="J6" s="5">
        <f t="shared" si="3"/>
        <v>0.4</v>
      </c>
      <c r="K6" s="5">
        <f t="shared" si="4"/>
        <v>7.9365079365079361E-2</v>
      </c>
    </row>
    <row r="7" spans="1:11" x14ac:dyDescent="0.3">
      <c r="A7">
        <v>10000</v>
      </c>
      <c r="B7">
        <v>14999</v>
      </c>
      <c r="D7" t="s">
        <v>2098</v>
      </c>
      <c r="E7">
        <f>COUNTIFS(Crowdfunding!$H:$H,"successful",Crowdfunding!$D:$D,"&lt;14999",Crowdfunding!$D:$D,"&gt;=10000")</f>
        <v>4</v>
      </c>
      <c r="F7">
        <f>COUNTIFS(Crowdfunding!$H:$H,"failed",Crowdfunding!$D:$D,"&lt;14999",Crowdfunding!$D:$D,"&gt;=10000")</f>
        <v>5</v>
      </c>
      <c r="G7">
        <f>COUNTIFS(Crowdfunding!$H:$H,"canceled",Crowdfunding!$D:$D,"&lt;14999",Crowdfunding!$D:$D,"&gt;=10000")</f>
        <v>0</v>
      </c>
      <c r="H7">
        <f t="shared" si="1"/>
        <v>9</v>
      </c>
      <c r="I7" s="5">
        <f t="shared" si="2"/>
        <v>0.44444444444444442</v>
      </c>
      <c r="J7" s="5">
        <f t="shared" si="3"/>
        <v>0.55555555555555558</v>
      </c>
      <c r="K7" s="5">
        <f t="shared" si="4"/>
        <v>0</v>
      </c>
    </row>
    <row r="8" spans="1:11" x14ac:dyDescent="0.3">
      <c r="A8">
        <v>15000</v>
      </c>
      <c r="B8">
        <v>19999</v>
      </c>
      <c r="D8" t="s">
        <v>2099</v>
      </c>
      <c r="E8">
        <f>COUNTIFS(Crowdfunding!$H:$H,"successful",Crowdfunding!$D:$D,"&lt;19999",Crowdfunding!$D:$D,"&gt;=15000")</f>
        <v>10</v>
      </c>
      <c r="F8">
        <f>COUNTIFS(Crowdfunding!$H:$H,"failed",Crowdfunding!$D:$D,"&lt;19999",Crowdfunding!$D:$D,"&gt;=15000")</f>
        <v>0</v>
      </c>
      <c r="G8">
        <f>COUNTIFS(Crowdfunding!$H:$H,"canceled",Crowdfunding!$D:$D,"&lt;19999",Crowdfunding!$D:$D,"&gt;=15000")</f>
        <v>0</v>
      </c>
      <c r="H8">
        <f t="shared" si="1"/>
        <v>10</v>
      </c>
      <c r="I8" s="5">
        <f t="shared" si="2"/>
        <v>1</v>
      </c>
      <c r="J8" s="5">
        <f t="shared" si="3"/>
        <v>0</v>
      </c>
      <c r="K8" s="5">
        <f t="shared" si="4"/>
        <v>0</v>
      </c>
    </row>
    <row r="9" spans="1:11" x14ac:dyDescent="0.3">
      <c r="A9">
        <v>20000</v>
      </c>
      <c r="B9">
        <v>24999</v>
      </c>
      <c r="D9" t="s">
        <v>2100</v>
      </c>
      <c r="E9">
        <f>COUNTIFS(Crowdfunding!$H:$H,"successful",Crowdfunding!$D:$D,"&lt;24999",Crowdfunding!$D:$D,"&gt;=20000")</f>
        <v>7</v>
      </c>
      <c r="F9">
        <f>COUNTIFS(Crowdfunding!$H:$H,"failed",Crowdfunding!$D:$D,"&lt;24999",Crowdfunding!$D:$D,"&gt;=20000")</f>
        <v>0</v>
      </c>
      <c r="G9">
        <f>COUNTIFS(Crowdfunding!$H:$H,"canceled",Crowdfunding!$D:$D,"&lt;24999",Crowdfunding!$D:$D,"&gt;=20000")</f>
        <v>0</v>
      </c>
      <c r="H9">
        <f t="shared" si="1"/>
        <v>7</v>
      </c>
      <c r="I9" s="5">
        <f t="shared" si="2"/>
        <v>1</v>
      </c>
      <c r="J9" s="5">
        <f t="shared" si="3"/>
        <v>0</v>
      </c>
      <c r="K9" s="5">
        <f t="shared" si="4"/>
        <v>0</v>
      </c>
    </row>
    <row r="10" spans="1:11" x14ac:dyDescent="0.3">
      <c r="A10">
        <v>25000</v>
      </c>
      <c r="B10">
        <v>29999</v>
      </c>
      <c r="D10" t="s">
        <v>2101</v>
      </c>
      <c r="E10">
        <f>COUNTIFS(Crowdfunding!$H:$H,"successful",Crowdfunding!$D:$D,"&lt;29999",Crowdfunding!$D:$D,"&gt;=25000")</f>
        <v>11</v>
      </c>
      <c r="F10">
        <f>COUNTIFS(Crowdfunding!$H:$H,"failed",Crowdfunding!$D:$D,"&lt;29999",Crowdfunding!$D:$D,"&gt;=25000")</f>
        <v>3</v>
      </c>
      <c r="G10">
        <f>COUNTIFS(Crowdfunding!$H:$H,"canceled",Crowdfunding!$D:$D,"&lt;29999",Crowdfunding!$D:$D,"&gt;=25000")</f>
        <v>0</v>
      </c>
      <c r="H10">
        <f t="shared" si="1"/>
        <v>14</v>
      </c>
      <c r="I10" s="5">
        <f t="shared" si="2"/>
        <v>0.7857142857142857</v>
      </c>
      <c r="J10" s="5">
        <f t="shared" si="3"/>
        <v>0.21428571428571427</v>
      </c>
      <c r="K10" s="5">
        <f t="shared" si="4"/>
        <v>0</v>
      </c>
    </row>
    <row r="11" spans="1:11" x14ac:dyDescent="0.3">
      <c r="A11">
        <v>30000</v>
      </c>
      <c r="B11">
        <v>34999</v>
      </c>
      <c r="D11" t="s">
        <v>2102</v>
      </c>
      <c r="E11">
        <f>COUNTIFS(Crowdfunding!$H:$H,"successful",Crowdfunding!$D:$D,"&lt;34999",Crowdfunding!$D:$D,"&gt;=30000")</f>
        <v>7</v>
      </c>
      <c r="F11">
        <f>COUNTIFS(Crowdfunding!$H:$H,"failed",Crowdfunding!$D:$D,"&lt;34999",Crowdfunding!$D:$D,"&gt;=30000")</f>
        <v>0</v>
      </c>
      <c r="G11">
        <f>COUNTIFS(Crowdfunding!$H:$H,"canceled",Crowdfunding!$D:$D,"&lt;34999",Crowdfunding!$D:$D,"&gt;=30000")</f>
        <v>0</v>
      </c>
      <c r="H11">
        <f t="shared" si="1"/>
        <v>7</v>
      </c>
      <c r="I11" s="5">
        <f t="shared" si="2"/>
        <v>1</v>
      </c>
      <c r="J11" s="5">
        <f t="shared" si="3"/>
        <v>0</v>
      </c>
      <c r="K11" s="5">
        <f t="shared" si="4"/>
        <v>0</v>
      </c>
    </row>
    <row r="12" spans="1:11" x14ac:dyDescent="0.3">
      <c r="A12">
        <v>35000</v>
      </c>
      <c r="B12">
        <v>39999</v>
      </c>
      <c r="D12" t="s">
        <v>2103</v>
      </c>
      <c r="E12">
        <f>COUNTIFS(Crowdfunding!$H:$H,"successful",Crowdfunding!$D:$D,"&lt;39999",Crowdfunding!$D:$D,"&gt;=35000")</f>
        <v>8</v>
      </c>
      <c r="F12">
        <f>COUNTIFS(Crowdfunding!$H:$H,"failed",Crowdfunding!$D:$D,"&lt;39999",Crowdfunding!$D:$D,"&gt;=35000")</f>
        <v>3</v>
      </c>
      <c r="G12">
        <f>COUNTIFS(Crowdfunding!$H:$H,"canceled",Crowdfunding!$D:$D,"&lt;39999",Crowdfunding!$D:$D,"&gt;=35000")</f>
        <v>1</v>
      </c>
      <c r="H12">
        <f t="shared" si="1"/>
        <v>12</v>
      </c>
      <c r="I12" s="5">
        <f t="shared" si="2"/>
        <v>0.66666666666666663</v>
      </c>
      <c r="J12" s="5">
        <f t="shared" si="3"/>
        <v>0.25</v>
      </c>
      <c r="K12" s="5">
        <f t="shared" si="4"/>
        <v>8.3333333333333329E-2</v>
      </c>
    </row>
    <row r="13" spans="1:11" x14ac:dyDescent="0.3">
      <c r="A13">
        <v>40000</v>
      </c>
      <c r="B13">
        <v>44999</v>
      </c>
      <c r="D13" t="s">
        <v>2104</v>
      </c>
      <c r="E13">
        <f>COUNTIFS(Crowdfunding!$H:$H,"successful",Crowdfunding!$D:$D,"&lt;44999",Crowdfunding!$D:$D,"&gt;=40000")</f>
        <v>11</v>
      </c>
      <c r="F13">
        <f>COUNTIFS(Crowdfunding!$H:$H,"failed",Crowdfunding!$D:$D,"&lt;44999",Crowdfunding!$D:$D,"&gt;=40000")</f>
        <v>3</v>
      </c>
      <c r="G13">
        <f>COUNTIFS(Crowdfunding!$H:$H,"canceled",Crowdfunding!$D:$D,"&lt;44999",Crowdfunding!$D:$D,"&gt;=40000")</f>
        <v>0</v>
      </c>
      <c r="H13">
        <f t="shared" si="1"/>
        <v>14</v>
      </c>
      <c r="I13" s="5">
        <f t="shared" si="2"/>
        <v>0.7857142857142857</v>
      </c>
      <c r="J13" s="5">
        <f t="shared" si="3"/>
        <v>0.21428571428571427</v>
      </c>
      <c r="K13" s="5">
        <f t="shared" si="4"/>
        <v>0</v>
      </c>
    </row>
    <row r="14" spans="1:11" x14ac:dyDescent="0.3">
      <c r="A14">
        <v>45000</v>
      </c>
      <c r="B14">
        <v>49999</v>
      </c>
      <c r="D14" t="s">
        <v>2105</v>
      </c>
      <c r="E14">
        <f>COUNTIFS(Crowdfunding!$H:$H,"successful",Crowdfunding!$D:$D,"&lt;49999",Crowdfunding!$D:$D,"&gt;=45000")</f>
        <v>8</v>
      </c>
      <c r="F14">
        <f>COUNTIFS(Crowdfunding!$H:$H,"failed",Crowdfunding!$D:$D,"&lt;49999",Crowdfunding!$D:$D,"&gt;=45000")</f>
        <v>3</v>
      </c>
      <c r="G14">
        <f>COUNTIFS(Crowdfunding!$H:$H,"canceled",Crowdfunding!$D:$D,"&lt;49999",Crowdfunding!$D:$D,"&gt;=45000")</f>
        <v>0</v>
      </c>
      <c r="H14">
        <f t="shared" si="1"/>
        <v>11</v>
      </c>
      <c r="I14" s="5">
        <f t="shared" si="2"/>
        <v>0.72727272727272729</v>
      </c>
      <c r="J14" s="5">
        <f t="shared" si="3"/>
        <v>0.27272727272727271</v>
      </c>
      <c r="K14" s="5">
        <f t="shared" si="4"/>
        <v>0</v>
      </c>
    </row>
    <row r="15" spans="1:11" x14ac:dyDescent="0.3">
      <c r="A15">
        <v>50000</v>
      </c>
      <c r="D15" t="s">
        <v>2106</v>
      </c>
      <c r="E15">
        <f>COUNTIFS(Crowdfunding!$H:$H,"successful",Crowdfunding!$D:$D,"&gt;49999")</f>
        <v>114</v>
      </c>
      <c r="F15">
        <f>COUNTIFS(Crowdfunding!$H:$H,"failed",Crowdfunding!$D:$D,"&gt;49999")</f>
        <v>163</v>
      </c>
      <c r="G15">
        <f>COUNTIFS(Crowdfunding!$H:$H,"canceled",Crowdfunding!$D:$D,"&gt;49999")</f>
        <v>28</v>
      </c>
      <c r="H15">
        <f t="shared" si="1"/>
        <v>305</v>
      </c>
      <c r="I15" s="5">
        <f t="shared" si="2"/>
        <v>0.3737704918032787</v>
      </c>
      <c r="J15" s="5">
        <f t="shared" si="3"/>
        <v>0.53442622950819674</v>
      </c>
      <c r="K15" s="5">
        <f t="shared" si="4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DEC7-2691-44C3-A1F1-22930DE22F25}">
  <dimension ref="A1:E18"/>
  <sheetViews>
    <sheetView topLeftCell="A19" workbookViewId="0">
      <selection activeCell="G15" sqref="G15"/>
    </sheetView>
  </sheetViews>
  <sheetFormatPr defaultRowHeight="15.6" x14ac:dyDescent="0.3"/>
  <cols>
    <col min="1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7" width="10.296875" bestFit="1" customWidth="1"/>
    <col min="8" max="8" width="15.19921875" bestFit="1" customWidth="1"/>
    <col min="9" max="9" width="10.296875" bestFit="1" customWidth="1"/>
    <col min="10" max="10" width="20.09765625" bestFit="1" customWidth="1"/>
    <col min="11" max="11" width="15.199218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2086</v>
      </c>
      <c r="B2" t="s">
        <v>2070</v>
      </c>
    </row>
    <row r="4" spans="1:5" x14ac:dyDescent="0.3">
      <c r="A4" s="8" t="s">
        <v>2073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2077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9" t="s">
        <v>2078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9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9" t="s">
        <v>2083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9" t="s">
        <v>2085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9" t="s">
        <v>2075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9" t="s">
        <v>2084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9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9" t="s">
        <v>2076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9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9" t="s">
        <v>2080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9" t="s">
        <v>2082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9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CBAB-4FBD-4A23-8FAB-8D09AF1902AD}">
  <dimension ref="A1:F30"/>
  <sheetViews>
    <sheetView topLeftCell="A20" workbookViewId="0">
      <selection activeCell="B10" sqref="B1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635-C9BB-41D3-BCFF-A447EBE94670}">
  <dimension ref="A1:F14"/>
  <sheetViews>
    <sheetView topLeftCell="A20" workbookViewId="0">
      <selection activeCell="L29" sqref="L29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2" sqref="H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1.19921875" style="7"/>
    <col min="9" max="9" width="13" bestFit="1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6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s="7">
        <f>IFERROR(E2/I2,0)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s="7">
        <f>IFERROR(E3/I3,0)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1">
        <f t="shared" ref="M3:O66" si="1">(((L3/60)/60)/24)+DATE(1970,1,1)</f>
        <v>41870.208333333336</v>
      </c>
      <c r="N3">
        <v>1408597200</v>
      </c>
      <c r="O3" s="11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s="7">
        <f>IFERROR(E4/I4,0)</f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s="7">
        <f>IFERROR(E5/I5,0)</f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s="7">
        <f>IFERROR(E6/I6,0)</f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s="7">
        <f>IFERROR(E7/I7,0)</f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s="7">
        <f>IFERROR(E8/I8,0)</f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s="7">
        <f>IFERROR(E9/I9,0)</f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s="7">
        <f>IFERROR(E10/I10,0)</f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s="7">
        <f>IFERROR(E11/I11,0)</f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s="7">
        <f>IFERROR(E12/I12,0)</f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s="7">
        <f>IFERROR(E13/I13,0)</f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s="7">
        <f>IFERROR(E14/I14,0)</f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s="7">
        <f>IFERROR(E15/I15,0)</f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s="7">
        <f>IFERROR(E16/I16,0)</f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s="7">
        <f>IFERROR(E17/I17,0)</f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s="7">
        <f>IFERROR(E18/I18,0)</f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s="7">
        <f>IFERROR(E19/I19,0)</f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s="7">
        <f>IFERROR(E20/I20,0)</f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s="7">
        <f>IFERROR(E21/I21,0)</f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s="7">
        <f>IFERROR(E22/I22,0)</f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s="7">
        <f>IFERROR(E23/I23,0)</f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s="7">
        <f>IFERROR(E24/I24,0)</f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s="7">
        <f>IFERROR(E25/I25,0)</f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s="7">
        <f>IFERROR(E26/I26,0)</f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s="7">
        <f>IFERROR(E27/I27,0)</f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s="7">
        <f>IFERROR(E28/I28,0)</f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s="7">
        <f>IFERROR(E29/I29,0)</f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s="7">
        <f>IFERROR(E30/I30,0)</f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s="7">
        <f>IFERROR(E31/I31,0)</f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s="7">
        <f>IFERROR(E32/I32,0)</f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s="7">
        <f>IFERROR(E33/I33,0)</f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s="7">
        <f>IFERROR(E34/I34,0)</f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s="7">
        <f>IFERROR(E35/I35,0)</f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s="7">
        <f>IFERROR(E36/I36,0)</f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s="7">
        <f>IFERROR(E37/I37,0)</f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s="7">
        <f>IFERROR(E38/I38,0)</f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s="7">
        <f>IFERROR(E39/I39,0)</f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s="7">
        <f>IFERROR(E40/I40,0)</f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s="7">
        <f>IFERROR(E41/I41,0)</f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s="7">
        <f>IFERROR(E42/I42,0)</f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s="7">
        <f>IFERROR(E43/I43,0)</f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s="7">
        <f>IFERROR(E44/I44,0)</f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s="7">
        <f>IFERROR(E45/I45,0)</f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s="7">
        <f>IFERROR(E46/I46,0)</f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s="7">
        <f>IFERROR(E47/I47,0)</f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s="7">
        <f>IFERROR(E48/I48,0)</f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s="7">
        <f>IFERROR(E49/I49,0)</f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s="7">
        <f>IFERROR(E50/I50,0)</f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s="7">
        <f>IFERROR(E51/I51,0)</f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s="7">
        <f>IFERROR(E52/I52,0)</f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s="7">
        <f>IFERROR(E53/I53,0)</f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s="7">
        <f>IFERROR(E54/I54,0)</f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s="7">
        <f>IFERROR(E55/I55,0)</f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s="7">
        <f>IFERROR(E56/I56,0)</f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s="7">
        <f>IFERROR(E57/I57,0)</f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s="7">
        <f>IFERROR(E58/I58,0)</f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s="7">
        <f>IFERROR(E59/I59,0)</f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s="7">
        <f>IFERROR(E60/I60,0)</f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s="7">
        <f>IFERROR(E61/I61,0)</f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s="7">
        <f>IFERROR(E62/I62,0)</f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s="7">
        <f>IFERROR(E63/I63,0)</f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s="7">
        <f>IFERROR(E64/I64,0)</f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s="7">
        <f>IFERROR(E65/I65,0)</f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s="7">
        <f>IFERROR(E66/I66,0)</f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2">E67/D67</f>
        <v>2.3614754098360655</v>
      </c>
      <c r="G67" s="7">
        <f>IFERROR(E67/I67,0)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O130" si="3">(((L67/60)/60)/24)+DATE(1970,1,1)</f>
        <v>40570.25</v>
      </c>
      <c r="N67">
        <v>1296712800</v>
      </c>
      <c r="O67" s="11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s="7">
        <f>IFERROR(E68/I68,0)</f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1">
        <f t="shared" si="3"/>
        <v>42102.208333333328</v>
      </c>
      <c r="N68">
        <v>1428901200</v>
      </c>
      <c r="O68" s="11">
        <f t="shared" si="3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s="7">
        <f>IFERROR(E69/I69,0)</f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1">
        <f t="shared" si="3"/>
        <v>40203.25</v>
      </c>
      <c r="N69">
        <v>1264831200</v>
      </c>
      <c r="O69" s="11">
        <f t="shared" si="3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s="7">
        <f>IFERROR(E70/I70,0)</f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1">
        <f t="shared" si="3"/>
        <v>42943.208333333328</v>
      </c>
      <c r="N70">
        <v>1505192400</v>
      </c>
      <c r="O70" s="11">
        <f t="shared" si="3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s="7">
        <f>IFERROR(E71/I71,0)</f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1">
        <f t="shared" si="3"/>
        <v>40531.25</v>
      </c>
      <c r="N71">
        <v>1295676000</v>
      </c>
      <c r="O71" s="11">
        <f t="shared" si="3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s="7">
        <f>IFERROR(E72/I72,0)</f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1">
        <f t="shared" si="3"/>
        <v>40484.208333333336</v>
      </c>
      <c r="N72">
        <v>1292911200</v>
      </c>
      <c r="O72" s="11">
        <f t="shared" si="3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s="7">
        <f>IFERROR(E73/I73,0)</f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1">
        <f t="shared" si="3"/>
        <v>43799.25</v>
      </c>
      <c r="N73">
        <v>1575439200</v>
      </c>
      <c r="O73" s="11">
        <f t="shared" si="3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s="7">
        <f>IFERROR(E74/I74,0)</f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1">
        <f t="shared" si="3"/>
        <v>42186.208333333328</v>
      </c>
      <c r="N74">
        <v>1438837200</v>
      </c>
      <c r="O74" s="11">
        <f t="shared" si="3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s="7">
        <f>IFERROR(E75/I75,0)</f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1">
        <f t="shared" si="3"/>
        <v>42701.25</v>
      </c>
      <c r="N75">
        <v>1480485600</v>
      </c>
      <c r="O75" s="11">
        <f t="shared" si="3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s="7">
        <f>IFERROR(E76/I76,0)</f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1">
        <f t="shared" si="3"/>
        <v>42456.208333333328</v>
      </c>
      <c r="N76">
        <v>1459141200</v>
      </c>
      <c r="O76" s="11">
        <f t="shared" si="3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s="7">
        <f>IFERROR(E77/I77,0)</f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1">
        <f t="shared" si="3"/>
        <v>43296.208333333328</v>
      </c>
      <c r="N77">
        <v>1532322000</v>
      </c>
      <c r="O77" s="11">
        <f t="shared" si="3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s="7">
        <f>IFERROR(E78/I78,0)</f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1">
        <f t="shared" si="3"/>
        <v>42027.25</v>
      </c>
      <c r="N78">
        <v>1426222800</v>
      </c>
      <c r="O78" s="11">
        <f t="shared" si="3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s="7">
        <f>IFERROR(E79/I79,0)</f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1">
        <f t="shared" si="3"/>
        <v>40448.208333333336</v>
      </c>
      <c r="N79">
        <v>1286773200</v>
      </c>
      <c r="O79" s="11">
        <f t="shared" si="3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s="7">
        <f>IFERROR(E80/I80,0)</f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1">
        <f t="shared" si="3"/>
        <v>43206.208333333328</v>
      </c>
      <c r="N80">
        <v>1523941200</v>
      </c>
      <c r="O80" s="11">
        <f t="shared" si="3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s="7">
        <f>IFERROR(E81/I81,0)</f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1">
        <f t="shared" si="3"/>
        <v>43267.208333333328</v>
      </c>
      <c r="N81">
        <v>1529557200</v>
      </c>
      <c r="O81" s="11">
        <f t="shared" si="3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s="7">
        <f>IFERROR(E82/I82,0)</f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1">
        <f t="shared" si="3"/>
        <v>42976.208333333328</v>
      </c>
      <c r="N82">
        <v>1506574800</v>
      </c>
      <c r="O82" s="11">
        <f t="shared" si="3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s="7">
        <f>IFERROR(E83/I83,0)</f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1">
        <f t="shared" si="3"/>
        <v>43062.25</v>
      </c>
      <c r="N83">
        <v>1513576800</v>
      </c>
      <c r="O83" s="11">
        <f t="shared" si="3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s="7">
        <f>IFERROR(E84/I84,0)</f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1">
        <f t="shared" si="3"/>
        <v>43482.25</v>
      </c>
      <c r="N84">
        <v>1548309600</v>
      </c>
      <c r="O84" s="11">
        <f t="shared" si="3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s="7">
        <f>IFERROR(E85/I85,0)</f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1">
        <f t="shared" si="3"/>
        <v>42579.208333333328</v>
      </c>
      <c r="N85">
        <v>1471582800</v>
      </c>
      <c r="O85" s="11">
        <f t="shared" si="3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s="7">
        <f>IFERROR(E86/I86,0)</f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1">
        <f t="shared" si="3"/>
        <v>41118.208333333336</v>
      </c>
      <c r="N86">
        <v>1344315600</v>
      </c>
      <c r="O86" s="11">
        <f t="shared" si="3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s="7">
        <f>IFERROR(E87/I87,0)</f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1">
        <f t="shared" si="3"/>
        <v>40797.208333333336</v>
      </c>
      <c r="N87">
        <v>1316408400</v>
      </c>
      <c r="O87" s="11">
        <f t="shared" si="3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s="7">
        <f>IFERROR(E88/I88,0)</f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1">
        <f t="shared" si="3"/>
        <v>42128.208333333328</v>
      </c>
      <c r="N88">
        <v>1431838800</v>
      </c>
      <c r="O88" s="11">
        <f t="shared" si="3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s="7">
        <f>IFERROR(E89/I89,0)</f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1">
        <f t="shared" si="3"/>
        <v>40610.25</v>
      </c>
      <c r="N89">
        <v>1300510800</v>
      </c>
      <c r="O89" s="11">
        <f t="shared" si="3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s="7">
        <f>IFERROR(E90/I90,0)</f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1">
        <f t="shared" si="3"/>
        <v>42110.208333333328</v>
      </c>
      <c r="N90">
        <v>1431061200</v>
      </c>
      <c r="O90" s="11">
        <f t="shared" si="3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s="7">
        <f>IFERROR(E91/I91,0)</f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1">
        <f t="shared" si="3"/>
        <v>40283.208333333336</v>
      </c>
      <c r="N91">
        <v>1271480400</v>
      </c>
      <c r="O91" s="11">
        <f t="shared" si="3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s="7">
        <f>IFERROR(E92/I92,0)</f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1">
        <f t="shared" si="3"/>
        <v>42425.25</v>
      </c>
      <c r="N92">
        <v>1456380000</v>
      </c>
      <c r="O92" s="11">
        <f t="shared" si="3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s="7">
        <f>IFERROR(E93/I93,0)</f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1">
        <f t="shared" si="3"/>
        <v>42588.208333333328</v>
      </c>
      <c r="N93">
        <v>1472878800</v>
      </c>
      <c r="O93" s="11">
        <f t="shared" si="3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s="7">
        <f>IFERROR(E94/I94,0)</f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1">
        <f t="shared" si="3"/>
        <v>40352.208333333336</v>
      </c>
      <c r="N94">
        <v>1277355600</v>
      </c>
      <c r="O94" s="11">
        <f t="shared" si="3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s="7">
        <f>IFERROR(E95/I95,0)</f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1">
        <f t="shared" si="3"/>
        <v>41202.208333333336</v>
      </c>
      <c r="N95">
        <v>1351054800</v>
      </c>
      <c r="O95" s="11">
        <f t="shared" si="3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s="7">
        <f>IFERROR(E96/I96,0)</f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1">
        <f t="shared" si="3"/>
        <v>43562.208333333328</v>
      </c>
      <c r="N96">
        <v>1555563600</v>
      </c>
      <c r="O96" s="11">
        <f t="shared" si="3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s="7">
        <f>IFERROR(E97/I97,0)</f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1">
        <f t="shared" si="3"/>
        <v>43752.208333333328</v>
      </c>
      <c r="N97">
        <v>1571634000</v>
      </c>
      <c r="O97" s="11">
        <f t="shared" si="3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s="7">
        <f>IFERROR(E98/I98,0)</f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1">
        <f t="shared" si="3"/>
        <v>40612.25</v>
      </c>
      <c r="N98">
        <v>1300856400</v>
      </c>
      <c r="O98" s="11">
        <f t="shared" si="3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s="7">
        <f>IFERROR(E99/I99,0)</f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1">
        <f t="shared" si="3"/>
        <v>42180.208333333328</v>
      </c>
      <c r="N99">
        <v>1439874000</v>
      </c>
      <c r="O99" s="11">
        <f t="shared" si="3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s="7">
        <f>IFERROR(E100/I100,0)</f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3"/>
        <v>42212.208333333328</v>
      </c>
      <c r="N100">
        <v>1438318800</v>
      </c>
      <c r="O100" s="11">
        <f t="shared" si="3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s="7">
        <f>IFERROR(E101/I101,0)</f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3"/>
        <v>41968.25</v>
      </c>
      <c r="N101">
        <v>1419400800</v>
      </c>
      <c r="O101" s="11">
        <f t="shared" si="3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s="7">
        <f>IFERROR(E102/I102,0)</f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1">
        <f t="shared" si="3"/>
        <v>40835.208333333336</v>
      </c>
      <c r="N102">
        <v>1320555600</v>
      </c>
      <c r="O102" s="11">
        <f t="shared" si="3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s="7">
        <f>IFERROR(E103/I103,0)</f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3"/>
        <v>42056.25</v>
      </c>
      <c r="N103">
        <v>1425103200</v>
      </c>
      <c r="O103" s="11">
        <f t="shared" si="3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s="7">
        <f>IFERROR(E104/I104,0)</f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3"/>
        <v>43234.208333333328</v>
      </c>
      <c r="N104">
        <v>1526878800</v>
      </c>
      <c r="O104" s="11">
        <f t="shared" si="3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s="7">
        <f>IFERROR(E105/I105,0)</f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3"/>
        <v>40475.208333333336</v>
      </c>
      <c r="N105">
        <v>1288674000</v>
      </c>
      <c r="O105" s="11">
        <f t="shared" si="3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s="7">
        <f>IFERROR(E106/I106,0)</f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3"/>
        <v>42878.208333333328</v>
      </c>
      <c r="N106">
        <v>1495602000</v>
      </c>
      <c r="O106" s="11">
        <f t="shared" si="3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s="7">
        <f>IFERROR(E107/I107,0)</f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3"/>
        <v>41366.208333333336</v>
      </c>
      <c r="N107">
        <v>1366434000</v>
      </c>
      <c r="O107" s="11">
        <f t="shared" si="3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s="7">
        <f>IFERROR(E108/I108,0)</f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3"/>
        <v>43716.208333333328</v>
      </c>
      <c r="N108">
        <v>1568350800</v>
      </c>
      <c r="O108" s="11">
        <f t="shared" si="3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s="7">
        <f>IFERROR(E109/I109,0)</f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3"/>
        <v>43213.208333333328</v>
      </c>
      <c r="N109">
        <v>1525928400</v>
      </c>
      <c r="O109" s="11">
        <f t="shared" si="3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s="7">
        <f>IFERROR(E110/I110,0)</f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3"/>
        <v>41005.208333333336</v>
      </c>
      <c r="N110">
        <v>1336885200</v>
      </c>
      <c r="O110" s="11">
        <f t="shared" si="3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s="7">
        <f>IFERROR(E111/I111,0)</f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3"/>
        <v>41651.25</v>
      </c>
      <c r="N111">
        <v>1389679200</v>
      </c>
      <c r="O111" s="11">
        <f t="shared" si="3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s="7">
        <f>IFERROR(E112/I112,0)</f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3"/>
        <v>43354.208333333328</v>
      </c>
      <c r="N112">
        <v>1538283600</v>
      </c>
      <c r="O112" s="11">
        <f t="shared" si="3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s="7">
        <f>IFERROR(E113/I113,0)</f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3"/>
        <v>41174.208333333336</v>
      </c>
      <c r="N113">
        <v>1348808400</v>
      </c>
      <c r="O113" s="11">
        <f t="shared" si="3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s="7">
        <f>IFERROR(E114/I114,0)</f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3"/>
        <v>41875.208333333336</v>
      </c>
      <c r="N114">
        <v>1410152400</v>
      </c>
      <c r="O114" s="11">
        <f t="shared" si="3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s="7">
        <f>IFERROR(E115/I115,0)</f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3"/>
        <v>42990.208333333328</v>
      </c>
      <c r="N115">
        <v>1505797200</v>
      </c>
      <c r="O115" s="11">
        <f t="shared" si="3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s="7">
        <f>IFERROR(E116/I116,0)</f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3"/>
        <v>43564.208333333328</v>
      </c>
      <c r="N116">
        <v>1554872400</v>
      </c>
      <c r="O116" s="11">
        <f t="shared" si="3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s="7">
        <f>IFERROR(E117/I117,0)</f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3"/>
        <v>43056.25</v>
      </c>
      <c r="N117">
        <v>1513922400</v>
      </c>
      <c r="O117" s="11">
        <f t="shared" si="3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s="7">
        <f>IFERROR(E118/I118,0)</f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3"/>
        <v>42265.208333333328</v>
      </c>
      <c r="N118">
        <v>1442638800</v>
      </c>
      <c r="O118" s="11">
        <f t="shared" si="3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s="7">
        <f>IFERROR(E119/I119,0)</f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3"/>
        <v>40808.208333333336</v>
      </c>
      <c r="N119">
        <v>1317186000</v>
      </c>
      <c r="O119" s="11">
        <f t="shared" si="3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s="7">
        <f>IFERROR(E120/I120,0)</f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3"/>
        <v>41665.25</v>
      </c>
      <c r="N120">
        <v>1391234400</v>
      </c>
      <c r="O120" s="11">
        <f t="shared" si="3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s="7">
        <f>IFERROR(E121/I121,0)</f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3"/>
        <v>41806.208333333336</v>
      </c>
      <c r="N121">
        <v>1404363600</v>
      </c>
      <c r="O121" s="11">
        <f t="shared" si="3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s="7">
        <f>IFERROR(E122/I122,0)</f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3"/>
        <v>42111.208333333328</v>
      </c>
      <c r="N122">
        <v>1429592400</v>
      </c>
      <c r="O122" s="11">
        <f t="shared" si="3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s="7">
        <f>IFERROR(E123/I123,0)</f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3"/>
        <v>41917.208333333336</v>
      </c>
      <c r="N123">
        <v>1413608400</v>
      </c>
      <c r="O123" s="11">
        <f t="shared" si="3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s="7">
        <f>IFERROR(E124/I124,0)</f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3"/>
        <v>41970.25</v>
      </c>
      <c r="N124">
        <v>1419400800</v>
      </c>
      <c r="O124" s="11">
        <f t="shared" si="3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s="7">
        <f>IFERROR(E125/I125,0)</f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3"/>
        <v>42332.25</v>
      </c>
      <c r="N125">
        <v>1448604000</v>
      </c>
      <c r="O125" s="11">
        <f t="shared" si="3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s="7">
        <f>IFERROR(E126/I126,0)</f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3"/>
        <v>43598.208333333328</v>
      </c>
      <c r="N126">
        <v>1562302800</v>
      </c>
      <c r="O126" s="11">
        <f t="shared" si="3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s="7">
        <f>IFERROR(E127/I127,0)</f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3"/>
        <v>43362.208333333328</v>
      </c>
      <c r="N127">
        <v>1537678800</v>
      </c>
      <c r="O127" s="11">
        <f t="shared" si="3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s="7">
        <f>IFERROR(E128/I128,0)</f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3"/>
        <v>42596.208333333328</v>
      </c>
      <c r="N128">
        <v>1473570000</v>
      </c>
      <c r="O128" s="11">
        <f t="shared" si="3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2"/>
        <v>0.51421511627906979</v>
      </c>
      <c r="G129" s="7">
        <f>IFERROR(E129/I129,0)</f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3"/>
        <v>40310.208333333336</v>
      </c>
      <c r="N129">
        <v>1273899600</v>
      </c>
      <c r="O129" s="11">
        <f t="shared" si="3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2"/>
        <v>0.60334277620396604</v>
      </c>
      <c r="G130" s="7">
        <f>IFERROR(E130/I130,0)</f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3"/>
        <v>40417.208333333336</v>
      </c>
      <c r="N130">
        <v>1284008400</v>
      </c>
      <c r="O130" s="11">
        <f t="shared" si="3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4">E131/D131</f>
        <v>3.2026936026936029E-2</v>
      </c>
      <c r="G131" s="7">
        <f>IFERROR(E131/I131,0)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O194" si="5">(((L131/60)/60)/24)+DATE(1970,1,1)</f>
        <v>42038.25</v>
      </c>
      <c r="N131">
        <v>1425103200</v>
      </c>
      <c r="O131" s="11">
        <f t="shared" si="5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s="7">
        <f>IFERROR(E132/I132,0)</f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5"/>
        <v>40842.208333333336</v>
      </c>
      <c r="N132">
        <v>1320991200</v>
      </c>
      <c r="O132" s="11">
        <f t="shared" si="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s="7">
        <f>IFERROR(E133/I133,0)</f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5"/>
        <v>41607.25</v>
      </c>
      <c r="N133">
        <v>1386828000</v>
      </c>
      <c r="O133" s="11">
        <f t="shared" si="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s="7">
        <f>IFERROR(E134/I134,0)</f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5"/>
        <v>43112.25</v>
      </c>
      <c r="N134">
        <v>1517119200</v>
      </c>
      <c r="O134" s="11">
        <f t="shared" si="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s="7">
        <f>IFERROR(E135/I135,0)</f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5"/>
        <v>40767.208333333336</v>
      </c>
      <c r="N135">
        <v>1315026000</v>
      </c>
      <c r="O135" s="11">
        <f t="shared" si="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s="7">
        <f>IFERROR(E136/I136,0)</f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5"/>
        <v>40713.208333333336</v>
      </c>
      <c r="N136">
        <v>1312693200</v>
      </c>
      <c r="O136" s="11">
        <f t="shared" si="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s="7">
        <f>IFERROR(E137/I137,0)</f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5"/>
        <v>41340.25</v>
      </c>
      <c r="N137">
        <v>1363064400</v>
      </c>
      <c r="O137" s="11">
        <f t="shared" si="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s="7">
        <f>IFERROR(E138/I138,0)</f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5"/>
        <v>41797.208333333336</v>
      </c>
      <c r="N138">
        <v>1403154000</v>
      </c>
      <c r="O138" s="11">
        <f t="shared" si="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s="7">
        <f>IFERROR(E139/I139,0)</f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5"/>
        <v>40457.208333333336</v>
      </c>
      <c r="N139">
        <v>1286859600</v>
      </c>
      <c r="O139" s="11">
        <f t="shared" si="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s="7">
        <f>IFERROR(E140/I140,0)</f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5"/>
        <v>41180.208333333336</v>
      </c>
      <c r="N140">
        <v>1349326800</v>
      </c>
      <c r="O140" s="11">
        <f t="shared" si="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s="7">
        <f>IFERROR(E141/I141,0)</f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5"/>
        <v>42115.208333333328</v>
      </c>
      <c r="N141">
        <v>1430974800</v>
      </c>
      <c r="O141" s="11">
        <f t="shared" si="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s="7">
        <f>IFERROR(E142/I142,0)</f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5"/>
        <v>43156.25</v>
      </c>
      <c r="N142">
        <v>1519970400</v>
      </c>
      <c r="O142" s="11">
        <f t="shared" si="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s="7">
        <f>IFERROR(E143/I143,0)</f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5"/>
        <v>42167.208333333328</v>
      </c>
      <c r="N143">
        <v>1434603600</v>
      </c>
      <c r="O143" s="11">
        <f t="shared" si="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s="7">
        <f>IFERROR(E144/I144,0)</f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5"/>
        <v>41005.208333333336</v>
      </c>
      <c r="N144">
        <v>1337230800</v>
      </c>
      <c r="O144" s="11">
        <f t="shared" si="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s="7">
        <f>IFERROR(E145/I145,0)</f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5"/>
        <v>40357.208333333336</v>
      </c>
      <c r="N145">
        <v>1279429200</v>
      </c>
      <c r="O145" s="11">
        <f t="shared" si="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s="7">
        <f>IFERROR(E146/I146,0)</f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5"/>
        <v>43633.208333333328</v>
      </c>
      <c r="N146">
        <v>1561438800</v>
      </c>
      <c r="O146" s="11">
        <f t="shared" si="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s="7">
        <f>IFERROR(E147/I147,0)</f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5"/>
        <v>41889.208333333336</v>
      </c>
      <c r="N147">
        <v>1410498000</v>
      </c>
      <c r="O147" s="11">
        <f t="shared" si="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s="7">
        <f>IFERROR(E148/I148,0)</f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5"/>
        <v>40855.25</v>
      </c>
      <c r="N148">
        <v>1322460000</v>
      </c>
      <c r="O148" s="11">
        <f t="shared" si="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s="7">
        <f>IFERROR(E149/I149,0)</f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5"/>
        <v>42534.208333333328</v>
      </c>
      <c r="N149">
        <v>1466312400</v>
      </c>
      <c r="O149" s="11">
        <f t="shared" si="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s="7">
        <f>IFERROR(E150/I150,0)</f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5"/>
        <v>42941.208333333328</v>
      </c>
      <c r="N150">
        <v>1501736400</v>
      </c>
      <c r="O150" s="11">
        <f t="shared" si="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s="7">
        <f>IFERROR(E151/I151,0)</f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5"/>
        <v>41275.25</v>
      </c>
      <c r="N151">
        <v>1361512800</v>
      </c>
      <c r="O151" s="11">
        <f t="shared" si="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s="7">
        <f>IFERROR(E152/I152,0)</f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1">
        <f t="shared" si="5"/>
        <v>43450.25</v>
      </c>
      <c r="N152">
        <v>1545026400</v>
      </c>
      <c r="O152" s="11">
        <f t="shared" si="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s="7">
        <f>IFERROR(E153/I153,0)</f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5"/>
        <v>41799.208333333336</v>
      </c>
      <c r="N153">
        <v>1406696400</v>
      </c>
      <c r="O153" s="11">
        <f t="shared" si="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s="7">
        <f>IFERROR(E154/I154,0)</f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5"/>
        <v>42783.25</v>
      </c>
      <c r="N154">
        <v>1487916000</v>
      </c>
      <c r="O154" s="11">
        <f t="shared" si="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s="7">
        <f>IFERROR(E155/I155,0)</f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5"/>
        <v>41201.208333333336</v>
      </c>
      <c r="N155">
        <v>1351141200</v>
      </c>
      <c r="O155" s="11">
        <f t="shared" si="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s="7">
        <f>IFERROR(E156/I156,0)</f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5"/>
        <v>42502.208333333328</v>
      </c>
      <c r="N156">
        <v>1465016400</v>
      </c>
      <c r="O156" s="11">
        <f t="shared" si="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s="7">
        <f>IFERROR(E157/I157,0)</f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5"/>
        <v>40262.208333333336</v>
      </c>
      <c r="N157">
        <v>1270789200</v>
      </c>
      <c r="O157" s="11">
        <f t="shared" si="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s="7">
        <f>IFERROR(E158/I158,0)</f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5"/>
        <v>43743.208333333328</v>
      </c>
      <c r="N158">
        <v>1572325200</v>
      </c>
      <c r="O158" s="11">
        <f t="shared" si="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s="7">
        <f>IFERROR(E159/I159,0)</f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5"/>
        <v>41638.25</v>
      </c>
      <c r="N159">
        <v>1389420000</v>
      </c>
      <c r="O159" s="11">
        <f t="shared" si="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s="7">
        <f>IFERROR(E160/I160,0)</f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5"/>
        <v>42346.25</v>
      </c>
      <c r="N160">
        <v>1449640800</v>
      </c>
      <c r="O160" s="11">
        <f t="shared" si="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s="7">
        <f>IFERROR(E161/I161,0)</f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5"/>
        <v>43551.208333333328</v>
      </c>
      <c r="N161">
        <v>1555218000</v>
      </c>
      <c r="O161" s="11">
        <f t="shared" si="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s="7">
        <f>IFERROR(E162/I162,0)</f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5"/>
        <v>43582.208333333328</v>
      </c>
      <c r="N162">
        <v>1557723600</v>
      </c>
      <c r="O162" s="11">
        <f t="shared" si="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s="7">
        <f>IFERROR(E163/I163,0)</f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5"/>
        <v>42270.208333333328</v>
      </c>
      <c r="N163">
        <v>1443502800</v>
      </c>
      <c r="O163" s="11">
        <f t="shared" si="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s="7">
        <f>IFERROR(E164/I164,0)</f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5"/>
        <v>43442.25</v>
      </c>
      <c r="N164">
        <v>1546840800</v>
      </c>
      <c r="O164" s="11">
        <f t="shared" si="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s="7">
        <f>IFERROR(E165/I165,0)</f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5"/>
        <v>43028.208333333328</v>
      </c>
      <c r="N165">
        <v>1512712800</v>
      </c>
      <c r="O165" s="11">
        <f t="shared" si="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s="7">
        <f>IFERROR(E166/I166,0)</f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5"/>
        <v>43016.208333333328</v>
      </c>
      <c r="N166">
        <v>1507525200</v>
      </c>
      <c r="O166" s="11">
        <f t="shared" si="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s="7">
        <f>IFERROR(E167/I167,0)</f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5"/>
        <v>42948.208333333328</v>
      </c>
      <c r="N167">
        <v>1504328400</v>
      </c>
      <c r="O167" s="11">
        <f t="shared" si="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s="7">
        <f>IFERROR(E168/I168,0)</f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5"/>
        <v>40534.25</v>
      </c>
      <c r="N168">
        <v>1293343200</v>
      </c>
      <c r="O168" s="11">
        <f t="shared" si="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s="7">
        <f>IFERROR(E169/I169,0)</f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5"/>
        <v>41435.208333333336</v>
      </c>
      <c r="N169">
        <v>1371704400</v>
      </c>
      <c r="O169" s="11">
        <f t="shared" si="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s="7">
        <f>IFERROR(E170/I170,0)</f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5"/>
        <v>43518.25</v>
      </c>
      <c r="N170">
        <v>1552798800</v>
      </c>
      <c r="O170" s="11">
        <f t="shared" si="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s="7">
        <f>IFERROR(E171/I171,0)</f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5"/>
        <v>41077.208333333336</v>
      </c>
      <c r="N171">
        <v>1342328400</v>
      </c>
      <c r="O171" s="11">
        <f t="shared" si="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s="7">
        <f>IFERROR(E172/I172,0)</f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5"/>
        <v>42950.208333333328</v>
      </c>
      <c r="N172">
        <v>1502341200</v>
      </c>
      <c r="O172" s="11">
        <f t="shared" si="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s="7">
        <f>IFERROR(E173/I173,0)</f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1">
        <f t="shared" si="5"/>
        <v>41718.208333333336</v>
      </c>
      <c r="N173">
        <v>1397192400</v>
      </c>
      <c r="O173" s="11">
        <f t="shared" si="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s="7">
        <f>IFERROR(E174/I174,0)</f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5"/>
        <v>41839.208333333336</v>
      </c>
      <c r="N174">
        <v>1407042000</v>
      </c>
      <c r="O174" s="11">
        <f t="shared" si="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s="7">
        <f>IFERROR(E175/I175,0)</f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5"/>
        <v>41412.208333333336</v>
      </c>
      <c r="N175">
        <v>1369371600</v>
      </c>
      <c r="O175" s="11">
        <f t="shared" si="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s="7">
        <f>IFERROR(E176/I176,0)</f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5"/>
        <v>42282.208333333328</v>
      </c>
      <c r="N176">
        <v>1444107600</v>
      </c>
      <c r="O176" s="11">
        <f t="shared" si="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s="7">
        <f>IFERROR(E177/I177,0)</f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5"/>
        <v>42613.208333333328</v>
      </c>
      <c r="N177">
        <v>1474261200</v>
      </c>
      <c r="O177" s="11">
        <f t="shared" si="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s="7">
        <f>IFERROR(E178/I178,0)</f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5"/>
        <v>42616.208333333328</v>
      </c>
      <c r="N178">
        <v>1473656400</v>
      </c>
      <c r="O178" s="11">
        <f t="shared" si="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s="7">
        <f>IFERROR(E179/I179,0)</f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5"/>
        <v>40497.25</v>
      </c>
      <c r="N179">
        <v>1291960800</v>
      </c>
      <c r="O179" s="11">
        <f t="shared" si="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s="7">
        <f>IFERROR(E180/I180,0)</f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5"/>
        <v>42999.208333333328</v>
      </c>
      <c r="N180">
        <v>1506747600</v>
      </c>
      <c r="O180" s="11">
        <f t="shared" si="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s="7">
        <f>IFERROR(E181/I181,0)</f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5"/>
        <v>41350.208333333336</v>
      </c>
      <c r="N181">
        <v>1363582800</v>
      </c>
      <c r="O181" s="11">
        <f t="shared" si="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s="7">
        <f>IFERROR(E182/I182,0)</f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5"/>
        <v>40259.208333333336</v>
      </c>
      <c r="N182">
        <v>1269666000</v>
      </c>
      <c r="O182" s="11">
        <f t="shared" si="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s="7">
        <f>IFERROR(E183/I183,0)</f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5"/>
        <v>43012.208333333328</v>
      </c>
      <c r="N183">
        <v>1508648400</v>
      </c>
      <c r="O183" s="11">
        <f t="shared" si="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s="7">
        <f>IFERROR(E184/I184,0)</f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5"/>
        <v>43631.208333333328</v>
      </c>
      <c r="N184">
        <v>1561957200</v>
      </c>
      <c r="O184" s="11">
        <f t="shared" si="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s="7">
        <f>IFERROR(E185/I185,0)</f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5"/>
        <v>40430.208333333336</v>
      </c>
      <c r="N185">
        <v>1285131600</v>
      </c>
      <c r="O185" s="11">
        <f t="shared" si="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s="7">
        <f>IFERROR(E186/I186,0)</f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5"/>
        <v>43588.208333333328</v>
      </c>
      <c r="N186">
        <v>1556946000</v>
      </c>
      <c r="O186" s="11">
        <f t="shared" si="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s="7">
        <f>IFERROR(E187/I187,0)</f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5"/>
        <v>43233.208333333328</v>
      </c>
      <c r="N187">
        <v>1527138000</v>
      </c>
      <c r="O187" s="11">
        <f t="shared" si="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s="7">
        <f>IFERROR(E188/I188,0)</f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5"/>
        <v>41782.208333333336</v>
      </c>
      <c r="N188">
        <v>1402117200</v>
      </c>
      <c r="O188" s="11">
        <f t="shared" si="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s="7">
        <f>IFERROR(E189/I189,0)</f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5"/>
        <v>41328.25</v>
      </c>
      <c r="N189">
        <v>1364014800</v>
      </c>
      <c r="O189" s="11">
        <f t="shared" si="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s="7">
        <f>IFERROR(E190/I190,0)</f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5"/>
        <v>41975.25</v>
      </c>
      <c r="N190">
        <v>1417586400</v>
      </c>
      <c r="O190" s="11">
        <f t="shared" si="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s="7">
        <f>IFERROR(E191/I191,0)</f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5"/>
        <v>42433.25</v>
      </c>
      <c r="N191">
        <v>1457071200</v>
      </c>
      <c r="O191" s="11">
        <f t="shared" si="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s="7">
        <f>IFERROR(E192/I192,0)</f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5"/>
        <v>41429.208333333336</v>
      </c>
      <c r="N192">
        <v>1370408400</v>
      </c>
      <c r="O192" s="11">
        <f t="shared" si="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4"/>
        <v>0.37952380952380954</v>
      </c>
      <c r="G193" s="7">
        <f>IFERROR(E193/I193,0)</f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5"/>
        <v>43536.208333333328</v>
      </c>
      <c r="N193">
        <v>1552626000</v>
      </c>
      <c r="O193" s="11">
        <f t="shared" si="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4"/>
        <v>0.19992957746478873</v>
      </c>
      <c r="G194" s="7">
        <f>IFERROR(E194/I194,0)</f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5"/>
        <v>41817.208333333336</v>
      </c>
      <c r="N194">
        <v>1404190800</v>
      </c>
      <c r="O194" s="11">
        <f t="shared" si="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6">E195/D195</f>
        <v>0.45636363636363636</v>
      </c>
      <c r="G195" s="7">
        <f>IFERROR(E195/I195,0)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O258" si="7">(((L195/60)/60)/24)+DATE(1970,1,1)</f>
        <v>43198.208333333328</v>
      </c>
      <c r="N195">
        <v>1523509200</v>
      </c>
      <c r="O195" s="11">
        <f t="shared" si="7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s="7">
        <f>IFERROR(E196/I196,0)</f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7"/>
        <v>42261.208333333328</v>
      </c>
      <c r="N196">
        <v>1443589200</v>
      </c>
      <c r="O196" s="11">
        <f t="shared" si="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s="7">
        <f>IFERROR(E197/I197,0)</f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7"/>
        <v>43310.208333333328</v>
      </c>
      <c r="N197">
        <v>1533445200</v>
      </c>
      <c r="O197" s="11">
        <f t="shared" si="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s="7">
        <f>IFERROR(E198/I198,0)</f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7"/>
        <v>42616.208333333328</v>
      </c>
      <c r="N198">
        <v>1474520400</v>
      </c>
      <c r="O198" s="11">
        <f t="shared" si="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s="7">
        <f>IFERROR(E199/I199,0)</f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7"/>
        <v>42909.208333333328</v>
      </c>
      <c r="N199">
        <v>1499403600</v>
      </c>
      <c r="O199" s="11">
        <f t="shared" si="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s="7">
        <f>IFERROR(E200/I200,0)</f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7"/>
        <v>40396.208333333336</v>
      </c>
      <c r="N200">
        <v>1283576400</v>
      </c>
      <c r="O200" s="11">
        <f t="shared" si="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s="7">
        <f>IFERROR(E201/I201,0)</f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7"/>
        <v>42192.208333333328</v>
      </c>
      <c r="N201">
        <v>1436590800</v>
      </c>
      <c r="O201" s="11">
        <f t="shared" si="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s="7">
        <f>IFERROR(E202/I202,0)</f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1">
        <f t="shared" si="7"/>
        <v>40262.208333333336</v>
      </c>
      <c r="N202">
        <v>1270443600</v>
      </c>
      <c r="O202" s="11">
        <f t="shared" si="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s="7">
        <f>IFERROR(E203/I203,0)</f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7"/>
        <v>41845.208333333336</v>
      </c>
      <c r="N203">
        <v>1407819600</v>
      </c>
      <c r="O203" s="11">
        <f t="shared" si="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s="7">
        <f>IFERROR(E204/I204,0)</f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7"/>
        <v>40818.208333333336</v>
      </c>
      <c r="N204">
        <v>1317877200</v>
      </c>
      <c r="O204" s="11">
        <f t="shared" si="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s="7">
        <f>IFERROR(E205/I205,0)</f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7"/>
        <v>42752.25</v>
      </c>
      <c r="N205">
        <v>1484805600</v>
      </c>
      <c r="O205" s="11">
        <f t="shared" si="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s="7">
        <f>IFERROR(E206/I206,0)</f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7"/>
        <v>40636.208333333336</v>
      </c>
      <c r="N206">
        <v>1302670800</v>
      </c>
      <c r="O206" s="11">
        <f t="shared" si="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s="7">
        <f>IFERROR(E207/I207,0)</f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7"/>
        <v>43390.208333333328</v>
      </c>
      <c r="N207">
        <v>1540789200</v>
      </c>
      <c r="O207" s="11">
        <f t="shared" si="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s="7">
        <f>IFERROR(E208/I208,0)</f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7"/>
        <v>40236.25</v>
      </c>
      <c r="N208">
        <v>1268028000</v>
      </c>
      <c r="O208" s="11">
        <f t="shared" si="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s="7">
        <f>IFERROR(E209/I209,0)</f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7"/>
        <v>43340.208333333328</v>
      </c>
      <c r="N209">
        <v>1537160400</v>
      </c>
      <c r="O209" s="11">
        <f t="shared" si="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s="7">
        <f>IFERROR(E210/I210,0)</f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7"/>
        <v>43048.25</v>
      </c>
      <c r="N210">
        <v>1512280800</v>
      </c>
      <c r="O210" s="11">
        <f t="shared" si="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s="7">
        <f>IFERROR(E211/I211,0)</f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7"/>
        <v>42496.208333333328</v>
      </c>
      <c r="N211">
        <v>1463115600</v>
      </c>
      <c r="O211" s="11">
        <f t="shared" si="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s="7">
        <f>IFERROR(E212/I212,0)</f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7"/>
        <v>42797.25</v>
      </c>
      <c r="N212">
        <v>1490850000</v>
      </c>
      <c r="O212" s="11">
        <f t="shared" si="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s="7">
        <f>IFERROR(E213/I213,0)</f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7"/>
        <v>41513.208333333336</v>
      </c>
      <c r="N213">
        <v>1379653200</v>
      </c>
      <c r="O213" s="11">
        <f t="shared" si="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s="7">
        <f>IFERROR(E214/I214,0)</f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7"/>
        <v>43814.25</v>
      </c>
      <c r="N214">
        <v>1580364000</v>
      </c>
      <c r="O214" s="11">
        <f t="shared" si="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s="7">
        <f>IFERROR(E215/I215,0)</f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7"/>
        <v>40488.208333333336</v>
      </c>
      <c r="N215">
        <v>1289714400</v>
      </c>
      <c r="O215" s="11">
        <f t="shared" si="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s="7">
        <f>IFERROR(E216/I216,0)</f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7"/>
        <v>40409.208333333336</v>
      </c>
      <c r="N216">
        <v>1282712400</v>
      </c>
      <c r="O216" s="11">
        <f t="shared" si="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s="7">
        <f>IFERROR(E217/I217,0)</f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7"/>
        <v>43509.25</v>
      </c>
      <c r="N217">
        <v>1550210400</v>
      </c>
      <c r="O217" s="11">
        <f t="shared" si="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s="7">
        <f>IFERROR(E218/I218,0)</f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7"/>
        <v>40869.25</v>
      </c>
      <c r="N218">
        <v>1322114400</v>
      </c>
      <c r="O218" s="11">
        <f t="shared" si="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s="7">
        <f>IFERROR(E219/I219,0)</f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7"/>
        <v>43583.208333333328</v>
      </c>
      <c r="N219">
        <v>1557205200</v>
      </c>
      <c r="O219" s="11">
        <f t="shared" si="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s="7">
        <f>IFERROR(E220/I220,0)</f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7"/>
        <v>40858.25</v>
      </c>
      <c r="N220">
        <v>1323928800</v>
      </c>
      <c r="O220" s="11">
        <f t="shared" si="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s="7">
        <f>IFERROR(E221/I221,0)</f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7"/>
        <v>41137.208333333336</v>
      </c>
      <c r="N221">
        <v>1346130000</v>
      </c>
      <c r="O221" s="11">
        <f t="shared" si="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s="7">
        <f>IFERROR(E222/I222,0)</f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7"/>
        <v>40725.208333333336</v>
      </c>
      <c r="N222">
        <v>1311051600</v>
      </c>
      <c r="O222" s="11">
        <f t="shared" si="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s="7">
        <f>IFERROR(E223/I223,0)</f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7"/>
        <v>41081.208333333336</v>
      </c>
      <c r="N223">
        <v>1340427600</v>
      </c>
      <c r="O223" s="11">
        <f t="shared" si="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s="7">
        <f>IFERROR(E224/I224,0)</f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7"/>
        <v>41914.208333333336</v>
      </c>
      <c r="N224">
        <v>1412312400</v>
      </c>
      <c r="O224" s="11">
        <f t="shared" si="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s="7">
        <f>IFERROR(E225/I225,0)</f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7"/>
        <v>42445.208333333328</v>
      </c>
      <c r="N225">
        <v>1459314000</v>
      </c>
      <c r="O225" s="11">
        <f t="shared" si="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s="7">
        <f>IFERROR(E226/I226,0)</f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7"/>
        <v>41906.208333333336</v>
      </c>
      <c r="N226">
        <v>1415426400</v>
      </c>
      <c r="O226" s="11">
        <f t="shared" si="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s="7">
        <f>IFERROR(E227/I227,0)</f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7"/>
        <v>41762.208333333336</v>
      </c>
      <c r="N227">
        <v>1399093200</v>
      </c>
      <c r="O227" s="11">
        <f t="shared" si="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s="7">
        <f>IFERROR(E228/I228,0)</f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7"/>
        <v>40276.208333333336</v>
      </c>
      <c r="N228">
        <v>1273899600</v>
      </c>
      <c r="O228" s="11">
        <f t="shared" si="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s="7">
        <f>IFERROR(E229/I229,0)</f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7"/>
        <v>42139.208333333328</v>
      </c>
      <c r="N229">
        <v>1432184400</v>
      </c>
      <c r="O229" s="11">
        <f t="shared" si="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s="7">
        <f>IFERROR(E230/I230,0)</f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7"/>
        <v>42613.208333333328</v>
      </c>
      <c r="N230">
        <v>1474779600</v>
      </c>
      <c r="O230" s="11">
        <f t="shared" si="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s="7">
        <f>IFERROR(E231/I231,0)</f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7"/>
        <v>42887.208333333328</v>
      </c>
      <c r="N231">
        <v>1500440400</v>
      </c>
      <c r="O231" s="11">
        <f t="shared" si="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s="7">
        <f>IFERROR(E232/I232,0)</f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7"/>
        <v>43805.25</v>
      </c>
      <c r="N232">
        <v>1575612000</v>
      </c>
      <c r="O232" s="11">
        <f t="shared" si="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s="7">
        <f>IFERROR(E233/I233,0)</f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7"/>
        <v>41415.208333333336</v>
      </c>
      <c r="N233">
        <v>1374123600</v>
      </c>
      <c r="O233" s="11">
        <f t="shared" si="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s="7">
        <f>IFERROR(E234/I234,0)</f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7"/>
        <v>42576.208333333328</v>
      </c>
      <c r="N234">
        <v>1469509200</v>
      </c>
      <c r="O234" s="11">
        <f t="shared" si="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s="7">
        <f>IFERROR(E235/I235,0)</f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7"/>
        <v>40706.208333333336</v>
      </c>
      <c r="N235">
        <v>1309237200</v>
      </c>
      <c r="O235" s="11">
        <f t="shared" si="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s="7">
        <f>IFERROR(E236/I236,0)</f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7"/>
        <v>42969.208333333328</v>
      </c>
      <c r="N236">
        <v>1503982800</v>
      </c>
      <c r="O236" s="11">
        <f t="shared" si="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s="7">
        <f>IFERROR(E237/I237,0)</f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7"/>
        <v>42779.25</v>
      </c>
      <c r="N237">
        <v>1487397600</v>
      </c>
      <c r="O237" s="11">
        <f t="shared" si="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s="7">
        <f>IFERROR(E238/I238,0)</f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7"/>
        <v>43641.208333333328</v>
      </c>
      <c r="N238">
        <v>1562043600</v>
      </c>
      <c r="O238" s="11">
        <f t="shared" si="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s="7">
        <f>IFERROR(E239/I239,0)</f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7"/>
        <v>41754.208333333336</v>
      </c>
      <c r="N239">
        <v>1398574800</v>
      </c>
      <c r="O239" s="11">
        <f t="shared" si="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s="7">
        <f>IFERROR(E240/I240,0)</f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7"/>
        <v>43083.25</v>
      </c>
      <c r="N240">
        <v>1515391200</v>
      </c>
      <c r="O240" s="11">
        <f t="shared" si="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s="7">
        <f>IFERROR(E241/I241,0)</f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7"/>
        <v>42245.208333333328</v>
      </c>
      <c r="N241">
        <v>1441170000</v>
      </c>
      <c r="O241" s="11">
        <f t="shared" si="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s="7">
        <f>IFERROR(E242/I242,0)</f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7"/>
        <v>40396.208333333336</v>
      </c>
      <c r="N242">
        <v>1281157200</v>
      </c>
      <c r="O242" s="11">
        <f t="shared" si="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s="7">
        <f>IFERROR(E243/I243,0)</f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7"/>
        <v>41742.208333333336</v>
      </c>
      <c r="N243">
        <v>1398229200</v>
      </c>
      <c r="O243" s="11">
        <f t="shared" si="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s="7">
        <f>IFERROR(E244/I244,0)</f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7"/>
        <v>42865.208333333328</v>
      </c>
      <c r="N244">
        <v>1495256400</v>
      </c>
      <c r="O244" s="11">
        <f t="shared" si="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s="7">
        <f>IFERROR(E245/I245,0)</f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7"/>
        <v>43163.25</v>
      </c>
      <c r="N245">
        <v>1520402400</v>
      </c>
      <c r="O245" s="11">
        <f t="shared" si="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s="7">
        <f>IFERROR(E246/I246,0)</f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7"/>
        <v>41834.208333333336</v>
      </c>
      <c r="N246">
        <v>1409806800</v>
      </c>
      <c r="O246" s="11">
        <f t="shared" si="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s="7">
        <f>IFERROR(E247/I247,0)</f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7"/>
        <v>41736.208333333336</v>
      </c>
      <c r="N247">
        <v>1396933200</v>
      </c>
      <c r="O247" s="11">
        <f t="shared" si="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s="7">
        <f>IFERROR(E248/I248,0)</f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7"/>
        <v>41491.208333333336</v>
      </c>
      <c r="N248">
        <v>1376024400</v>
      </c>
      <c r="O248" s="11">
        <f t="shared" si="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s="7">
        <f>IFERROR(E249/I249,0)</f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7"/>
        <v>42726.25</v>
      </c>
      <c r="N249">
        <v>1483682400</v>
      </c>
      <c r="O249" s="11">
        <f t="shared" si="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s="7">
        <f>IFERROR(E250/I250,0)</f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7"/>
        <v>42004.25</v>
      </c>
      <c r="N250">
        <v>1420437600</v>
      </c>
      <c r="O250" s="11">
        <f t="shared" si="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s="7">
        <f>IFERROR(E251/I251,0)</f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7"/>
        <v>42006.25</v>
      </c>
      <c r="N251">
        <v>1420783200</v>
      </c>
      <c r="O251" s="11">
        <f t="shared" si="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s="7">
        <f>IFERROR(E252/I252,0)</f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1">
        <f t="shared" si="7"/>
        <v>40203.25</v>
      </c>
      <c r="N252">
        <v>1267423200</v>
      </c>
      <c r="O252" s="11">
        <f t="shared" si="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s="7">
        <f>IFERROR(E253/I253,0)</f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7"/>
        <v>41252.25</v>
      </c>
      <c r="N253">
        <v>1355205600</v>
      </c>
      <c r="O253" s="11">
        <f t="shared" si="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s="7">
        <f>IFERROR(E254/I254,0)</f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7"/>
        <v>41572.208333333336</v>
      </c>
      <c r="N254">
        <v>1383109200</v>
      </c>
      <c r="O254" s="11">
        <f t="shared" si="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s="7">
        <f>IFERROR(E255/I255,0)</f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7"/>
        <v>40641.208333333336</v>
      </c>
      <c r="N255">
        <v>1303275600</v>
      </c>
      <c r="O255" s="11">
        <f t="shared" si="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s="7">
        <f>IFERROR(E256/I256,0)</f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7"/>
        <v>42787.25</v>
      </c>
      <c r="N256">
        <v>1487829600</v>
      </c>
      <c r="O256" s="11">
        <f t="shared" si="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6"/>
        <v>1.2016770186335404</v>
      </c>
      <c r="G257" s="7">
        <f>IFERROR(E257/I257,0)</f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7"/>
        <v>40590.25</v>
      </c>
      <c r="N257">
        <v>1298268000</v>
      </c>
      <c r="O257" s="11">
        <f t="shared" si="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6"/>
        <v>0.23390243902439026</v>
      </c>
      <c r="G258" s="7">
        <f>IFERROR(E258/I258,0)</f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7"/>
        <v>42393.25</v>
      </c>
      <c r="N258">
        <v>1456812000</v>
      </c>
      <c r="O258" s="11">
        <f t="shared" si="7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8">E259/D259</f>
        <v>1.46</v>
      </c>
      <c r="G259" s="7">
        <f>IFERROR(E259/I259,0)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O322" si="9">(((L259/60)/60)/24)+DATE(1970,1,1)</f>
        <v>41338.25</v>
      </c>
      <c r="N259">
        <v>1363669200</v>
      </c>
      <c r="O259" s="11">
        <f t="shared" si="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s="7">
        <f>IFERROR(E260/I260,0)</f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9"/>
        <v>42712.25</v>
      </c>
      <c r="N260">
        <v>1482904800</v>
      </c>
      <c r="O260" s="11">
        <f t="shared" si="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s="7">
        <f>IFERROR(E261/I261,0)</f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9"/>
        <v>41251.25</v>
      </c>
      <c r="N261">
        <v>1356588000</v>
      </c>
      <c r="O261" s="11">
        <f t="shared" si="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s="7">
        <f>IFERROR(E262/I262,0)</f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9"/>
        <v>41180.208333333336</v>
      </c>
      <c r="N262">
        <v>1349845200</v>
      </c>
      <c r="O262" s="11">
        <f t="shared" si="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s="7">
        <f>IFERROR(E263/I263,0)</f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9"/>
        <v>40415.208333333336</v>
      </c>
      <c r="N263">
        <v>1283058000</v>
      </c>
      <c r="O263" s="11">
        <f t="shared" si="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s="7">
        <f>IFERROR(E264/I264,0)</f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9"/>
        <v>40638.208333333336</v>
      </c>
      <c r="N264">
        <v>1304226000</v>
      </c>
      <c r="O264" s="11">
        <f t="shared" si="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s="7">
        <f>IFERROR(E265/I265,0)</f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9"/>
        <v>40187.25</v>
      </c>
      <c r="N265">
        <v>1263016800</v>
      </c>
      <c r="O265" s="11">
        <f t="shared" si="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s="7">
        <f>IFERROR(E266/I266,0)</f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9"/>
        <v>41317.25</v>
      </c>
      <c r="N266">
        <v>1362031200</v>
      </c>
      <c r="O266" s="11">
        <f t="shared" si="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s="7">
        <f>IFERROR(E267/I267,0)</f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9"/>
        <v>42372.25</v>
      </c>
      <c r="N267">
        <v>1455602400</v>
      </c>
      <c r="O267" s="11">
        <f t="shared" si="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s="7">
        <f>IFERROR(E268/I268,0)</f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9"/>
        <v>41950.25</v>
      </c>
      <c r="N268">
        <v>1418191200</v>
      </c>
      <c r="O268" s="11">
        <f t="shared" si="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s="7">
        <f>IFERROR(E269/I269,0)</f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9"/>
        <v>41206.208333333336</v>
      </c>
      <c r="N269">
        <v>1352440800</v>
      </c>
      <c r="O269" s="11">
        <f t="shared" si="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s="7">
        <f>IFERROR(E270/I270,0)</f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9"/>
        <v>41186.208333333336</v>
      </c>
      <c r="N270">
        <v>1353304800</v>
      </c>
      <c r="O270" s="11">
        <f t="shared" si="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s="7">
        <f>IFERROR(E271/I271,0)</f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9"/>
        <v>43496.25</v>
      </c>
      <c r="N271">
        <v>1550728800</v>
      </c>
      <c r="O271" s="11">
        <f t="shared" si="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s="7">
        <f>IFERROR(E272/I272,0)</f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9"/>
        <v>40514.25</v>
      </c>
      <c r="N272">
        <v>1291442400</v>
      </c>
      <c r="O272" s="11">
        <f t="shared" si="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s="7">
        <f>IFERROR(E273/I273,0)</f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9"/>
        <v>42345.25</v>
      </c>
      <c r="N273">
        <v>1452146400</v>
      </c>
      <c r="O273" s="11">
        <f t="shared" si="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s="7">
        <f>IFERROR(E274/I274,0)</f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9"/>
        <v>43656.208333333328</v>
      </c>
      <c r="N274">
        <v>1564894800</v>
      </c>
      <c r="O274" s="11">
        <f t="shared" si="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s="7">
        <f>IFERROR(E275/I275,0)</f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9"/>
        <v>42995.208333333328</v>
      </c>
      <c r="N275">
        <v>1505883600</v>
      </c>
      <c r="O275" s="11">
        <f t="shared" si="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s="7">
        <f>IFERROR(E276/I276,0)</f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9"/>
        <v>43045.25</v>
      </c>
      <c r="N276">
        <v>1510380000</v>
      </c>
      <c r="O276" s="11">
        <f t="shared" si="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s="7">
        <f>IFERROR(E277/I277,0)</f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9"/>
        <v>43561.208333333328</v>
      </c>
      <c r="N277">
        <v>1555218000</v>
      </c>
      <c r="O277" s="11">
        <f t="shared" si="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s="7">
        <f>IFERROR(E278/I278,0)</f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9"/>
        <v>41018.208333333336</v>
      </c>
      <c r="N278">
        <v>1335243600</v>
      </c>
      <c r="O278" s="11">
        <f t="shared" si="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s="7">
        <f>IFERROR(E279/I279,0)</f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9"/>
        <v>40378.208333333336</v>
      </c>
      <c r="N279">
        <v>1279688400</v>
      </c>
      <c r="O279" s="11">
        <f t="shared" si="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s="7">
        <f>IFERROR(E280/I280,0)</f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9"/>
        <v>41239.25</v>
      </c>
      <c r="N280">
        <v>1356069600</v>
      </c>
      <c r="O280" s="11">
        <f t="shared" si="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s="7">
        <f>IFERROR(E281/I281,0)</f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9"/>
        <v>43346.208333333328</v>
      </c>
      <c r="N281">
        <v>1536210000</v>
      </c>
      <c r="O281" s="11">
        <f t="shared" si="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s="7">
        <f>IFERROR(E282/I282,0)</f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9"/>
        <v>43060.25</v>
      </c>
      <c r="N282">
        <v>1511762400</v>
      </c>
      <c r="O282" s="11">
        <f t="shared" si="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s="7">
        <f>IFERROR(E283/I283,0)</f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9"/>
        <v>40979.25</v>
      </c>
      <c r="N283">
        <v>1333256400</v>
      </c>
      <c r="O283" s="11">
        <f t="shared" si="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s="7">
        <f>IFERROR(E284/I284,0)</f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9"/>
        <v>42701.25</v>
      </c>
      <c r="N284">
        <v>1480744800</v>
      </c>
      <c r="O284" s="11">
        <f t="shared" si="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s="7">
        <f>IFERROR(E285/I285,0)</f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9"/>
        <v>42520.208333333328</v>
      </c>
      <c r="N285">
        <v>1465016400</v>
      </c>
      <c r="O285" s="11">
        <f t="shared" si="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s="7">
        <f>IFERROR(E286/I286,0)</f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9"/>
        <v>41030.208333333336</v>
      </c>
      <c r="N286">
        <v>1336280400</v>
      </c>
      <c r="O286" s="11">
        <f t="shared" si="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s="7">
        <f>IFERROR(E287/I287,0)</f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9"/>
        <v>42623.208333333328</v>
      </c>
      <c r="N287">
        <v>1476766800</v>
      </c>
      <c r="O287" s="11">
        <f t="shared" si="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s="7">
        <f>IFERROR(E288/I288,0)</f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9"/>
        <v>42697.25</v>
      </c>
      <c r="N288">
        <v>1480485600</v>
      </c>
      <c r="O288" s="11">
        <f t="shared" si="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s="7">
        <f>IFERROR(E289/I289,0)</f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9"/>
        <v>42122.208333333328</v>
      </c>
      <c r="N289">
        <v>1430197200</v>
      </c>
      <c r="O289" s="11">
        <f t="shared" si="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s="7">
        <f>IFERROR(E290/I290,0)</f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9"/>
        <v>40982.208333333336</v>
      </c>
      <c r="N290">
        <v>1331787600</v>
      </c>
      <c r="O290" s="11">
        <f t="shared" si="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s="7">
        <f>IFERROR(E291/I291,0)</f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9"/>
        <v>42219.208333333328</v>
      </c>
      <c r="N291">
        <v>1438837200</v>
      </c>
      <c r="O291" s="11">
        <f t="shared" si="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s="7">
        <f>IFERROR(E292/I292,0)</f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9"/>
        <v>41404.208333333336</v>
      </c>
      <c r="N292">
        <v>1370926800</v>
      </c>
      <c r="O292" s="11">
        <f t="shared" si="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s="7">
        <f>IFERROR(E293/I293,0)</f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9"/>
        <v>40831.208333333336</v>
      </c>
      <c r="N293">
        <v>1319000400</v>
      </c>
      <c r="O293" s="11">
        <f t="shared" si="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s="7">
        <f>IFERROR(E294/I294,0)</f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9"/>
        <v>40984.208333333336</v>
      </c>
      <c r="N294">
        <v>1333429200</v>
      </c>
      <c r="O294" s="11">
        <f t="shared" si="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s="7">
        <f>IFERROR(E295/I295,0)</f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9"/>
        <v>40456.208333333336</v>
      </c>
      <c r="N295">
        <v>1287032400</v>
      </c>
      <c r="O295" s="11">
        <f t="shared" si="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s="7">
        <f>IFERROR(E296/I296,0)</f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9"/>
        <v>43399.208333333328</v>
      </c>
      <c r="N296">
        <v>1541570400</v>
      </c>
      <c r="O296" s="11">
        <f t="shared" si="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s="7">
        <f>IFERROR(E297/I297,0)</f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9"/>
        <v>41562.208333333336</v>
      </c>
      <c r="N297">
        <v>1383976800</v>
      </c>
      <c r="O297" s="11">
        <f t="shared" si="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s="7">
        <f>IFERROR(E298/I298,0)</f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9"/>
        <v>43493.25</v>
      </c>
      <c r="N298">
        <v>1550556000</v>
      </c>
      <c r="O298" s="11">
        <f t="shared" si="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s="7">
        <f>IFERROR(E299/I299,0)</f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9"/>
        <v>41653.25</v>
      </c>
      <c r="N299">
        <v>1390456800</v>
      </c>
      <c r="O299" s="11">
        <f t="shared" si="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s="7">
        <f>IFERROR(E300/I300,0)</f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9"/>
        <v>42426.25</v>
      </c>
      <c r="N300">
        <v>1458018000</v>
      </c>
      <c r="O300" s="11">
        <f t="shared" si="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s="7">
        <f>IFERROR(E301/I301,0)</f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9"/>
        <v>42432.25</v>
      </c>
      <c r="N301">
        <v>1461819600</v>
      </c>
      <c r="O301" s="11">
        <f t="shared" si="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s="7">
        <f>IFERROR(E302/I302,0)</f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1">
        <f t="shared" si="9"/>
        <v>42977.208333333328</v>
      </c>
      <c r="N302">
        <v>1504155600</v>
      </c>
      <c r="O302" s="11">
        <f t="shared" si="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s="7">
        <f>IFERROR(E303/I303,0)</f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9"/>
        <v>42061.25</v>
      </c>
      <c r="N303">
        <v>1426395600</v>
      </c>
      <c r="O303" s="11">
        <f t="shared" si="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s="7">
        <f>IFERROR(E304/I304,0)</f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9"/>
        <v>43345.208333333328</v>
      </c>
      <c r="N304">
        <v>1537074000</v>
      </c>
      <c r="O304" s="11">
        <f t="shared" si="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s="7">
        <f>IFERROR(E305/I305,0)</f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9"/>
        <v>42376.25</v>
      </c>
      <c r="N305">
        <v>1452578400</v>
      </c>
      <c r="O305" s="11">
        <f t="shared" si="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s="7">
        <f>IFERROR(E306/I306,0)</f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9"/>
        <v>42589.208333333328</v>
      </c>
      <c r="N306">
        <v>1474088400</v>
      </c>
      <c r="O306" s="11">
        <f t="shared" si="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s="7">
        <f>IFERROR(E307/I307,0)</f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9"/>
        <v>42448.208333333328</v>
      </c>
      <c r="N307">
        <v>1461906000</v>
      </c>
      <c r="O307" s="11">
        <f t="shared" si="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s="7">
        <f>IFERROR(E308/I308,0)</f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1">
        <f t="shared" si="9"/>
        <v>42930.208333333328</v>
      </c>
      <c r="N308">
        <v>1500267600</v>
      </c>
      <c r="O308" s="11">
        <f t="shared" si="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s="7">
        <f>IFERROR(E309/I309,0)</f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9"/>
        <v>41066.208333333336</v>
      </c>
      <c r="N309">
        <v>1340686800</v>
      </c>
      <c r="O309" s="11">
        <f t="shared" si="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s="7">
        <f>IFERROR(E310/I310,0)</f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9"/>
        <v>40651.208333333336</v>
      </c>
      <c r="N310">
        <v>1303189200</v>
      </c>
      <c r="O310" s="11">
        <f t="shared" si="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s="7">
        <f>IFERROR(E311/I311,0)</f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9"/>
        <v>40807.208333333336</v>
      </c>
      <c r="N311">
        <v>1318309200</v>
      </c>
      <c r="O311" s="11">
        <f t="shared" si="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s="7">
        <f>IFERROR(E312/I312,0)</f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9"/>
        <v>40277.208333333336</v>
      </c>
      <c r="N312">
        <v>1272171600</v>
      </c>
      <c r="O312" s="11">
        <f t="shared" si="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s="7">
        <f>IFERROR(E313/I313,0)</f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9"/>
        <v>40590.25</v>
      </c>
      <c r="N313">
        <v>1298872800</v>
      </c>
      <c r="O313" s="11">
        <f t="shared" si="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s="7">
        <f>IFERROR(E314/I314,0)</f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9"/>
        <v>41572.208333333336</v>
      </c>
      <c r="N314">
        <v>1383282000</v>
      </c>
      <c r="O314" s="11">
        <f t="shared" si="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s="7">
        <f>IFERROR(E315/I315,0)</f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9"/>
        <v>40966.25</v>
      </c>
      <c r="N315">
        <v>1330495200</v>
      </c>
      <c r="O315" s="11">
        <f t="shared" si="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s="7">
        <f>IFERROR(E316/I316,0)</f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9"/>
        <v>43536.208333333328</v>
      </c>
      <c r="N316">
        <v>1552798800</v>
      </c>
      <c r="O316" s="11">
        <f t="shared" si="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s="7">
        <f>IFERROR(E317/I317,0)</f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9"/>
        <v>41783.208333333336</v>
      </c>
      <c r="N317">
        <v>1403413200</v>
      </c>
      <c r="O317" s="11">
        <f t="shared" si="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s="7">
        <f>IFERROR(E318/I318,0)</f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9"/>
        <v>43788.25</v>
      </c>
      <c r="N318">
        <v>1574229600</v>
      </c>
      <c r="O318" s="11">
        <f t="shared" si="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s="7">
        <f>IFERROR(E319/I319,0)</f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9"/>
        <v>42869.208333333328</v>
      </c>
      <c r="N319">
        <v>1495861200</v>
      </c>
      <c r="O319" s="11">
        <f t="shared" si="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s="7">
        <f>IFERROR(E320/I320,0)</f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9"/>
        <v>41684.25</v>
      </c>
      <c r="N320">
        <v>1392530400</v>
      </c>
      <c r="O320" s="11">
        <f t="shared" si="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8"/>
        <v>0.38702380952380955</v>
      </c>
      <c r="G321" s="7">
        <f>IFERROR(E321/I321,0)</f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9"/>
        <v>40402.208333333336</v>
      </c>
      <c r="N321">
        <v>1283662800</v>
      </c>
      <c r="O321" s="11">
        <f t="shared" si="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9.5876777251184833E-2</v>
      </c>
      <c r="G322" s="7">
        <f>IFERROR(E322/I322,0)</f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9"/>
        <v>40673.208333333336</v>
      </c>
      <c r="N322">
        <v>1305781200</v>
      </c>
      <c r="O322" s="11">
        <f t="shared" si="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10">E323/D323</f>
        <v>0.94144366197183094</v>
      </c>
      <c r="G323" s="7">
        <f>IFERROR(E323/I323,0)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O386" si="11">(((L323/60)/60)/24)+DATE(1970,1,1)</f>
        <v>40634.208333333336</v>
      </c>
      <c r="N323">
        <v>1302325200</v>
      </c>
      <c r="O323" s="11">
        <f t="shared" si="1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s="7">
        <f>IFERROR(E324/I324,0)</f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11"/>
        <v>40507.25</v>
      </c>
      <c r="N324">
        <v>1291788000</v>
      </c>
      <c r="O324" s="11">
        <f t="shared" si="1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s="7">
        <f>IFERROR(E325/I325,0)</f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11"/>
        <v>41725.208333333336</v>
      </c>
      <c r="N325">
        <v>1396069200</v>
      </c>
      <c r="O325" s="11">
        <f t="shared" si="1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s="7">
        <f>IFERROR(E326/I326,0)</f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11"/>
        <v>42176.208333333328</v>
      </c>
      <c r="N326">
        <v>1435899600</v>
      </c>
      <c r="O326" s="11">
        <f t="shared" si="1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s="7">
        <f>IFERROR(E327/I327,0)</f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11"/>
        <v>43267.208333333328</v>
      </c>
      <c r="N327">
        <v>1531112400</v>
      </c>
      <c r="O327" s="11">
        <f t="shared" si="1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s="7">
        <f>IFERROR(E328/I328,0)</f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11"/>
        <v>42364.25</v>
      </c>
      <c r="N328">
        <v>1451628000</v>
      </c>
      <c r="O328" s="11">
        <f t="shared" si="1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s="7">
        <f>IFERROR(E329/I329,0)</f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11"/>
        <v>43705.208333333328</v>
      </c>
      <c r="N329">
        <v>1567314000</v>
      </c>
      <c r="O329" s="11">
        <f t="shared" si="1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s="7">
        <f>IFERROR(E330/I330,0)</f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11"/>
        <v>43434.25</v>
      </c>
      <c r="N330">
        <v>1544508000</v>
      </c>
      <c r="O330" s="11">
        <f t="shared" si="1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s="7">
        <f>IFERROR(E331/I331,0)</f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11"/>
        <v>42716.25</v>
      </c>
      <c r="N331">
        <v>1482472800</v>
      </c>
      <c r="O331" s="11">
        <f t="shared" si="1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s="7">
        <f>IFERROR(E332/I332,0)</f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11"/>
        <v>43077.25</v>
      </c>
      <c r="N332">
        <v>1512799200</v>
      </c>
      <c r="O332" s="11">
        <f t="shared" si="1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s="7">
        <f>IFERROR(E333/I333,0)</f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11"/>
        <v>40896.25</v>
      </c>
      <c r="N333">
        <v>1324360800</v>
      </c>
      <c r="O333" s="11">
        <f t="shared" si="1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s="7">
        <f>IFERROR(E334/I334,0)</f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11"/>
        <v>41361.208333333336</v>
      </c>
      <c r="N334">
        <v>1364533200</v>
      </c>
      <c r="O334" s="11">
        <f t="shared" si="1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s="7">
        <f>IFERROR(E335/I335,0)</f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11"/>
        <v>43424.25</v>
      </c>
      <c r="N335">
        <v>1545112800</v>
      </c>
      <c r="O335" s="11">
        <f t="shared" si="1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s="7">
        <f>IFERROR(E336/I336,0)</f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11"/>
        <v>43110.25</v>
      </c>
      <c r="N336">
        <v>1516168800</v>
      </c>
      <c r="O336" s="11">
        <f t="shared" si="1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s="7">
        <f>IFERROR(E337/I337,0)</f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11"/>
        <v>43784.25</v>
      </c>
      <c r="N337">
        <v>1574920800</v>
      </c>
      <c r="O337" s="11">
        <f t="shared" si="1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s="7">
        <f>IFERROR(E338/I338,0)</f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11"/>
        <v>40527.25</v>
      </c>
      <c r="N338">
        <v>1292479200</v>
      </c>
      <c r="O338" s="11">
        <f t="shared" si="1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s="7">
        <f>IFERROR(E339/I339,0)</f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11"/>
        <v>43780.25</v>
      </c>
      <c r="N339">
        <v>1573538400</v>
      </c>
      <c r="O339" s="11">
        <f t="shared" si="1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s="7">
        <f>IFERROR(E340/I340,0)</f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11"/>
        <v>40821.208333333336</v>
      </c>
      <c r="N340">
        <v>1320382800</v>
      </c>
      <c r="O340" s="11">
        <f t="shared" si="1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s="7">
        <f>IFERROR(E341/I341,0)</f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11"/>
        <v>42949.208333333328</v>
      </c>
      <c r="N341">
        <v>1502859600</v>
      </c>
      <c r="O341" s="11">
        <f t="shared" si="1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s="7">
        <f>IFERROR(E342/I342,0)</f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11"/>
        <v>40889.25</v>
      </c>
      <c r="N342">
        <v>1323756000</v>
      </c>
      <c r="O342" s="11">
        <f t="shared" si="1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s="7">
        <f>IFERROR(E343/I343,0)</f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11"/>
        <v>42244.208333333328</v>
      </c>
      <c r="N343">
        <v>1441342800</v>
      </c>
      <c r="O343" s="11">
        <f t="shared" si="1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s="7">
        <f>IFERROR(E344/I344,0)</f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11"/>
        <v>41475.208333333336</v>
      </c>
      <c r="N344">
        <v>1375333200</v>
      </c>
      <c r="O344" s="11">
        <f t="shared" si="1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s="7">
        <f>IFERROR(E345/I345,0)</f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11"/>
        <v>41597.25</v>
      </c>
      <c r="N345">
        <v>1389420000</v>
      </c>
      <c r="O345" s="11">
        <f t="shared" si="1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s="7">
        <f>IFERROR(E346/I346,0)</f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11"/>
        <v>43122.25</v>
      </c>
      <c r="N346">
        <v>1520056800</v>
      </c>
      <c r="O346" s="11">
        <f t="shared" si="1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s="7">
        <f>IFERROR(E347/I347,0)</f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11"/>
        <v>42194.208333333328</v>
      </c>
      <c r="N347">
        <v>1436504400</v>
      </c>
      <c r="O347" s="11">
        <f t="shared" si="1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s="7">
        <f>IFERROR(E348/I348,0)</f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11"/>
        <v>42971.208333333328</v>
      </c>
      <c r="N348">
        <v>1508302800</v>
      </c>
      <c r="O348" s="11">
        <f t="shared" si="1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s="7">
        <f>IFERROR(E349/I349,0)</f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11"/>
        <v>42046.25</v>
      </c>
      <c r="N349">
        <v>1425708000</v>
      </c>
      <c r="O349" s="11">
        <f t="shared" si="1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s="7">
        <f>IFERROR(E350/I350,0)</f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11"/>
        <v>42782.25</v>
      </c>
      <c r="N350">
        <v>1488348000</v>
      </c>
      <c r="O350" s="11">
        <f t="shared" si="1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s="7">
        <f>IFERROR(E351/I351,0)</f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11"/>
        <v>42930.208333333328</v>
      </c>
      <c r="N351">
        <v>1502600400</v>
      </c>
      <c r="O351" s="11">
        <f t="shared" si="1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s="7">
        <f>IFERROR(E352/I352,0)</f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1">
        <f t="shared" si="11"/>
        <v>42144.208333333328</v>
      </c>
      <c r="N352">
        <v>1433653200</v>
      </c>
      <c r="O352" s="11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s="7">
        <f>IFERROR(E353/I353,0)</f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11"/>
        <v>42240.208333333328</v>
      </c>
      <c r="N353">
        <v>1441602000</v>
      </c>
      <c r="O353" s="11">
        <f t="shared" si="1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s="7">
        <f>IFERROR(E354/I354,0)</f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11"/>
        <v>42315.25</v>
      </c>
      <c r="N354">
        <v>1447567200</v>
      </c>
      <c r="O354" s="11">
        <f t="shared" si="1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s="7">
        <f>IFERROR(E355/I355,0)</f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11"/>
        <v>43651.208333333328</v>
      </c>
      <c r="N355">
        <v>1562389200</v>
      </c>
      <c r="O355" s="11">
        <f t="shared" si="1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s="7">
        <f>IFERROR(E356/I356,0)</f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11"/>
        <v>41520.208333333336</v>
      </c>
      <c r="N356">
        <v>1378789200</v>
      </c>
      <c r="O356" s="11">
        <f t="shared" si="1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s="7">
        <f>IFERROR(E357/I357,0)</f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11"/>
        <v>42757.25</v>
      </c>
      <c r="N357">
        <v>1488520800</v>
      </c>
      <c r="O357" s="11">
        <f t="shared" si="1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s="7">
        <f>IFERROR(E358/I358,0)</f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11"/>
        <v>40922.25</v>
      </c>
      <c r="N358">
        <v>1327298400</v>
      </c>
      <c r="O358" s="11">
        <f t="shared" si="1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s="7">
        <f>IFERROR(E359/I359,0)</f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11"/>
        <v>42250.208333333328</v>
      </c>
      <c r="N359">
        <v>1443416400</v>
      </c>
      <c r="O359" s="11">
        <f t="shared" si="1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s="7">
        <f>IFERROR(E360/I360,0)</f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11"/>
        <v>43322.208333333328</v>
      </c>
      <c r="N360">
        <v>1534136400</v>
      </c>
      <c r="O360" s="11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s="7">
        <f>IFERROR(E361/I361,0)</f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11"/>
        <v>40782.208333333336</v>
      </c>
      <c r="N361">
        <v>1315026000</v>
      </c>
      <c r="O361" s="11">
        <f t="shared" si="1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s="7">
        <f>IFERROR(E362/I362,0)</f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11"/>
        <v>40544.25</v>
      </c>
      <c r="N362">
        <v>1295071200</v>
      </c>
      <c r="O362" s="11">
        <f t="shared" si="1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s="7">
        <f>IFERROR(E363/I363,0)</f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11"/>
        <v>43015.208333333328</v>
      </c>
      <c r="N363">
        <v>1509426000</v>
      </c>
      <c r="O363" s="11">
        <f t="shared" si="1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s="7">
        <f>IFERROR(E364/I364,0)</f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11"/>
        <v>40570.25</v>
      </c>
      <c r="N364">
        <v>1299391200</v>
      </c>
      <c r="O364" s="11">
        <f t="shared" si="1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s="7">
        <f>IFERROR(E365/I365,0)</f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11"/>
        <v>40904.25</v>
      </c>
      <c r="N365">
        <v>1325052000</v>
      </c>
      <c r="O365" s="11">
        <f t="shared" si="1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s="7">
        <f>IFERROR(E366/I366,0)</f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11"/>
        <v>43164.25</v>
      </c>
      <c r="N366">
        <v>1522818000</v>
      </c>
      <c r="O366" s="11">
        <f t="shared" si="1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s="7">
        <f>IFERROR(E367/I367,0)</f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11"/>
        <v>42733.25</v>
      </c>
      <c r="N367">
        <v>1485324000</v>
      </c>
      <c r="O367" s="11">
        <f t="shared" si="1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s="7">
        <f>IFERROR(E368/I368,0)</f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11"/>
        <v>40546.25</v>
      </c>
      <c r="N368">
        <v>1294120800</v>
      </c>
      <c r="O368" s="11">
        <f t="shared" si="1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s="7">
        <f>IFERROR(E369/I369,0)</f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11"/>
        <v>41930.208333333336</v>
      </c>
      <c r="N369">
        <v>1415685600</v>
      </c>
      <c r="O369" s="11">
        <f t="shared" si="1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s="7">
        <f>IFERROR(E370/I370,0)</f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11"/>
        <v>40464.208333333336</v>
      </c>
      <c r="N370">
        <v>1288933200</v>
      </c>
      <c r="O370" s="11">
        <f t="shared" si="1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s="7">
        <f>IFERROR(E371/I371,0)</f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11"/>
        <v>41308.25</v>
      </c>
      <c r="N371">
        <v>1363237200</v>
      </c>
      <c r="O371" s="11">
        <f t="shared" si="1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s="7">
        <f>IFERROR(E372/I372,0)</f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11"/>
        <v>43570.208333333328</v>
      </c>
      <c r="N372">
        <v>1555822800</v>
      </c>
      <c r="O372" s="11">
        <f t="shared" si="1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s="7">
        <f>IFERROR(E373/I373,0)</f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11"/>
        <v>42043.25</v>
      </c>
      <c r="N373">
        <v>1427778000</v>
      </c>
      <c r="O373" s="11">
        <f t="shared" si="1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s="7">
        <f>IFERROR(E374/I374,0)</f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11"/>
        <v>42012.25</v>
      </c>
      <c r="N374">
        <v>1422424800</v>
      </c>
      <c r="O374" s="11">
        <f t="shared" si="1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s="7">
        <f>IFERROR(E375/I375,0)</f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11"/>
        <v>42964.208333333328</v>
      </c>
      <c r="N375">
        <v>1503637200</v>
      </c>
      <c r="O375" s="11">
        <f t="shared" si="1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s="7">
        <f>IFERROR(E376/I376,0)</f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11"/>
        <v>43476.25</v>
      </c>
      <c r="N376">
        <v>1547618400</v>
      </c>
      <c r="O376" s="11">
        <f t="shared" si="1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s="7">
        <f>IFERROR(E377/I377,0)</f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11"/>
        <v>42293.208333333328</v>
      </c>
      <c r="N377">
        <v>1449900000</v>
      </c>
      <c r="O377" s="11">
        <f t="shared" si="1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s="7">
        <f>IFERROR(E378/I378,0)</f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11"/>
        <v>41826.208333333336</v>
      </c>
      <c r="N378">
        <v>1405141200</v>
      </c>
      <c r="O378" s="11">
        <f t="shared" si="1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s="7">
        <f>IFERROR(E379/I379,0)</f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11"/>
        <v>43760.208333333328</v>
      </c>
      <c r="N379">
        <v>1572933600</v>
      </c>
      <c r="O379" s="11">
        <f t="shared" si="1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s="7">
        <f>IFERROR(E380/I380,0)</f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11"/>
        <v>43241.208333333328</v>
      </c>
      <c r="N380">
        <v>1530162000</v>
      </c>
      <c r="O380" s="11">
        <f t="shared" si="1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s="7">
        <f>IFERROR(E381/I381,0)</f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11"/>
        <v>40843.208333333336</v>
      </c>
      <c r="N381">
        <v>1320904800</v>
      </c>
      <c r="O381" s="11">
        <f t="shared" si="1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s="7">
        <f>IFERROR(E382/I382,0)</f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11"/>
        <v>41448.208333333336</v>
      </c>
      <c r="N382">
        <v>1372395600</v>
      </c>
      <c r="O382" s="11">
        <f t="shared" si="1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s="7">
        <f>IFERROR(E383/I383,0)</f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11"/>
        <v>42163.208333333328</v>
      </c>
      <c r="N383">
        <v>1437714000</v>
      </c>
      <c r="O383" s="11">
        <f t="shared" si="1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s="7">
        <f>IFERROR(E384/I384,0)</f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11"/>
        <v>43024.208333333328</v>
      </c>
      <c r="N384">
        <v>1509771600</v>
      </c>
      <c r="O384" s="11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10"/>
        <v>2.2538095238095237</v>
      </c>
      <c r="G385" s="7">
        <f>IFERROR(E385/I385,0)</f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11"/>
        <v>43509.25</v>
      </c>
      <c r="N385">
        <v>1550556000</v>
      </c>
      <c r="O385" s="11">
        <f t="shared" si="1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10"/>
        <v>1.7200961538461539</v>
      </c>
      <c r="G386" s="7">
        <f>IFERROR(E386/I386,0)</f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11"/>
        <v>42776.25</v>
      </c>
      <c r="N386">
        <v>1489039200</v>
      </c>
      <c r="O386" s="11">
        <f t="shared" si="1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12">E387/D387</f>
        <v>1.4616709511568124</v>
      </c>
      <c r="G387" s="7">
        <f>IFERROR(E387/I387,0)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O450" si="13">(((L387/60)/60)/24)+DATE(1970,1,1)</f>
        <v>43553.208333333328</v>
      </c>
      <c r="N387">
        <v>1556600400</v>
      </c>
      <c r="O387" s="11">
        <f t="shared" si="1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s="7">
        <f>IFERROR(E388/I388,0)</f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13"/>
        <v>40355.208333333336</v>
      </c>
      <c r="N388">
        <v>1278565200</v>
      </c>
      <c r="O388" s="11">
        <f t="shared" si="1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s="7">
        <f>IFERROR(E389/I389,0)</f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13"/>
        <v>41072.208333333336</v>
      </c>
      <c r="N389">
        <v>1339909200</v>
      </c>
      <c r="O389" s="11">
        <f t="shared" si="1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s="7">
        <f>IFERROR(E390/I390,0)</f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13"/>
        <v>40912.25</v>
      </c>
      <c r="N390">
        <v>1325829600</v>
      </c>
      <c r="O390" s="11">
        <f t="shared" si="1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s="7">
        <f>IFERROR(E391/I391,0)</f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13"/>
        <v>40479.208333333336</v>
      </c>
      <c r="N391">
        <v>1290578400</v>
      </c>
      <c r="O391" s="11">
        <f t="shared" si="1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s="7">
        <f>IFERROR(E392/I392,0)</f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13"/>
        <v>41530.208333333336</v>
      </c>
      <c r="N392">
        <v>1380344400</v>
      </c>
      <c r="O392" s="11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s="7">
        <f>IFERROR(E393/I393,0)</f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13"/>
        <v>41653.25</v>
      </c>
      <c r="N393">
        <v>1389852000</v>
      </c>
      <c r="O393" s="11">
        <f t="shared" si="1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s="7">
        <f>IFERROR(E394/I394,0)</f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13"/>
        <v>40549.25</v>
      </c>
      <c r="N394">
        <v>1294466400</v>
      </c>
      <c r="O394" s="11">
        <f t="shared" si="1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s="7">
        <f>IFERROR(E395/I395,0)</f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13"/>
        <v>42933.208333333328</v>
      </c>
      <c r="N395">
        <v>1500354000</v>
      </c>
      <c r="O395" s="11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s="7">
        <f>IFERROR(E396/I396,0)</f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13"/>
        <v>41484.208333333336</v>
      </c>
      <c r="N396">
        <v>1375938000</v>
      </c>
      <c r="O396" s="11">
        <f t="shared" si="1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s="7">
        <f>IFERROR(E397/I397,0)</f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13"/>
        <v>40885.25</v>
      </c>
      <c r="N397">
        <v>1323410400</v>
      </c>
      <c r="O397" s="11">
        <f t="shared" si="1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s="7">
        <f>IFERROR(E398/I398,0)</f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13"/>
        <v>43378.208333333328</v>
      </c>
      <c r="N398">
        <v>1539406800</v>
      </c>
      <c r="O398" s="11">
        <f t="shared" si="1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s="7">
        <f>IFERROR(E399/I399,0)</f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13"/>
        <v>41417.208333333336</v>
      </c>
      <c r="N399">
        <v>1369803600</v>
      </c>
      <c r="O399" s="11">
        <f t="shared" si="1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s="7">
        <f>IFERROR(E400/I400,0)</f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13"/>
        <v>43228.208333333328</v>
      </c>
      <c r="N400">
        <v>1525928400</v>
      </c>
      <c r="O400" s="11">
        <f t="shared" si="1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s="7">
        <f>IFERROR(E401/I401,0)</f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13"/>
        <v>40576.25</v>
      </c>
      <c r="N401">
        <v>1297231200</v>
      </c>
      <c r="O401" s="11">
        <f t="shared" si="1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s="7">
        <f>IFERROR(E402/I402,0)</f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1">
        <f t="shared" si="13"/>
        <v>41502.208333333336</v>
      </c>
      <c r="N402">
        <v>1378530000</v>
      </c>
      <c r="O402" s="11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s="7">
        <f>IFERROR(E403/I403,0)</f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13"/>
        <v>43765.208333333328</v>
      </c>
      <c r="N403">
        <v>1572152400</v>
      </c>
      <c r="O403" s="11">
        <f t="shared" si="1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s="7">
        <f>IFERROR(E404/I404,0)</f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13"/>
        <v>40914.25</v>
      </c>
      <c r="N404">
        <v>1329890400</v>
      </c>
      <c r="O404" s="11">
        <f t="shared" si="1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s="7">
        <f>IFERROR(E405/I405,0)</f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13"/>
        <v>40310.208333333336</v>
      </c>
      <c r="N405">
        <v>1276750800</v>
      </c>
      <c r="O405" s="11">
        <f t="shared" si="1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s="7">
        <f>IFERROR(E406/I406,0)</f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13"/>
        <v>43053.25</v>
      </c>
      <c r="N406">
        <v>1510898400</v>
      </c>
      <c r="O406" s="11">
        <f t="shared" si="1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s="7">
        <f>IFERROR(E407/I407,0)</f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13"/>
        <v>43255.208333333328</v>
      </c>
      <c r="N407">
        <v>1532408400</v>
      </c>
      <c r="O407" s="11">
        <f t="shared" si="1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s="7">
        <f>IFERROR(E408/I408,0)</f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13"/>
        <v>41304.25</v>
      </c>
      <c r="N408">
        <v>1360562400</v>
      </c>
      <c r="O408" s="11">
        <f t="shared" si="1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s="7">
        <f>IFERROR(E409/I409,0)</f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13"/>
        <v>43751.208333333328</v>
      </c>
      <c r="N409">
        <v>1571547600</v>
      </c>
      <c r="O409" s="11">
        <f t="shared" si="1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s="7">
        <f>IFERROR(E410/I410,0)</f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13"/>
        <v>42541.208333333328</v>
      </c>
      <c r="N410">
        <v>1468126800</v>
      </c>
      <c r="O410" s="11">
        <f t="shared" si="1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s="7">
        <f>IFERROR(E411/I411,0)</f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13"/>
        <v>42843.208333333328</v>
      </c>
      <c r="N411">
        <v>1492837200</v>
      </c>
      <c r="O411" s="11">
        <f t="shared" si="1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s="7">
        <f>IFERROR(E412/I412,0)</f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13"/>
        <v>42122.208333333328</v>
      </c>
      <c r="N412">
        <v>1430197200</v>
      </c>
      <c r="O412" s="11">
        <f t="shared" si="1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s="7">
        <f>IFERROR(E413/I413,0)</f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13"/>
        <v>42884.208333333328</v>
      </c>
      <c r="N413">
        <v>1496206800</v>
      </c>
      <c r="O413" s="11">
        <f t="shared" si="1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s="7">
        <f>IFERROR(E414/I414,0)</f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13"/>
        <v>41642.25</v>
      </c>
      <c r="N414">
        <v>1389592800</v>
      </c>
      <c r="O414" s="11">
        <f t="shared" si="1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s="7">
        <f>IFERROR(E415/I415,0)</f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13"/>
        <v>43431.25</v>
      </c>
      <c r="N415">
        <v>1545631200</v>
      </c>
      <c r="O415" s="11">
        <f t="shared" si="1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s="7">
        <f>IFERROR(E416/I416,0)</f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13"/>
        <v>40288.208333333336</v>
      </c>
      <c r="N416">
        <v>1272430800</v>
      </c>
      <c r="O416" s="11">
        <f t="shared" si="1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s="7">
        <f>IFERROR(E417/I417,0)</f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13"/>
        <v>40921.25</v>
      </c>
      <c r="N417">
        <v>1327903200</v>
      </c>
      <c r="O417" s="11">
        <f t="shared" si="1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s="7">
        <f>IFERROR(E418/I418,0)</f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13"/>
        <v>40560.25</v>
      </c>
      <c r="N418">
        <v>1296021600</v>
      </c>
      <c r="O418" s="11">
        <f t="shared" si="1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s="7">
        <f>IFERROR(E419/I419,0)</f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13"/>
        <v>43407.208333333328</v>
      </c>
      <c r="N419">
        <v>1543298400</v>
      </c>
      <c r="O419" s="11">
        <f t="shared" si="1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s="7">
        <f>IFERROR(E420/I420,0)</f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13"/>
        <v>41035.208333333336</v>
      </c>
      <c r="N420">
        <v>1336366800</v>
      </c>
      <c r="O420" s="11">
        <f t="shared" si="1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s="7">
        <f>IFERROR(E421/I421,0)</f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13"/>
        <v>40899.25</v>
      </c>
      <c r="N421">
        <v>1325052000</v>
      </c>
      <c r="O421" s="11">
        <f t="shared" si="1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s="7">
        <f>IFERROR(E422/I422,0)</f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13"/>
        <v>42911.208333333328</v>
      </c>
      <c r="N422">
        <v>1499576400</v>
      </c>
      <c r="O422" s="11">
        <f t="shared" si="1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s="7">
        <f>IFERROR(E423/I423,0)</f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13"/>
        <v>42915.208333333328</v>
      </c>
      <c r="N423">
        <v>1501304400</v>
      </c>
      <c r="O423" s="11">
        <f t="shared" si="1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s="7">
        <f>IFERROR(E424/I424,0)</f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13"/>
        <v>40285.208333333336</v>
      </c>
      <c r="N424">
        <v>1273208400</v>
      </c>
      <c r="O424" s="11">
        <f t="shared" si="1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s="7">
        <f>IFERROR(E425/I425,0)</f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13"/>
        <v>40808.208333333336</v>
      </c>
      <c r="N425">
        <v>1316840400</v>
      </c>
      <c r="O425" s="11">
        <f t="shared" si="1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s="7">
        <f>IFERROR(E426/I426,0)</f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13"/>
        <v>43208.208333333328</v>
      </c>
      <c r="N426">
        <v>1524546000</v>
      </c>
      <c r="O426" s="11">
        <f t="shared" si="1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s="7">
        <f>IFERROR(E427/I427,0)</f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13"/>
        <v>42213.208333333328</v>
      </c>
      <c r="N427">
        <v>1438578000</v>
      </c>
      <c r="O427" s="11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s="7">
        <f>IFERROR(E428/I428,0)</f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13"/>
        <v>41332.25</v>
      </c>
      <c r="N428">
        <v>1362549600</v>
      </c>
      <c r="O428" s="11">
        <f t="shared" si="1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s="7">
        <f>IFERROR(E429/I429,0)</f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13"/>
        <v>41895.208333333336</v>
      </c>
      <c r="N429">
        <v>1413349200</v>
      </c>
      <c r="O429" s="11">
        <f t="shared" si="1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s="7">
        <f>IFERROR(E430/I430,0)</f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13"/>
        <v>40585.25</v>
      </c>
      <c r="N430">
        <v>1298008800</v>
      </c>
      <c r="O430" s="11">
        <f t="shared" si="1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s="7">
        <f>IFERROR(E431/I431,0)</f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13"/>
        <v>41680.25</v>
      </c>
      <c r="N431">
        <v>1394427600</v>
      </c>
      <c r="O431" s="11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s="7">
        <f>IFERROR(E432/I432,0)</f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13"/>
        <v>43737.208333333328</v>
      </c>
      <c r="N432">
        <v>1572670800</v>
      </c>
      <c r="O432" s="11">
        <f t="shared" si="1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s="7">
        <f>IFERROR(E433/I433,0)</f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13"/>
        <v>43273.208333333328</v>
      </c>
      <c r="N433">
        <v>1531112400</v>
      </c>
      <c r="O433" s="11">
        <f t="shared" si="1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s="7">
        <f>IFERROR(E434/I434,0)</f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13"/>
        <v>41761.208333333336</v>
      </c>
      <c r="N434">
        <v>1400734800</v>
      </c>
      <c r="O434" s="11">
        <f t="shared" si="1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s="7">
        <f>IFERROR(E435/I435,0)</f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13"/>
        <v>41603.25</v>
      </c>
      <c r="N435">
        <v>1386741600</v>
      </c>
      <c r="O435" s="11">
        <f t="shared" si="1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s="7">
        <f>IFERROR(E436/I436,0)</f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13"/>
        <v>42705.25</v>
      </c>
      <c r="N436">
        <v>1481781600</v>
      </c>
      <c r="O436" s="11">
        <f t="shared" si="1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s="7">
        <f>IFERROR(E437/I437,0)</f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13"/>
        <v>41988.25</v>
      </c>
      <c r="N437">
        <v>1419660000</v>
      </c>
      <c r="O437" s="11">
        <f t="shared" si="1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s="7">
        <f>IFERROR(E438/I438,0)</f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13"/>
        <v>43575.208333333328</v>
      </c>
      <c r="N438">
        <v>1555822800</v>
      </c>
      <c r="O438" s="11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s="7">
        <f>IFERROR(E439/I439,0)</f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13"/>
        <v>42260.208333333328</v>
      </c>
      <c r="N439">
        <v>1442379600</v>
      </c>
      <c r="O439" s="11">
        <f t="shared" si="1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s="7">
        <f>IFERROR(E440/I440,0)</f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13"/>
        <v>41337.25</v>
      </c>
      <c r="N440">
        <v>1364965200</v>
      </c>
      <c r="O440" s="11">
        <f t="shared" si="1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s="7">
        <f>IFERROR(E441/I441,0)</f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13"/>
        <v>42680.208333333328</v>
      </c>
      <c r="N441">
        <v>1479016800</v>
      </c>
      <c r="O441" s="11">
        <f t="shared" si="1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s="7">
        <f>IFERROR(E442/I442,0)</f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13"/>
        <v>42916.208333333328</v>
      </c>
      <c r="N442">
        <v>1499662800</v>
      </c>
      <c r="O442" s="11">
        <f t="shared" si="1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s="7">
        <f>IFERROR(E443/I443,0)</f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13"/>
        <v>41025.208333333336</v>
      </c>
      <c r="N443">
        <v>1337835600</v>
      </c>
      <c r="O443" s="11">
        <f t="shared" si="1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s="7">
        <f>IFERROR(E444/I444,0)</f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13"/>
        <v>42980.208333333328</v>
      </c>
      <c r="N444">
        <v>1505710800</v>
      </c>
      <c r="O444" s="11">
        <f t="shared" si="1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s="7">
        <f>IFERROR(E445/I445,0)</f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13"/>
        <v>40451.208333333336</v>
      </c>
      <c r="N445">
        <v>1287464400</v>
      </c>
      <c r="O445" s="11">
        <f t="shared" si="1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s="7">
        <f>IFERROR(E446/I446,0)</f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13"/>
        <v>40748.208333333336</v>
      </c>
      <c r="N446">
        <v>1311656400</v>
      </c>
      <c r="O446" s="11">
        <f t="shared" si="1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s="7">
        <f>IFERROR(E447/I447,0)</f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13"/>
        <v>40515.25</v>
      </c>
      <c r="N447">
        <v>1293170400</v>
      </c>
      <c r="O447" s="11">
        <f t="shared" si="1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s="7">
        <f>IFERROR(E448/I448,0)</f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13"/>
        <v>41261.25</v>
      </c>
      <c r="N448">
        <v>1355983200</v>
      </c>
      <c r="O448" s="11">
        <f t="shared" si="1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12"/>
        <v>0.24326030927835052</v>
      </c>
      <c r="G449" s="7">
        <f>IFERROR(E449/I449,0)</f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13"/>
        <v>43088.25</v>
      </c>
      <c r="N449">
        <v>1515045600</v>
      </c>
      <c r="O449" s="11">
        <f t="shared" si="1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12"/>
        <v>0.50482758620689661</v>
      </c>
      <c r="G450" s="7">
        <f>IFERROR(E450/I450,0)</f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13"/>
        <v>41378.208333333336</v>
      </c>
      <c r="N450">
        <v>1366088400</v>
      </c>
      <c r="O450" s="11">
        <f t="shared" si="1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14">E451/D451</f>
        <v>9.67</v>
      </c>
      <c r="G451" s="7">
        <f>IFERROR(E451/I451,0)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O514" si="15">(((L451/60)/60)/24)+DATE(1970,1,1)</f>
        <v>43530.25</v>
      </c>
      <c r="N451">
        <v>1553317200</v>
      </c>
      <c r="O451" s="11">
        <f t="shared" si="15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s="7">
        <f>IFERROR(E452/I452,0)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15"/>
        <v>43394.208333333328</v>
      </c>
      <c r="N452">
        <v>1542088800</v>
      </c>
      <c r="O452" s="11">
        <f t="shared" si="1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s="7">
        <f>IFERROR(E453/I453,0)</f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15"/>
        <v>42935.208333333328</v>
      </c>
      <c r="N453">
        <v>1503118800</v>
      </c>
      <c r="O453" s="11">
        <f t="shared" si="1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s="7">
        <f>IFERROR(E454/I454,0)</f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15"/>
        <v>40365.208333333336</v>
      </c>
      <c r="N454">
        <v>1278478800</v>
      </c>
      <c r="O454" s="11">
        <f t="shared" si="1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s="7">
        <f>IFERROR(E455/I455,0)</f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15"/>
        <v>42705.25</v>
      </c>
      <c r="N455">
        <v>1484114400</v>
      </c>
      <c r="O455" s="11">
        <f t="shared" si="1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s="7">
        <f>IFERROR(E456/I456,0)</f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15"/>
        <v>41568.208333333336</v>
      </c>
      <c r="N456">
        <v>1385445600</v>
      </c>
      <c r="O456" s="11">
        <f t="shared" si="1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s="7">
        <f>IFERROR(E457/I457,0)</f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15"/>
        <v>40809.208333333336</v>
      </c>
      <c r="N457">
        <v>1318741200</v>
      </c>
      <c r="O457" s="11">
        <f t="shared" si="1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s="7">
        <f>IFERROR(E458/I458,0)</f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15"/>
        <v>43141.25</v>
      </c>
      <c r="N458">
        <v>1518242400</v>
      </c>
      <c r="O458" s="11">
        <f t="shared" si="1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s="7">
        <f>IFERROR(E459/I459,0)</f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15"/>
        <v>42657.208333333328</v>
      </c>
      <c r="N459">
        <v>1476594000</v>
      </c>
      <c r="O459" s="11">
        <f t="shared" si="1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s="7">
        <f>IFERROR(E460/I460,0)</f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15"/>
        <v>40265.208333333336</v>
      </c>
      <c r="N460">
        <v>1273554000</v>
      </c>
      <c r="O460" s="11">
        <f t="shared" si="1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s="7">
        <f>IFERROR(E461/I461,0)</f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15"/>
        <v>42001.25</v>
      </c>
      <c r="N461">
        <v>1421906400</v>
      </c>
      <c r="O461" s="11">
        <f t="shared" si="1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s="7">
        <f>IFERROR(E462/I462,0)</f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15"/>
        <v>40399.208333333336</v>
      </c>
      <c r="N462">
        <v>1281589200</v>
      </c>
      <c r="O462" s="11">
        <f t="shared" si="1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s="7">
        <f>IFERROR(E463/I463,0)</f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15"/>
        <v>41757.208333333336</v>
      </c>
      <c r="N463">
        <v>1400389200</v>
      </c>
      <c r="O463" s="11">
        <f t="shared" si="1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s="7">
        <f>IFERROR(E464/I464,0)</f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15"/>
        <v>41304.25</v>
      </c>
      <c r="N464">
        <v>1362808800</v>
      </c>
      <c r="O464" s="11">
        <f t="shared" si="1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s="7">
        <f>IFERROR(E465/I465,0)</f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15"/>
        <v>41639.25</v>
      </c>
      <c r="N465">
        <v>1388815200</v>
      </c>
      <c r="O465" s="11">
        <f t="shared" si="1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s="7">
        <f>IFERROR(E466/I466,0)</f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15"/>
        <v>43142.25</v>
      </c>
      <c r="N466">
        <v>1519538400</v>
      </c>
      <c r="O466" s="11">
        <f t="shared" si="1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s="7">
        <f>IFERROR(E467/I467,0)</f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15"/>
        <v>43127.25</v>
      </c>
      <c r="N467">
        <v>1517810400</v>
      </c>
      <c r="O467" s="11">
        <f t="shared" si="1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s="7">
        <f>IFERROR(E468/I468,0)</f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15"/>
        <v>41409.208333333336</v>
      </c>
      <c r="N468">
        <v>1370581200</v>
      </c>
      <c r="O468" s="11">
        <f t="shared" si="1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s="7">
        <f>IFERROR(E469/I469,0)</f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15"/>
        <v>42331.25</v>
      </c>
      <c r="N469">
        <v>1448863200</v>
      </c>
      <c r="O469" s="11">
        <f t="shared" si="1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s="7">
        <f>IFERROR(E470/I470,0)</f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15"/>
        <v>43569.208333333328</v>
      </c>
      <c r="N470">
        <v>1556600400</v>
      </c>
      <c r="O470" s="11">
        <f t="shared" si="1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s="7">
        <f>IFERROR(E471/I471,0)</f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15"/>
        <v>42142.208333333328</v>
      </c>
      <c r="N471">
        <v>1432098000</v>
      </c>
      <c r="O471" s="11">
        <f t="shared" si="1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s="7">
        <f>IFERROR(E472/I472,0)</f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15"/>
        <v>42716.25</v>
      </c>
      <c r="N472">
        <v>1482127200</v>
      </c>
      <c r="O472" s="11">
        <f t="shared" si="1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s="7">
        <f>IFERROR(E473/I473,0)</f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15"/>
        <v>41031.208333333336</v>
      </c>
      <c r="N473">
        <v>1335934800</v>
      </c>
      <c r="O473" s="11">
        <f t="shared" si="1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s="7">
        <f>IFERROR(E474/I474,0)</f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15"/>
        <v>43535.208333333328</v>
      </c>
      <c r="N474">
        <v>1556946000</v>
      </c>
      <c r="O474" s="11">
        <f t="shared" si="1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s="7">
        <f>IFERROR(E475/I475,0)</f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15"/>
        <v>43277.208333333328</v>
      </c>
      <c r="N475">
        <v>1530075600</v>
      </c>
      <c r="O475" s="11">
        <f t="shared" si="1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s="7">
        <f>IFERROR(E476/I476,0)</f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15"/>
        <v>41989.25</v>
      </c>
      <c r="N476">
        <v>1418796000</v>
      </c>
      <c r="O476" s="11">
        <f t="shared" si="1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s="7">
        <f>IFERROR(E477/I477,0)</f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15"/>
        <v>41450.208333333336</v>
      </c>
      <c r="N477">
        <v>1372482000</v>
      </c>
      <c r="O477" s="11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s="7">
        <f>IFERROR(E478/I478,0)</f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15"/>
        <v>43322.208333333328</v>
      </c>
      <c r="N478">
        <v>1534395600</v>
      </c>
      <c r="O478" s="11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s="7">
        <f>IFERROR(E479/I479,0)</f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15"/>
        <v>40720.208333333336</v>
      </c>
      <c r="N479">
        <v>1311397200</v>
      </c>
      <c r="O479" s="11">
        <f t="shared" si="1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s="7">
        <f>IFERROR(E480/I480,0)</f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15"/>
        <v>42072.208333333328</v>
      </c>
      <c r="N480">
        <v>1426914000</v>
      </c>
      <c r="O480" s="11">
        <f t="shared" si="1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s="7">
        <f>IFERROR(E481/I481,0)</f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15"/>
        <v>42945.208333333328</v>
      </c>
      <c r="N481">
        <v>1501477200</v>
      </c>
      <c r="O481" s="11">
        <f t="shared" si="1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s="7">
        <f>IFERROR(E482/I482,0)</f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15"/>
        <v>40248.25</v>
      </c>
      <c r="N482">
        <v>1269061200</v>
      </c>
      <c r="O482" s="11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s="7">
        <f>IFERROR(E483/I483,0)</f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15"/>
        <v>41913.208333333336</v>
      </c>
      <c r="N483">
        <v>1415772000</v>
      </c>
      <c r="O483" s="11">
        <f t="shared" si="1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s="7">
        <f>IFERROR(E484/I484,0)</f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1">
        <f t="shared" si="15"/>
        <v>40963.25</v>
      </c>
      <c r="N484">
        <v>1331013600</v>
      </c>
      <c r="O484" s="11">
        <f t="shared" si="1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s="7">
        <f>IFERROR(E485/I485,0)</f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15"/>
        <v>43811.25</v>
      </c>
      <c r="N485">
        <v>1576735200</v>
      </c>
      <c r="O485" s="11">
        <f t="shared" si="1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s="7">
        <f>IFERROR(E486/I486,0)</f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15"/>
        <v>41855.208333333336</v>
      </c>
      <c r="N486">
        <v>1411362000</v>
      </c>
      <c r="O486" s="11">
        <f t="shared" si="1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s="7">
        <f>IFERROR(E487/I487,0)</f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15"/>
        <v>43626.208333333328</v>
      </c>
      <c r="N487">
        <v>1563685200</v>
      </c>
      <c r="O487" s="11">
        <f t="shared" si="1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s="7">
        <f>IFERROR(E488/I488,0)</f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15"/>
        <v>43168.25</v>
      </c>
      <c r="N488">
        <v>1521867600</v>
      </c>
      <c r="O488" s="11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s="7">
        <f>IFERROR(E489/I489,0)</f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15"/>
        <v>42845.208333333328</v>
      </c>
      <c r="N489">
        <v>1495515600</v>
      </c>
      <c r="O489" s="11">
        <f t="shared" si="1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s="7">
        <f>IFERROR(E490/I490,0)</f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15"/>
        <v>42403.25</v>
      </c>
      <c r="N490">
        <v>1455948000</v>
      </c>
      <c r="O490" s="11">
        <f t="shared" si="1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s="7">
        <f>IFERROR(E491/I491,0)</f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15"/>
        <v>40406.208333333336</v>
      </c>
      <c r="N491">
        <v>1282366800</v>
      </c>
      <c r="O491" s="11">
        <f t="shared" si="1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s="7">
        <f>IFERROR(E492/I492,0)</f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15"/>
        <v>43786.25</v>
      </c>
      <c r="N492">
        <v>1574575200</v>
      </c>
      <c r="O492" s="11">
        <f t="shared" si="1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s="7">
        <f>IFERROR(E493/I493,0)</f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15"/>
        <v>41456.208333333336</v>
      </c>
      <c r="N493">
        <v>1374901200</v>
      </c>
      <c r="O493" s="11">
        <f t="shared" si="1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s="7">
        <f>IFERROR(E494/I494,0)</f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15"/>
        <v>40336.208333333336</v>
      </c>
      <c r="N494">
        <v>1278910800</v>
      </c>
      <c r="O494" s="11">
        <f t="shared" si="1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s="7">
        <f>IFERROR(E495/I495,0)</f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15"/>
        <v>43645.208333333328</v>
      </c>
      <c r="N495">
        <v>1562907600</v>
      </c>
      <c r="O495" s="11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s="7">
        <f>IFERROR(E496/I496,0)</f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15"/>
        <v>40990.208333333336</v>
      </c>
      <c r="N496">
        <v>1332478800</v>
      </c>
      <c r="O496" s="11">
        <f t="shared" si="1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s="7">
        <f>IFERROR(E497/I497,0)</f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15"/>
        <v>41800.208333333336</v>
      </c>
      <c r="N497">
        <v>1402722000</v>
      </c>
      <c r="O497" s="11">
        <f t="shared" si="1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s="7">
        <f>IFERROR(E498/I498,0)</f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15"/>
        <v>42876.208333333328</v>
      </c>
      <c r="N498">
        <v>1496811600</v>
      </c>
      <c r="O498" s="11">
        <f t="shared" si="1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s="7">
        <f>IFERROR(E499/I499,0)</f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15"/>
        <v>42724.25</v>
      </c>
      <c r="N499">
        <v>1482213600</v>
      </c>
      <c r="O499" s="11">
        <f t="shared" si="1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s="7">
        <f>IFERROR(E500/I500,0)</f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15"/>
        <v>42005.25</v>
      </c>
      <c r="N500">
        <v>1420264800</v>
      </c>
      <c r="O500" s="11">
        <f t="shared" si="1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s="7">
        <f>IFERROR(E501/I501,0)</f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15"/>
        <v>42444.208333333328</v>
      </c>
      <c r="N501">
        <v>1458450000</v>
      </c>
      <c r="O501" s="11">
        <f t="shared" si="1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s="7">
        <f>IFERROR(E502/I502,0)</f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1">
        <f t="shared" si="15"/>
        <v>41395.208333333336</v>
      </c>
      <c r="N502">
        <v>1369803600</v>
      </c>
      <c r="O502" s="11">
        <f t="shared" si="1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s="7">
        <f>IFERROR(E503/I503,0)</f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15"/>
        <v>41345.208333333336</v>
      </c>
      <c r="N503">
        <v>1363237200</v>
      </c>
      <c r="O503" s="11">
        <f t="shared" si="1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s="7">
        <f>IFERROR(E504/I504,0)</f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15"/>
        <v>41117.208333333336</v>
      </c>
      <c r="N504">
        <v>1345870800</v>
      </c>
      <c r="O504" s="11">
        <f t="shared" si="1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s="7">
        <f>IFERROR(E505/I505,0)</f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15"/>
        <v>42186.208333333328</v>
      </c>
      <c r="N505">
        <v>1437454800</v>
      </c>
      <c r="O505" s="11">
        <f t="shared" si="1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s="7">
        <f>IFERROR(E506/I506,0)</f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15"/>
        <v>42142.208333333328</v>
      </c>
      <c r="N506">
        <v>1432011600</v>
      </c>
      <c r="O506" s="11">
        <f t="shared" si="1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s="7">
        <f>IFERROR(E507/I507,0)</f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15"/>
        <v>41341.25</v>
      </c>
      <c r="N507">
        <v>1366347600</v>
      </c>
      <c r="O507" s="11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s="7">
        <f>IFERROR(E508/I508,0)</f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15"/>
        <v>43062.25</v>
      </c>
      <c r="N508">
        <v>1512885600</v>
      </c>
      <c r="O508" s="11">
        <f t="shared" si="1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s="7">
        <f>IFERROR(E509/I509,0)</f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15"/>
        <v>41373.208333333336</v>
      </c>
      <c r="N509">
        <v>1369717200</v>
      </c>
      <c r="O509" s="11">
        <f t="shared" si="1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s="7">
        <f>IFERROR(E510/I510,0)</f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15"/>
        <v>43310.208333333328</v>
      </c>
      <c r="N510">
        <v>1534654800</v>
      </c>
      <c r="O510" s="11">
        <f t="shared" si="1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s="7">
        <f>IFERROR(E511/I511,0)</f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15"/>
        <v>41034.208333333336</v>
      </c>
      <c r="N511">
        <v>1337058000</v>
      </c>
      <c r="O511" s="11">
        <f t="shared" si="1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s="7">
        <f>IFERROR(E512/I512,0)</f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15"/>
        <v>43251.208333333328</v>
      </c>
      <c r="N512">
        <v>1529816400</v>
      </c>
      <c r="O512" s="11">
        <f t="shared" si="1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14"/>
        <v>0.24017591339648173</v>
      </c>
      <c r="G513" s="7">
        <f>IFERROR(E513/I513,0)</f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15"/>
        <v>43671.208333333328</v>
      </c>
      <c r="N513">
        <v>1564894800</v>
      </c>
      <c r="O513" s="11">
        <f t="shared" si="1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14"/>
        <v>1.3931868131868133</v>
      </c>
      <c r="G514" s="7">
        <f>IFERROR(E514/I514,0)</f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15"/>
        <v>41825.208333333336</v>
      </c>
      <c r="N514">
        <v>1404622800</v>
      </c>
      <c r="O514" s="11">
        <f t="shared" si="1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16">E515/D515</f>
        <v>0.39277108433734942</v>
      </c>
      <c r="G515" s="7">
        <f>IFERROR(E515/I515,0)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O578" si="17">(((L515/60)/60)/24)+DATE(1970,1,1)</f>
        <v>40430.208333333336</v>
      </c>
      <c r="N515">
        <v>1284181200</v>
      </c>
      <c r="O515" s="11">
        <f t="shared" si="17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s="7">
        <f>IFERROR(E516/I516,0)</f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17"/>
        <v>41614.25</v>
      </c>
      <c r="N516">
        <v>1386741600</v>
      </c>
      <c r="O516" s="11">
        <f t="shared" si="1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s="7">
        <f>IFERROR(E517/I517,0)</f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17"/>
        <v>40900.25</v>
      </c>
      <c r="N517">
        <v>1324792800</v>
      </c>
      <c r="O517" s="11">
        <f t="shared" si="1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s="7">
        <f>IFERROR(E518/I518,0)</f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17"/>
        <v>40396.208333333336</v>
      </c>
      <c r="N518">
        <v>1284354000</v>
      </c>
      <c r="O518" s="11">
        <f t="shared" si="1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s="7">
        <f>IFERROR(E519/I519,0)</f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17"/>
        <v>42860.208333333328</v>
      </c>
      <c r="N519">
        <v>1494392400</v>
      </c>
      <c r="O519" s="11">
        <f t="shared" si="1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s="7">
        <f>IFERROR(E520/I520,0)</f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17"/>
        <v>43154.25</v>
      </c>
      <c r="N520">
        <v>1519538400</v>
      </c>
      <c r="O520" s="11">
        <f t="shared" si="1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s="7">
        <f>IFERROR(E521/I521,0)</f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17"/>
        <v>42012.25</v>
      </c>
      <c r="N521">
        <v>1421906400</v>
      </c>
      <c r="O521" s="11">
        <f t="shared" si="1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s="7">
        <f>IFERROR(E522/I522,0)</f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17"/>
        <v>43574.208333333328</v>
      </c>
      <c r="N522">
        <v>1555909200</v>
      </c>
      <c r="O522" s="11">
        <f t="shared" si="1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s="7">
        <f>IFERROR(E523/I523,0)</f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17"/>
        <v>42605.208333333328</v>
      </c>
      <c r="N523">
        <v>1472446800</v>
      </c>
      <c r="O523" s="11">
        <f t="shared" si="1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s="7">
        <f>IFERROR(E524/I524,0)</f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17"/>
        <v>41093.208333333336</v>
      </c>
      <c r="N524">
        <v>1342328400</v>
      </c>
      <c r="O524" s="11">
        <f t="shared" si="1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s="7">
        <f>IFERROR(E525/I525,0)</f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17"/>
        <v>40241.25</v>
      </c>
      <c r="N525">
        <v>1268114400</v>
      </c>
      <c r="O525" s="11">
        <f t="shared" si="1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s="7">
        <f>IFERROR(E526/I526,0)</f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17"/>
        <v>40294.208333333336</v>
      </c>
      <c r="N526">
        <v>1273381200</v>
      </c>
      <c r="O526" s="11">
        <f t="shared" si="1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s="7">
        <f>IFERROR(E527/I527,0)</f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17"/>
        <v>40505.25</v>
      </c>
      <c r="N527">
        <v>1290837600</v>
      </c>
      <c r="O527" s="11">
        <f t="shared" si="1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s="7">
        <f>IFERROR(E528/I528,0)</f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17"/>
        <v>42364.25</v>
      </c>
      <c r="N528">
        <v>1454306400</v>
      </c>
      <c r="O528" s="11">
        <f t="shared" si="1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s="7">
        <f>IFERROR(E529/I529,0)</f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17"/>
        <v>42405.25</v>
      </c>
      <c r="N529">
        <v>1457762400</v>
      </c>
      <c r="O529" s="11">
        <f t="shared" si="1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s="7">
        <f>IFERROR(E530/I530,0)</f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17"/>
        <v>41601.25</v>
      </c>
      <c r="N530">
        <v>1389074400</v>
      </c>
      <c r="O530" s="11">
        <f t="shared" si="1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s="7">
        <f>IFERROR(E531/I531,0)</f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1">
        <f t="shared" si="17"/>
        <v>41769.208333333336</v>
      </c>
      <c r="N531">
        <v>1402117200</v>
      </c>
      <c r="O531" s="11">
        <f t="shared" si="1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s="7">
        <f>IFERROR(E532/I532,0)</f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17"/>
        <v>40421.208333333336</v>
      </c>
      <c r="N532">
        <v>1284440400</v>
      </c>
      <c r="O532" s="11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s="7">
        <f>IFERROR(E533/I533,0)</f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17"/>
        <v>41589.25</v>
      </c>
      <c r="N533">
        <v>1388988000</v>
      </c>
      <c r="O533" s="11">
        <f t="shared" si="1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s="7">
        <f>IFERROR(E534/I534,0)</f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17"/>
        <v>43125.25</v>
      </c>
      <c r="N534">
        <v>1516946400</v>
      </c>
      <c r="O534" s="11">
        <f t="shared" si="1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s="7">
        <f>IFERROR(E535/I535,0)</f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17"/>
        <v>41479.208333333336</v>
      </c>
      <c r="N535">
        <v>1377752400</v>
      </c>
      <c r="O535" s="11">
        <f t="shared" si="1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s="7">
        <f>IFERROR(E536/I536,0)</f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17"/>
        <v>43329.208333333328</v>
      </c>
      <c r="N536">
        <v>1534568400</v>
      </c>
      <c r="O536" s="11">
        <f t="shared" si="1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s="7">
        <f>IFERROR(E537/I537,0)</f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17"/>
        <v>43259.208333333328</v>
      </c>
      <c r="N537">
        <v>1528606800</v>
      </c>
      <c r="O537" s="11">
        <f t="shared" si="1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s="7">
        <f>IFERROR(E538/I538,0)</f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17"/>
        <v>40414.208333333336</v>
      </c>
      <c r="N538">
        <v>1284872400</v>
      </c>
      <c r="O538" s="11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s="7">
        <f>IFERROR(E539/I539,0)</f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17"/>
        <v>43342.208333333328</v>
      </c>
      <c r="N539">
        <v>1537592400</v>
      </c>
      <c r="O539" s="11">
        <f t="shared" si="1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s="7">
        <f>IFERROR(E540/I540,0)</f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17"/>
        <v>41539.208333333336</v>
      </c>
      <c r="N540">
        <v>1381208400</v>
      </c>
      <c r="O540" s="11">
        <f t="shared" si="1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s="7">
        <f>IFERROR(E541/I541,0)</f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17"/>
        <v>43647.208333333328</v>
      </c>
      <c r="N541">
        <v>1562475600</v>
      </c>
      <c r="O541" s="11">
        <f t="shared" si="1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s="7">
        <f>IFERROR(E542/I542,0)</f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17"/>
        <v>43225.208333333328</v>
      </c>
      <c r="N542">
        <v>1527397200</v>
      </c>
      <c r="O542" s="11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s="7">
        <f>IFERROR(E543/I543,0)</f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17"/>
        <v>42165.208333333328</v>
      </c>
      <c r="N543">
        <v>1436158800</v>
      </c>
      <c r="O543" s="11">
        <f t="shared" si="1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s="7">
        <f>IFERROR(E544/I544,0)</f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17"/>
        <v>42391.25</v>
      </c>
      <c r="N544">
        <v>1456034400</v>
      </c>
      <c r="O544" s="11">
        <f t="shared" si="1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s="7">
        <f>IFERROR(E545/I545,0)</f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17"/>
        <v>41528.208333333336</v>
      </c>
      <c r="N545">
        <v>1380171600</v>
      </c>
      <c r="O545" s="11">
        <f t="shared" si="1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s="7">
        <f>IFERROR(E546/I546,0)</f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17"/>
        <v>42377.25</v>
      </c>
      <c r="N546">
        <v>1453356000</v>
      </c>
      <c r="O546" s="11">
        <f t="shared" si="1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s="7">
        <f>IFERROR(E547/I547,0)</f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17"/>
        <v>43824.25</v>
      </c>
      <c r="N547">
        <v>1578981600</v>
      </c>
      <c r="O547" s="11">
        <f t="shared" si="1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s="7">
        <f>IFERROR(E548/I548,0)</f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17"/>
        <v>43360.208333333328</v>
      </c>
      <c r="N548">
        <v>1537419600</v>
      </c>
      <c r="O548" s="11">
        <f t="shared" si="1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s="7">
        <f>IFERROR(E549/I549,0)</f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17"/>
        <v>42029.25</v>
      </c>
      <c r="N549">
        <v>1423202400</v>
      </c>
      <c r="O549" s="11">
        <f t="shared" si="1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s="7">
        <f>IFERROR(E550/I550,0)</f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17"/>
        <v>42461.208333333328</v>
      </c>
      <c r="N550">
        <v>1460610000</v>
      </c>
      <c r="O550" s="11">
        <f t="shared" si="1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s="7">
        <f>IFERROR(E551/I551,0)</f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17"/>
        <v>41422.208333333336</v>
      </c>
      <c r="N551">
        <v>1370494800</v>
      </c>
      <c r="O551" s="11">
        <f t="shared" si="1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s="7">
        <f>IFERROR(E552/I552,0)</f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17"/>
        <v>40968.25</v>
      </c>
      <c r="N552">
        <v>1332306000</v>
      </c>
      <c r="O552" s="11">
        <f t="shared" si="1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s="7">
        <f>IFERROR(E553/I553,0)</f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17"/>
        <v>41993.25</v>
      </c>
      <c r="N553">
        <v>1422511200</v>
      </c>
      <c r="O553" s="11">
        <f t="shared" si="1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s="7">
        <f>IFERROR(E554/I554,0)</f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17"/>
        <v>42700.25</v>
      </c>
      <c r="N554">
        <v>1480312800</v>
      </c>
      <c r="O554" s="11">
        <f t="shared" si="1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s="7">
        <f>IFERROR(E555/I555,0)</f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17"/>
        <v>40545.25</v>
      </c>
      <c r="N555">
        <v>1294034400</v>
      </c>
      <c r="O555" s="11">
        <f t="shared" si="1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s="7">
        <f>IFERROR(E556/I556,0)</f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17"/>
        <v>42723.25</v>
      </c>
      <c r="N556">
        <v>1482645600</v>
      </c>
      <c r="O556" s="11">
        <f t="shared" si="1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s="7">
        <f>IFERROR(E557/I557,0)</f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17"/>
        <v>41731.208333333336</v>
      </c>
      <c r="N557">
        <v>1399093200</v>
      </c>
      <c r="O557" s="11">
        <f t="shared" si="1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s="7">
        <f>IFERROR(E558/I558,0)</f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17"/>
        <v>40792.208333333336</v>
      </c>
      <c r="N558">
        <v>1315890000</v>
      </c>
      <c r="O558" s="11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s="7">
        <f>IFERROR(E559/I559,0)</f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17"/>
        <v>42279.208333333328</v>
      </c>
      <c r="N559">
        <v>1444021200</v>
      </c>
      <c r="O559" s="11">
        <f t="shared" si="1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s="7">
        <f>IFERROR(E560/I560,0)</f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17"/>
        <v>42424.25</v>
      </c>
      <c r="N560">
        <v>1460005200</v>
      </c>
      <c r="O560" s="11">
        <f t="shared" si="1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s="7">
        <f>IFERROR(E561/I561,0)</f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17"/>
        <v>42584.208333333328</v>
      </c>
      <c r="N561">
        <v>1470718800</v>
      </c>
      <c r="O561" s="11">
        <f t="shared" si="1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s="7">
        <f>IFERROR(E562/I562,0)</f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17"/>
        <v>40865.25</v>
      </c>
      <c r="N562">
        <v>1325052000</v>
      </c>
      <c r="O562" s="11">
        <f t="shared" si="1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s="7">
        <f>IFERROR(E563/I563,0)</f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17"/>
        <v>40833.208333333336</v>
      </c>
      <c r="N563">
        <v>1319000400</v>
      </c>
      <c r="O563" s="11">
        <f t="shared" si="1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s="7">
        <f>IFERROR(E564/I564,0)</f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17"/>
        <v>43536.208333333328</v>
      </c>
      <c r="N564">
        <v>1552539600</v>
      </c>
      <c r="O564" s="11">
        <f t="shared" si="1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s="7">
        <f>IFERROR(E565/I565,0)</f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17"/>
        <v>43417.25</v>
      </c>
      <c r="N565">
        <v>1543816800</v>
      </c>
      <c r="O565" s="11">
        <f t="shared" si="1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s="7">
        <f>IFERROR(E566/I566,0)</f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17"/>
        <v>42078.208333333328</v>
      </c>
      <c r="N566">
        <v>1427086800</v>
      </c>
      <c r="O566" s="11">
        <f t="shared" si="1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s="7">
        <f>IFERROR(E567/I567,0)</f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17"/>
        <v>40862.25</v>
      </c>
      <c r="N567">
        <v>1323064800</v>
      </c>
      <c r="O567" s="11">
        <f t="shared" si="1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s="7">
        <f>IFERROR(E568/I568,0)</f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17"/>
        <v>42424.25</v>
      </c>
      <c r="N568">
        <v>1458277200</v>
      </c>
      <c r="O568" s="11">
        <f t="shared" si="1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s="7">
        <f>IFERROR(E569/I569,0)</f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17"/>
        <v>41830.208333333336</v>
      </c>
      <c r="N569">
        <v>1405141200</v>
      </c>
      <c r="O569" s="11">
        <f t="shared" si="1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s="7">
        <f>IFERROR(E570/I570,0)</f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17"/>
        <v>40374.208333333336</v>
      </c>
      <c r="N570">
        <v>1283058000</v>
      </c>
      <c r="O570" s="11">
        <f t="shared" si="1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s="7">
        <f>IFERROR(E571/I571,0)</f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17"/>
        <v>40554.25</v>
      </c>
      <c r="N571">
        <v>1295762400</v>
      </c>
      <c r="O571" s="11">
        <f t="shared" si="1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s="7">
        <f>IFERROR(E572/I572,0)</f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17"/>
        <v>41993.25</v>
      </c>
      <c r="N572">
        <v>1419573600</v>
      </c>
      <c r="O572" s="11">
        <f t="shared" si="1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s="7">
        <f>IFERROR(E573/I573,0)</f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17"/>
        <v>42174.208333333328</v>
      </c>
      <c r="N573">
        <v>1438750800</v>
      </c>
      <c r="O573" s="11">
        <f t="shared" si="1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s="7">
        <f>IFERROR(E574/I574,0)</f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17"/>
        <v>42275.208333333328</v>
      </c>
      <c r="N574">
        <v>1444798800</v>
      </c>
      <c r="O574" s="11">
        <f t="shared" si="1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s="7">
        <f>IFERROR(E575/I575,0)</f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17"/>
        <v>41761.208333333336</v>
      </c>
      <c r="N575">
        <v>1399179600</v>
      </c>
      <c r="O575" s="11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s="7">
        <f>IFERROR(E576/I576,0)</f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17"/>
        <v>43806.25</v>
      </c>
      <c r="N576">
        <v>1576562400</v>
      </c>
      <c r="O576" s="11">
        <f t="shared" si="1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16"/>
        <v>0.62930372148859548</v>
      </c>
      <c r="G577" s="7">
        <f>IFERROR(E577/I577,0)</f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17"/>
        <v>41779.208333333336</v>
      </c>
      <c r="N577">
        <v>1400821200</v>
      </c>
      <c r="O577" s="11">
        <f t="shared" si="1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16"/>
        <v>0.6492783505154639</v>
      </c>
      <c r="G578" s="7">
        <f>IFERROR(E578/I578,0)</f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17"/>
        <v>43040.208333333328</v>
      </c>
      <c r="N578">
        <v>1510984800</v>
      </c>
      <c r="O578" s="11">
        <f t="shared" si="17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18">E579/D579</f>
        <v>0.18853658536585366</v>
      </c>
      <c r="G579" s="7">
        <f>IFERROR(E579/I579,0)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O642" si="19">(((L579/60)/60)/24)+DATE(1970,1,1)</f>
        <v>40613.25</v>
      </c>
      <c r="N579">
        <v>1302066000</v>
      </c>
      <c r="O579" s="11">
        <f t="shared" si="1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s="7">
        <f>IFERROR(E580/I580,0)</f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19"/>
        <v>40878.25</v>
      </c>
      <c r="N580">
        <v>1322978400</v>
      </c>
      <c r="O580" s="11">
        <f t="shared" si="1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s="7">
        <f>IFERROR(E581/I581,0)</f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19"/>
        <v>40762.208333333336</v>
      </c>
      <c r="N581">
        <v>1313730000</v>
      </c>
      <c r="O581" s="11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s="7">
        <f>IFERROR(E582/I582,0)</f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19"/>
        <v>41696.25</v>
      </c>
      <c r="N582">
        <v>1394085600</v>
      </c>
      <c r="O582" s="11">
        <f t="shared" si="1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s="7">
        <f>IFERROR(E583/I583,0)</f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19"/>
        <v>40662.208333333336</v>
      </c>
      <c r="N583">
        <v>1305349200</v>
      </c>
      <c r="O583" s="11">
        <f t="shared" si="1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s="7">
        <f>IFERROR(E584/I584,0)</f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19"/>
        <v>42165.208333333328</v>
      </c>
      <c r="N584">
        <v>1434344400</v>
      </c>
      <c r="O584" s="11">
        <f t="shared" si="1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s="7">
        <f>IFERROR(E585/I585,0)</f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19"/>
        <v>40959.25</v>
      </c>
      <c r="N585">
        <v>1331186400</v>
      </c>
      <c r="O585" s="11">
        <f t="shared" si="1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s="7">
        <f>IFERROR(E586/I586,0)</f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19"/>
        <v>41024.208333333336</v>
      </c>
      <c r="N586">
        <v>1336539600</v>
      </c>
      <c r="O586" s="11">
        <f t="shared" si="1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s="7">
        <f>IFERROR(E587/I587,0)</f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19"/>
        <v>40255.208333333336</v>
      </c>
      <c r="N587">
        <v>1269752400</v>
      </c>
      <c r="O587" s="11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s="7">
        <f>IFERROR(E588/I588,0)</f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19"/>
        <v>40499.25</v>
      </c>
      <c r="N588">
        <v>1291615200</v>
      </c>
      <c r="O588" s="11">
        <f t="shared" si="1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s="7">
        <f>IFERROR(E589/I589,0)</f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19"/>
        <v>43484.25</v>
      </c>
      <c r="N589">
        <v>1552366800</v>
      </c>
      <c r="O589" s="11">
        <f t="shared" si="1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s="7">
        <f>IFERROR(E590/I590,0)</f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19"/>
        <v>40262.208333333336</v>
      </c>
      <c r="N590">
        <v>1272171600</v>
      </c>
      <c r="O590" s="11">
        <f t="shared" si="1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s="7">
        <f>IFERROR(E591/I591,0)</f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19"/>
        <v>42190.208333333328</v>
      </c>
      <c r="N591">
        <v>1436677200</v>
      </c>
      <c r="O591" s="11">
        <f t="shared" si="1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s="7">
        <f>IFERROR(E592/I592,0)</f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19"/>
        <v>41994.25</v>
      </c>
      <c r="N592">
        <v>1420092000</v>
      </c>
      <c r="O592" s="11">
        <f t="shared" si="1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s="7">
        <f>IFERROR(E593/I593,0)</f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19"/>
        <v>40373.208333333336</v>
      </c>
      <c r="N593">
        <v>1279947600</v>
      </c>
      <c r="O593" s="11">
        <f t="shared" si="1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s="7">
        <f>IFERROR(E594/I594,0)</f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19"/>
        <v>41789.208333333336</v>
      </c>
      <c r="N594">
        <v>1402203600</v>
      </c>
      <c r="O594" s="11">
        <f t="shared" si="1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s="7">
        <f>IFERROR(E595/I595,0)</f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19"/>
        <v>41724.208333333336</v>
      </c>
      <c r="N595">
        <v>1396933200</v>
      </c>
      <c r="O595" s="11">
        <f t="shared" si="1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s="7">
        <f>IFERROR(E596/I596,0)</f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19"/>
        <v>42548.208333333328</v>
      </c>
      <c r="N596">
        <v>1467262800</v>
      </c>
      <c r="O596" s="11">
        <f t="shared" si="1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s="7">
        <f>IFERROR(E597/I597,0)</f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19"/>
        <v>40253.208333333336</v>
      </c>
      <c r="N597">
        <v>1270530000</v>
      </c>
      <c r="O597" s="11">
        <f t="shared" si="1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s="7">
        <f>IFERROR(E598/I598,0)</f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19"/>
        <v>42434.25</v>
      </c>
      <c r="N598">
        <v>1457762400</v>
      </c>
      <c r="O598" s="11">
        <f t="shared" si="1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s="7">
        <f>IFERROR(E599/I599,0)</f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19"/>
        <v>43786.25</v>
      </c>
      <c r="N599">
        <v>1575525600</v>
      </c>
      <c r="O599" s="11">
        <f t="shared" si="1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s="7">
        <f>IFERROR(E600/I600,0)</f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19"/>
        <v>40344.208333333336</v>
      </c>
      <c r="N600">
        <v>1279083600</v>
      </c>
      <c r="O600" s="11">
        <f t="shared" si="1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s="7">
        <f>IFERROR(E601/I601,0)</f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19"/>
        <v>42047.25</v>
      </c>
      <c r="N601">
        <v>1424412000</v>
      </c>
      <c r="O601" s="11">
        <f t="shared" si="1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s="7">
        <f>IFERROR(E602/I602,0)</f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1">
        <f t="shared" si="19"/>
        <v>41485.208333333336</v>
      </c>
      <c r="N602">
        <v>1376197200</v>
      </c>
      <c r="O602" s="11">
        <f t="shared" si="1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s="7">
        <f>IFERROR(E603/I603,0)</f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19"/>
        <v>41789.208333333336</v>
      </c>
      <c r="N603">
        <v>1402894800</v>
      </c>
      <c r="O603" s="11">
        <f t="shared" si="1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s="7">
        <f>IFERROR(E604/I604,0)</f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19"/>
        <v>42160.208333333328</v>
      </c>
      <c r="N604">
        <v>1434430800</v>
      </c>
      <c r="O604" s="11">
        <f t="shared" si="1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s="7">
        <f>IFERROR(E605/I605,0)</f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19"/>
        <v>43573.208333333328</v>
      </c>
      <c r="N605">
        <v>1557896400</v>
      </c>
      <c r="O605" s="11">
        <f t="shared" si="1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s="7">
        <f>IFERROR(E606/I606,0)</f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19"/>
        <v>40565.25</v>
      </c>
      <c r="N606">
        <v>1297490400</v>
      </c>
      <c r="O606" s="11">
        <f t="shared" si="1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s="7">
        <f>IFERROR(E607/I607,0)</f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19"/>
        <v>42280.208333333328</v>
      </c>
      <c r="N607">
        <v>1447394400</v>
      </c>
      <c r="O607" s="11">
        <f t="shared" si="1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s="7">
        <f>IFERROR(E608/I608,0)</f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19"/>
        <v>42436.25</v>
      </c>
      <c r="N608">
        <v>1458277200</v>
      </c>
      <c r="O608" s="11">
        <f t="shared" si="1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s="7">
        <f>IFERROR(E609/I609,0)</f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19"/>
        <v>41721.208333333336</v>
      </c>
      <c r="N609">
        <v>1395723600</v>
      </c>
      <c r="O609" s="11">
        <f t="shared" si="1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s="7">
        <f>IFERROR(E610/I610,0)</f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19"/>
        <v>43530.25</v>
      </c>
      <c r="N610">
        <v>1552197600</v>
      </c>
      <c r="O610" s="11">
        <f t="shared" si="1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s="7">
        <f>IFERROR(E611/I611,0)</f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19"/>
        <v>43481.25</v>
      </c>
      <c r="N611">
        <v>1549087200</v>
      </c>
      <c r="O611" s="11">
        <f t="shared" si="1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s="7">
        <f>IFERROR(E612/I612,0)</f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19"/>
        <v>41259.25</v>
      </c>
      <c r="N612">
        <v>1356847200</v>
      </c>
      <c r="O612" s="11">
        <f t="shared" si="1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s="7">
        <f>IFERROR(E613/I613,0)</f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19"/>
        <v>41480.208333333336</v>
      </c>
      <c r="N613">
        <v>1375765200</v>
      </c>
      <c r="O613" s="11">
        <f t="shared" si="1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s="7">
        <f>IFERROR(E614/I614,0)</f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19"/>
        <v>40474.208333333336</v>
      </c>
      <c r="N614">
        <v>1289800800</v>
      </c>
      <c r="O614" s="11">
        <f t="shared" si="1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s="7">
        <f>IFERROR(E615/I615,0)</f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19"/>
        <v>42973.208333333328</v>
      </c>
      <c r="N615">
        <v>1504501200</v>
      </c>
      <c r="O615" s="11">
        <f t="shared" si="1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s="7">
        <f>IFERROR(E616/I616,0)</f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19"/>
        <v>42746.25</v>
      </c>
      <c r="N616">
        <v>1485669600</v>
      </c>
      <c r="O616" s="11">
        <f t="shared" si="1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s="7">
        <f>IFERROR(E617/I617,0)</f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19"/>
        <v>42489.208333333328</v>
      </c>
      <c r="N617">
        <v>1462770000</v>
      </c>
      <c r="O617" s="11">
        <f t="shared" si="1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s="7">
        <f>IFERROR(E618/I618,0)</f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19"/>
        <v>41537.208333333336</v>
      </c>
      <c r="N618">
        <v>1379739600</v>
      </c>
      <c r="O618" s="11">
        <f t="shared" si="1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s="7">
        <f>IFERROR(E619/I619,0)</f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19"/>
        <v>41794.208333333336</v>
      </c>
      <c r="N619">
        <v>1402722000</v>
      </c>
      <c r="O619" s="11">
        <f t="shared" si="1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s="7">
        <f>IFERROR(E620/I620,0)</f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19"/>
        <v>41396.208333333336</v>
      </c>
      <c r="N620">
        <v>1369285200</v>
      </c>
      <c r="O620" s="11">
        <f t="shared" si="1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s="7">
        <f>IFERROR(E621/I621,0)</f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19"/>
        <v>40669.208333333336</v>
      </c>
      <c r="N621">
        <v>1304744400</v>
      </c>
      <c r="O621" s="11">
        <f t="shared" si="1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s="7">
        <f>IFERROR(E622/I622,0)</f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19"/>
        <v>42559.208333333328</v>
      </c>
      <c r="N622">
        <v>1468299600</v>
      </c>
      <c r="O622" s="11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s="7">
        <f>IFERROR(E623/I623,0)</f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19"/>
        <v>42626.208333333328</v>
      </c>
      <c r="N623">
        <v>1474174800</v>
      </c>
      <c r="O623" s="11">
        <f t="shared" si="1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s="7">
        <f>IFERROR(E624/I624,0)</f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19"/>
        <v>43205.208333333328</v>
      </c>
      <c r="N624">
        <v>1526014800</v>
      </c>
      <c r="O624" s="11">
        <f t="shared" si="1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s="7">
        <f>IFERROR(E625/I625,0)</f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19"/>
        <v>42201.208333333328</v>
      </c>
      <c r="N625">
        <v>1437454800</v>
      </c>
      <c r="O625" s="11">
        <f t="shared" si="1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s="7">
        <f>IFERROR(E626/I626,0)</f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19"/>
        <v>42029.25</v>
      </c>
      <c r="N626">
        <v>1422684000</v>
      </c>
      <c r="O626" s="11">
        <f t="shared" si="1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s="7">
        <f>IFERROR(E627/I627,0)</f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19"/>
        <v>43857.25</v>
      </c>
      <c r="N627">
        <v>1581314400</v>
      </c>
      <c r="O627" s="11">
        <f t="shared" si="1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s="7">
        <f>IFERROR(E628/I628,0)</f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19"/>
        <v>40449.208333333336</v>
      </c>
      <c r="N628">
        <v>1286427600</v>
      </c>
      <c r="O628" s="11">
        <f t="shared" si="1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s="7">
        <f>IFERROR(E629/I629,0)</f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19"/>
        <v>40345.208333333336</v>
      </c>
      <c r="N629">
        <v>1278738000</v>
      </c>
      <c r="O629" s="11">
        <f t="shared" si="1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s="7">
        <f>IFERROR(E630/I630,0)</f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19"/>
        <v>40455.208333333336</v>
      </c>
      <c r="N630">
        <v>1286427600</v>
      </c>
      <c r="O630" s="11">
        <f t="shared" si="1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s="7">
        <f>IFERROR(E631/I631,0)</f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19"/>
        <v>42557.208333333328</v>
      </c>
      <c r="N631">
        <v>1467954000</v>
      </c>
      <c r="O631" s="11">
        <f t="shared" si="1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s="7">
        <f>IFERROR(E632/I632,0)</f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19"/>
        <v>43586.208333333328</v>
      </c>
      <c r="N632">
        <v>1557637200</v>
      </c>
      <c r="O632" s="11">
        <f t="shared" si="1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s="7">
        <f>IFERROR(E633/I633,0)</f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19"/>
        <v>43550.208333333328</v>
      </c>
      <c r="N633">
        <v>1553922000</v>
      </c>
      <c r="O633" s="11">
        <f t="shared" si="1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s="7">
        <f>IFERROR(E634/I634,0)</f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19"/>
        <v>41945.208333333336</v>
      </c>
      <c r="N634">
        <v>1416463200</v>
      </c>
      <c r="O634" s="11">
        <f t="shared" si="1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s="7">
        <f>IFERROR(E635/I635,0)</f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19"/>
        <v>42315.25</v>
      </c>
      <c r="N635">
        <v>1447221600</v>
      </c>
      <c r="O635" s="11">
        <f t="shared" si="1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s="7">
        <f>IFERROR(E636/I636,0)</f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19"/>
        <v>42819.208333333328</v>
      </c>
      <c r="N636">
        <v>1491627600</v>
      </c>
      <c r="O636" s="11">
        <f t="shared" si="1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s="7">
        <f>IFERROR(E637/I637,0)</f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19"/>
        <v>41314.25</v>
      </c>
      <c r="N637">
        <v>1363150800</v>
      </c>
      <c r="O637" s="11">
        <f t="shared" si="1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s="7">
        <f>IFERROR(E638/I638,0)</f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19"/>
        <v>40926.25</v>
      </c>
      <c r="N638">
        <v>1330754400</v>
      </c>
      <c r="O638" s="11">
        <f t="shared" si="1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s="7">
        <f>IFERROR(E639/I639,0)</f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19"/>
        <v>42688.25</v>
      </c>
      <c r="N639">
        <v>1479794400</v>
      </c>
      <c r="O639" s="11">
        <f t="shared" si="1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s="7">
        <f>IFERROR(E640/I640,0)</f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19"/>
        <v>40386.208333333336</v>
      </c>
      <c r="N640">
        <v>1281243600</v>
      </c>
      <c r="O640" s="11">
        <f t="shared" si="1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18"/>
        <v>0.56186046511627907</v>
      </c>
      <c r="G641" s="7">
        <f>IFERROR(E641/I641,0)</f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19"/>
        <v>43309.208333333328</v>
      </c>
      <c r="N641">
        <v>1532754000</v>
      </c>
      <c r="O641" s="11">
        <f t="shared" si="1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18"/>
        <v>0.16501669449081802</v>
      </c>
      <c r="G642" s="7">
        <f>IFERROR(E642/I642,0)</f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19"/>
        <v>42387.25</v>
      </c>
      <c r="N642">
        <v>1453356000</v>
      </c>
      <c r="O642" s="11">
        <f t="shared" si="1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20">E643/D643</f>
        <v>1.1996808510638297</v>
      </c>
      <c r="G643" s="7">
        <f>IFERROR(E643/I643,0)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O706" si="21">(((L643/60)/60)/24)+DATE(1970,1,1)</f>
        <v>42786.25</v>
      </c>
      <c r="N643">
        <v>1489986000</v>
      </c>
      <c r="O643" s="11">
        <f t="shared" si="2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s="7">
        <f>IFERROR(E644/I644,0)</f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21"/>
        <v>43451.25</v>
      </c>
      <c r="N644">
        <v>1545804000</v>
      </c>
      <c r="O644" s="11">
        <f t="shared" si="2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s="7">
        <f>IFERROR(E645/I645,0)</f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21"/>
        <v>42795.25</v>
      </c>
      <c r="N645">
        <v>1489899600</v>
      </c>
      <c r="O645" s="11">
        <f t="shared" si="2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s="7">
        <f>IFERROR(E646/I646,0)</f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21"/>
        <v>43452.25</v>
      </c>
      <c r="N646">
        <v>1546495200</v>
      </c>
      <c r="O646" s="11">
        <f t="shared" si="2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s="7">
        <f>IFERROR(E647/I647,0)</f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21"/>
        <v>43369.208333333328</v>
      </c>
      <c r="N647">
        <v>1539752400</v>
      </c>
      <c r="O647" s="11">
        <f t="shared" si="2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s="7">
        <f>IFERROR(E648/I648,0)</f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21"/>
        <v>41346.208333333336</v>
      </c>
      <c r="N648">
        <v>1364101200</v>
      </c>
      <c r="O648" s="11">
        <f t="shared" si="2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s="7">
        <f>IFERROR(E649/I649,0)</f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21"/>
        <v>43199.208333333328</v>
      </c>
      <c r="N649">
        <v>1525323600</v>
      </c>
      <c r="O649" s="11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s="7">
        <f>IFERROR(E650/I650,0)</f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21"/>
        <v>42922.208333333328</v>
      </c>
      <c r="N650">
        <v>1500872400</v>
      </c>
      <c r="O650" s="11">
        <f t="shared" si="2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s="7">
        <f>IFERROR(E651/I651,0)</f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21"/>
        <v>40471.208333333336</v>
      </c>
      <c r="N651">
        <v>1288501200</v>
      </c>
      <c r="O651" s="11">
        <f t="shared" si="2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s="7">
        <f>IFERROR(E652/I652,0)</f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1">
        <f t="shared" si="21"/>
        <v>41828.208333333336</v>
      </c>
      <c r="N652">
        <v>1407128400</v>
      </c>
      <c r="O652" s="11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s="7">
        <f>IFERROR(E653/I653,0)</f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21"/>
        <v>41692.25</v>
      </c>
      <c r="N653">
        <v>1394344800</v>
      </c>
      <c r="O653" s="11">
        <f t="shared" si="2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s="7">
        <f>IFERROR(E654/I654,0)</f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21"/>
        <v>42587.208333333328</v>
      </c>
      <c r="N654">
        <v>1474088400</v>
      </c>
      <c r="O654" s="11">
        <f t="shared" si="2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s="7">
        <f>IFERROR(E655/I655,0)</f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21"/>
        <v>42468.208333333328</v>
      </c>
      <c r="N655">
        <v>1460264400</v>
      </c>
      <c r="O655" s="11">
        <f t="shared" si="2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s="7">
        <f>IFERROR(E656/I656,0)</f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21"/>
        <v>42240.208333333328</v>
      </c>
      <c r="N656">
        <v>1440824400</v>
      </c>
      <c r="O656" s="11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s="7">
        <f>IFERROR(E657/I657,0)</f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21"/>
        <v>42796.25</v>
      </c>
      <c r="N657">
        <v>1489554000</v>
      </c>
      <c r="O657" s="11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s="7">
        <f>IFERROR(E658/I658,0)</f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21"/>
        <v>43097.25</v>
      </c>
      <c r="N658">
        <v>1514872800</v>
      </c>
      <c r="O658" s="11">
        <f t="shared" si="2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s="7">
        <f>IFERROR(E659/I659,0)</f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21"/>
        <v>43096.25</v>
      </c>
      <c r="N659">
        <v>1515736800</v>
      </c>
      <c r="O659" s="11">
        <f t="shared" si="2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s="7">
        <f>IFERROR(E660/I660,0)</f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21"/>
        <v>42246.208333333328</v>
      </c>
      <c r="N660">
        <v>1442898000</v>
      </c>
      <c r="O660" s="11">
        <f t="shared" si="2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s="7">
        <f>IFERROR(E661/I661,0)</f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21"/>
        <v>40570.25</v>
      </c>
      <c r="N661">
        <v>1296194400</v>
      </c>
      <c r="O661" s="11">
        <f t="shared" si="2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s="7">
        <f>IFERROR(E662/I662,0)</f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21"/>
        <v>42237.208333333328</v>
      </c>
      <c r="N662">
        <v>1440910800</v>
      </c>
      <c r="O662" s="11">
        <f t="shared" si="2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s="7">
        <f>IFERROR(E663/I663,0)</f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21"/>
        <v>40996.208333333336</v>
      </c>
      <c r="N663">
        <v>1335502800</v>
      </c>
      <c r="O663" s="11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s="7">
        <f>IFERROR(E664/I664,0)</f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21"/>
        <v>43443.25</v>
      </c>
      <c r="N664">
        <v>1544680800</v>
      </c>
      <c r="O664" s="11">
        <f t="shared" si="2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s="7">
        <f>IFERROR(E665/I665,0)</f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21"/>
        <v>40458.208333333336</v>
      </c>
      <c r="N665">
        <v>1288414800</v>
      </c>
      <c r="O665" s="11">
        <f t="shared" si="2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s="7">
        <f>IFERROR(E666/I666,0)</f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21"/>
        <v>40959.25</v>
      </c>
      <c r="N666">
        <v>1330581600</v>
      </c>
      <c r="O666" s="11">
        <f t="shared" si="2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s="7">
        <f>IFERROR(E667/I667,0)</f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21"/>
        <v>40733.208333333336</v>
      </c>
      <c r="N667">
        <v>1311397200</v>
      </c>
      <c r="O667" s="11">
        <f t="shared" si="2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s="7">
        <f>IFERROR(E668/I668,0)</f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21"/>
        <v>41516.208333333336</v>
      </c>
      <c r="N668">
        <v>1378357200</v>
      </c>
      <c r="O668" s="11">
        <f t="shared" si="2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s="7">
        <f>IFERROR(E669/I669,0)</f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21"/>
        <v>41892.208333333336</v>
      </c>
      <c r="N669">
        <v>1411102800</v>
      </c>
      <c r="O669" s="11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s="7">
        <f>IFERROR(E670/I670,0)</f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21"/>
        <v>41122.208333333336</v>
      </c>
      <c r="N670">
        <v>1344834000</v>
      </c>
      <c r="O670" s="11">
        <f t="shared" si="2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s="7">
        <f>IFERROR(E671/I671,0)</f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21"/>
        <v>42912.208333333328</v>
      </c>
      <c r="N671">
        <v>1499230800</v>
      </c>
      <c r="O671" s="11">
        <f t="shared" si="2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s="7">
        <f>IFERROR(E672/I672,0)</f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21"/>
        <v>42425.25</v>
      </c>
      <c r="N672">
        <v>1457416800</v>
      </c>
      <c r="O672" s="11">
        <f t="shared" si="2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s="7">
        <f>IFERROR(E673/I673,0)</f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21"/>
        <v>40390.208333333336</v>
      </c>
      <c r="N673">
        <v>1280898000</v>
      </c>
      <c r="O673" s="11">
        <f t="shared" si="2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s="7">
        <f>IFERROR(E674/I674,0)</f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21"/>
        <v>43180.208333333328</v>
      </c>
      <c r="N674">
        <v>1522472400</v>
      </c>
      <c r="O674" s="11">
        <f t="shared" si="2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s="7">
        <f>IFERROR(E675/I675,0)</f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21"/>
        <v>42475.208333333328</v>
      </c>
      <c r="N675">
        <v>1462510800</v>
      </c>
      <c r="O675" s="11">
        <f t="shared" si="2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s="7">
        <f>IFERROR(E676/I676,0)</f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21"/>
        <v>40774.208333333336</v>
      </c>
      <c r="N676">
        <v>1317790800</v>
      </c>
      <c r="O676" s="11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s="7">
        <f>IFERROR(E677/I677,0)</f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21"/>
        <v>43719.208333333328</v>
      </c>
      <c r="N677">
        <v>1568782800</v>
      </c>
      <c r="O677" s="11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s="7">
        <f>IFERROR(E678/I678,0)</f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21"/>
        <v>41178.208333333336</v>
      </c>
      <c r="N678">
        <v>1349413200</v>
      </c>
      <c r="O678" s="11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s="7">
        <f>IFERROR(E679/I679,0)</f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21"/>
        <v>42561.208333333328</v>
      </c>
      <c r="N679">
        <v>1472446800</v>
      </c>
      <c r="O679" s="11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s="7">
        <f>IFERROR(E680/I680,0)</f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21"/>
        <v>43484.25</v>
      </c>
      <c r="N680">
        <v>1548050400</v>
      </c>
      <c r="O680" s="11">
        <f t="shared" si="2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s="7">
        <f>IFERROR(E681/I681,0)</f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21"/>
        <v>43756.208333333328</v>
      </c>
      <c r="N681">
        <v>1571806800</v>
      </c>
      <c r="O681" s="11">
        <f t="shared" si="2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s="7">
        <f>IFERROR(E682/I682,0)</f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21"/>
        <v>43813.25</v>
      </c>
      <c r="N682">
        <v>1576476000</v>
      </c>
      <c r="O682" s="11">
        <f t="shared" si="2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s="7">
        <f>IFERROR(E683/I683,0)</f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21"/>
        <v>40898.25</v>
      </c>
      <c r="N683">
        <v>1324965600</v>
      </c>
      <c r="O683" s="11">
        <f t="shared" si="2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s="7">
        <f>IFERROR(E684/I684,0)</f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21"/>
        <v>41619.25</v>
      </c>
      <c r="N684">
        <v>1387519200</v>
      </c>
      <c r="O684" s="11">
        <f t="shared" si="2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s="7">
        <f>IFERROR(E685/I685,0)</f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21"/>
        <v>43359.208333333328</v>
      </c>
      <c r="N685">
        <v>1537246800</v>
      </c>
      <c r="O685" s="11">
        <f t="shared" si="2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s="7">
        <f>IFERROR(E686/I686,0)</f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21"/>
        <v>40358.208333333336</v>
      </c>
      <c r="N686">
        <v>1279515600</v>
      </c>
      <c r="O686" s="11">
        <f t="shared" si="2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s="7">
        <f>IFERROR(E687/I687,0)</f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21"/>
        <v>42239.208333333328</v>
      </c>
      <c r="N687">
        <v>1442379600</v>
      </c>
      <c r="O687" s="11">
        <f t="shared" si="2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s="7">
        <f>IFERROR(E688/I688,0)</f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21"/>
        <v>43186.208333333328</v>
      </c>
      <c r="N688">
        <v>1523077200</v>
      </c>
      <c r="O688" s="11">
        <f t="shared" si="2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s="7">
        <f>IFERROR(E689/I689,0)</f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21"/>
        <v>42806.25</v>
      </c>
      <c r="N689">
        <v>1489554000</v>
      </c>
      <c r="O689" s="11">
        <f t="shared" si="2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s="7">
        <f>IFERROR(E690/I690,0)</f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21"/>
        <v>43475.25</v>
      </c>
      <c r="N690">
        <v>1548482400</v>
      </c>
      <c r="O690" s="11">
        <f t="shared" si="2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s="7">
        <f>IFERROR(E691/I691,0)</f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21"/>
        <v>41576.208333333336</v>
      </c>
      <c r="N691">
        <v>1384063200</v>
      </c>
      <c r="O691" s="11">
        <f t="shared" si="2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s="7">
        <f>IFERROR(E692/I692,0)</f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21"/>
        <v>40874.25</v>
      </c>
      <c r="N692">
        <v>1322892000</v>
      </c>
      <c r="O692" s="11">
        <f t="shared" si="2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s="7">
        <f>IFERROR(E693/I693,0)</f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21"/>
        <v>41185.208333333336</v>
      </c>
      <c r="N693">
        <v>1350709200</v>
      </c>
      <c r="O693" s="11">
        <f t="shared" si="2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s="7">
        <f>IFERROR(E694/I694,0)</f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21"/>
        <v>43655.208333333328</v>
      </c>
      <c r="N694">
        <v>1564203600</v>
      </c>
      <c r="O694" s="11">
        <f t="shared" si="2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s="7">
        <f>IFERROR(E695/I695,0)</f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21"/>
        <v>43025.208333333328</v>
      </c>
      <c r="N695">
        <v>1509685200</v>
      </c>
      <c r="O695" s="11">
        <f t="shared" si="2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s="7">
        <f>IFERROR(E696/I696,0)</f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21"/>
        <v>43066.25</v>
      </c>
      <c r="N696">
        <v>1514959200</v>
      </c>
      <c r="O696" s="11">
        <f t="shared" si="2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s="7">
        <f>IFERROR(E697/I697,0)</f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21"/>
        <v>42322.25</v>
      </c>
      <c r="N697">
        <v>1448863200</v>
      </c>
      <c r="O697" s="11">
        <f t="shared" si="2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s="7">
        <f>IFERROR(E698/I698,0)</f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21"/>
        <v>42114.208333333328</v>
      </c>
      <c r="N698">
        <v>1429592400</v>
      </c>
      <c r="O698" s="11">
        <f t="shared" si="2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s="7">
        <f>IFERROR(E699/I699,0)</f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21"/>
        <v>43190.208333333328</v>
      </c>
      <c r="N699">
        <v>1522645200</v>
      </c>
      <c r="O699" s="11">
        <f t="shared" si="2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s="7">
        <f>IFERROR(E700/I700,0)</f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21"/>
        <v>40871.25</v>
      </c>
      <c r="N700">
        <v>1323324000</v>
      </c>
      <c r="O700" s="11">
        <f t="shared" si="2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s="7">
        <f>IFERROR(E701/I701,0)</f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21"/>
        <v>43641.208333333328</v>
      </c>
      <c r="N701">
        <v>1561525200</v>
      </c>
      <c r="O701" s="11">
        <f t="shared" si="2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s="7">
        <f>IFERROR(E702/I702,0)</f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1">
        <f t="shared" si="21"/>
        <v>40203.25</v>
      </c>
      <c r="N702">
        <v>1265695200</v>
      </c>
      <c r="O702" s="11">
        <f t="shared" si="2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s="7">
        <f>IFERROR(E703/I703,0)</f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21"/>
        <v>40629.208333333336</v>
      </c>
      <c r="N703">
        <v>1301806800</v>
      </c>
      <c r="O703" s="11">
        <f t="shared" si="2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s="7">
        <f>IFERROR(E704/I704,0)</f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21"/>
        <v>41477.208333333336</v>
      </c>
      <c r="N704">
        <v>1374901200</v>
      </c>
      <c r="O704" s="11">
        <f t="shared" si="2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20"/>
        <v>3.1187381703470032</v>
      </c>
      <c r="G705" s="7">
        <f>IFERROR(E705/I705,0)</f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21"/>
        <v>41020.208333333336</v>
      </c>
      <c r="N705">
        <v>1336453200</v>
      </c>
      <c r="O705" s="11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20"/>
        <v>1.2278160919540231</v>
      </c>
      <c r="G706" s="7">
        <f>IFERROR(E706/I706,0)</f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21"/>
        <v>42555.208333333328</v>
      </c>
      <c r="N706">
        <v>1468904400</v>
      </c>
      <c r="O706" s="11">
        <f t="shared" si="2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22">E707/D707</f>
        <v>0.99026517383618151</v>
      </c>
      <c r="G707" s="7">
        <f>IFERROR(E707/I707,0)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O770" si="23">(((L707/60)/60)/24)+DATE(1970,1,1)</f>
        <v>41619.25</v>
      </c>
      <c r="N707">
        <v>1387087200</v>
      </c>
      <c r="O707" s="11">
        <f t="shared" si="2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s="7">
        <f>IFERROR(E708/I708,0)</f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23"/>
        <v>43471.25</v>
      </c>
      <c r="N708">
        <v>1547445600</v>
      </c>
      <c r="O708" s="11">
        <f t="shared" si="23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s="7">
        <f>IFERROR(E709/I709,0)</f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23"/>
        <v>43442.25</v>
      </c>
      <c r="N709">
        <v>1547359200</v>
      </c>
      <c r="O709" s="11">
        <f t="shared" si="23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s="7">
        <f>IFERROR(E710/I710,0)</f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23"/>
        <v>42877.208333333328</v>
      </c>
      <c r="N710">
        <v>1496293200</v>
      </c>
      <c r="O710" s="11">
        <f t="shared" si="23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s="7">
        <f>IFERROR(E711/I711,0)</f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23"/>
        <v>41018.208333333336</v>
      </c>
      <c r="N711">
        <v>1335416400</v>
      </c>
      <c r="O711" s="11">
        <f t="shared" si="23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s="7">
        <f>IFERROR(E712/I712,0)</f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23"/>
        <v>43295.208333333328</v>
      </c>
      <c r="N712">
        <v>1532149200</v>
      </c>
      <c r="O712" s="11">
        <f t="shared" si="23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s="7">
        <f>IFERROR(E713/I713,0)</f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23"/>
        <v>42393.25</v>
      </c>
      <c r="N713">
        <v>1453788000</v>
      </c>
      <c r="O713" s="11">
        <f t="shared" si="23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s="7">
        <f>IFERROR(E714/I714,0)</f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23"/>
        <v>42559.208333333328</v>
      </c>
      <c r="N714">
        <v>1471496400</v>
      </c>
      <c r="O714" s="11">
        <f t="shared" si="23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s="7">
        <f>IFERROR(E715/I715,0)</f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23"/>
        <v>42604.208333333328</v>
      </c>
      <c r="N715">
        <v>1472878800</v>
      </c>
      <c r="O715" s="11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s="7">
        <f>IFERROR(E716/I716,0)</f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23"/>
        <v>41870.208333333336</v>
      </c>
      <c r="N716">
        <v>1408510800</v>
      </c>
      <c r="O716" s="11">
        <f t="shared" si="23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s="7">
        <f>IFERROR(E717/I717,0)</f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23"/>
        <v>40397.208333333336</v>
      </c>
      <c r="N717">
        <v>1281589200</v>
      </c>
      <c r="O717" s="11">
        <f t="shared" si="23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s="7">
        <f>IFERROR(E718/I718,0)</f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23"/>
        <v>41465.208333333336</v>
      </c>
      <c r="N718">
        <v>1375851600</v>
      </c>
      <c r="O718" s="11">
        <f t="shared" si="23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s="7">
        <f>IFERROR(E719/I719,0)</f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23"/>
        <v>40777.208333333336</v>
      </c>
      <c r="N719">
        <v>1315803600</v>
      </c>
      <c r="O719" s="11">
        <f t="shared" si="23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s="7">
        <f>IFERROR(E720/I720,0)</f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23"/>
        <v>41442.208333333336</v>
      </c>
      <c r="N720">
        <v>1373691600</v>
      </c>
      <c r="O720" s="11">
        <f t="shared" si="23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s="7">
        <f>IFERROR(E721/I721,0)</f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23"/>
        <v>41058.208333333336</v>
      </c>
      <c r="N721">
        <v>1339218000</v>
      </c>
      <c r="O721" s="11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s="7">
        <f>IFERROR(E722/I722,0)</f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23"/>
        <v>43152.25</v>
      </c>
      <c r="N722">
        <v>1520402400</v>
      </c>
      <c r="O722" s="11">
        <f t="shared" si="23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s="7">
        <f>IFERROR(E723/I723,0)</f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23"/>
        <v>43194.208333333328</v>
      </c>
      <c r="N723">
        <v>1523336400</v>
      </c>
      <c r="O723" s="11">
        <f t="shared" si="23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s="7">
        <f>IFERROR(E724/I724,0)</f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23"/>
        <v>43045.25</v>
      </c>
      <c r="N724">
        <v>1512280800</v>
      </c>
      <c r="O724" s="11">
        <f t="shared" si="23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s="7">
        <f>IFERROR(E725/I725,0)</f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23"/>
        <v>42431.25</v>
      </c>
      <c r="N725">
        <v>1458709200</v>
      </c>
      <c r="O725" s="11">
        <f t="shared" si="23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s="7">
        <f>IFERROR(E726/I726,0)</f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23"/>
        <v>41934.208333333336</v>
      </c>
      <c r="N726">
        <v>1414126800</v>
      </c>
      <c r="O726" s="11">
        <f t="shared" si="23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s="7">
        <f>IFERROR(E727/I727,0)</f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23"/>
        <v>41958.25</v>
      </c>
      <c r="N727">
        <v>1416204000</v>
      </c>
      <c r="O727" s="11">
        <f t="shared" si="23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s="7">
        <f>IFERROR(E728/I728,0)</f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23"/>
        <v>40476.208333333336</v>
      </c>
      <c r="N728">
        <v>1288501200</v>
      </c>
      <c r="O728" s="11">
        <f t="shared" si="23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s="7">
        <f>IFERROR(E729/I729,0)</f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23"/>
        <v>43485.25</v>
      </c>
      <c r="N729">
        <v>1552971600</v>
      </c>
      <c r="O729" s="11">
        <f t="shared" si="23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s="7">
        <f>IFERROR(E730/I730,0)</f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23"/>
        <v>42515.208333333328</v>
      </c>
      <c r="N730">
        <v>1465102800</v>
      </c>
      <c r="O730" s="11">
        <f t="shared" si="23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s="7">
        <f>IFERROR(E731/I731,0)</f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23"/>
        <v>41309.25</v>
      </c>
      <c r="N731">
        <v>1360130400</v>
      </c>
      <c r="O731" s="11">
        <f t="shared" si="23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s="7">
        <f>IFERROR(E732/I732,0)</f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23"/>
        <v>42147.208333333328</v>
      </c>
      <c r="N732">
        <v>1432875600</v>
      </c>
      <c r="O732" s="11">
        <f t="shared" si="23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s="7">
        <f>IFERROR(E733/I733,0)</f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23"/>
        <v>42939.208333333328</v>
      </c>
      <c r="N733">
        <v>1500872400</v>
      </c>
      <c r="O733" s="11">
        <f t="shared" si="23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s="7">
        <f>IFERROR(E734/I734,0)</f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23"/>
        <v>42816.208333333328</v>
      </c>
      <c r="N734">
        <v>1492146000</v>
      </c>
      <c r="O734" s="11">
        <f t="shared" si="23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s="7">
        <f>IFERROR(E735/I735,0)</f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23"/>
        <v>41844.208333333336</v>
      </c>
      <c r="N735">
        <v>1407301200</v>
      </c>
      <c r="O735" s="11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s="7">
        <f>IFERROR(E736/I736,0)</f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23"/>
        <v>42763.25</v>
      </c>
      <c r="N736">
        <v>1486620000</v>
      </c>
      <c r="O736" s="11">
        <f t="shared" si="23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s="7">
        <f>IFERROR(E737/I737,0)</f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23"/>
        <v>42459.208333333328</v>
      </c>
      <c r="N737">
        <v>1459918800</v>
      </c>
      <c r="O737" s="11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s="7">
        <f>IFERROR(E738/I738,0)</f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23"/>
        <v>42055.25</v>
      </c>
      <c r="N738">
        <v>1424757600</v>
      </c>
      <c r="O738" s="11">
        <f t="shared" si="23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s="7">
        <f>IFERROR(E739/I739,0)</f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23"/>
        <v>42685.25</v>
      </c>
      <c r="N739">
        <v>1479880800</v>
      </c>
      <c r="O739" s="11">
        <f t="shared" si="23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s="7">
        <f>IFERROR(E740/I740,0)</f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23"/>
        <v>41959.25</v>
      </c>
      <c r="N740">
        <v>1418018400</v>
      </c>
      <c r="O740" s="11">
        <f t="shared" si="23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s="7">
        <f>IFERROR(E741/I741,0)</f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23"/>
        <v>41089.208333333336</v>
      </c>
      <c r="N741">
        <v>1341032400</v>
      </c>
      <c r="O741" s="11">
        <f t="shared" si="23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s="7">
        <f>IFERROR(E742/I742,0)</f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23"/>
        <v>42769.25</v>
      </c>
      <c r="N742">
        <v>1486360800</v>
      </c>
      <c r="O742" s="11">
        <f t="shared" si="23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s="7">
        <f>IFERROR(E743/I743,0)</f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23"/>
        <v>40321.208333333336</v>
      </c>
      <c r="N743">
        <v>1274677200</v>
      </c>
      <c r="O743" s="11">
        <f t="shared" si="23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s="7">
        <f>IFERROR(E744/I744,0)</f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23"/>
        <v>40197.25</v>
      </c>
      <c r="N744">
        <v>1267509600</v>
      </c>
      <c r="O744" s="11">
        <f t="shared" si="23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s="7">
        <f>IFERROR(E745/I745,0)</f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23"/>
        <v>42298.208333333328</v>
      </c>
      <c r="N745">
        <v>1445922000</v>
      </c>
      <c r="O745" s="11">
        <f t="shared" si="23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s="7">
        <f>IFERROR(E746/I746,0)</f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23"/>
        <v>43322.208333333328</v>
      </c>
      <c r="N746">
        <v>1534050000</v>
      </c>
      <c r="O746" s="11">
        <f t="shared" si="23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s="7">
        <f>IFERROR(E747/I747,0)</f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23"/>
        <v>40328.208333333336</v>
      </c>
      <c r="N747">
        <v>1277528400</v>
      </c>
      <c r="O747" s="11">
        <f t="shared" si="23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s="7">
        <f>IFERROR(E748/I748,0)</f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23"/>
        <v>40825.208333333336</v>
      </c>
      <c r="N748">
        <v>1318568400</v>
      </c>
      <c r="O748" s="11">
        <f t="shared" si="23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s="7">
        <f>IFERROR(E749/I749,0)</f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23"/>
        <v>40423.208333333336</v>
      </c>
      <c r="N749">
        <v>1284354000</v>
      </c>
      <c r="O749" s="11">
        <f t="shared" si="23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s="7">
        <f>IFERROR(E750/I750,0)</f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23"/>
        <v>40238.25</v>
      </c>
      <c r="N750">
        <v>1269579600</v>
      </c>
      <c r="O750" s="11">
        <f t="shared" si="23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s="7">
        <f>IFERROR(E751/I751,0)</f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23"/>
        <v>41920.208333333336</v>
      </c>
      <c r="N751">
        <v>1413781200</v>
      </c>
      <c r="O751" s="11">
        <f t="shared" si="23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s="7">
        <f>IFERROR(E752/I752,0)</f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1">
        <f t="shared" si="23"/>
        <v>40360.208333333336</v>
      </c>
      <c r="N752">
        <v>1280120400</v>
      </c>
      <c r="O752" s="11">
        <f t="shared" si="23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s="7">
        <f>IFERROR(E753/I753,0)</f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23"/>
        <v>42446.208333333328</v>
      </c>
      <c r="N753">
        <v>1459486800</v>
      </c>
      <c r="O753" s="11">
        <f t="shared" si="23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s="7">
        <f>IFERROR(E754/I754,0)</f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23"/>
        <v>40395.208333333336</v>
      </c>
      <c r="N754">
        <v>1282539600</v>
      </c>
      <c r="O754" s="11">
        <f t="shared" si="23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s="7">
        <f>IFERROR(E755/I755,0)</f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23"/>
        <v>40321.208333333336</v>
      </c>
      <c r="N755">
        <v>1275886800</v>
      </c>
      <c r="O755" s="11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s="7">
        <f>IFERROR(E756/I756,0)</f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23"/>
        <v>41210.208333333336</v>
      </c>
      <c r="N756">
        <v>1355983200</v>
      </c>
      <c r="O756" s="11">
        <f t="shared" si="23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s="7">
        <f>IFERROR(E757/I757,0)</f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23"/>
        <v>43096.25</v>
      </c>
      <c r="N757">
        <v>1515391200</v>
      </c>
      <c r="O757" s="11">
        <f t="shared" si="23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s="7">
        <f>IFERROR(E758/I758,0)</f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23"/>
        <v>42024.25</v>
      </c>
      <c r="N758">
        <v>1422252000</v>
      </c>
      <c r="O758" s="11">
        <f t="shared" si="23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s="7">
        <f>IFERROR(E759/I759,0)</f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23"/>
        <v>40675.208333333336</v>
      </c>
      <c r="N759">
        <v>1305522000</v>
      </c>
      <c r="O759" s="11">
        <f t="shared" si="23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s="7">
        <f>IFERROR(E760/I760,0)</f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23"/>
        <v>41936.208333333336</v>
      </c>
      <c r="N760">
        <v>1414904400</v>
      </c>
      <c r="O760" s="11">
        <f t="shared" si="23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s="7">
        <f>IFERROR(E761/I761,0)</f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23"/>
        <v>43136.25</v>
      </c>
      <c r="N761">
        <v>1520402400</v>
      </c>
      <c r="O761" s="11">
        <f t="shared" si="23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s="7">
        <f>IFERROR(E762/I762,0)</f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23"/>
        <v>43678.208333333328</v>
      </c>
      <c r="N762">
        <v>1567141200</v>
      </c>
      <c r="O762" s="11">
        <f t="shared" si="23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s="7">
        <f>IFERROR(E763/I763,0)</f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23"/>
        <v>42938.208333333328</v>
      </c>
      <c r="N763">
        <v>1501131600</v>
      </c>
      <c r="O763" s="11">
        <f t="shared" si="23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s="7">
        <f>IFERROR(E764/I764,0)</f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23"/>
        <v>41241.25</v>
      </c>
      <c r="N764">
        <v>1355032800</v>
      </c>
      <c r="O764" s="11">
        <f t="shared" si="23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s="7">
        <f>IFERROR(E765/I765,0)</f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23"/>
        <v>41037.208333333336</v>
      </c>
      <c r="N765">
        <v>1339477200</v>
      </c>
      <c r="O765" s="11">
        <f t="shared" si="23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s="7">
        <f>IFERROR(E766/I766,0)</f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23"/>
        <v>40676.208333333336</v>
      </c>
      <c r="N766">
        <v>1305954000</v>
      </c>
      <c r="O766" s="11">
        <f t="shared" si="23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s="7">
        <f>IFERROR(E767/I767,0)</f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23"/>
        <v>42840.208333333328</v>
      </c>
      <c r="N767">
        <v>1494392400</v>
      </c>
      <c r="O767" s="11">
        <f t="shared" si="23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s="7">
        <f>IFERROR(E768/I768,0)</f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23"/>
        <v>43362.208333333328</v>
      </c>
      <c r="N768">
        <v>1537419600</v>
      </c>
      <c r="O768" s="11">
        <f t="shared" si="23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22"/>
        <v>0.56967078189300413</v>
      </c>
      <c r="G769" s="7">
        <f>IFERROR(E769/I769,0)</f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23"/>
        <v>42283.208333333328</v>
      </c>
      <c r="N769">
        <v>1447999200</v>
      </c>
      <c r="O769" s="11">
        <f t="shared" si="23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22"/>
        <v>2.31</v>
      </c>
      <c r="G770" s="7">
        <f>IFERROR(E770/I770,0)</f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23"/>
        <v>41619.25</v>
      </c>
      <c r="N770">
        <v>1388037600</v>
      </c>
      <c r="O770" s="11">
        <f t="shared" si="23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24">E771/D771</f>
        <v>0.86867834394904464</v>
      </c>
      <c r="G771" s="7">
        <f>IFERROR(E771/I771,0)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O834" si="25">(((L771/60)/60)/24)+DATE(1970,1,1)</f>
        <v>41501.208333333336</v>
      </c>
      <c r="N771">
        <v>1378789200</v>
      </c>
      <c r="O771" s="11">
        <f t="shared" si="25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s="7">
        <f>IFERROR(E772/I772,0)</f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25"/>
        <v>41743.208333333336</v>
      </c>
      <c r="N772">
        <v>1398056400</v>
      </c>
      <c r="O772" s="11">
        <f t="shared" si="2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s="7">
        <f>IFERROR(E773/I773,0)</f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25"/>
        <v>43491.25</v>
      </c>
      <c r="N773">
        <v>1550815200</v>
      </c>
      <c r="O773" s="11">
        <f t="shared" si="2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s="7">
        <f>IFERROR(E774/I774,0)</f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25"/>
        <v>43505.25</v>
      </c>
      <c r="N774">
        <v>1550037600</v>
      </c>
      <c r="O774" s="11">
        <f t="shared" si="2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s="7">
        <f>IFERROR(E775/I775,0)</f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25"/>
        <v>42838.208333333328</v>
      </c>
      <c r="N775">
        <v>1492923600</v>
      </c>
      <c r="O775" s="11">
        <f t="shared" si="2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s="7">
        <f>IFERROR(E776/I776,0)</f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25"/>
        <v>42513.208333333328</v>
      </c>
      <c r="N776">
        <v>1467522000</v>
      </c>
      <c r="O776" s="11">
        <f t="shared" si="2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s="7">
        <f>IFERROR(E777/I777,0)</f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25"/>
        <v>41949.25</v>
      </c>
      <c r="N777">
        <v>1416117600</v>
      </c>
      <c r="O777" s="11">
        <f t="shared" si="2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s="7">
        <f>IFERROR(E778/I778,0)</f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25"/>
        <v>43650.208333333328</v>
      </c>
      <c r="N778">
        <v>1563771600</v>
      </c>
      <c r="O778" s="11">
        <f t="shared" si="2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s="7">
        <f>IFERROR(E779/I779,0)</f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25"/>
        <v>40809.208333333336</v>
      </c>
      <c r="N779">
        <v>1319259600</v>
      </c>
      <c r="O779" s="11">
        <f t="shared" si="2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s="7">
        <f>IFERROR(E780/I780,0)</f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25"/>
        <v>40768.208333333336</v>
      </c>
      <c r="N780">
        <v>1313643600</v>
      </c>
      <c r="O780" s="11">
        <f t="shared" si="2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s="7">
        <f>IFERROR(E781/I781,0)</f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25"/>
        <v>42230.208333333328</v>
      </c>
      <c r="N781">
        <v>1440306000</v>
      </c>
      <c r="O781" s="11">
        <f t="shared" si="2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s="7">
        <f>IFERROR(E782/I782,0)</f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25"/>
        <v>42573.208333333328</v>
      </c>
      <c r="N782">
        <v>1470805200</v>
      </c>
      <c r="O782" s="11">
        <f t="shared" si="2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s="7">
        <f>IFERROR(E783/I783,0)</f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25"/>
        <v>40482.208333333336</v>
      </c>
      <c r="N783">
        <v>1292911200</v>
      </c>
      <c r="O783" s="11">
        <f t="shared" si="2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s="7">
        <f>IFERROR(E784/I784,0)</f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25"/>
        <v>40603.25</v>
      </c>
      <c r="N784">
        <v>1301374800</v>
      </c>
      <c r="O784" s="11">
        <f t="shared" si="2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s="7">
        <f>IFERROR(E785/I785,0)</f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25"/>
        <v>41625.25</v>
      </c>
      <c r="N785">
        <v>1387864800</v>
      </c>
      <c r="O785" s="11">
        <f t="shared" si="2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s="7">
        <f>IFERROR(E786/I786,0)</f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25"/>
        <v>42435.25</v>
      </c>
      <c r="N786">
        <v>1458190800</v>
      </c>
      <c r="O786" s="11">
        <f t="shared" si="2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s="7">
        <f>IFERROR(E787/I787,0)</f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25"/>
        <v>43582.208333333328</v>
      </c>
      <c r="N787">
        <v>1559278800</v>
      </c>
      <c r="O787" s="11">
        <f t="shared" si="2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s="7">
        <f>IFERROR(E788/I788,0)</f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25"/>
        <v>43186.208333333328</v>
      </c>
      <c r="N788">
        <v>1522731600</v>
      </c>
      <c r="O788" s="11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s="7">
        <f>IFERROR(E789/I789,0)</f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25"/>
        <v>40684.208333333336</v>
      </c>
      <c r="N789">
        <v>1306731600</v>
      </c>
      <c r="O789" s="11">
        <f t="shared" si="2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s="7">
        <f>IFERROR(E790/I790,0)</f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25"/>
        <v>41202.208333333336</v>
      </c>
      <c r="N790">
        <v>1352527200</v>
      </c>
      <c r="O790" s="11">
        <f t="shared" si="2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s="7">
        <f>IFERROR(E791/I791,0)</f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25"/>
        <v>41786.208333333336</v>
      </c>
      <c r="N791">
        <v>1404363600</v>
      </c>
      <c r="O791" s="11">
        <f t="shared" si="2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s="7">
        <f>IFERROR(E792/I792,0)</f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25"/>
        <v>40223.25</v>
      </c>
      <c r="N792">
        <v>1266645600</v>
      </c>
      <c r="O792" s="11">
        <f t="shared" si="2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s="7">
        <f>IFERROR(E793/I793,0)</f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1">
        <f t="shared" si="25"/>
        <v>42715.25</v>
      </c>
      <c r="N793">
        <v>1482818400</v>
      </c>
      <c r="O793" s="11">
        <f t="shared" si="2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s="7">
        <f>IFERROR(E794/I794,0)</f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1">
        <f t="shared" si="25"/>
        <v>41451.208333333336</v>
      </c>
      <c r="N794">
        <v>1374642000</v>
      </c>
      <c r="O794" s="11">
        <f t="shared" si="2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s="7">
        <f>IFERROR(E795/I795,0)</f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25"/>
        <v>41450.208333333336</v>
      </c>
      <c r="N795">
        <v>1372482000</v>
      </c>
      <c r="O795" s="11">
        <f t="shared" si="2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s="7">
        <f>IFERROR(E796/I796,0)</f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25"/>
        <v>43091.25</v>
      </c>
      <c r="N796">
        <v>1514959200</v>
      </c>
      <c r="O796" s="11">
        <f t="shared" si="2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s="7">
        <f>IFERROR(E797/I797,0)</f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25"/>
        <v>42675.208333333328</v>
      </c>
      <c r="N797">
        <v>1478235600</v>
      </c>
      <c r="O797" s="11">
        <f t="shared" si="2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s="7">
        <f>IFERROR(E798/I798,0)</f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25"/>
        <v>41859.208333333336</v>
      </c>
      <c r="N798">
        <v>1408078800</v>
      </c>
      <c r="O798" s="11">
        <f t="shared" si="2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s="7">
        <f>IFERROR(E799/I799,0)</f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25"/>
        <v>43464.25</v>
      </c>
      <c r="N799">
        <v>1548136800</v>
      </c>
      <c r="O799" s="11">
        <f t="shared" si="2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s="7">
        <f>IFERROR(E800/I800,0)</f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25"/>
        <v>41060.208333333336</v>
      </c>
      <c r="N800">
        <v>1340859600</v>
      </c>
      <c r="O800" s="11">
        <f t="shared" si="2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s="7">
        <f>IFERROR(E801/I801,0)</f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25"/>
        <v>42399.25</v>
      </c>
      <c r="N801">
        <v>1454479200</v>
      </c>
      <c r="O801" s="11">
        <f t="shared" si="2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s="7">
        <f>IFERROR(E802/I802,0)</f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1">
        <f t="shared" si="25"/>
        <v>42167.208333333328</v>
      </c>
      <c r="N802">
        <v>1434430800</v>
      </c>
      <c r="O802" s="11">
        <f t="shared" si="2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s="7">
        <f>IFERROR(E803/I803,0)</f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25"/>
        <v>43830.25</v>
      </c>
      <c r="N803">
        <v>1579672800</v>
      </c>
      <c r="O803" s="11">
        <f t="shared" si="2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s="7">
        <f>IFERROR(E804/I804,0)</f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25"/>
        <v>43650.208333333328</v>
      </c>
      <c r="N804">
        <v>1562389200</v>
      </c>
      <c r="O804" s="11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s="7">
        <f>IFERROR(E805/I805,0)</f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25"/>
        <v>43492.25</v>
      </c>
      <c r="N805">
        <v>1551506400</v>
      </c>
      <c r="O805" s="11">
        <f t="shared" si="2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s="7">
        <f>IFERROR(E806/I806,0)</f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25"/>
        <v>43102.25</v>
      </c>
      <c r="N806">
        <v>1516600800</v>
      </c>
      <c r="O806" s="11">
        <f t="shared" si="2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s="7">
        <f>IFERROR(E807/I807,0)</f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25"/>
        <v>41958.25</v>
      </c>
      <c r="N807">
        <v>1420437600</v>
      </c>
      <c r="O807" s="11">
        <f t="shared" si="2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s="7">
        <f>IFERROR(E808/I808,0)</f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25"/>
        <v>40973.25</v>
      </c>
      <c r="N808">
        <v>1332997200</v>
      </c>
      <c r="O808" s="11">
        <f t="shared" si="2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s="7">
        <f>IFERROR(E809/I809,0)</f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25"/>
        <v>43753.208333333328</v>
      </c>
      <c r="N809">
        <v>1574920800</v>
      </c>
      <c r="O809" s="11">
        <f t="shared" si="2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s="7">
        <f>IFERROR(E810/I810,0)</f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25"/>
        <v>42507.208333333328</v>
      </c>
      <c r="N810">
        <v>1464930000</v>
      </c>
      <c r="O810" s="11">
        <f t="shared" si="2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s="7">
        <f>IFERROR(E811/I811,0)</f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25"/>
        <v>41135.208333333336</v>
      </c>
      <c r="N811">
        <v>1345006800</v>
      </c>
      <c r="O811" s="11">
        <f t="shared" si="2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s="7">
        <f>IFERROR(E812/I812,0)</f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25"/>
        <v>43067.25</v>
      </c>
      <c r="N812">
        <v>1512712800</v>
      </c>
      <c r="O812" s="11">
        <f t="shared" si="2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s="7">
        <f>IFERROR(E813/I813,0)</f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25"/>
        <v>42378.25</v>
      </c>
      <c r="N813">
        <v>1452492000</v>
      </c>
      <c r="O813" s="11">
        <f t="shared" si="2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s="7">
        <f>IFERROR(E814/I814,0)</f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25"/>
        <v>43206.208333333328</v>
      </c>
      <c r="N814">
        <v>1524286800</v>
      </c>
      <c r="O814" s="11">
        <f t="shared" si="2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s="7">
        <f>IFERROR(E815/I815,0)</f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25"/>
        <v>41148.208333333336</v>
      </c>
      <c r="N815">
        <v>1346907600</v>
      </c>
      <c r="O815" s="11">
        <f t="shared" si="2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s="7">
        <f>IFERROR(E816/I816,0)</f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25"/>
        <v>42517.208333333328</v>
      </c>
      <c r="N816">
        <v>1464498000</v>
      </c>
      <c r="O816" s="11">
        <f t="shared" si="2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s="7">
        <f>IFERROR(E817/I817,0)</f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25"/>
        <v>43068.25</v>
      </c>
      <c r="N817">
        <v>1514181600</v>
      </c>
      <c r="O817" s="11">
        <f t="shared" si="2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s="7">
        <f>IFERROR(E818/I818,0)</f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25"/>
        <v>41680.25</v>
      </c>
      <c r="N818">
        <v>1392184800</v>
      </c>
      <c r="O818" s="11">
        <f t="shared" si="2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s="7">
        <f>IFERROR(E819/I819,0)</f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25"/>
        <v>43589.208333333328</v>
      </c>
      <c r="N819">
        <v>1559365200</v>
      </c>
      <c r="O819" s="11">
        <f t="shared" si="2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s="7">
        <f>IFERROR(E820/I820,0)</f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25"/>
        <v>43486.25</v>
      </c>
      <c r="N820">
        <v>1549173600</v>
      </c>
      <c r="O820" s="11">
        <f t="shared" si="2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s="7">
        <f>IFERROR(E821/I821,0)</f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25"/>
        <v>41237.25</v>
      </c>
      <c r="N821">
        <v>1355032800</v>
      </c>
      <c r="O821" s="11">
        <f t="shared" si="2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s="7">
        <f>IFERROR(E822/I822,0)</f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25"/>
        <v>43310.208333333328</v>
      </c>
      <c r="N822">
        <v>1533963600</v>
      </c>
      <c r="O822" s="11">
        <f t="shared" si="2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s="7">
        <f>IFERROR(E823/I823,0)</f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25"/>
        <v>42794.25</v>
      </c>
      <c r="N823">
        <v>1489381200</v>
      </c>
      <c r="O823" s="11">
        <f t="shared" si="2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s="7">
        <f>IFERROR(E824/I824,0)</f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25"/>
        <v>41698.25</v>
      </c>
      <c r="N824">
        <v>1395032400</v>
      </c>
      <c r="O824" s="11">
        <f t="shared" si="2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s="7">
        <f>IFERROR(E825/I825,0)</f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25"/>
        <v>41892.208333333336</v>
      </c>
      <c r="N825">
        <v>1412485200</v>
      </c>
      <c r="O825" s="11">
        <f t="shared" si="2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s="7">
        <f>IFERROR(E826/I826,0)</f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25"/>
        <v>40348.208333333336</v>
      </c>
      <c r="N826">
        <v>1279688400</v>
      </c>
      <c r="O826" s="11">
        <f t="shared" si="2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s="7">
        <f>IFERROR(E827/I827,0)</f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25"/>
        <v>42941.208333333328</v>
      </c>
      <c r="N827">
        <v>1501995600</v>
      </c>
      <c r="O827" s="11">
        <f t="shared" si="2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s="7">
        <f>IFERROR(E828/I828,0)</f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25"/>
        <v>40525.25</v>
      </c>
      <c r="N828">
        <v>1294639200</v>
      </c>
      <c r="O828" s="11">
        <f t="shared" si="2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s="7">
        <f>IFERROR(E829/I829,0)</f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25"/>
        <v>40666.208333333336</v>
      </c>
      <c r="N829">
        <v>1305435600</v>
      </c>
      <c r="O829" s="11">
        <f t="shared" si="2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s="7">
        <f>IFERROR(E830/I830,0)</f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25"/>
        <v>43340.208333333328</v>
      </c>
      <c r="N830">
        <v>1537592400</v>
      </c>
      <c r="O830" s="11">
        <f t="shared" si="2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s="7">
        <f>IFERROR(E831/I831,0)</f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25"/>
        <v>42164.208333333328</v>
      </c>
      <c r="N831">
        <v>1435122000</v>
      </c>
      <c r="O831" s="11">
        <f t="shared" si="2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s="7">
        <f>IFERROR(E832/I832,0)</f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25"/>
        <v>43103.25</v>
      </c>
      <c r="N832">
        <v>1520056800</v>
      </c>
      <c r="O832" s="11">
        <f t="shared" si="2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24"/>
        <v>1.089773429454171</v>
      </c>
      <c r="G833" s="7">
        <f>IFERROR(E833/I833,0)</f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25"/>
        <v>40994.208333333336</v>
      </c>
      <c r="N833">
        <v>1335675600</v>
      </c>
      <c r="O833" s="11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24"/>
        <v>3.1517592592592591</v>
      </c>
      <c r="G834" s="7">
        <f>IFERROR(E834/I834,0)</f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25"/>
        <v>42299.208333333328</v>
      </c>
      <c r="N834">
        <v>1448431200</v>
      </c>
      <c r="O834" s="11">
        <f t="shared" si="2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26">E835/D835</f>
        <v>1.5769117647058823</v>
      </c>
      <c r="G835" s="7">
        <f>IFERROR(E835/I835,0)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O898" si="27">(((L835/60)/60)/24)+DATE(1970,1,1)</f>
        <v>40588.25</v>
      </c>
      <c r="N835">
        <v>1298613600</v>
      </c>
      <c r="O835" s="11">
        <f t="shared" si="27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s="7">
        <f>IFERROR(E836/I836,0)</f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27"/>
        <v>41448.208333333336</v>
      </c>
      <c r="N836">
        <v>1372482000</v>
      </c>
      <c r="O836" s="11">
        <f t="shared" si="2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s="7">
        <f>IFERROR(E837/I837,0)</f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27"/>
        <v>42063.25</v>
      </c>
      <c r="N837">
        <v>1425621600</v>
      </c>
      <c r="O837" s="11">
        <f t="shared" si="2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s="7">
        <f>IFERROR(E838/I838,0)</f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27"/>
        <v>40214.25</v>
      </c>
      <c r="N838">
        <v>1266300000</v>
      </c>
      <c r="O838" s="11">
        <f t="shared" si="2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s="7">
        <f>IFERROR(E839/I839,0)</f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27"/>
        <v>40629.208333333336</v>
      </c>
      <c r="N839">
        <v>1305867600</v>
      </c>
      <c r="O839" s="11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s="7">
        <f>IFERROR(E840/I840,0)</f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27"/>
        <v>43370.208333333328</v>
      </c>
      <c r="N840">
        <v>1538802000</v>
      </c>
      <c r="O840" s="11">
        <f t="shared" si="2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s="7">
        <f>IFERROR(E841/I841,0)</f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27"/>
        <v>41715.208333333336</v>
      </c>
      <c r="N841">
        <v>1398920400</v>
      </c>
      <c r="O841" s="11">
        <f t="shared" si="2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s="7">
        <f>IFERROR(E842/I842,0)</f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27"/>
        <v>41836.208333333336</v>
      </c>
      <c r="N842">
        <v>1405659600</v>
      </c>
      <c r="O842" s="11">
        <f t="shared" si="2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s="7">
        <f>IFERROR(E843/I843,0)</f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27"/>
        <v>42419.25</v>
      </c>
      <c r="N843">
        <v>1457244000</v>
      </c>
      <c r="O843" s="11">
        <f t="shared" si="2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s="7">
        <f>IFERROR(E844/I844,0)</f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27"/>
        <v>43266.208333333328</v>
      </c>
      <c r="N844">
        <v>1529298000</v>
      </c>
      <c r="O844" s="11">
        <f t="shared" si="2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s="7">
        <f>IFERROR(E845/I845,0)</f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27"/>
        <v>43338.208333333328</v>
      </c>
      <c r="N845">
        <v>1535778000</v>
      </c>
      <c r="O845" s="11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s="7">
        <f>IFERROR(E846/I846,0)</f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27"/>
        <v>40930.25</v>
      </c>
      <c r="N846">
        <v>1327471200</v>
      </c>
      <c r="O846" s="11">
        <f t="shared" si="2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s="7">
        <f>IFERROR(E847/I847,0)</f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27"/>
        <v>43235.208333333328</v>
      </c>
      <c r="N847">
        <v>1529557200</v>
      </c>
      <c r="O847" s="11">
        <f t="shared" si="2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s="7">
        <f>IFERROR(E848/I848,0)</f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27"/>
        <v>43302.208333333328</v>
      </c>
      <c r="N848">
        <v>1535259600</v>
      </c>
      <c r="O848" s="11">
        <f t="shared" si="2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s="7">
        <f>IFERROR(E849/I849,0)</f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27"/>
        <v>43107.25</v>
      </c>
      <c r="N849">
        <v>1515564000</v>
      </c>
      <c r="O849" s="11">
        <f t="shared" si="2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s="7">
        <f>IFERROR(E850/I850,0)</f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27"/>
        <v>40341.208333333336</v>
      </c>
      <c r="N850">
        <v>1277096400</v>
      </c>
      <c r="O850" s="11">
        <f t="shared" si="2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s="7">
        <f>IFERROR(E851/I851,0)</f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27"/>
        <v>40948.25</v>
      </c>
      <c r="N851">
        <v>1329026400</v>
      </c>
      <c r="O851" s="11">
        <f t="shared" si="2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s="7">
        <f>IFERROR(E852/I852,0)</f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1">
        <f t="shared" si="27"/>
        <v>40866.25</v>
      </c>
      <c r="N852">
        <v>1322978400</v>
      </c>
      <c r="O852" s="11">
        <f t="shared" si="2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s="7">
        <f>IFERROR(E853/I853,0)</f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27"/>
        <v>41031.208333333336</v>
      </c>
      <c r="N853">
        <v>1338786000</v>
      </c>
      <c r="O853" s="11">
        <f t="shared" si="2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s="7">
        <f>IFERROR(E854/I854,0)</f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27"/>
        <v>40740.208333333336</v>
      </c>
      <c r="N854">
        <v>1311656400</v>
      </c>
      <c r="O854" s="11">
        <f t="shared" si="2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s="7">
        <f>IFERROR(E855/I855,0)</f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27"/>
        <v>40714.208333333336</v>
      </c>
      <c r="N855">
        <v>1308978000</v>
      </c>
      <c r="O855" s="11">
        <f t="shared" si="2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s="7">
        <f>IFERROR(E856/I856,0)</f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27"/>
        <v>43787.25</v>
      </c>
      <c r="N856">
        <v>1576389600</v>
      </c>
      <c r="O856" s="11">
        <f t="shared" si="2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s="7">
        <f>IFERROR(E857/I857,0)</f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27"/>
        <v>40712.208333333336</v>
      </c>
      <c r="N857">
        <v>1311051600</v>
      </c>
      <c r="O857" s="11">
        <f t="shared" si="2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s="7">
        <f>IFERROR(E858/I858,0)</f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27"/>
        <v>41023.208333333336</v>
      </c>
      <c r="N858">
        <v>1336712400</v>
      </c>
      <c r="O858" s="11">
        <f t="shared" si="2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s="7">
        <f>IFERROR(E859/I859,0)</f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27"/>
        <v>40944.25</v>
      </c>
      <c r="N859">
        <v>1330408800</v>
      </c>
      <c r="O859" s="11">
        <f t="shared" si="2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s="7">
        <f>IFERROR(E860/I860,0)</f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27"/>
        <v>43211.208333333328</v>
      </c>
      <c r="N860">
        <v>1524891600</v>
      </c>
      <c r="O860" s="11">
        <f t="shared" si="2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s="7">
        <f>IFERROR(E861/I861,0)</f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27"/>
        <v>41334.25</v>
      </c>
      <c r="N861">
        <v>1363669200</v>
      </c>
      <c r="O861" s="11">
        <f t="shared" si="2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s="7">
        <f>IFERROR(E862/I862,0)</f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27"/>
        <v>43515.25</v>
      </c>
      <c r="N862">
        <v>1551420000</v>
      </c>
      <c r="O862" s="11">
        <f t="shared" si="2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s="7">
        <f>IFERROR(E863/I863,0)</f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27"/>
        <v>40258.208333333336</v>
      </c>
      <c r="N863">
        <v>1269838800</v>
      </c>
      <c r="O863" s="11">
        <f t="shared" si="2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s="7">
        <f>IFERROR(E864/I864,0)</f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27"/>
        <v>40756.208333333336</v>
      </c>
      <c r="N864">
        <v>1312520400</v>
      </c>
      <c r="O864" s="11">
        <f t="shared" si="2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s="7">
        <f>IFERROR(E865/I865,0)</f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27"/>
        <v>42172.208333333328</v>
      </c>
      <c r="N865">
        <v>1436504400</v>
      </c>
      <c r="O865" s="11">
        <f t="shared" si="2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s="7">
        <f>IFERROR(E866/I866,0)</f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27"/>
        <v>42601.208333333328</v>
      </c>
      <c r="N866">
        <v>1472014800</v>
      </c>
      <c r="O866" s="11">
        <f t="shared" si="2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s="7">
        <f>IFERROR(E867/I867,0)</f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27"/>
        <v>41897.208333333336</v>
      </c>
      <c r="N867">
        <v>1411534800</v>
      </c>
      <c r="O867" s="11">
        <f t="shared" si="2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s="7">
        <f>IFERROR(E868/I868,0)</f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27"/>
        <v>40671.208333333336</v>
      </c>
      <c r="N868">
        <v>1304917200</v>
      </c>
      <c r="O868" s="11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s="7">
        <f>IFERROR(E869/I869,0)</f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27"/>
        <v>43382.208333333328</v>
      </c>
      <c r="N869">
        <v>1539579600</v>
      </c>
      <c r="O869" s="11">
        <f t="shared" si="2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s="7">
        <f>IFERROR(E870/I870,0)</f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27"/>
        <v>41559.208333333336</v>
      </c>
      <c r="N870">
        <v>1382504400</v>
      </c>
      <c r="O870" s="11">
        <f t="shared" si="2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s="7">
        <f>IFERROR(E871/I871,0)</f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27"/>
        <v>40350.208333333336</v>
      </c>
      <c r="N871">
        <v>1278306000</v>
      </c>
      <c r="O871" s="11">
        <f t="shared" si="2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s="7">
        <f>IFERROR(E872/I872,0)</f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27"/>
        <v>42240.208333333328</v>
      </c>
      <c r="N872">
        <v>1442552400</v>
      </c>
      <c r="O872" s="11">
        <f t="shared" si="2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s="7">
        <f>IFERROR(E873/I873,0)</f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27"/>
        <v>43040.208333333328</v>
      </c>
      <c r="N873">
        <v>1511071200</v>
      </c>
      <c r="O873" s="11">
        <f t="shared" si="2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s="7">
        <f>IFERROR(E874/I874,0)</f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27"/>
        <v>43346.208333333328</v>
      </c>
      <c r="N874">
        <v>1536382800</v>
      </c>
      <c r="O874" s="11">
        <f t="shared" si="2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s="7">
        <f>IFERROR(E875/I875,0)</f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27"/>
        <v>41647.25</v>
      </c>
      <c r="N875">
        <v>1389592800</v>
      </c>
      <c r="O875" s="11">
        <f t="shared" si="2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s="7">
        <f>IFERROR(E876/I876,0)</f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27"/>
        <v>40291.208333333336</v>
      </c>
      <c r="N876">
        <v>1275282000</v>
      </c>
      <c r="O876" s="11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s="7">
        <f>IFERROR(E877/I877,0)</f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27"/>
        <v>40556.25</v>
      </c>
      <c r="N877">
        <v>1294984800</v>
      </c>
      <c r="O877" s="11">
        <f t="shared" si="27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s="7">
        <f>IFERROR(E878/I878,0)</f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27"/>
        <v>43624.208333333328</v>
      </c>
      <c r="N878">
        <v>1562043600</v>
      </c>
      <c r="O878" s="11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s="7">
        <f>IFERROR(E879/I879,0)</f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27"/>
        <v>42577.208333333328</v>
      </c>
      <c r="N879">
        <v>1469595600</v>
      </c>
      <c r="O879" s="11">
        <f t="shared" si="2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s="7">
        <f>IFERROR(E880/I880,0)</f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27"/>
        <v>43845.25</v>
      </c>
      <c r="N880">
        <v>1581141600</v>
      </c>
      <c r="O880" s="11">
        <f t="shared" si="27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s="7">
        <f>IFERROR(E881/I881,0)</f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27"/>
        <v>42788.25</v>
      </c>
      <c r="N881">
        <v>1488520800</v>
      </c>
      <c r="O881" s="11">
        <f t="shared" si="2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s="7">
        <f>IFERROR(E882/I882,0)</f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27"/>
        <v>43667.208333333328</v>
      </c>
      <c r="N882">
        <v>1563858000</v>
      </c>
      <c r="O882" s="11">
        <f t="shared" si="27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s="7">
        <f>IFERROR(E883/I883,0)</f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27"/>
        <v>42194.208333333328</v>
      </c>
      <c r="N883">
        <v>1438923600</v>
      </c>
      <c r="O883" s="11">
        <f t="shared" si="27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s="7">
        <f>IFERROR(E884/I884,0)</f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27"/>
        <v>42025.25</v>
      </c>
      <c r="N884">
        <v>1422165600</v>
      </c>
      <c r="O884" s="11">
        <f t="shared" si="27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s="7">
        <f>IFERROR(E885/I885,0)</f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27"/>
        <v>40323.208333333336</v>
      </c>
      <c r="N885">
        <v>1277874000</v>
      </c>
      <c r="O885" s="11">
        <f t="shared" si="27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s="7">
        <f>IFERROR(E886/I886,0)</f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27"/>
        <v>41763.208333333336</v>
      </c>
      <c r="N886">
        <v>1399352400</v>
      </c>
      <c r="O886" s="11">
        <f t="shared" si="27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s="7">
        <f>IFERROR(E887/I887,0)</f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27"/>
        <v>40335.208333333336</v>
      </c>
      <c r="N887">
        <v>1279083600</v>
      </c>
      <c r="O887" s="11">
        <f t="shared" si="27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s="7">
        <f>IFERROR(E888/I888,0)</f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27"/>
        <v>40416.208333333336</v>
      </c>
      <c r="N888">
        <v>1284354000</v>
      </c>
      <c r="O888" s="11">
        <f t="shared" si="27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s="7">
        <f>IFERROR(E889/I889,0)</f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27"/>
        <v>42202.208333333328</v>
      </c>
      <c r="N889">
        <v>1441170000</v>
      </c>
      <c r="O889" s="11">
        <f t="shared" si="27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s="7">
        <f>IFERROR(E890/I890,0)</f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27"/>
        <v>42836.208333333328</v>
      </c>
      <c r="N890">
        <v>1493528400</v>
      </c>
      <c r="O890" s="11">
        <f t="shared" si="27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s="7">
        <f>IFERROR(E891/I891,0)</f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27"/>
        <v>41710.208333333336</v>
      </c>
      <c r="N891">
        <v>1395205200</v>
      </c>
      <c r="O891" s="11">
        <f t="shared" si="27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s="7">
        <f>IFERROR(E892/I892,0)</f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27"/>
        <v>43640.208333333328</v>
      </c>
      <c r="N892">
        <v>1561438800</v>
      </c>
      <c r="O892" s="11">
        <f t="shared" si="27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s="7">
        <f>IFERROR(E893/I893,0)</f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27"/>
        <v>40880.25</v>
      </c>
      <c r="N893">
        <v>1326693600</v>
      </c>
      <c r="O893" s="11">
        <f t="shared" si="27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s="7">
        <f>IFERROR(E894/I894,0)</f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27"/>
        <v>40319.208333333336</v>
      </c>
      <c r="N894">
        <v>1277960400</v>
      </c>
      <c r="O894" s="11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s="7">
        <f>IFERROR(E895/I895,0)</f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27"/>
        <v>42170.208333333328</v>
      </c>
      <c r="N895">
        <v>1434690000</v>
      </c>
      <c r="O895" s="11">
        <f t="shared" si="27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s="7">
        <f>IFERROR(E896/I896,0)</f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27"/>
        <v>41466.208333333336</v>
      </c>
      <c r="N896">
        <v>1376110800</v>
      </c>
      <c r="O896" s="11">
        <f t="shared" si="27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6.9511889862327911E-2</v>
      </c>
      <c r="G897" s="7">
        <f>IFERROR(E897/I897,0)</f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27"/>
        <v>43134.25</v>
      </c>
      <c r="N897">
        <v>1518415200</v>
      </c>
      <c r="O897" s="11">
        <f t="shared" si="27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26"/>
        <v>7.7443434343434348</v>
      </c>
      <c r="G898" s="7">
        <f>IFERROR(E898/I898,0)</f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27"/>
        <v>40738.208333333336</v>
      </c>
      <c r="N898">
        <v>1310878800</v>
      </c>
      <c r="O898" s="11">
        <f t="shared" si="27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28">E899/D899</f>
        <v>0.27693181818181817</v>
      </c>
      <c r="G899" s="7">
        <f>IFERROR(E899/I899,0)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O962" si="29">(((L899/60)/60)/24)+DATE(1970,1,1)</f>
        <v>43583.208333333328</v>
      </c>
      <c r="N899">
        <v>1556600400</v>
      </c>
      <c r="O899" s="11">
        <f t="shared" si="2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s="7">
        <f>IFERROR(E900/I900,0)</f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29"/>
        <v>43815.25</v>
      </c>
      <c r="N900">
        <v>1576994400</v>
      </c>
      <c r="O900" s="11">
        <f t="shared" si="2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s="7">
        <f>IFERROR(E901/I901,0)</f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29"/>
        <v>41554.208333333336</v>
      </c>
      <c r="N901">
        <v>1382677200</v>
      </c>
      <c r="O901" s="11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s="7">
        <f>IFERROR(E902/I902,0)</f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1">
        <f t="shared" si="29"/>
        <v>41901.208333333336</v>
      </c>
      <c r="N902">
        <v>1411189200</v>
      </c>
      <c r="O902" s="11">
        <f t="shared" si="2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s="7">
        <f>IFERROR(E903/I903,0)</f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29"/>
        <v>43298.208333333328</v>
      </c>
      <c r="N903">
        <v>1534654800</v>
      </c>
      <c r="O903" s="11">
        <f t="shared" si="2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s="7">
        <f>IFERROR(E904/I904,0)</f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29"/>
        <v>42399.25</v>
      </c>
      <c r="N904">
        <v>1457762400</v>
      </c>
      <c r="O904" s="11">
        <f t="shared" si="2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s="7">
        <f>IFERROR(E905/I905,0)</f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29"/>
        <v>41034.208333333336</v>
      </c>
      <c r="N905">
        <v>1337490000</v>
      </c>
      <c r="O905" s="11">
        <f t="shared" si="2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s="7">
        <f>IFERROR(E906/I906,0)</f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29"/>
        <v>41186.208333333336</v>
      </c>
      <c r="N906">
        <v>1349672400</v>
      </c>
      <c r="O906" s="11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s="7">
        <f>IFERROR(E907/I907,0)</f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29"/>
        <v>41536.208333333336</v>
      </c>
      <c r="N907">
        <v>1379826000</v>
      </c>
      <c r="O907" s="11">
        <f t="shared" si="2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s="7">
        <f>IFERROR(E908/I908,0)</f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29"/>
        <v>42868.208333333328</v>
      </c>
      <c r="N908">
        <v>1497762000</v>
      </c>
      <c r="O908" s="11">
        <f t="shared" si="2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s="7">
        <f>IFERROR(E909/I909,0)</f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29"/>
        <v>40660.208333333336</v>
      </c>
      <c r="N909">
        <v>1304485200</v>
      </c>
      <c r="O909" s="11">
        <f t="shared" si="2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s="7">
        <f>IFERROR(E910/I910,0)</f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29"/>
        <v>41031.208333333336</v>
      </c>
      <c r="N910">
        <v>1336885200</v>
      </c>
      <c r="O910" s="11">
        <f t="shared" si="2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s="7">
        <f>IFERROR(E911/I911,0)</f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29"/>
        <v>43255.208333333328</v>
      </c>
      <c r="N911">
        <v>1530421200</v>
      </c>
      <c r="O911" s="11">
        <f t="shared" si="2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s="7">
        <f>IFERROR(E912/I912,0)</f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29"/>
        <v>42026.25</v>
      </c>
      <c r="N912">
        <v>1421992800</v>
      </c>
      <c r="O912" s="11">
        <f t="shared" si="2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s="7">
        <f>IFERROR(E913/I913,0)</f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29"/>
        <v>43717.208333333328</v>
      </c>
      <c r="N913">
        <v>1568178000</v>
      </c>
      <c r="O913" s="11">
        <f t="shared" si="2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s="7">
        <f>IFERROR(E914/I914,0)</f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29"/>
        <v>41157.208333333336</v>
      </c>
      <c r="N914">
        <v>1347944400</v>
      </c>
      <c r="O914" s="11">
        <f t="shared" si="2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s="7">
        <f>IFERROR(E915/I915,0)</f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29"/>
        <v>43597.208333333328</v>
      </c>
      <c r="N915">
        <v>1558760400</v>
      </c>
      <c r="O915" s="11">
        <f t="shared" si="2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s="7">
        <f>IFERROR(E916/I916,0)</f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29"/>
        <v>41490.208333333336</v>
      </c>
      <c r="N916">
        <v>1376629200</v>
      </c>
      <c r="O916" s="11">
        <f t="shared" si="2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s="7">
        <f>IFERROR(E917/I917,0)</f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29"/>
        <v>42976.208333333328</v>
      </c>
      <c r="N917">
        <v>1504760400</v>
      </c>
      <c r="O917" s="11">
        <f t="shared" si="2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s="7">
        <f>IFERROR(E918/I918,0)</f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29"/>
        <v>41991.25</v>
      </c>
      <c r="N918">
        <v>1419660000</v>
      </c>
      <c r="O918" s="11">
        <f t="shared" si="2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s="7">
        <f>IFERROR(E919/I919,0)</f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29"/>
        <v>40722.208333333336</v>
      </c>
      <c r="N919">
        <v>1311310800</v>
      </c>
      <c r="O919" s="11">
        <f t="shared" si="2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s="7">
        <f>IFERROR(E920/I920,0)</f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29"/>
        <v>41117.208333333336</v>
      </c>
      <c r="N920">
        <v>1344315600</v>
      </c>
      <c r="O920" s="11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s="7">
        <f>IFERROR(E921/I921,0)</f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29"/>
        <v>43022.208333333328</v>
      </c>
      <c r="N921">
        <v>1510725600</v>
      </c>
      <c r="O921" s="11">
        <f t="shared" si="2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s="7">
        <f>IFERROR(E922/I922,0)</f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29"/>
        <v>43503.25</v>
      </c>
      <c r="N922">
        <v>1551247200</v>
      </c>
      <c r="O922" s="11">
        <f t="shared" si="2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s="7">
        <f>IFERROR(E923/I923,0)</f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29"/>
        <v>40951.25</v>
      </c>
      <c r="N923">
        <v>1330236000</v>
      </c>
      <c r="O923" s="11">
        <f t="shared" si="2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s="7">
        <f>IFERROR(E924/I924,0)</f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29"/>
        <v>43443.25</v>
      </c>
      <c r="N924">
        <v>1545112800</v>
      </c>
      <c r="O924" s="11">
        <f t="shared" si="2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s="7">
        <f>IFERROR(E925/I925,0)</f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29"/>
        <v>40373.208333333336</v>
      </c>
      <c r="N925">
        <v>1279170000</v>
      </c>
      <c r="O925" s="11">
        <f t="shared" si="2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s="7">
        <f>IFERROR(E926/I926,0)</f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29"/>
        <v>43769.208333333328</v>
      </c>
      <c r="N926">
        <v>1573452000</v>
      </c>
      <c r="O926" s="11">
        <f t="shared" si="2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s="7">
        <f>IFERROR(E927/I927,0)</f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29"/>
        <v>43000.208333333328</v>
      </c>
      <c r="N927">
        <v>1507093200</v>
      </c>
      <c r="O927" s="11">
        <f t="shared" si="2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s="7">
        <f>IFERROR(E928/I928,0)</f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29"/>
        <v>42502.208333333328</v>
      </c>
      <c r="N928">
        <v>1463374800</v>
      </c>
      <c r="O928" s="11">
        <f t="shared" si="2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s="7">
        <f>IFERROR(E929/I929,0)</f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29"/>
        <v>41102.208333333336</v>
      </c>
      <c r="N929">
        <v>1344574800</v>
      </c>
      <c r="O929" s="11">
        <f t="shared" si="2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s="7">
        <f>IFERROR(E930/I930,0)</f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29"/>
        <v>41637.25</v>
      </c>
      <c r="N930">
        <v>1389074400</v>
      </c>
      <c r="O930" s="11">
        <f t="shared" si="2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s="7">
        <f>IFERROR(E931/I931,0)</f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29"/>
        <v>42858.208333333328</v>
      </c>
      <c r="N931">
        <v>1494997200</v>
      </c>
      <c r="O931" s="11">
        <f t="shared" si="2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s="7">
        <f>IFERROR(E932/I932,0)</f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29"/>
        <v>42060.25</v>
      </c>
      <c r="N932">
        <v>1425448800</v>
      </c>
      <c r="O932" s="11">
        <f t="shared" si="2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s="7">
        <f>IFERROR(E933/I933,0)</f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29"/>
        <v>41818.208333333336</v>
      </c>
      <c r="N933">
        <v>1404104400</v>
      </c>
      <c r="O933" s="11">
        <f t="shared" si="2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s="7">
        <f>IFERROR(E934/I934,0)</f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29"/>
        <v>41709.208333333336</v>
      </c>
      <c r="N934">
        <v>1394773200</v>
      </c>
      <c r="O934" s="11">
        <f t="shared" si="2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s="7">
        <f>IFERROR(E935/I935,0)</f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29"/>
        <v>41372.208333333336</v>
      </c>
      <c r="N935">
        <v>1366520400</v>
      </c>
      <c r="O935" s="11">
        <f t="shared" si="2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s="7">
        <f>IFERROR(E936/I936,0)</f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29"/>
        <v>42422.25</v>
      </c>
      <c r="N936">
        <v>1456639200</v>
      </c>
      <c r="O936" s="11">
        <f t="shared" si="2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s="7">
        <f>IFERROR(E937/I937,0)</f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29"/>
        <v>42209.208333333328</v>
      </c>
      <c r="N937">
        <v>1438318800</v>
      </c>
      <c r="O937" s="11">
        <f t="shared" si="2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s="7">
        <f>IFERROR(E938/I938,0)</f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29"/>
        <v>43668.208333333328</v>
      </c>
      <c r="N938">
        <v>1564030800</v>
      </c>
      <c r="O938" s="11">
        <f t="shared" si="2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s="7">
        <f>IFERROR(E939/I939,0)</f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29"/>
        <v>42334.25</v>
      </c>
      <c r="N939">
        <v>1449295200</v>
      </c>
      <c r="O939" s="11">
        <f t="shared" si="2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s="7">
        <f>IFERROR(E940/I940,0)</f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29"/>
        <v>43263.208333333328</v>
      </c>
      <c r="N940">
        <v>1531890000</v>
      </c>
      <c r="O940" s="11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s="7">
        <f>IFERROR(E941/I941,0)</f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29"/>
        <v>40670.208333333336</v>
      </c>
      <c r="N941">
        <v>1306213200</v>
      </c>
      <c r="O941" s="11">
        <f t="shared" si="2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s="7">
        <f>IFERROR(E942/I942,0)</f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29"/>
        <v>41244.25</v>
      </c>
      <c r="N942">
        <v>1356242400</v>
      </c>
      <c r="O942" s="11">
        <f t="shared" si="2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s="7">
        <f>IFERROR(E943/I943,0)</f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29"/>
        <v>40552.25</v>
      </c>
      <c r="N943">
        <v>1297576800</v>
      </c>
      <c r="O943" s="11">
        <f t="shared" si="2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s="7">
        <f>IFERROR(E944/I944,0)</f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29"/>
        <v>40568.25</v>
      </c>
      <c r="N944">
        <v>1296194400</v>
      </c>
      <c r="O944" s="11">
        <f t="shared" si="2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s="7">
        <f>IFERROR(E945/I945,0)</f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29"/>
        <v>41906.208333333336</v>
      </c>
      <c r="N945">
        <v>1414558800</v>
      </c>
      <c r="O945" s="11">
        <f t="shared" si="2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s="7">
        <f>IFERROR(E946/I946,0)</f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29"/>
        <v>42776.25</v>
      </c>
      <c r="N946">
        <v>1488348000</v>
      </c>
      <c r="O946" s="11">
        <f t="shared" si="2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s="7">
        <f>IFERROR(E947/I947,0)</f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29"/>
        <v>41004.208333333336</v>
      </c>
      <c r="N947">
        <v>1334898000</v>
      </c>
      <c r="O947" s="11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s="7">
        <f>IFERROR(E948/I948,0)</f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29"/>
        <v>40710.208333333336</v>
      </c>
      <c r="N948">
        <v>1308373200</v>
      </c>
      <c r="O948" s="11">
        <f t="shared" si="2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s="7">
        <f>IFERROR(E949/I949,0)</f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29"/>
        <v>41908.208333333336</v>
      </c>
      <c r="N949">
        <v>1412312400</v>
      </c>
      <c r="O949" s="11">
        <f t="shared" si="2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s="7">
        <f>IFERROR(E950/I950,0)</f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29"/>
        <v>41985.25</v>
      </c>
      <c r="N950">
        <v>1419228000</v>
      </c>
      <c r="O950" s="11">
        <f t="shared" si="2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s="7">
        <f>IFERROR(E951/I951,0)</f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29"/>
        <v>42112.208333333328</v>
      </c>
      <c r="N951">
        <v>1430974800</v>
      </c>
      <c r="O951" s="11">
        <f t="shared" si="2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s="7">
        <f>IFERROR(E952/I952,0)</f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1">
        <f t="shared" si="29"/>
        <v>43571.208333333328</v>
      </c>
      <c r="N952">
        <v>1555822800</v>
      </c>
      <c r="O952" s="11">
        <f t="shared" si="2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s="7">
        <f>IFERROR(E953/I953,0)</f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29"/>
        <v>42730.25</v>
      </c>
      <c r="N953">
        <v>1482818400</v>
      </c>
      <c r="O953" s="11">
        <f t="shared" si="2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s="7">
        <f>IFERROR(E954/I954,0)</f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29"/>
        <v>42591.208333333328</v>
      </c>
      <c r="N954">
        <v>1471928400</v>
      </c>
      <c r="O954" s="11">
        <f t="shared" si="2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s="7">
        <f>IFERROR(E955/I955,0)</f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29"/>
        <v>42358.25</v>
      </c>
      <c r="N955">
        <v>1453701600</v>
      </c>
      <c r="O955" s="11">
        <f t="shared" si="2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s="7">
        <f>IFERROR(E956/I956,0)</f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29"/>
        <v>41174.208333333336</v>
      </c>
      <c r="N956">
        <v>1350363600</v>
      </c>
      <c r="O956" s="11">
        <f t="shared" si="2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s="7">
        <f>IFERROR(E957/I957,0)</f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29"/>
        <v>41238.25</v>
      </c>
      <c r="N957">
        <v>1353996000</v>
      </c>
      <c r="O957" s="11">
        <f t="shared" si="2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s="7">
        <f>IFERROR(E958/I958,0)</f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29"/>
        <v>42360.25</v>
      </c>
      <c r="N958">
        <v>1451109600</v>
      </c>
      <c r="O958" s="11">
        <f t="shared" si="2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s="7">
        <f>IFERROR(E959/I959,0)</f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29"/>
        <v>40955.25</v>
      </c>
      <c r="N959">
        <v>1329631200</v>
      </c>
      <c r="O959" s="11">
        <f t="shared" si="2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s="7">
        <f>IFERROR(E960/I960,0)</f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29"/>
        <v>40350.208333333336</v>
      </c>
      <c r="N960">
        <v>1278997200</v>
      </c>
      <c r="O960" s="11">
        <f t="shared" si="2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4.5731034482758622E-2</v>
      </c>
      <c r="G961" s="7">
        <f>IFERROR(E961/I961,0)</f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29"/>
        <v>40357.208333333336</v>
      </c>
      <c r="N961">
        <v>1280120400</v>
      </c>
      <c r="O961" s="11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28"/>
        <v>0.85054545454545449</v>
      </c>
      <c r="G962" s="7">
        <f>IFERROR(E962/I962,0)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29"/>
        <v>42408.25</v>
      </c>
      <c r="N962">
        <v>1458104400</v>
      </c>
      <c r="O962" s="11">
        <f t="shared" si="2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30">E963/D963</f>
        <v>1.1929824561403508</v>
      </c>
      <c r="G963" s="7">
        <f>IFERROR(E963/I963,0)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O1001" si="31">(((L963/60)/60)/24)+DATE(1970,1,1)</f>
        <v>40591.25</v>
      </c>
      <c r="N963">
        <v>1298268000</v>
      </c>
      <c r="O963" s="11">
        <f t="shared" si="3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s="7">
        <f>IFERROR(E964/I964,0)</f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31"/>
        <v>41592.25</v>
      </c>
      <c r="N964">
        <v>1386223200</v>
      </c>
      <c r="O964" s="11">
        <f t="shared" si="3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s="7">
        <f>IFERROR(E965/I965,0)</f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31"/>
        <v>40607.25</v>
      </c>
      <c r="N965">
        <v>1299823200</v>
      </c>
      <c r="O965" s="11">
        <f t="shared" si="3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s="7">
        <f>IFERROR(E966/I966,0)</f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31"/>
        <v>42135.208333333328</v>
      </c>
      <c r="N966">
        <v>1431752400</v>
      </c>
      <c r="O966" s="11">
        <f t="shared" si="3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s="7">
        <f>IFERROR(E967/I967,0)</f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31"/>
        <v>40203.25</v>
      </c>
      <c r="N967">
        <v>1267855200</v>
      </c>
      <c r="O967" s="11">
        <f t="shared" si="3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s="7">
        <f>IFERROR(E968/I968,0)</f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31"/>
        <v>42901.208333333328</v>
      </c>
      <c r="N968">
        <v>1497675600</v>
      </c>
      <c r="O968" s="11">
        <f t="shared" si="3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s="7">
        <f>IFERROR(E969/I969,0)</f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31"/>
        <v>41005.208333333336</v>
      </c>
      <c r="N969">
        <v>1336885200</v>
      </c>
      <c r="O969" s="11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s="7">
        <f>IFERROR(E970/I970,0)</f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31"/>
        <v>40544.25</v>
      </c>
      <c r="N970">
        <v>1295157600</v>
      </c>
      <c r="O970" s="11">
        <f t="shared" si="3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s="7">
        <f>IFERROR(E971/I971,0)</f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31"/>
        <v>43821.25</v>
      </c>
      <c r="N971">
        <v>1577599200</v>
      </c>
      <c r="O971" s="11">
        <f t="shared" si="3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s="7">
        <f>IFERROR(E972/I972,0)</f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31"/>
        <v>40672.208333333336</v>
      </c>
      <c r="N972">
        <v>1305003600</v>
      </c>
      <c r="O972" s="11">
        <f t="shared" si="3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s="7">
        <f>IFERROR(E973/I973,0)</f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31"/>
        <v>41555.208333333336</v>
      </c>
      <c r="N973">
        <v>1381726800</v>
      </c>
      <c r="O973" s="11">
        <f t="shared" si="3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s="7">
        <f>IFERROR(E974/I974,0)</f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31"/>
        <v>41792.208333333336</v>
      </c>
      <c r="N974">
        <v>1402462800</v>
      </c>
      <c r="O974" s="11">
        <f t="shared" si="3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s="7">
        <f>IFERROR(E975/I975,0)</f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31"/>
        <v>40522.25</v>
      </c>
      <c r="N975">
        <v>1292133600</v>
      </c>
      <c r="O975" s="11">
        <f t="shared" si="3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s="7">
        <f>IFERROR(E976/I976,0)</f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31"/>
        <v>41412.208333333336</v>
      </c>
      <c r="N976">
        <v>1368939600</v>
      </c>
      <c r="O976" s="11">
        <f t="shared" si="3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s="7">
        <f>IFERROR(E977/I977,0)</f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31"/>
        <v>42337.25</v>
      </c>
      <c r="N977">
        <v>1452146400</v>
      </c>
      <c r="O977" s="11">
        <f t="shared" si="3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s="7">
        <f>IFERROR(E978/I978,0)</f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31"/>
        <v>40571.25</v>
      </c>
      <c r="N978">
        <v>1296712800</v>
      </c>
      <c r="O978" s="11">
        <f t="shared" si="3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s="7">
        <f>IFERROR(E979/I979,0)</f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31"/>
        <v>43138.25</v>
      </c>
      <c r="N979">
        <v>1520748000</v>
      </c>
      <c r="O979" s="11">
        <f t="shared" si="3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s="7">
        <f>IFERROR(E980/I980,0)</f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31"/>
        <v>42686.25</v>
      </c>
      <c r="N980">
        <v>1480831200</v>
      </c>
      <c r="O980" s="11">
        <f t="shared" si="3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s="7">
        <f>IFERROR(E981/I981,0)</f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31"/>
        <v>42078.208333333328</v>
      </c>
      <c r="N981">
        <v>1426914000</v>
      </c>
      <c r="O981" s="11">
        <f t="shared" si="3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s="7">
        <f>IFERROR(E982/I982,0)</f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31"/>
        <v>42307.208333333328</v>
      </c>
      <c r="N982">
        <v>1446616800</v>
      </c>
      <c r="O982" s="11">
        <f t="shared" si="3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s="7">
        <f>IFERROR(E983/I983,0)</f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31"/>
        <v>43094.25</v>
      </c>
      <c r="N983">
        <v>1517032800</v>
      </c>
      <c r="O983" s="11">
        <f t="shared" si="3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s="7">
        <f>IFERROR(E984/I984,0)</f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31"/>
        <v>40743.208333333336</v>
      </c>
      <c r="N984">
        <v>1311224400</v>
      </c>
      <c r="O984" s="11">
        <f t="shared" si="3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s="7">
        <f>IFERROR(E985/I985,0)</f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31"/>
        <v>43681.208333333328</v>
      </c>
      <c r="N985">
        <v>1566190800</v>
      </c>
      <c r="O985" s="11">
        <f t="shared" si="3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s="7">
        <f>IFERROR(E986/I986,0)</f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31"/>
        <v>43716.208333333328</v>
      </c>
      <c r="N986">
        <v>1570165200</v>
      </c>
      <c r="O986" s="11">
        <f t="shared" si="3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s="7">
        <f>IFERROR(E987/I987,0)</f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31"/>
        <v>41614.25</v>
      </c>
      <c r="N987">
        <v>1388556000</v>
      </c>
      <c r="O987" s="11">
        <f t="shared" si="3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s="7">
        <f>IFERROR(E988/I988,0)</f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31"/>
        <v>40638.208333333336</v>
      </c>
      <c r="N988">
        <v>1303189200</v>
      </c>
      <c r="O988" s="11">
        <f t="shared" si="3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s="7">
        <f>IFERROR(E989/I989,0)</f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31"/>
        <v>42852.208333333328</v>
      </c>
      <c r="N989">
        <v>1494478800</v>
      </c>
      <c r="O989" s="11">
        <f t="shared" si="3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s="7">
        <f>IFERROR(E990/I990,0)</f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31"/>
        <v>42686.25</v>
      </c>
      <c r="N990">
        <v>1480744800</v>
      </c>
      <c r="O990" s="11">
        <f t="shared" si="3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s="7">
        <f>IFERROR(E991/I991,0)</f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31"/>
        <v>43571.208333333328</v>
      </c>
      <c r="N991">
        <v>1555822800</v>
      </c>
      <c r="O991" s="11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s="7">
        <f>IFERROR(E992/I992,0)</f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31"/>
        <v>42432.25</v>
      </c>
      <c r="N992">
        <v>1458882000</v>
      </c>
      <c r="O992" s="11">
        <f t="shared" si="3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s="7">
        <f>IFERROR(E993/I993,0)</f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31"/>
        <v>41907.208333333336</v>
      </c>
      <c r="N993">
        <v>1411966800</v>
      </c>
      <c r="O993" s="11">
        <f t="shared" si="3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s="7">
        <f>IFERROR(E994/I994,0)</f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31"/>
        <v>43227.208333333328</v>
      </c>
      <c r="N994">
        <v>1526878800</v>
      </c>
      <c r="O994" s="11">
        <f t="shared" si="3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s="7">
        <f>IFERROR(E995/I995,0)</f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31"/>
        <v>42362.25</v>
      </c>
      <c r="N995">
        <v>1452405600</v>
      </c>
      <c r="O995" s="11">
        <f t="shared" si="3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s="7">
        <f>IFERROR(E996/I996,0)</f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31"/>
        <v>41929.208333333336</v>
      </c>
      <c r="N996">
        <v>1414040400</v>
      </c>
      <c r="O996" s="11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s="7">
        <f>IFERROR(E997/I997,0)</f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31"/>
        <v>43408.208333333328</v>
      </c>
      <c r="N997">
        <v>1543816800</v>
      </c>
      <c r="O997" s="11">
        <f t="shared" si="3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s="7">
        <f>IFERROR(E998/I998,0)</f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31"/>
        <v>41276.25</v>
      </c>
      <c r="N998">
        <v>1359698400</v>
      </c>
      <c r="O998" s="11">
        <f t="shared" si="3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s="7">
        <f>IFERROR(E999/I999,0)</f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31"/>
        <v>41659.25</v>
      </c>
      <c r="N999">
        <v>1390629600</v>
      </c>
      <c r="O999" s="11">
        <f t="shared" si="3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s="7">
        <f>IFERROR(E1000/I1000,0)</f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31"/>
        <v>40220.25</v>
      </c>
      <c r="N1000">
        <v>1267077600</v>
      </c>
      <c r="O1000" s="11">
        <f t="shared" si="3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s="7">
        <f>IFERROR(E1001/I1001,0)</f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31"/>
        <v>42550.208333333328</v>
      </c>
      <c r="N1001">
        <v>1467781200</v>
      </c>
      <c r="O1001" s="11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H1:H1048576 S1002:T1048576 T2:T1001">
    <cfRule type="containsText" dxfId="3" priority="5" operator="containsText" text="failed">
      <formula>NOT(ISERROR(SEARCH("failed",H1)))</formula>
    </cfRule>
    <cfRule type="containsText" dxfId="2" priority="6" operator="containsText" text="Live">
      <formula>NOT(ISERROR(SEARCH("Live",H1)))</formula>
    </cfRule>
    <cfRule type="containsText" dxfId="1" priority="7" operator="containsText" text="successful">
      <formula>NOT(ISERROR(SEARCH("successful",H1)))</formula>
    </cfRule>
  </conditionalFormatting>
  <conditionalFormatting sqref="H1">
    <cfRule type="containsText" dxfId="0" priority="4" operator="containsText" text="cancelled">
      <formula>NOT(ISERROR(SEARCH("cancelled",H1)))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bonus</vt:lpstr>
      <vt:lpstr>Bonus</vt:lpstr>
      <vt:lpstr>Date Pivot</vt:lpstr>
      <vt:lpstr>SubCategory Pivot</vt:lpstr>
      <vt:lpstr>Category Pivot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Groves, Bryan C., M.B.A.</cp:lastModifiedBy>
  <dcterms:created xsi:type="dcterms:W3CDTF">2021-09-29T18:52:28Z</dcterms:created>
  <dcterms:modified xsi:type="dcterms:W3CDTF">2022-06-21T05:22:45Z</dcterms:modified>
</cp:coreProperties>
</file>