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azne\Bossa\"/>
    </mc:Choice>
  </mc:AlternateContent>
  <xr:revisionPtr revIDLastSave="0" documentId="13_ncr:1_{87132AAF-73EF-41E3-8DF6-5D03DA335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za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/>
  <c r="L4" i="1"/>
  <c r="H4" i="1"/>
  <c r="J4" i="1" s="1"/>
  <c r="E4" i="1"/>
  <c r="L3" i="1"/>
  <c r="H3" i="1"/>
  <c r="J3" i="1" s="1"/>
  <c r="E3" i="1"/>
  <c r="H2" i="1"/>
  <c r="J2" i="1" s="1"/>
  <c r="E2" i="1"/>
  <c r="L2" i="1"/>
  <c r="L13" i="1"/>
  <c r="H12" i="1" l="1"/>
  <c r="J12" i="1" s="1"/>
  <c r="L12" i="1"/>
  <c r="L11" i="1" l="1"/>
  <c r="H11" i="1"/>
  <c r="J11" i="1" s="1"/>
  <c r="H10" i="1"/>
  <c r="J10" i="1" s="1"/>
  <c r="L10" i="1"/>
  <c r="L9" i="1" l="1"/>
  <c r="H9" i="1"/>
  <c r="J9" i="1" s="1"/>
  <c r="L8" i="1" l="1"/>
  <c r="L7" i="1"/>
  <c r="L6" i="1"/>
  <c r="L5" i="1"/>
  <c r="H5" i="1" l="1"/>
  <c r="J5" i="1" s="1"/>
  <c r="H6" i="1"/>
  <c r="J6" i="1" s="1"/>
  <c r="H7" i="1"/>
  <c r="J7" i="1" s="1"/>
</calcChain>
</file>

<file path=xl/sharedStrings.xml><?xml version="1.0" encoding="utf-8"?>
<sst xmlns="http://schemas.openxmlformats.org/spreadsheetml/2006/main" count="39" uniqueCount="36">
  <si>
    <t>data</t>
  </si>
  <si>
    <t>data rozliczenia</t>
  </si>
  <si>
    <t>ilosc</t>
  </si>
  <si>
    <t>cena</t>
  </si>
  <si>
    <t>przed prowizja</t>
  </si>
  <si>
    <t>prowizja</t>
  </si>
  <si>
    <t>po prowizji</t>
  </si>
  <si>
    <t>CIGAMES</t>
  </si>
  <si>
    <t>KERNEL</t>
  </si>
  <si>
    <t>WAWEL</t>
  </si>
  <si>
    <t>ticker</t>
  </si>
  <si>
    <t>symbol</t>
  </si>
  <si>
    <t>KER</t>
  </si>
  <si>
    <t>CIG</t>
  </si>
  <si>
    <t>WWL</t>
  </si>
  <si>
    <t>lp</t>
  </si>
  <si>
    <t>porownanie</t>
  </si>
  <si>
    <t>PKPCARGO</t>
  </si>
  <si>
    <t>PKP</t>
  </si>
  <si>
    <t>link</t>
  </si>
  <si>
    <t>link_por</t>
  </si>
  <si>
    <t>B24</t>
  </si>
  <si>
    <t xml:space="preserve">BRAND24 </t>
  </si>
  <si>
    <t>ETFSP500</t>
  </si>
  <si>
    <t>etfsp500.pl</t>
  </si>
  <si>
    <t>MRC</t>
  </si>
  <si>
    <t>MERCATOR</t>
  </si>
  <si>
    <t>CDPROJEKT</t>
  </si>
  <si>
    <t>CDR</t>
  </si>
  <si>
    <t>ETFBW20ST.PL</t>
  </si>
  <si>
    <t>ETFBW20ST</t>
  </si>
  <si>
    <t>EURPLN</t>
  </si>
  <si>
    <t>USDPLN</t>
  </si>
  <si>
    <t>EURUSD</t>
  </si>
  <si>
    <t>cspx.uk</t>
  </si>
  <si>
    <t>iSharesCoreS&amp;P500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</si>
</sst>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Font="1" applyBorder="1"/>
    <xf numFmtId="14" fontId="2" fillId="0" borderId="1" xfId="1" applyNumberFormat="1" applyFont="1" applyBorder="1"/>
    <xf numFmtId="3" fontId="2" fillId="0" borderId="1" xfId="1" applyNumberFormat="1" applyFont="1" applyBorder="1"/>
    <xf numFmtId="4" fontId="2" fillId="0" borderId="1" xfId="1" applyNumberFormat="1" applyFont="1" applyBorder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0" xfId="2" applyAlignment="1">
      <alignment horizontal="left"/>
    </xf>
    <xf numFmtId="0" fontId="3" fillId="0" borderId="0" xfId="1" applyFont="1" applyAlignment="1">
      <alignment horizontal="center"/>
    </xf>
  </cellXfs>
  <cellStyles count="3">
    <cellStyle name="Hiperłącze" xfId="2" builtinId="8"/>
    <cellStyle name="Normal 2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4.4" x14ac:dyDescent="0.3"/>
  <cols>
    <col min="2" max="2" width="11.21875" bestFit="1" customWidth="1"/>
    <col min="3" max="3" width="42.109375" bestFit="1" customWidth="1"/>
    <col min="4" max="4" width="10.109375" bestFit="1" customWidth="1"/>
    <col min="5" max="5" width="14" bestFit="1" customWidth="1"/>
    <col min="6" max="6" width="6.5546875" bestFit="1" customWidth="1"/>
    <col min="7" max="7" width="8" bestFit="1" customWidth="1"/>
    <col min="8" max="8" width="13.33203125" bestFit="1" customWidth="1"/>
    <col min="9" max="9" width="8.109375" bestFit="1" customWidth="1"/>
    <col min="10" max="10" width="10.21875" bestFit="1" customWidth="1"/>
    <col min="11" max="11" width="16.33203125" bestFit="1" customWidth="1"/>
    <col min="12" max="12" width="34.5546875" bestFit="1" customWidth="1"/>
  </cols>
  <sheetData>
    <row r="1" spans="1:14" x14ac:dyDescent="0.3">
      <c r="A1" s="5" t="s">
        <v>15</v>
      </c>
      <c r="B1" s="5" t="s">
        <v>10</v>
      </c>
      <c r="C1" s="5" t="s">
        <v>11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16</v>
      </c>
      <c r="L1" s="6" t="s">
        <v>19</v>
      </c>
      <c r="M1" s="6" t="s">
        <v>20</v>
      </c>
    </row>
    <row r="2" spans="1:14" x14ac:dyDescent="0.3">
      <c r="A2" s="1">
        <v>1</v>
      </c>
      <c r="B2" s="1" t="s">
        <v>31</v>
      </c>
      <c r="C2" s="1" t="s">
        <v>31</v>
      </c>
      <c r="D2" s="2">
        <v>44197</v>
      </c>
      <c r="E2" s="2">
        <f>D2</f>
        <v>44197</v>
      </c>
      <c r="F2" s="3">
        <v>1</v>
      </c>
      <c r="G2" s="4">
        <v>4.5621799999999997</v>
      </c>
      <c r="H2" s="4">
        <f t="shared" ref="H2:H7" si="0">+F2*G2</f>
        <v>4.5621799999999997</v>
      </c>
      <c r="I2" s="4">
        <v>0</v>
      </c>
      <c r="J2" s="4">
        <f t="shared" ref="J2:J7" si="1">+H2+I2</f>
        <v>4.5621799999999997</v>
      </c>
      <c r="K2" s="4"/>
      <c r="L2" s="7" t="str">
        <f t="shared" ref="L2:L9" si="2">"https://stooq.com/q/d/l/?s=" &amp; B2 &amp; "&amp;i=d"</f>
        <v>https://stooq.com/q/d/l/?s=EURPLN&amp;i=d</v>
      </c>
      <c r="M2" s="8"/>
    </row>
    <row r="3" spans="1:14" x14ac:dyDescent="0.3">
      <c r="A3" s="1">
        <v>2</v>
      </c>
      <c r="B3" s="1" t="s">
        <v>32</v>
      </c>
      <c r="C3" s="1" t="s">
        <v>32</v>
      </c>
      <c r="D3" s="2">
        <v>44197</v>
      </c>
      <c r="E3" s="2">
        <f>D3</f>
        <v>44197</v>
      </c>
      <c r="F3" s="3">
        <v>1</v>
      </c>
      <c r="G3" s="4">
        <v>3.7345999999999999</v>
      </c>
      <c r="H3" s="4">
        <f t="shared" si="0"/>
        <v>3.7345999999999999</v>
      </c>
      <c r="I3" s="4">
        <v>0</v>
      </c>
      <c r="J3" s="4">
        <f t="shared" si="1"/>
        <v>3.7345999999999999</v>
      </c>
      <c r="K3" s="4"/>
      <c r="L3" s="7" t="str">
        <f t="shared" si="2"/>
        <v>https://stooq.com/q/d/l/?s=USDPLN&amp;i=d</v>
      </c>
      <c r="M3" s="8"/>
    </row>
    <row r="4" spans="1:14" x14ac:dyDescent="0.3">
      <c r="A4" s="1">
        <v>3</v>
      </c>
      <c r="B4" s="1" t="s">
        <v>33</v>
      </c>
      <c r="C4" s="1" t="s">
        <v>33</v>
      </c>
      <c r="D4" s="2">
        <v>44197</v>
      </c>
      <c r="E4" s="2">
        <f>D4</f>
        <v>44197</v>
      </c>
      <c r="F4" s="3">
        <v>1</v>
      </c>
      <c r="G4" s="4">
        <v>1.2216</v>
      </c>
      <c r="H4" s="4">
        <f t="shared" si="0"/>
        <v>1.2216</v>
      </c>
      <c r="I4" s="4">
        <v>0</v>
      </c>
      <c r="J4" s="4">
        <f t="shared" si="1"/>
        <v>1.2216</v>
      </c>
      <c r="K4" s="4"/>
      <c r="L4" s="7" t="str">
        <f t="shared" ref="L4" si="3">"https://stooq.com/q/d/l/?s=" &amp; B4 &amp; "&amp;i=d"</f>
        <v>https://stooq.com/q/d/l/?s=EURUSD&amp;i=d</v>
      </c>
      <c r="M4" s="8"/>
    </row>
    <row r="5" spans="1:14" x14ac:dyDescent="0.3">
      <c r="A5" s="1">
        <v>4</v>
      </c>
      <c r="B5" s="1" t="s">
        <v>13</v>
      </c>
      <c r="C5" s="1" t="s">
        <v>7</v>
      </c>
      <c r="D5" s="2">
        <v>42851</v>
      </c>
      <c r="E5" s="2">
        <v>42853</v>
      </c>
      <c r="F5" s="3">
        <v>400</v>
      </c>
      <c r="G5" s="4">
        <v>1.66</v>
      </c>
      <c r="H5" s="4">
        <f t="shared" si="0"/>
        <v>664</v>
      </c>
      <c r="I5" s="4">
        <v>5</v>
      </c>
      <c r="J5" s="4">
        <f t="shared" si="1"/>
        <v>669</v>
      </c>
      <c r="K5" s="4"/>
      <c r="L5" s="7" t="str">
        <f t="shared" si="2"/>
        <v>https://stooq.com/q/d/l/?s=CIG&amp;i=d</v>
      </c>
    </row>
    <row r="6" spans="1:14" x14ac:dyDescent="0.3">
      <c r="A6" s="1">
        <v>5</v>
      </c>
      <c r="B6" s="1" t="s">
        <v>14</v>
      </c>
      <c r="C6" s="1" t="s">
        <v>9</v>
      </c>
      <c r="D6" s="2">
        <v>42744</v>
      </c>
      <c r="E6" s="2">
        <v>42746</v>
      </c>
      <c r="F6" s="3">
        <v>1</v>
      </c>
      <c r="G6" s="4">
        <v>1024</v>
      </c>
      <c r="H6" s="4">
        <f t="shared" si="0"/>
        <v>1024</v>
      </c>
      <c r="I6" s="4">
        <v>5</v>
      </c>
      <c r="J6" s="4">
        <f t="shared" si="1"/>
        <v>1029</v>
      </c>
      <c r="K6" s="4"/>
      <c r="L6" s="7" t="str">
        <f t="shared" si="2"/>
        <v>https://stooq.com/q/d/l/?s=WWL&amp;i=d</v>
      </c>
    </row>
    <row r="7" spans="1:14" x14ac:dyDescent="0.3">
      <c r="A7" s="1">
        <v>6</v>
      </c>
      <c r="B7" s="1" t="s">
        <v>12</v>
      </c>
      <c r="C7" s="1" t="s">
        <v>8</v>
      </c>
      <c r="D7" s="2">
        <v>42737</v>
      </c>
      <c r="E7" s="2">
        <v>42739</v>
      </c>
      <c r="F7" s="3">
        <v>8</v>
      </c>
      <c r="G7" s="4">
        <v>64.86</v>
      </c>
      <c r="H7" s="4">
        <f t="shared" si="0"/>
        <v>518.88</v>
      </c>
      <c r="I7" s="4">
        <v>5</v>
      </c>
      <c r="J7" s="4">
        <f t="shared" si="1"/>
        <v>523.88</v>
      </c>
      <c r="K7" s="4"/>
      <c r="L7" s="7" t="str">
        <f t="shared" si="2"/>
        <v>https://stooq.com/q/d/l/?s=KER&amp;i=d</v>
      </c>
    </row>
    <row r="8" spans="1:14" x14ac:dyDescent="0.3">
      <c r="A8" s="1">
        <v>7</v>
      </c>
      <c r="B8" s="1" t="s">
        <v>18</v>
      </c>
      <c r="C8" s="1" t="s">
        <v>17</v>
      </c>
      <c r="D8" s="2">
        <v>43186</v>
      </c>
      <c r="E8" s="2">
        <v>43188</v>
      </c>
      <c r="F8" s="3">
        <v>24</v>
      </c>
      <c r="G8" s="4">
        <v>43.85</v>
      </c>
      <c r="H8" s="4">
        <v>1052.4000000000001</v>
      </c>
      <c r="I8" s="4">
        <v>5</v>
      </c>
      <c r="J8" s="4">
        <v>1057.4000000000001</v>
      </c>
      <c r="K8" s="4"/>
      <c r="L8" s="7" t="str">
        <f t="shared" si="2"/>
        <v>https://stooq.com/q/d/l/?s=PKP&amp;i=d</v>
      </c>
    </row>
    <row r="9" spans="1:14" x14ac:dyDescent="0.3">
      <c r="A9" s="1">
        <v>8</v>
      </c>
      <c r="B9" s="1" t="s">
        <v>21</v>
      </c>
      <c r="C9" s="1" t="s">
        <v>22</v>
      </c>
      <c r="D9" s="2">
        <v>43713</v>
      </c>
      <c r="E9" s="2">
        <v>43717</v>
      </c>
      <c r="F9" s="3">
        <v>32</v>
      </c>
      <c r="G9" s="4">
        <v>32</v>
      </c>
      <c r="H9" s="4">
        <f t="shared" ref="H9" si="4">+F9*G9</f>
        <v>1024</v>
      </c>
      <c r="I9" s="4">
        <v>5</v>
      </c>
      <c r="J9" s="4">
        <f t="shared" ref="J9" si="5">+H9+I9</f>
        <v>1029</v>
      </c>
      <c r="K9" s="4"/>
      <c r="L9" s="7" t="str">
        <f t="shared" si="2"/>
        <v>https://stooq.com/q/d/l/?s=B24&amp;i=d</v>
      </c>
    </row>
    <row r="10" spans="1:14" x14ac:dyDescent="0.3">
      <c r="A10" s="1">
        <v>9</v>
      </c>
      <c r="B10" s="1" t="s">
        <v>24</v>
      </c>
      <c r="C10" s="1" t="s">
        <v>23</v>
      </c>
      <c r="D10" s="2">
        <v>43893</v>
      </c>
      <c r="E10" s="2">
        <v>43895</v>
      </c>
      <c r="F10" s="3">
        <v>17</v>
      </c>
      <c r="G10" s="4">
        <v>122.12</v>
      </c>
      <c r="H10" s="4">
        <f t="shared" ref="H10:H12" si="6">+F10*G10</f>
        <v>2076.04</v>
      </c>
      <c r="I10" s="4">
        <v>5.19</v>
      </c>
      <c r="J10" s="4">
        <f>+H10+I10</f>
        <v>2081.23</v>
      </c>
      <c r="K10" s="4"/>
      <c r="L10" s="7" t="str">
        <f t="shared" ref="L10:L13" si="7">"https://stooq.com/q/d/l/?s=" &amp; B10 &amp; "&amp;i=d"</f>
        <v>https://stooq.com/q/d/l/?s=etfsp500.pl&amp;i=d</v>
      </c>
    </row>
    <row r="11" spans="1:14" x14ac:dyDescent="0.3">
      <c r="A11" s="1">
        <v>10</v>
      </c>
      <c r="B11" s="1" t="s">
        <v>29</v>
      </c>
      <c r="C11" s="1" t="s">
        <v>30</v>
      </c>
      <c r="D11" s="2">
        <v>43903</v>
      </c>
      <c r="E11" s="2">
        <v>43907</v>
      </c>
      <c r="F11" s="3">
        <v>1</v>
      </c>
      <c r="G11" s="4">
        <v>600</v>
      </c>
      <c r="H11" s="4">
        <f t="shared" si="6"/>
        <v>600</v>
      </c>
      <c r="I11" s="4">
        <v>5</v>
      </c>
      <c r="J11" s="4">
        <f>+H11+I11</f>
        <v>605</v>
      </c>
      <c r="K11" s="4"/>
      <c r="L11" s="7" t="str">
        <f t="shared" si="7"/>
        <v>https://stooq.com/q/d/l/?s=ETFBW20ST.PL&amp;i=d</v>
      </c>
    </row>
    <row r="12" spans="1:14" x14ac:dyDescent="0.3">
      <c r="A12" s="1">
        <v>11</v>
      </c>
      <c r="B12" s="1" t="s">
        <v>25</v>
      </c>
      <c r="C12" s="1" t="s">
        <v>26</v>
      </c>
      <c r="D12" s="2">
        <v>44117</v>
      </c>
      <c r="E12" s="2">
        <v>44119</v>
      </c>
      <c r="F12" s="3">
        <v>4</v>
      </c>
      <c r="G12" s="4">
        <v>640</v>
      </c>
      <c r="H12" s="4">
        <f t="shared" si="6"/>
        <v>2560</v>
      </c>
      <c r="I12" s="4">
        <v>9.73</v>
      </c>
      <c r="J12" s="4">
        <f>+H12+I12</f>
        <v>2569.73</v>
      </c>
      <c r="K12" s="4"/>
      <c r="L12" s="7" t="str">
        <f t="shared" si="7"/>
        <v>https://stooq.com/q/d/l/?s=MRC&amp;i=d</v>
      </c>
    </row>
    <row r="13" spans="1:14" x14ac:dyDescent="0.3">
      <c r="A13" s="1">
        <v>12</v>
      </c>
      <c r="B13" s="1" t="s">
        <v>28</v>
      </c>
      <c r="C13" s="1" t="s">
        <v>27</v>
      </c>
      <c r="D13" s="2">
        <v>44131</v>
      </c>
      <c r="E13" s="2">
        <v>44133</v>
      </c>
      <c r="F13" s="3">
        <v>6</v>
      </c>
      <c r="G13" s="4">
        <v>363.2</v>
      </c>
      <c r="H13" s="4">
        <v>2179.1999999999998</v>
      </c>
      <c r="I13" s="4">
        <v>8.2799999999999994</v>
      </c>
      <c r="J13" s="4">
        <v>2187.48</v>
      </c>
      <c r="K13" s="4"/>
      <c r="L13" s="7" t="str">
        <f t="shared" si="7"/>
        <v>https://stooq.com/q/d/l/?s=CDR&amp;i=d</v>
      </c>
      <c r="M13" s="7"/>
      <c r="N13" s="7"/>
    </row>
    <row r="14" spans="1:14" x14ac:dyDescent="0.3">
      <c r="A14" s="1">
        <v>13</v>
      </c>
      <c r="B14" s="1" t="s">
        <v>34</v>
      </c>
      <c r="C14" s="1" t="s">
        <v>35</v>
      </c>
      <c r="D14" s="2">
        <v>44562</v>
      </c>
      <c r="E14" s="2">
        <v>44562</v>
      </c>
      <c r="F14" s="3">
        <v>1</v>
      </c>
      <c r="G14" s="4">
        <v>100</v>
      </c>
      <c r="H14" s="4">
        <v>100</v>
      </c>
      <c r="I14" s="4">
        <v>5</v>
      </c>
      <c r="J14" s="4">
        <v>100</v>
      </c>
      <c r="K14" s="4"/>
      <c r="L14" s="7" t="str">
        <f t="shared" ref="L14" si="8">"https://stooq.com/q/d/l/?s=" &amp; B14 &amp; "&amp;i=d"</f>
        <v>https://stooq.com/q/d/l/?s=cspx.uk&amp;i=d</v>
      </c>
    </row>
  </sheetData>
  <sortState xmlns:xlrd2="http://schemas.microsoft.com/office/spreadsheetml/2017/richdata2" ref="A5:J7">
    <sortCondition descending="1" ref="E5:E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Grudzień</dc:creator>
  <cp:lastModifiedBy>Krzysztof Grudzień</cp:lastModifiedBy>
  <dcterms:created xsi:type="dcterms:W3CDTF">2017-11-30T22:00:28Z</dcterms:created>
  <dcterms:modified xsi:type="dcterms:W3CDTF">2022-10-22T07:43:54Z</dcterms:modified>
</cp:coreProperties>
</file>