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to\Documents\"/>
    </mc:Choice>
  </mc:AlternateContent>
  <xr:revisionPtr revIDLastSave="0" documentId="13_ncr:1_{423AC350-FA9E-4A42-8669-5992D4DDF253}" xr6:coauthVersionLast="47" xr6:coauthVersionMax="47" xr10:uidLastSave="{00000000-0000-0000-0000-000000000000}"/>
  <bookViews>
    <workbookView xWindow="-108" yWindow="-108" windowWidth="23256" windowHeight="12456" activeTab="1" xr2:uid="{66042B35-14AD-406C-ABC6-59812416D39C}"/>
  </bookViews>
  <sheets>
    <sheet name="Parallel Calculation Result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L8" i="1"/>
  <c r="P8" i="1" s="1"/>
  <c r="Q8" i="1" s="1"/>
  <c r="M8" i="1"/>
  <c r="Q10" i="1"/>
  <c r="P10" i="1"/>
  <c r="O10" i="1"/>
  <c r="E18" i="1"/>
  <c r="N13" i="1"/>
  <c r="L13" i="1"/>
  <c r="P13" i="1" s="1"/>
  <c r="Q13" i="1" s="1"/>
  <c r="M9" i="1"/>
  <c r="M10" i="1"/>
  <c r="M11" i="1"/>
  <c r="M12" i="1"/>
  <c r="L9" i="1"/>
  <c r="P9" i="1" s="1"/>
  <c r="Q9" i="1" s="1"/>
  <c r="L10" i="1"/>
  <c r="L11" i="1"/>
  <c r="N11" i="1" s="1"/>
  <c r="O11" i="1" s="1"/>
  <c r="L12" i="1"/>
  <c r="P12" i="1" s="1"/>
  <c r="Q12" i="1" s="1"/>
  <c r="L7" i="1"/>
  <c r="N14" i="1" s="1"/>
  <c r="O14" i="1" s="1"/>
  <c r="M13" i="1"/>
  <c r="Q14" i="1"/>
  <c r="Q15" i="1"/>
  <c r="P15" i="1"/>
  <c r="P14" i="1"/>
  <c r="M7" i="1"/>
  <c r="M14" i="1"/>
  <c r="L14" i="1"/>
  <c r="M15" i="1"/>
  <c r="L15" i="1"/>
  <c r="N9" i="1" l="1"/>
  <c r="O9" i="1" s="1"/>
  <c r="N8" i="1"/>
  <c r="O8" i="1" s="1"/>
  <c r="P11" i="1"/>
  <c r="Q11" i="1" s="1"/>
  <c r="N12" i="1"/>
  <c r="O12" i="1" s="1"/>
  <c r="O13" i="1"/>
  <c r="N15" i="1"/>
  <c r="O15" i="1" s="1"/>
  <c r="N7" i="1"/>
  <c r="O7" i="1" s="1"/>
  <c r="P7" i="1"/>
  <c r="Q7" i="1" s="1"/>
</calcChain>
</file>

<file path=xl/sharedStrings.xml><?xml version="1.0" encoding="utf-8"?>
<sst xmlns="http://schemas.openxmlformats.org/spreadsheetml/2006/main" count="31" uniqueCount="27">
  <si>
    <t>Time (s) run 1</t>
  </si>
  <si>
    <t>Time (s) run 2</t>
  </si>
  <si>
    <t>Time (s) run 3</t>
  </si>
  <si>
    <t>Time (s) run 4</t>
  </si>
  <si>
    <t>Time (s) run 5</t>
  </si>
  <si>
    <t>Time (s) run 6</t>
  </si>
  <si>
    <t>Time (s) run 7</t>
  </si>
  <si>
    <t>Time (s) run 8</t>
  </si>
  <si>
    <t>Time (s) run 9</t>
  </si>
  <si>
    <t>Time (s) run 10</t>
  </si>
  <si>
    <t>min</t>
  </si>
  <si>
    <t>seg</t>
  </si>
  <si>
    <t>h</t>
  </si>
  <si>
    <t>total segundos</t>
  </si>
  <si>
    <t>Intel(R) Xeon(R) CPU E5-2697 v2 @ 2.70GHz   2.70 GHz and 64GB RAM</t>
  </si>
  <si>
    <r>
      <t xml:space="preserve">Dataset2 </t>
    </r>
    <r>
      <rPr>
        <b/>
        <sz val="11"/>
        <color rgb="FFFF0000"/>
        <rFont val="Times New Roman"/>
        <family val="1"/>
      </rPr>
      <t>204</t>
    </r>
    <r>
      <rPr>
        <sz val="11"/>
        <color theme="1"/>
        <rFont val="Times New Roman"/>
        <family val="1"/>
      </rPr>
      <t xml:space="preserve"> proteins</t>
    </r>
  </si>
  <si>
    <t>Eficiencia= speedup/ número de CPUs</t>
  </si>
  <si>
    <t>SpeedUp</t>
  </si>
  <si>
    <t>Efficiency</t>
  </si>
  <si>
    <t>Processors</t>
  </si>
  <si>
    <t>Processing Time (Mean, s)</t>
  </si>
  <si>
    <t>SD (Time, s))</t>
  </si>
  <si>
    <t>Parallel Calculation Results of the MD-LAIs Software</t>
  </si>
  <si>
    <r>
      <t>List4_P_</t>
    </r>
    <r>
      <rPr>
        <b/>
        <sz val="11"/>
        <color rgb="FFFF0000"/>
        <rFont val="Times New Roman"/>
        <family val="1"/>
      </rPr>
      <t>3950</t>
    </r>
    <r>
      <rPr>
        <sz val="11"/>
        <color theme="1"/>
        <rFont val="Times New Roman"/>
        <family val="1"/>
      </rPr>
      <t>_UW_Fuzzy, that is, 3950 numbers of MD-LAIs descriptors</t>
    </r>
  </si>
  <si>
    <t>Proceessing time per descriptor (s)</t>
  </si>
  <si>
    <t>Processing Time per Protein (s)</t>
  </si>
  <si>
    <t xml:space="preserve"> tiempo secuencial (1 CPU) entre Tiempo paralelo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</si>
</sst>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rgb="FF00B0F0"/>
      <name val="Times New Roman"/>
      <family val="1"/>
    </font>
    <font>
      <b/>
      <sz val="11"/>
      <color rgb="FF00B05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FFC000"/>
      <name val="Times New Roman"/>
      <family val="1"/>
    </font>
    <font>
      <sz val="11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165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Processing Time (Mean,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Charts!$B$2:$B$10</c:f>
              <c:numCache>
                <c:formatCode>General</c:formatCode>
                <c:ptCount val="9"/>
                <c:pt idx="0">
                  <c:v>6313.6</c:v>
                </c:pt>
                <c:pt idx="1">
                  <c:v>3875</c:v>
                </c:pt>
                <c:pt idx="2">
                  <c:v>2688.8</c:v>
                </c:pt>
                <c:pt idx="3">
                  <c:v>2152.5</c:v>
                </c:pt>
                <c:pt idx="4">
                  <c:v>1494.8</c:v>
                </c:pt>
                <c:pt idx="5">
                  <c:v>1157.0999999999999</c:v>
                </c:pt>
                <c:pt idx="6">
                  <c:v>1061.5</c:v>
                </c:pt>
                <c:pt idx="7">
                  <c:v>961.9</c:v>
                </c:pt>
                <c:pt idx="8">
                  <c:v>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7-434C-95B6-E8F919F3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11567"/>
        <c:axId val="173856239"/>
      </c:scatterChart>
      <c:valAx>
        <c:axId val="2537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856239"/>
        <c:crosses val="autoZero"/>
        <c:crossBetween val="midCat"/>
      </c:valAx>
      <c:valAx>
        <c:axId val="1738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(Mean,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7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Charts!$C$2:$C$10</c:f>
              <c:numCache>
                <c:formatCode>0.0</c:formatCode>
                <c:ptCount val="9"/>
                <c:pt idx="0">
                  <c:v>1</c:v>
                </c:pt>
                <c:pt idx="1">
                  <c:v>1.6293161290322582</c:v>
                </c:pt>
                <c:pt idx="2">
                  <c:v>2.348110681344838</c:v>
                </c:pt>
                <c:pt idx="3">
                  <c:v>2.9331475029036005</c:v>
                </c:pt>
                <c:pt idx="4">
                  <c:v>4.2237088573722241</c:v>
                </c:pt>
                <c:pt idx="5">
                  <c:v>5.4563996197390034</c:v>
                </c:pt>
                <c:pt idx="6">
                  <c:v>5.947809703250118</c:v>
                </c:pt>
                <c:pt idx="7">
                  <c:v>6.563676057802267</c:v>
                </c:pt>
                <c:pt idx="8">
                  <c:v>9.0712643678160934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7-4407-9136-7140457BAA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376703"/>
        <c:axId val="419208079"/>
      </c:scatterChart>
      <c:valAx>
        <c:axId val="41237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208079"/>
        <c:crosses val="autoZero"/>
        <c:crossBetween val="midCat"/>
      </c:valAx>
      <c:valAx>
        <c:axId val="4192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237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Charts!$D$2:$D$10</c:f>
              <c:numCache>
                <c:formatCode>0.0</c:formatCode>
                <c:ptCount val="9"/>
                <c:pt idx="0">
                  <c:v>1</c:v>
                </c:pt>
                <c:pt idx="1">
                  <c:v>0.8146580645161291</c:v>
                </c:pt>
                <c:pt idx="2">
                  <c:v>0.78270356044827938</c:v>
                </c:pt>
                <c:pt idx="3">
                  <c:v>0.73328687572590012</c:v>
                </c:pt>
                <c:pt idx="4">
                  <c:v>0.70395147622870402</c:v>
                </c:pt>
                <c:pt idx="5">
                  <c:v>0.68204995246737543</c:v>
                </c:pt>
                <c:pt idx="6">
                  <c:v>0.49565080860417648</c:v>
                </c:pt>
                <c:pt idx="7">
                  <c:v>0.41022975361264169</c:v>
                </c:pt>
                <c:pt idx="8">
                  <c:v>0.37796934865900389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D-45AC-9CF3-8B9120FB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77183"/>
        <c:axId val="419209567"/>
      </c:scatterChart>
      <c:valAx>
        <c:axId val="4123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209567"/>
        <c:crosses val="autoZero"/>
        <c:crossBetween val="midCat"/>
      </c:valAx>
      <c:valAx>
        <c:axId val="419209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23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4762</xdr:rowOff>
    </xdr:from>
    <xdr:to>
      <xdr:col>7</xdr:col>
      <xdr:colOff>323850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DE7C2-B20C-526D-0A3C-41249A5D6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42862</xdr:rowOff>
    </xdr:from>
    <xdr:to>
      <xdr:col>15</xdr:col>
      <xdr:colOff>323850</xdr:colOff>
      <xdr:row>14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78C2D3-ED8D-63AB-ED8E-5AD7FD64F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14</xdr:row>
      <xdr:rowOff>176212</xdr:rowOff>
    </xdr:from>
    <xdr:to>
      <xdr:col>15</xdr:col>
      <xdr:colOff>323850</xdr:colOff>
      <xdr:row>29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A27970-A147-35C8-8407-0DBD3B2BE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14EE-C7EF-4944-9FD7-C2017169380B}">
  <dimension ref="A1:Q18"/>
  <sheetViews>
    <sheetView workbookViewId="0">
      <selection activeCell="L19" sqref="L19"/>
    </sheetView>
  </sheetViews>
  <sheetFormatPr baseColWidth="10" defaultColWidth="9.109375" defaultRowHeight="13.8" x14ac:dyDescent="0.25"/>
  <cols>
    <col min="1" max="1" width="11.109375" style="1" customWidth="1"/>
    <col min="2" max="2" width="11.44140625" style="1" bestFit="1" customWidth="1"/>
    <col min="3" max="3" width="8.44140625" style="1" customWidth="1"/>
    <col min="4" max="11" width="8.44140625" style="2" customWidth="1"/>
    <col min="12" max="12" width="13.44140625" style="2" customWidth="1"/>
    <col min="13" max="13" width="9" style="2" customWidth="1"/>
    <col min="14" max="16" width="10" style="2" customWidth="1"/>
    <col min="17" max="17" width="9.44140625" style="2" bestFit="1" customWidth="1"/>
    <col min="18" max="16384" width="9.109375" style="2"/>
  </cols>
  <sheetData>
    <row r="1" spans="1:17" x14ac:dyDescent="0.25">
      <c r="A1" s="3" t="s">
        <v>23</v>
      </c>
      <c r="B1" s="2"/>
    </row>
    <row r="2" spans="1:17" x14ac:dyDescent="0.25">
      <c r="A2" s="3" t="s">
        <v>15</v>
      </c>
      <c r="B2" s="2"/>
    </row>
    <row r="3" spans="1:17" x14ac:dyDescent="0.25">
      <c r="A3" s="3" t="s">
        <v>14</v>
      </c>
      <c r="B3" s="2"/>
    </row>
    <row r="4" spans="1:17" x14ac:dyDescent="0.25">
      <c r="A4" s="3"/>
      <c r="B4" s="2"/>
    </row>
    <row r="5" spans="1:17" x14ac:dyDescent="0.25">
      <c r="A5" s="8" t="s">
        <v>22</v>
      </c>
      <c r="B5" s="2"/>
    </row>
    <row r="6" spans="1:17" x14ac:dyDescent="0.25">
      <c r="A6" s="12" t="s">
        <v>19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9" t="s">
        <v>20</v>
      </c>
      <c r="M6" s="9" t="s">
        <v>21</v>
      </c>
      <c r="N6" s="10" t="s">
        <v>17</v>
      </c>
      <c r="O6" s="11" t="s">
        <v>18</v>
      </c>
      <c r="P6" s="13" t="s">
        <v>25</v>
      </c>
      <c r="Q6" s="2" t="s">
        <v>24</v>
      </c>
    </row>
    <row r="7" spans="1:17" x14ac:dyDescent="0.25">
      <c r="A7" s="1">
        <v>1</v>
      </c>
      <c r="B7" s="1">
        <v>6369</v>
      </c>
      <c r="C7" s="1">
        <v>6371</v>
      </c>
      <c r="D7" s="1">
        <v>6369</v>
      </c>
      <c r="E7" s="1">
        <v>6259</v>
      </c>
      <c r="F7" s="1">
        <v>6370</v>
      </c>
      <c r="G7" s="1">
        <v>6367</v>
      </c>
      <c r="H7" s="1">
        <v>6257</v>
      </c>
      <c r="I7" s="1">
        <v>6257</v>
      </c>
      <c r="J7" s="1">
        <v>6258</v>
      </c>
      <c r="K7" s="1">
        <v>6259</v>
      </c>
      <c r="L7" s="7">
        <f>AVERAGE(B7:K7)</f>
        <v>6313.6</v>
      </c>
      <c r="M7" s="6">
        <f>STDEV(B7:K7)</f>
        <v>58.619678152192776</v>
      </c>
      <c r="N7" s="17">
        <f>L7/L7</f>
        <v>1</v>
      </c>
      <c r="O7" s="17">
        <f>N7/A7</f>
        <v>1</v>
      </c>
      <c r="P7" s="17">
        <f t="shared" ref="P7:P13" si="0">L7/204</f>
        <v>30.949019607843137</v>
      </c>
      <c r="Q7" s="16">
        <f t="shared" ref="Q7:Q13" si="1">P7/3950</f>
        <v>7.8351948374286422E-3</v>
      </c>
    </row>
    <row r="8" spans="1:17" x14ac:dyDescent="0.25">
      <c r="A8" s="1">
        <v>2</v>
      </c>
      <c r="B8" s="1">
        <v>3797</v>
      </c>
      <c r="C8" s="1">
        <v>3980</v>
      </c>
      <c r="D8" s="1">
        <v>3799</v>
      </c>
      <c r="E8" s="1">
        <v>3981</v>
      </c>
      <c r="F8" s="1">
        <v>3983</v>
      </c>
      <c r="G8" s="1">
        <v>3795</v>
      </c>
      <c r="H8" s="1">
        <v>3822</v>
      </c>
      <c r="I8" s="1">
        <v>3891</v>
      </c>
      <c r="J8" s="1">
        <v>3791</v>
      </c>
      <c r="K8" s="1">
        <v>3911</v>
      </c>
      <c r="L8" s="7">
        <f>AVERAGE(B8:K8)</f>
        <v>3875</v>
      </c>
      <c r="M8" s="6">
        <f>STDEV(B8:K8)</f>
        <v>84.064789828375169</v>
      </c>
      <c r="N8" s="17">
        <f>L7/L8</f>
        <v>1.6293161290322582</v>
      </c>
      <c r="O8" s="17">
        <f>N8/A8</f>
        <v>0.8146580645161291</v>
      </c>
      <c r="P8" s="17">
        <f t="shared" si="0"/>
        <v>18.995098039215687</v>
      </c>
      <c r="Q8" s="16">
        <f t="shared" si="1"/>
        <v>4.8088855795482754E-3</v>
      </c>
    </row>
    <row r="9" spans="1:17" x14ac:dyDescent="0.25">
      <c r="A9" s="4">
        <v>3</v>
      </c>
      <c r="B9" s="1">
        <v>2695</v>
      </c>
      <c r="C9" s="1">
        <v>2696</v>
      </c>
      <c r="D9" s="1">
        <v>2675</v>
      </c>
      <c r="E9" s="1">
        <v>2699</v>
      </c>
      <c r="F9" s="1">
        <v>2679</v>
      </c>
      <c r="G9" s="1">
        <v>2677</v>
      </c>
      <c r="H9" s="1">
        <v>2696</v>
      </c>
      <c r="I9" s="1">
        <v>2683</v>
      </c>
      <c r="J9" s="1">
        <v>2695</v>
      </c>
      <c r="K9" s="1">
        <v>2693</v>
      </c>
      <c r="L9" s="7">
        <f t="shared" ref="L9:L12" si="2">AVERAGE(B9:K9)</f>
        <v>2688.8</v>
      </c>
      <c r="M9" s="6">
        <f t="shared" ref="M9:M12" si="3">STDEV(B9:K9)</f>
        <v>9.199033765685515</v>
      </c>
      <c r="N9" s="17">
        <f>L7/L9</f>
        <v>2.348110681344838</v>
      </c>
      <c r="O9" s="17">
        <f>N9/A9</f>
        <v>0.78270356044827938</v>
      </c>
      <c r="P9" s="17">
        <f t="shared" si="0"/>
        <v>13.180392156862746</v>
      </c>
      <c r="Q9" s="16">
        <f t="shared" si="1"/>
        <v>3.3368081409779105E-3</v>
      </c>
    </row>
    <row r="10" spans="1:17" x14ac:dyDescent="0.25">
      <c r="A10" s="1">
        <v>4</v>
      </c>
      <c r="B10" s="1">
        <v>2179</v>
      </c>
      <c r="C10" s="1">
        <v>2149</v>
      </c>
      <c r="D10" s="1">
        <v>2139</v>
      </c>
      <c r="E10" s="1">
        <v>2141</v>
      </c>
      <c r="F10" s="1">
        <v>2149</v>
      </c>
      <c r="G10" s="1">
        <v>2143</v>
      </c>
      <c r="H10" s="1">
        <v>2137</v>
      </c>
      <c r="I10" s="1">
        <v>2173</v>
      </c>
      <c r="J10" s="1">
        <v>2138</v>
      </c>
      <c r="K10" s="1">
        <v>2177</v>
      </c>
      <c r="L10" s="7">
        <f t="shared" si="2"/>
        <v>2152.5</v>
      </c>
      <c r="M10" s="6">
        <f t="shared" si="3"/>
        <v>17.004901254246278</v>
      </c>
      <c r="N10" s="17">
        <f>L7/L10</f>
        <v>2.9331475029036005</v>
      </c>
      <c r="O10" s="17">
        <f t="shared" ref="O10:O15" si="4">N10/A10</f>
        <v>0.73328687572590012</v>
      </c>
      <c r="P10" s="17">
        <f t="shared" si="0"/>
        <v>10.551470588235293</v>
      </c>
      <c r="Q10" s="16">
        <f t="shared" si="1"/>
        <v>2.6712583767684287E-3</v>
      </c>
    </row>
    <row r="11" spans="1:17" x14ac:dyDescent="0.25">
      <c r="A11" s="4">
        <v>6</v>
      </c>
      <c r="B11" s="1">
        <v>1497</v>
      </c>
      <c r="C11" s="1">
        <v>1492</v>
      </c>
      <c r="D11" s="1">
        <v>1493</v>
      </c>
      <c r="E11" s="1">
        <v>1495</v>
      </c>
      <c r="F11" s="1">
        <v>1493</v>
      </c>
      <c r="G11" s="1">
        <v>1496</v>
      </c>
      <c r="H11" s="1">
        <v>1493</v>
      </c>
      <c r="I11" s="1">
        <v>1494</v>
      </c>
      <c r="J11" s="1">
        <v>1496</v>
      </c>
      <c r="K11" s="1">
        <v>1499</v>
      </c>
      <c r="L11" s="7">
        <f t="shared" si="2"/>
        <v>1494.8</v>
      </c>
      <c r="M11" s="6">
        <f t="shared" si="3"/>
        <v>2.2010098692292237</v>
      </c>
      <c r="N11" s="17">
        <f>L7/L11</f>
        <v>4.2237088573722241</v>
      </c>
      <c r="O11" s="17">
        <f t="shared" si="4"/>
        <v>0.70395147622870402</v>
      </c>
      <c r="P11" s="17">
        <f t="shared" si="0"/>
        <v>7.3274509803921566</v>
      </c>
      <c r="Q11" s="16">
        <f t="shared" si="1"/>
        <v>1.8550508811119384E-3</v>
      </c>
    </row>
    <row r="12" spans="1:17" x14ac:dyDescent="0.25">
      <c r="A12" s="1">
        <v>8</v>
      </c>
      <c r="B12" s="1">
        <v>1164</v>
      </c>
      <c r="C12" s="1">
        <v>1160</v>
      </c>
      <c r="D12" s="1">
        <v>1161</v>
      </c>
      <c r="E12" s="1">
        <v>1162</v>
      </c>
      <c r="F12" s="1">
        <v>1160</v>
      </c>
      <c r="G12" s="1">
        <v>1153</v>
      </c>
      <c r="H12" s="1">
        <v>1148</v>
      </c>
      <c r="I12" s="1">
        <v>1157</v>
      </c>
      <c r="J12" s="1">
        <v>1150</v>
      </c>
      <c r="K12" s="1">
        <v>1156</v>
      </c>
      <c r="L12" s="7">
        <f t="shared" si="2"/>
        <v>1157.0999999999999</v>
      </c>
      <c r="M12" s="6">
        <f t="shared" si="3"/>
        <v>5.3218626647276635</v>
      </c>
      <c r="N12" s="17">
        <f>L7/L12</f>
        <v>5.4563996197390034</v>
      </c>
      <c r="O12" s="17">
        <f t="shared" si="4"/>
        <v>0.68204995246737543</v>
      </c>
      <c r="P12" s="17">
        <f t="shared" si="0"/>
        <v>5.6720588235294116</v>
      </c>
      <c r="Q12" s="16">
        <f t="shared" si="1"/>
        <v>1.4359642591213701E-3</v>
      </c>
    </row>
    <row r="13" spans="1:17" x14ac:dyDescent="0.25">
      <c r="A13" s="4">
        <v>12</v>
      </c>
      <c r="B13" s="1">
        <v>1067</v>
      </c>
      <c r="C13" s="1">
        <v>1069</v>
      </c>
      <c r="D13" s="1">
        <v>1067</v>
      </c>
      <c r="E13" s="1">
        <v>1054</v>
      </c>
      <c r="F13" s="1">
        <v>1065</v>
      </c>
      <c r="G13" s="1">
        <v>1067</v>
      </c>
      <c r="H13" s="1">
        <v>1052</v>
      </c>
      <c r="I13" s="1">
        <v>1065</v>
      </c>
      <c r="J13" s="1">
        <v>1057</v>
      </c>
      <c r="K13" s="1">
        <v>1052</v>
      </c>
      <c r="L13" s="7">
        <f>AVERAGE(B13:K13)</f>
        <v>1061.5</v>
      </c>
      <c r="M13" s="6">
        <f>STDEV(B13:K13)</f>
        <v>6.9000805148281508</v>
      </c>
      <c r="N13" s="17">
        <f>L7/L13</f>
        <v>5.947809703250118</v>
      </c>
      <c r="O13" s="17">
        <f t="shared" si="4"/>
        <v>0.49565080860417648</v>
      </c>
      <c r="P13" s="17">
        <f t="shared" si="0"/>
        <v>5.2034313725490193</v>
      </c>
      <c r="Q13" s="16">
        <f t="shared" si="1"/>
        <v>1.3173243981136758E-3</v>
      </c>
    </row>
    <row r="14" spans="1:17" x14ac:dyDescent="0.25">
      <c r="A14" s="1">
        <v>16</v>
      </c>
      <c r="B14" s="1">
        <v>959</v>
      </c>
      <c r="C14" s="1">
        <v>964</v>
      </c>
      <c r="D14" s="1">
        <v>964</v>
      </c>
      <c r="E14" s="1">
        <v>962</v>
      </c>
      <c r="F14" s="1">
        <v>960</v>
      </c>
      <c r="G14" s="1">
        <v>968</v>
      </c>
      <c r="H14" s="1">
        <v>960</v>
      </c>
      <c r="I14" s="1">
        <v>958</v>
      </c>
      <c r="J14" s="1">
        <v>965</v>
      </c>
      <c r="K14" s="1">
        <v>959</v>
      </c>
      <c r="L14" s="7">
        <f>AVERAGE(B14:K14)</f>
        <v>961.9</v>
      </c>
      <c r="M14" s="6">
        <f>STDEV(B14:K14)</f>
        <v>3.2472210341220142</v>
      </c>
      <c r="N14" s="17">
        <f>L7/L14</f>
        <v>6.563676057802267</v>
      </c>
      <c r="O14" s="17">
        <f t="shared" si="4"/>
        <v>0.41022975361264169</v>
      </c>
      <c r="P14" s="17">
        <f t="shared" ref="P14" si="5">L14/204</f>
        <v>4.7151960784313722</v>
      </c>
      <c r="Q14" s="16">
        <f t="shared" ref="Q14:Q15" si="6">P14/3950</f>
        <v>1.1937205261851576E-3</v>
      </c>
    </row>
    <row r="15" spans="1:17" x14ac:dyDescent="0.25">
      <c r="A15" s="1">
        <v>24</v>
      </c>
      <c r="B15" s="1">
        <v>684</v>
      </c>
      <c r="C15" s="1">
        <v>692</v>
      </c>
      <c r="D15" s="1">
        <v>706</v>
      </c>
      <c r="E15" s="1">
        <v>695</v>
      </c>
      <c r="F15" s="1">
        <v>715</v>
      </c>
      <c r="G15" s="1">
        <v>690</v>
      </c>
      <c r="H15" s="1">
        <v>679</v>
      </c>
      <c r="I15" s="1">
        <v>699</v>
      </c>
      <c r="J15" s="1">
        <v>705</v>
      </c>
      <c r="K15" s="1">
        <v>695</v>
      </c>
      <c r="L15" s="7">
        <f>AVERAGE(B15:K15)</f>
        <v>696</v>
      </c>
      <c r="M15" s="6">
        <f>STDEV(B15:K15)</f>
        <v>10.739335795724674</v>
      </c>
      <c r="N15" s="17">
        <f>L7/L15</f>
        <v>9.0712643678160934</v>
      </c>
      <c r="O15" s="17">
        <f t="shared" si="4"/>
        <v>0.37796934865900389</v>
      </c>
      <c r="P15" s="17">
        <f>L15/204</f>
        <v>3.4117647058823528</v>
      </c>
      <c r="Q15" s="16">
        <f t="shared" si="6"/>
        <v>8.6373790022338049E-4</v>
      </c>
    </row>
    <row r="16" spans="1:17" x14ac:dyDescent="0.25">
      <c r="N16" s="15" t="s">
        <v>26</v>
      </c>
      <c r="O16" s="2" t="s">
        <v>16</v>
      </c>
    </row>
    <row r="17" spans="2:14" x14ac:dyDescent="0.25">
      <c r="B17" s="1" t="s">
        <v>12</v>
      </c>
      <c r="C17" s="1" t="s">
        <v>10</v>
      </c>
      <c r="D17" s="1" t="s">
        <v>11</v>
      </c>
      <c r="E17" s="18" t="s">
        <v>13</v>
      </c>
      <c r="N17" s="14"/>
    </row>
    <row r="18" spans="2:14" x14ac:dyDescent="0.25">
      <c r="B18" s="1">
        <v>0</v>
      </c>
      <c r="C18" s="1">
        <v>44</v>
      </c>
      <c r="D18" s="1">
        <v>35</v>
      </c>
      <c r="E18" s="5">
        <f>3600*B18+C18*60+D18</f>
        <v>2675</v>
      </c>
      <c r="I1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A28A-A4CA-406B-B7C6-22D3C175782F}">
  <dimension ref="A1:D10"/>
  <sheetViews>
    <sheetView tabSelected="1" workbookViewId="0">
      <selection activeCell="Q23" sqref="Q23"/>
    </sheetView>
  </sheetViews>
  <sheetFormatPr baseColWidth="10" defaultColWidth="8.77734375" defaultRowHeight="14.4" x14ac:dyDescent="0.3"/>
  <cols>
    <col min="1" max="1" width="11.44140625" bestFit="1" customWidth="1"/>
    <col min="2" max="2" width="19.6640625" style="19" customWidth="1"/>
  </cols>
  <sheetData>
    <row r="1" spans="1:4" x14ac:dyDescent="0.3">
      <c r="A1" s="12" t="s">
        <v>19</v>
      </c>
      <c r="B1" s="19" t="s">
        <v>20</v>
      </c>
      <c r="C1" t="s">
        <v>17</v>
      </c>
      <c r="D1" t="s">
        <v>18</v>
      </c>
    </row>
    <row r="2" spans="1:4" x14ac:dyDescent="0.3">
      <c r="A2" s="1">
        <v>1</v>
      </c>
      <c r="B2" s="19">
        <v>6313.6</v>
      </c>
      <c r="C2" s="17">
        <v>1</v>
      </c>
      <c r="D2" s="17">
        <v>1</v>
      </c>
    </row>
    <row r="3" spans="1:4" x14ac:dyDescent="0.3">
      <c r="A3" s="1">
        <v>2</v>
      </c>
      <c r="B3" s="19">
        <v>3875</v>
      </c>
      <c r="C3" s="17">
        <v>1.6293161290322582</v>
      </c>
      <c r="D3" s="17">
        <v>0.8146580645161291</v>
      </c>
    </row>
    <row r="4" spans="1:4" x14ac:dyDescent="0.3">
      <c r="A4" s="4">
        <v>3</v>
      </c>
      <c r="B4" s="19">
        <v>2688.8</v>
      </c>
      <c r="C4" s="17">
        <v>2.348110681344838</v>
      </c>
      <c r="D4" s="17">
        <v>0.78270356044827938</v>
      </c>
    </row>
    <row r="5" spans="1:4" x14ac:dyDescent="0.3">
      <c r="A5" s="1">
        <v>4</v>
      </c>
      <c r="B5" s="19">
        <v>2152.5</v>
      </c>
      <c r="C5" s="17">
        <v>2.9331475029036005</v>
      </c>
      <c r="D5" s="17">
        <v>0.73328687572590012</v>
      </c>
    </row>
    <row r="6" spans="1:4" x14ac:dyDescent="0.3">
      <c r="A6" s="4">
        <v>6</v>
      </c>
      <c r="B6" s="19">
        <v>1494.8</v>
      </c>
      <c r="C6" s="17">
        <v>4.2237088573722241</v>
      </c>
      <c r="D6" s="17">
        <v>0.70395147622870402</v>
      </c>
    </row>
    <row r="7" spans="1:4" x14ac:dyDescent="0.3">
      <c r="A7" s="1">
        <v>8</v>
      </c>
      <c r="B7" s="19">
        <v>1157.0999999999999</v>
      </c>
      <c r="C7" s="17">
        <v>5.4563996197390034</v>
      </c>
      <c r="D7" s="17">
        <v>0.68204995246737543</v>
      </c>
    </row>
    <row r="8" spans="1:4" x14ac:dyDescent="0.3">
      <c r="A8" s="4">
        <v>12</v>
      </c>
      <c r="B8" s="19">
        <v>1061.5</v>
      </c>
      <c r="C8" s="17">
        <v>5.947809703250118</v>
      </c>
      <c r="D8" s="17">
        <v>0.49565080860417648</v>
      </c>
    </row>
    <row r="9" spans="1:4" x14ac:dyDescent="0.3">
      <c r="A9" s="1">
        <v>16</v>
      </c>
      <c r="B9" s="19">
        <v>961.9</v>
      </c>
      <c r="C9" s="17">
        <v>6.563676057802267</v>
      </c>
      <c r="D9" s="17">
        <v>0.41022975361264169</v>
      </c>
    </row>
    <row r="10" spans="1:4" x14ac:dyDescent="0.3">
      <c r="A10" s="1">
        <v>24</v>
      </c>
      <c r="B10" s="19">
        <v>696</v>
      </c>
      <c r="C10" s="17">
        <v>9.0712643678160934</v>
      </c>
      <c r="D10" s="17">
        <v>0.37796934865900389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Parallel Calculation 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Yovani Marrero Ponce</dc:creator>
  <cp:lastModifiedBy>Ernesto</cp:lastModifiedBy>
  <dcterms:created xsi:type="dcterms:W3CDTF">2023-11-14T17:17:48Z</dcterms:created>
  <dcterms:modified xsi:type="dcterms:W3CDTF">2024-09-29T19:58:04Z</dcterms:modified>
</cp:coreProperties>
</file>