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viniWS/Bio/TCC_Vini_Public/data/csv/"/>
    </mc:Choice>
  </mc:AlternateContent>
  <bookViews>
    <workbookView xWindow="0" yWindow="0" windowWidth="23720" windowHeight="17900" tabRatio="500" activeTab="2"/>
  </bookViews>
  <sheets>
    <sheet name="Sheet1" sheetId="1" r:id="rId1"/>
    <sheet name="Sheet4" sheetId="4" r:id="rId2"/>
    <sheet name="Sheet2" sheetId="2" r:id="rId3"/>
  </sheets>
  <definedNames>
    <definedName name="coordenadas" localSheetId="0">Sheet1!$A$1:$K$77</definedName>
    <definedName name="coordenadas" localSheetId="1">Sheet4!$A$1:$C$42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1" l="1"/>
  <c r="L4" i="2"/>
  <c r="L3" i="2"/>
  <c r="L2" i="2"/>
  <c r="O4" i="2"/>
  <c r="O3" i="2"/>
  <c r="O2" i="2"/>
  <c r="M4" i="2"/>
  <c r="M3" i="2"/>
  <c r="M2" i="2"/>
  <c r="K4" i="2"/>
  <c r="K3" i="2"/>
  <c r="K2" i="2"/>
  <c r="L40" i="1"/>
  <c r="L14" i="1"/>
  <c r="L34" i="1"/>
  <c r="L56" i="1"/>
  <c r="L71" i="1"/>
  <c r="M36" i="1"/>
  <c r="N16" i="1"/>
  <c r="M16" i="1"/>
  <c r="L73" i="1"/>
  <c r="L77" i="1"/>
  <c r="M77" i="1"/>
  <c r="N77" i="1"/>
  <c r="O77" i="1"/>
  <c r="O75" i="1"/>
  <c r="N75" i="1"/>
  <c r="M75" i="1"/>
  <c r="L75" i="1"/>
  <c r="O40" i="1"/>
  <c r="N40" i="1"/>
  <c r="M40" i="1"/>
  <c r="O38" i="1"/>
  <c r="N38" i="1"/>
  <c r="M38" i="1"/>
  <c r="L58" i="1"/>
  <c r="M58" i="1"/>
  <c r="O58" i="1"/>
  <c r="N58" i="1"/>
  <c r="O60" i="1"/>
  <c r="N60" i="1"/>
  <c r="M60" i="1"/>
  <c r="L60" i="1"/>
  <c r="O18" i="1"/>
  <c r="N18" i="1"/>
  <c r="M18" i="1"/>
  <c r="L18" i="1"/>
  <c r="M20" i="1"/>
  <c r="N20" i="1"/>
  <c r="O20" i="1"/>
  <c r="L20" i="1"/>
</calcChain>
</file>

<file path=xl/connections.xml><?xml version="1.0" encoding="utf-8"?>
<connections xmlns="http://schemas.openxmlformats.org/spreadsheetml/2006/main">
  <connection id="1" name="coordenadas" type="6" refreshedVersion="0" background="1" saveData="1">
    <textPr fileType="mac" sourceFile="/Users/viniWS/Bio/TCC_Vini_Public/data/csv/coordenadas.csv" decimal="," thousands="." semicolon="1">
      <textFields count="11">
        <textField/>
        <textField type="text"/>
        <textField type="text"/>
        <textField/>
        <textField/>
        <textField type="DMY"/>
        <textField type="text"/>
        <textField type="text"/>
        <textField type="text"/>
        <textField type="text"/>
        <textField type="text"/>
      </textFields>
    </textPr>
  </connection>
  <connection id="2" name="coordenadas1" type="6" refreshedVersion="0" background="1" saveData="1">
    <textPr fileType="mac" sourceFile="/Users/viniWS/Bio/TCC_Vini_Public/data/csv/coordenadas.csv" decimal="," thousands="." semicolon="1">
      <textFields count="11">
        <textField/>
        <textField type="text"/>
        <textField type="text"/>
        <textField/>
        <textField/>
        <textField type="DMY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<sst xmlns="http://schemas.openxmlformats.org/spreadsheetml/2006/main" count="248" uniqueCount="80">
  <si>
    <t>Ponto</t>
  </si>
  <si>
    <t>Lat</t>
  </si>
  <si>
    <t>Lon</t>
  </si>
  <si>
    <t>Hora</t>
  </si>
  <si>
    <t>Secchi (cm)</t>
  </si>
  <si>
    <t>Data</t>
  </si>
  <si>
    <t>CC</t>
  </si>
  <si>
    <t>Surf Temp</t>
  </si>
  <si>
    <t>Bot Temp</t>
  </si>
  <si>
    <t>Surf Sal</t>
  </si>
  <si>
    <t>Bot Sal</t>
  </si>
  <si>
    <t>st1</t>
  </si>
  <si>
    <t>st2</t>
  </si>
  <si>
    <t>st4</t>
  </si>
  <si>
    <t>st5</t>
  </si>
  <si>
    <t>st6</t>
  </si>
  <si>
    <t>st7</t>
  </si>
  <si>
    <t>st9</t>
  </si>
  <si>
    <t>st8</t>
  </si>
  <si>
    <t>st10</t>
  </si>
  <si>
    <t>st11</t>
  </si>
  <si>
    <t>st12</t>
  </si>
  <si>
    <t>st13</t>
  </si>
  <si>
    <t>st16</t>
  </si>
  <si>
    <t>st15</t>
  </si>
  <si>
    <t>st18</t>
  </si>
  <si>
    <t>st19</t>
  </si>
  <si>
    <t>st20</t>
  </si>
  <si>
    <t>st17</t>
  </si>
  <si>
    <t>st14</t>
  </si>
  <si>
    <t>st3</t>
  </si>
  <si>
    <t>-</t>
  </si>
  <si>
    <t>Average</t>
  </si>
  <si>
    <t>Avedev</t>
  </si>
  <si>
    <t>St dev</t>
  </si>
  <si>
    <t>Ttest</t>
  </si>
  <si>
    <t>Jul</t>
  </si>
  <si>
    <t>May</t>
  </si>
  <si>
    <t>ST</t>
  </si>
  <si>
    <t>Ttest - temp</t>
  </si>
  <si>
    <t>Ttest - sal</t>
  </si>
  <si>
    <t>Ttest - surf bot</t>
  </si>
  <si>
    <t>Janeiro - Verão</t>
  </si>
  <si>
    <t>Julho - Inverno</t>
  </si>
  <si>
    <t>Maio - Outono</t>
  </si>
  <si>
    <t>Outubro - Primavera</t>
  </si>
  <si>
    <t>S. sup.</t>
  </si>
  <si>
    <t>T. sup.</t>
  </si>
  <si>
    <t>T. fun.</t>
  </si>
  <si>
    <t>S. fun</t>
  </si>
  <si>
    <t>27,85 ± 1,28</t>
  </si>
  <si>
    <t>20,23 ± 1,02</t>
  </si>
  <si>
    <t>19,94 ± 0,52</t>
  </si>
  <si>
    <t>22,33 ± 1,20</t>
  </si>
  <si>
    <t>28,11 ± 1,54</t>
  </si>
  <si>
    <t>20,64 ± 0,22</t>
  </si>
  <si>
    <t>19,85 ± 0,68</t>
  </si>
  <si>
    <t>21,08 ± 1,63</t>
  </si>
  <si>
    <t>10,34 ± 5,59</t>
  </si>
  <si>
    <t>19,18 ± 10,47</t>
  </si>
  <si>
    <t>13,91 ± 10,20</t>
  </si>
  <si>
    <t>14,74 ± 11,06</t>
  </si>
  <si>
    <t>20,16 ± 8,74</t>
  </si>
  <si>
    <t>28,47 ± 4,61</t>
  </si>
  <si>
    <t>25,64 ± 6,79</t>
  </si>
  <si>
    <t>29,79 ± 3,74</t>
  </si>
  <si>
    <t>Amostragem</t>
  </si>
  <si>
    <t>Janeiro - verão</t>
  </si>
  <si>
    <t>Minímo</t>
  </si>
  <si>
    <t>Máximo</t>
  </si>
  <si>
    <t>Estação</t>
  </si>
  <si>
    <t>Estação min</t>
  </si>
  <si>
    <t>Desvio padrão</t>
  </si>
  <si>
    <t>Média</t>
  </si>
  <si>
    <t>Jan - Verão</t>
  </si>
  <si>
    <t>Jul - Inverno</t>
  </si>
  <si>
    <t>Out - Primavera</t>
  </si>
  <si>
    <t>4,94 ± 2,50</t>
  </si>
  <si>
    <t>5,53 ± 4,19</t>
  </si>
  <si>
    <t>6,91 ± 6,47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</si>
</sst>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.5"/>
      <color theme="1"/>
      <name val="Times New Roman"/>
    </font>
    <font>
      <sz val="12"/>
      <color theme="1"/>
      <name val="Times New Roman"/>
    </font>
    <font>
      <sz val="10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20" fontId="0" fillId="0" borderId="0" xfId="0" applyNumberFormat="1"/>
    <xf numFmtId="15" fontId="0" fillId="0" borderId="0" xfId="0" applyNumberFormat="1"/>
    <xf numFmtId="21" fontId="0" fillId="0" borderId="0" xfId="0" applyNumberFormat="1"/>
    <xf numFmtId="2" fontId="0" fillId="0" borderId="0" xfId="0" applyNumberFormat="1"/>
    <xf numFmtId="43" fontId="0" fillId="0" borderId="0" xfId="1" applyFont="1"/>
    <xf numFmtId="0" fontId="0" fillId="0" borderId="0" xfId="0" applyFont="1"/>
    <xf numFmtId="0" fontId="4" fillId="0" borderId="0" xfId="0" applyFont="1"/>
    <xf numFmtId="0" fontId="0" fillId="2" borderId="0" xfId="0" applyFill="1"/>
    <xf numFmtId="2" fontId="0" fillId="2" borderId="0" xfId="0" applyNumberFormat="1" applyFill="1"/>
    <xf numFmtId="20" fontId="0" fillId="2" borderId="0" xfId="0" applyNumberFormat="1" applyFill="1"/>
    <xf numFmtId="15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20" fontId="0" fillId="3" borderId="0" xfId="0" applyNumberFormat="1" applyFill="1"/>
    <xf numFmtId="15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20" fontId="0" fillId="4" borderId="0" xfId="0" applyNumberFormat="1" applyFill="1"/>
    <xf numFmtId="15" fontId="0" fillId="4" borderId="0" xfId="0" applyNumberFormat="1" applyFill="1"/>
    <xf numFmtId="15" fontId="0" fillId="0" borderId="0" xfId="0" applyNumberFormat="1" applyAlignment="1">
      <alignment horizontal="center" vertical="center"/>
    </xf>
    <xf numFmtId="0" fontId="6" fillId="0" borderId="0" xfId="0" applyFont="1"/>
    <xf numFmtId="2" fontId="6" fillId="0" borderId="0" xfId="0" applyNumberFormat="1" applyFont="1"/>
    <xf numFmtId="43" fontId="5" fillId="0" borderId="0" xfId="1" applyFont="1"/>
    <xf numFmtId="43" fontId="5" fillId="0" borderId="0" xfId="1" applyFont="1" applyBorder="1"/>
  </cellXfs>
  <cellStyles count="1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ordenada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ordenada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zoomScale="98" workbookViewId="0">
      <selection sqref="A1:K77"/>
    </sheetView>
  </sheetViews>
  <sheetFormatPr baseColWidth="10" defaultRowHeight="16" x14ac:dyDescent="0.2"/>
  <cols>
    <col min="1" max="1" width="6" bestFit="1" customWidth="1"/>
    <col min="2" max="3" width="10.33203125" style="4" bestFit="1" customWidth="1"/>
    <col min="4" max="4" width="8.1640625" bestFit="1" customWidth="1"/>
    <col min="5" max="5" width="10.33203125" bestFit="1" customWidth="1"/>
    <col min="6" max="6" width="10" bestFit="1" customWidth="1"/>
    <col min="7" max="7" width="5.6640625" style="4" bestFit="1" customWidth="1"/>
    <col min="8" max="8" width="9.5" style="4" bestFit="1" customWidth="1"/>
    <col min="9" max="9" width="9" style="4" bestFit="1" customWidth="1"/>
    <col min="10" max="11" width="7.6640625" style="4" bestFit="1" customWidth="1"/>
    <col min="12" max="12" width="12" customWidth="1"/>
    <col min="13" max="13" width="12" bestFit="1" customWidth="1"/>
    <col min="14" max="14" width="11.83203125" bestFit="1" customWidth="1"/>
    <col min="17" max="17" width="16.1640625" customWidth="1"/>
    <col min="18" max="18" width="10.83203125" customWidth="1"/>
  </cols>
  <sheetData>
    <row r="1" spans="1:21" x14ac:dyDescent="0.2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21" x14ac:dyDescent="0.2">
      <c r="A2" t="s">
        <v>11</v>
      </c>
      <c r="B2" s="4">
        <v>-28.495190999999998</v>
      </c>
      <c r="C2" s="4">
        <v>-48.753239999999998</v>
      </c>
      <c r="D2" s="1">
        <v>0.58611111111111114</v>
      </c>
      <c r="E2">
        <v>135</v>
      </c>
      <c r="F2" s="2">
        <v>43009</v>
      </c>
      <c r="G2" s="4">
        <v>2.77</v>
      </c>
      <c r="H2" s="4">
        <v>22.295100000000001</v>
      </c>
      <c r="I2" s="4">
        <v>18.938099999999999</v>
      </c>
      <c r="J2" s="4">
        <v>5.3497000000000003</v>
      </c>
      <c r="K2" s="4">
        <v>35.0655</v>
      </c>
    </row>
    <row r="3" spans="1:21" x14ac:dyDescent="0.2">
      <c r="A3" t="s">
        <v>12</v>
      </c>
      <c r="B3" s="4">
        <v>-28.496576000000001</v>
      </c>
      <c r="C3" s="4">
        <v>-48.759543000000001</v>
      </c>
      <c r="D3" s="1">
        <v>0.59097222222222223</v>
      </c>
      <c r="E3">
        <v>150</v>
      </c>
      <c r="F3" s="2">
        <v>43009</v>
      </c>
      <c r="G3" s="4">
        <v>4.16</v>
      </c>
      <c r="H3" s="4">
        <v>20.737300000000001</v>
      </c>
      <c r="I3" s="4">
        <v>19.029599999999999</v>
      </c>
      <c r="J3" s="4">
        <v>0.92</v>
      </c>
      <c r="K3" s="4">
        <v>35.019100000000002</v>
      </c>
    </row>
    <row r="4" spans="1:21" x14ac:dyDescent="0.2">
      <c r="A4" t="s">
        <v>13</v>
      </c>
      <c r="B4" s="4">
        <v>-28.513133</v>
      </c>
      <c r="C4" s="4">
        <v>-48.808737000000001</v>
      </c>
      <c r="D4" s="1">
        <v>0.6069444444444444</v>
      </c>
      <c r="E4">
        <v>80</v>
      </c>
      <c r="F4" s="2">
        <v>43009</v>
      </c>
      <c r="G4" s="4">
        <v>8.31</v>
      </c>
      <c r="H4" s="4">
        <v>19.325700000000001</v>
      </c>
      <c r="I4" s="4">
        <v>19.144400000000001</v>
      </c>
      <c r="J4" s="4">
        <v>35.125599999999999</v>
      </c>
      <c r="K4" s="4">
        <v>34.976500000000001</v>
      </c>
    </row>
    <row r="5" spans="1:21" x14ac:dyDescent="0.2">
      <c r="A5" t="s">
        <v>14</v>
      </c>
      <c r="B5" s="4">
        <v>-28.506855999999999</v>
      </c>
      <c r="C5" s="4">
        <v>-48.797201000000001</v>
      </c>
      <c r="D5" s="1">
        <v>0.61319444444444449</v>
      </c>
      <c r="E5">
        <v>90</v>
      </c>
      <c r="F5" s="2">
        <v>43009</v>
      </c>
      <c r="G5" s="4">
        <v>6.65</v>
      </c>
      <c r="H5" s="4">
        <v>22.0471</v>
      </c>
      <c r="I5" s="4">
        <v>19.225000000000001</v>
      </c>
      <c r="J5" s="4">
        <v>2.6196999999999999</v>
      </c>
      <c r="K5" s="4">
        <v>31.522500000000001</v>
      </c>
    </row>
    <row r="6" spans="1:21" x14ac:dyDescent="0.2">
      <c r="A6" t="s">
        <v>15</v>
      </c>
      <c r="B6" s="4">
        <v>-28.499237999999998</v>
      </c>
      <c r="C6" s="4">
        <v>-48.786512000000002</v>
      </c>
      <c r="D6" s="1">
        <v>0.61805555555555558</v>
      </c>
      <c r="E6">
        <v>90</v>
      </c>
      <c r="F6" s="2">
        <v>43009</v>
      </c>
      <c r="H6" s="4">
        <v>22.003499999999999</v>
      </c>
      <c r="I6" s="4">
        <v>19.527100000000001</v>
      </c>
      <c r="J6" s="4">
        <v>2.9203000000000001</v>
      </c>
      <c r="K6" s="4">
        <v>33.710799999999999</v>
      </c>
    </row>
    <row r="7" spans="1:21" x14ac:dyDescent="0.2">
      <c r="A7" t="s">
        <v>16</v>
      </c>
      <c r="B7" s="4">
        <v>-28.478801000000001</v>
      </c>
      <c r="C7" s="4">
        <v>-48.791544000000002</v>
      </c>
      <c r="D7" s="1">
        <v>0.62361111111111112</v>
      </c>
      <c r="E7">
        <v>115</v>
      </c>
      <c r="F7" s="2">
        <v>43009</v>
      </c>
      <c r="G7" s="4">
        <v>6.93</v>
      </c>
      <c r="H7" s="4">
        <v>21.479800000000001</v>
      </c>
      <c r="I7" s="4">
        <v>19.2974</v>
      </c>
      <c r="J7" s="4">
        <v>9.5395000000000003</v>
      </c>
      <c r="K7" s="4">
        <v>34.9407</v>
      </c>
    </row>
    <row r="8" spans="1:21" x14ac:dyDescent="0.2">
      <c r="A8" t="s">
        <v>17</v>
      </c>
      <c r="B8" s="4">
        <v>-28.491002000000002</v>
      </c>
      <c r="C8" s="4">
        <v>-48.806651000000002</v>
      </c>
      <c r="D8" s="1">
        <v>0.63055555555555554</v>
      </c>
      <c r="E8">
        <v>75</v>
      </c>
      <c r="F8" s="2">
        <v>43009</v>
      </c>
      <c r="G8" s="4">
        <v>5.54</v>
      </c>
      <c r="H8" s="4">
        <v>20.705200000000001</v>
      </c>
      <c r="I8" s="4">
        <v>20.694299999999998</v>
      </c>
      <c r="J8" s="4">
        <v>28.0976</v>
      </c>
      <c r="K8" s="4">
        <v>28.688500000000001</v>
      </c>
    </row>
    <row r="9" spans="1:21" x14ac:dyDescent="0.2">
      <c r="A9" t="s">
        <v>18</v>
      </c>
      <c r="B9" s="4">
        <v>-28.482447000000001</v>
      </c>
      <c r="C9" s="4">
        <v>-48.794307000000003</v>
      </c>
      <c r="D9" s="1">
        <v>0.63958333333333328</v>
      </c>
      <c r="E9">
        <v>120</v>
      </c>
      <c r="F9" s="2">
        <v>43009</v>
      </c>
      <c r="H9" s="4">
        <v>21.678100000000001</v>
      </c>
      <c r="I9" s="4">
        <v>19.695799999999998</v>
      </c>
      <c r="J9" s="4">
        <v>1.9684999999999999</v>
      </c>
      <c r="K9" s="4">
        <v>32.944000000000003</v>
      </c>
    </row>
    <row r="10" spans="1:21" x14ac:dyDescent="0.2">
      <c r="A10" t="s">
        <v>19</v>
      </c>
      <c r="B10" s="4">
        <v>-28.462786999999999</v>
      </c>
      <c r="C10" s="4">
        <v>-48.804977000000001</v>
      </c>
      <c r="D10" s="1">
        <v>0.6479166666666667</v>
      </c>
      <c r="E10">
        <v>180</v>
      </c>
      <c r="F10" s="2">
        <v>43009</v>
      </c>
      <c r="H10" s="4">
        <v>22.885400000000001</v>
      </c>
      <c r="I10" s="4">
        <v>21.4572</v>
      </c>
      <c r="J10" s="4">
        <v>19.956</v>
      </c>
      <c r="K10" s="4">
        <v>25.0623</v>
      </c>
    </row>
    <row r="11" spans="1:21" x14ac:dyDescent="0.2">
      <c r="A11" t="s">
        <v>20</v>
      </c>
      <c r="B11" s="4">
        <v>-28.469857999999999</v>
      </c>
      <c r="C11" s="4">
        <v>-48.810977999999999</v>
      </c>
      <c r="D11" s="1">
        <v>0.65902777777777777</v>
      </c>
      <c r="E11">
        <v>130</v>
      </c>
      <c r="F11" s="2">
        <v>43009</v>
      </c>
      <c r="H11" s="4">
        <v>22.381</v>
      </c>
      <c r="I11" s="4">
        <v>22.437799999999999</v>
      </c>
      <c r="J11" s="4">
        <v>25.568899999999999</v>
      </c>
      <c r="K11" s="4">
        <v>26.283999999999999</v>
      </c>
    </row>
    <row r="12" spans="1:21" x14ac:dyDescent="0.2">
      <c r="A12" t="s">
        <v>21</v>
      </c>
      <c r="B12" s="4">
        <v>-28.474591</v>
      </c>
      <c r="C12" s="4">
        <v>-48.823625</v>
      </c>
      <c r="D12" s="1">
        <v>0.66736111111111107</v>
      </c>
      <c r="E12">
        <v>190</v>
      </c>
      <c r="F12" s="2">
        <v>43009</v>
      </c>
      <c r="G12" s="4">
        <v>2.77</v>
      </c>
      <c r="H12" s="4">
        <v>22.174099999999999</v>
      </c>
      <c r="I12" s="4">
        <v>21.9495</v>
      </c>
      <c r="J12" s="4">
        <v>27.470400000000001</v>
      </c>
      <c r="K12" s="4">
        <v>27.376899999999999</v>
      </c>
    </row>
    <row r="13" spans="1:21" x14ac:dyDescent="0.2">
      <c r="A13" t="s">
        <v>22</v>
      </c>
      <c r="B13" s="4">
        <v>-28.497267999999998</v>
      </c>
      <c r="C13" s="4">
        <v>-48.832250000000002</v>
      </c>
      <c r="D13" s="1">
        <v>0.6777777777777777</v>
      </c>
      <c r="E13">
        <v>130</v>
      </c>
      <c r="F13" s="2">
        <v>43009</v>
      </c>
      <c r="H13" s="4">
        <v>23.3963</v>
      </c>
      <c r="I13" s="4">
        <v>22.269100000000002</v>
      </c>
      <c r="J13" s="4">
        <v>17.085100000000001</v>
      </c>
      <c r="K13" s="4">
        <v>27.433599999999998</v>
      </c>
      <c r="L13" t="s">
        <v>40</v>
      </c>
    </row>
    <row r="14" spans="1:21" x14ac:dyDescent="0.2">
      <c r="A14" t="s">
        <v>23</v>
      </c>
      <c r="B14" s="4">
        <v>-28.46321</v>
      </c>
      <c r="C14" s="4">
        <v>-48.845545000000001</v>
      </c>
      <c r="D14" s="1">
        <v>0.68402777777777779</v>
      </c>
      <c r="E14">
        <v>130</v>
      </c>
      <c r="F14" s="2">
        <v>43009</v>
      </c>
      <c r="G14" s="4">
        <v>1.39</v>
      </c>
      <c r="H14" s="4">
        <v>23.122900000000001</v>
      </c>
      <c r="I14" s="4">
        <v>21.7973</v>
      </c>
      <c r="J14" s="4">
        <v>26.997399999999999</v>
      </c>
      <c r="K14" s="4">
        <v>27.575099999999999</v>
      </c>
      <c r="L14">
        <f>_xlfn.T.TEST(J2:J20,K2:K20,1,3)</f>
        <v>5.8936325551908461E-6</v>
      </c>
      <c r="R14" s="5"/>
      <c r="S14" s="5"/>
      <c r="T14" s="5"/>
      <c r="U14" s="5"/>
    </row>
    <row r="15" spans="1:21" x14ac:dyDescent="0.2">
      <c r="A15" t="s">
        <v>24</v>
      </c>
      <c r="B15" s="4">
        <v>-28.457497</v>
      </c>
      <c r="C15" s="4">
        <v>-48.831837</v>
      </c>
      <c r="D15" s="1">
        <v>0.69027777777777777</v>
      </c>
      <c r="E15">
        <v>100</v>
      </c>
      <c r="F15" s="2">
        <v>43009</v>
      </c>
      <c r="G15" s="4">
        <v>1.85</v>
      </c>
      <c r="H15" s="4">
        <v>23.079699999999999</v>
      </c>
      <c r="I15" s="4">
        <v>22.694500000000001</v>
      </c>
      <c r="J15" s="4">
        <v>8.7477999999999998</v>
      </c>
      <c r="K15" s="4">
        <v>26.264099999999999</v>
      </c>
      <c r="L15" t="s">
        <v>39</v>
      </c>
      <c r="M15" t="s">
        <v>36</v>
      </c>
      <c r="N15" t="s">
        <v>37</v>
      </c>
      <c r="R15" s="5"/>
      <c r="S15" s="5"/>
      <c r="T15" s="5"/>
      <c r="U15" s="5"/>
    </row>
    <row r="16" spans="1:21" x14ac:dyDescent="0.2">
      <c r="A16" t="s">
        <v>25</v>
      </c>
      <c r="B16" s="4">
        <v>-28.42399</v>
      </c>
      <c r="C16" s="4">
        <v>-48.833888000000002</v>
      </c>
      <c r="D16" s="1">
        <v>0.69791666666666663</v>
      </c>
      <c r="E16">
        <v>170</v>
      </c>
      <c r="F16" s="2">
        <v>43009</v>
      </c>
      <c r="H16" s="4">
        <v>23.133700000000001</v>
      </c>
      <c r="I16" s="4">
        <v>22.197199999999999</v>
      </c>
      <c r="J16" s="4">
        <v>3.2054999999999998</v>
      </c>
      <c r="K16" s="4">
        <v>27.239899999999999</v>
      </c>
      <c r="M16">
        <f>_xlfn.T.TEST(H2:H20, H21:H40, 1, 3)</f>
        <v>1.4928930412116798E-8</v>
      </c>
      <c r="N16">
        <f>_xlfn.T.TEST(H2:H20, I41:I60, 1, 3)</f>
        <v>3.9377224934712372E-6</v>
      </c>
      <c r="R16" s="5"/>
      <c r="S16" s="5"/>
      <c r="T16" s="5"/>
      <c r="U16" s="5"/>
    </row>
    <row r="17" spans="1:21" x14ac:dyDescent="0.2">
      <c r="A17" t="s">
        <v>26</v>
      </c>
      <c r="B17" s="4">
        <v>-28.433827999999998</v>
      </c>
      <c r="C17" s="4">
        <v>-48.824950000000001</v>
      </c>
      <c r="D17" s="1">
        <v>0.70277777777777783</v>
      </c>
      <c r="E17">
        <v>150</v>
      </c>
      <c r="F17" s="2">
        <v>43009</v>
      </c>
      <c r="G17" s="4">
        <v>3.69</v>
      </c>
      <c r="H17" s="4">
        <v>23.840199999999999</v>
      </c>
      <c r="I17" s="4">
        <v>22.217500000000001</v>
      </c>
      <c r="J17" s="4">
        <v>9.6931999999999992</v>
      </c>
      <c r="K17" s="4">
        <v>27.1084</v>
      </c>
      <c r="L17" t="s">
        <v>34</v>
      </c>
      <c r="R17" s="5"/>
      <c r="S17" s="5"/>
      <c r="T17" s="5"/>
      <c r="U17" s="5"/>
    </row>
    <row r="18" spans="1:21" x14ac:dyDescent="0.2">
      <c r="A18" t="s">
        <v>27</v>
      </c>
      <c r="B18" s="4">
        <v>-28.429048000000002</v>
      </c>
      <c r="C18" s="4">
        <v>-48.830182000000001</v>
      </c>
      <c r="D18" s="1">
        <v>0.7104166666666667</v>
      </c>
      <c r="E18">
        <v>90</v>
      </c>
      <c r="F18" s="2">
        <v>43009</v>
      </c>
      <c r="G18" s="4">
        <v>6.65</v>
      </c>
      <c r="H18" s="4">
        <v>24.422699999999999</v>
      </c>
      <c r="I18" s="4">
        <v>24.3767</v>
      </c>
      <c r="J18" s="4">
        <v>9.3087</v>
      </c>
      <c r="K18" s="4">
        <v>25.217600000000001</v>
      </c>
      <c r="L18">
        <f>STDEV(H2:H20)</f>
        <v>1.1996472043775033</v>
      </c>
      <c r="M18">
        <f>STDEV(I2:I20)</f>
        <v>1.630967926780639</v>
      </c>
      <c r="N18">
        <f>STDEV(J2:J20)</f>
        <v>11.060687116217753</v>
      </c>
      <c r="O18">
        <f>STDEV(K2:K20)</f>
        <v>3.7353570427057443</v>
      </c>
    </row>
    <row r="19" spans="1:21" x14ac:dyDescent="0.2">
      <c r="A19" t="s">
        <v>28</v>
      </c>
      <c r="B19" s="4">
        <v>-28.442270000000001</v>
      </c>
      <c r="C19" s="4">
        <v>-48.840620999999999</v>
      </c>
      <c r="D19" s="1">
        <v>0.72152777777777777</v>
      </c>
      <c r="E19">
        <v>230</v>
      </c>
      <c r="F19" s="2">
        <v>43009</v>
      </c>
      <c r="H19" s="4">
        <v>22.920200000000001</v>
      </c>
      <c r="I19" s="4">
        <v>22.9055</v>
      </c>
      <c r="J19" s="4">
        <v>27.103400000000001</v>
      </c>
      <c r="K19" s="4">
        <v>27.074000000000002</v>
      </c>
      <c r="L19" t="s">
        <v>32</v>
      </c>
    </row>
    <row r="20" spans="1:21" x14ac:dyDescent="0.2">
      <c r="A20" t="s">
        <v>29</v>
      </c>
      <c r="B20" s="4">
        <v>-28.450671</v>
      </c>
      <c r="C20" s="4">
        <v>-48.821950999999999</v>
      </c>
      <c r="D20" s="1">
        <v>0.73125000000000007</v>
      </c>
      <c r="E20">
        <v>120</v>
      </c>
      <c r="F20" s="2">
        <v>43009</v>
      </c>
      <c r="G20" s="4">
        <v>8.6199999999999992</v>
      </c>
      <c r="H20" s="4">
        <v>22.552600000000002</v>
      </c>
      <c r="I20" s="4">
        <v>20.602399999999999</v>
      </c>
      <c r="J20" s="4">
        <v>18.3614</v>
      </c>
      <c r="K20" s="4">
        <v>32.561100000000003</v>
      </c>
      <c r="L20" s="4">
        <f>AVERAGE(H2:H20)</f>
        <v>22.325294736842107</v>
      </c>
      <c r="M20" s="4">
        <f t="shared" ref="M20:O20" si="0">AVERAGE(I2:I20)</f>
        <v>21.076652631578952</v>
      </c>
      <c r="N20" s="4">
        <f t="shared" si="0"/>
        <v>14.738878947368425</v>
      </c>
      <c r="O20" s="4">
        <f t="shared" si="0"/>
        <v>29.792873684210523</v>
      </c>
    </row>
    <row r="21" spans="1:21" x14ac:dyDescent="0.2">
      <c r="A21" t="s">
        <v>11</v>
      </c>
      <c r="B21" s="4">
        <v>-28.495190999999998</v>
      </c>
      <c r="C21" s="4">
        <v>-48.753239999999998</v>
      </c>
      <c r="D21" s="1">
        <v>0.61388888888888882</v>
      </c>
      <c r="E21">
        <v>125</v>
      </c>
      <c r="F21" s="2">
        <v>42924</v>
      </c>
      <c r="G21" s="4">
        <v>2.2200000000000002</v>
      </c>
      <c r="H21" s="4">
        <v>19.7455</v>
      </c>
      <c r="I21" s="4">
        <v>19.323699999999999</v>
      </c>
      <c r="J21" s="4">
        <v>21.709700000000002</v>
      </c>
      <c r="K21" s="4">
        <v>33.199399999999997</v>
      </c>
    </row>
    <row r="22" spans="1:21" x14ac:dyDescent="0.2">
      <c r="A22" t="s">
        <v>12</v>
      </c>
      <c r="B22" s="4">
        <v>-28.496576000000001</v>
      </c>
      <c r="C22" s="4">
        <v>-48.759543000000001</v>
      </c>
      <c r="D22" s="1">
        <v>0.62013888888888891</v>
      </c>
      <c r="E22">
        <v>110</v>
      </c>
      <c r="F22" s="2">
        <v>42924</v>
      </c>
      <c r="G22" s="4">
        <v>1.1100000000000001</v>
      </c>
      <c r="H22" s="4">
        <v>19.534500000000001</v>
      </c>
      <c r="I22" s="4">
        <v>19.3598</v>
      </c>
      <c r="J22" s="4">
        <v>33.342199999999998</v>
      </c>
      <c r="K22" s="4">
        <v>33.167099999999998</v>
      </c>
    </row>
    <row r="23" spans="1:21" x14ac:dyDescent="0.2">
      <c r="A23" t="s">
        <v>30</v>
      </c>
      <c r="B23" s="4">
        <v>-28.501429000000002</v>
      </c>
      <c r="C23" s="4">
        <v>-48.772615999999999</v>
      </c>
      <c r="D23" s="1">
        <v>0.625</v>
      </c>
      <c r="E23">
        <v>100</v>
      </c>
      <c r="F23" s="2">
        <v>42924</v>
      </c>
      <c r="G23" s="4">
        <v>2.77</v>
      </c>
      <c r="H23" s="4">
        <v>19.467700000000001</v>
      </c>
      <c r="I23" s="4">
        <v>19.3384</v>
      </c>
      <c r="J23" s="4">
        <v>33.125799999999998</v>
      </c>
      <c r="K23" s="4">
        <v>33.185400000000001</v>
      </c>
    </row>
    <row r="24" spans="1:21" x14ac:dyDescent="0.2">
      <c r="A24" t="s">
        <v>13</v>
      </c>
      <c r="B24" s="4">
        <v>-28.513133</v>
      </c>
      <c r="C24" s="4">
        <v>-48.808737000000001</v>
      </c>
      <c r="D24" s="1">
        <v>0.62986111111111109</v>
      </c>
      <c r="E24">
        <v>100</v>
      </c>
      <c r="F24" s="2">
        <v>42924</v>
      </c>
      <c r="H24" s="4">
        <v>19.445399999999999</v>
      </c>
      <c r="I24" s="4">
        <v>19.342300000000002</v>
      </c>
      <c r="J24" s="4">
        <v>20.278199999999998</v>
      </c>
      <c r="K24" s="4">
        <v>33.145299999999999</v>
      </c>
    </row>
    <row r="25" spans="1:21" x14ac:dyDescent="0.2">
      <c r="A25" t="s">
        <v>14</v>
      </c>
      <c r="B25" s="4">
        <v>-28.506855999999999</v>
      </c>
      <c r="C25" s="4">
        <v>-48.797201000000001</v>
      </c>
      <c r="D25" s="1">
        <v>0.63402777777777775</v>
      </c>
      <c r="E25">
        <v>100</v>
      </c>
      <c r="F25" s="2">
        <v>42924</v>
      </c>
      <c r="G25" s="4">
        <v>8.6</v>
      </c>
      <c r="H25" s="4">
        <v>19.818200000000001</v>
      </c>
      <c r="I25" s="4">
        <v>19.164300000000001</v>
      </c>
      <c r="J25" s="4">
        <v>14.0809</v>
      </c>
      <c r="K25" s="4">
        <v>31.060199999999998</v>
      </c>
    </row>
    <row r="26" spans="1:21" x14ac:dyDescent="0.2">
      <c r="A26" t="s">
        <v>15</v>
      </c>
      <c r="B26" s="4">
        <v>-28.499237999999998</v>
      </c>
      <c r="C26" s="4">
        <v>-48.786512000000002</v>
      </c>
      <c r="D26" s="1">
        <v>0.6381944444444444</v>
      </c>
      <c r="E26">
        <v>80</v>
      </c>
      <c r="F26" s="2">
        <v>42924</v>
      </c>
      <c r="G26" s="4">
        <v>5.54</v>
      </c>
      <c r="H26" s="4">
        <v>19.774899999999999</v>
      </c>
      <c r="I26" s="4">
        <v>18.9422</v>
      </c>
      <c r="J26" s="4">
        <v>5.7041000000000004</v>
      </c>
      <c r="K26" s="4">
        <v>31.004899999999999</v>
      </c>
    </row>
    <row r="27" spans="1:21" x14ac:dyDescent="0.2">
      <c r="A27" t="s">
        <v>16</v>
      </c>
      <c r="B27" s="4">
        <v>-28.478801000000001</v>
      </c>
      <c r="C27" s="4">
        <v>-48.791544000000002</v>
      </c>
      <c r="D27" s="1">
        <v>0.6430555555555556</v>
      </c>
      <c r="E27">
        <v>70</v>
      </c>
      <c r="F27" s="2">
        <v>42924</v>
      </c>
      <c r="H27" s="4">
        <v>20.0762</v>
      </c>
      <c r="I27" s="4">
        <v>18.930599999999998</v>
      </c>
      <c r="J27" s="4">
        <v>4.617</v>
      </c>
      <c r="K27" s="4">
        <v>27.158300000000001</v>
      </c>
    </row>
    <row r="28" spans="1:21" x14ac:dyDescent="0.2">
      <c r="A28" t="s">
        <v>18</v>
      </c>
      <c r="B28" s="4">
        <v>-28.482447000000001</v>
      </c>
      <c r="C28" s="4">
        <v>-48.794307000000003</v>
      </c>
      <c r="D28" s="1">
        <v>0.65416666666666667</v>
      </c>
      <c r="E28">
        <v>70</v>
      </c>
      <c r="F28" s="2">
        <v>42924</v>
      </c>
      <c r="G28" s="4">
        <v>12.93</v>
      </c>
      <c r="H28" s="4">
        <v>19.4879</v>
      </c>
      <c r="I28" s="4">
        <v>19.428899999999999</v>
      </c>
      <c r="J28" s="4">
        <v>32.385100000000001</v>
      </c>
      <c r="K28" s="4">
        <v>32.986600000000003</v>
      </c>
    </row>
    <row r="29" spans="1:21" x14ac:dyDescent="0.2">
      <c r="A29" t="s">
        <v>17</v>
      </c>
      <c r="B29" s="4">
        <v>-28.491002000000002</v>
      </c>
      <c r="C29" s="4">
        <v>-48.806651000000002</v>
      </c>
      <c r="D29" s="1">
        <v>0.66041666666666665</v>
      </c>
      <c r="E29">
        <v>40</v>
      </c>
      <c r="F29" s="2">
        <v>42924</v>
      </c>
      <c r="G29" s="4">
        <v>7.39</v>
      </c>
      <c r="H29" s="4">
        <v>19.4619</v>
      </c>
      <c r="I29" s="4">
        <v>19.579499999999999</v>
      </c>
      <c r="J29" s="4">
        <v>17.247399999999999</v>
      </c>
      <c r="K29" s="4">
        <v>28.225899999999999</v>
      </c>
    </row>
    <row r="30" spans="1:21" x14ac:dyDescent="0.2">
      <c r="A30" t="s">
        <v>19</v>
      </c>
      <c r="B30" s="4">
        <v>-28.462786999999999</v>
      </c>
      <c r="C30" s="4">
        <v>-48.804977000000001</v>
      </c>
      <c r="D30" s="1">
        <v>0.66736111111111107</v>
      </c>
      <c r="E30">
        <v>100</v>
      </c>
      <c r="F30" s="2">
        <v>42924</v>
      </c>
      <c r="H30" s="4">
        <v>20.879000000000001</v>
      </c>
      <c r="I30" s="4">
        <v>20.697600000000001</v>
      </c>
      <c r="J30" s="4">
        <v>0.9849</v>
      </c>
      <c r="K30" s="4">
        <v>29.431899999999999</v>
      </c>
    </row>
    <row r="31" spans="1:21" x14ac:dyDescent="0.2">
      <c r="A31" t="s">
        <v>20</v>
      </c>
      <c r="B31" s="4">
        <v>-28.469857999999999</v>
      </c>
      <c r="C31" s="4">
        <v>-48.810977999999999</v>
      </c>
      <c r="D31" s="1">
        <v>0.67361111111111116</v>
      </c>
      <c r="E31">
        <v>115</v>
      </c>
      <c r="F31" s="2">
        <v>42924</v>
      </c>
      <c r="H31" s="4">
        <v>20.694800000000001</v>
      </c>
      <c r="I31" s="4">
        <v>20.039400000000001</v>
      </c>
      <c r="J31" s="4">
        <v>9.6425999999999998</v>
      </c>
      <c r="K31" s="4">
        <v>25.521799999999999</v>
      </c>
      <c r="R31" s="5"/>
      <c r="S31" s="5"/>
      <c r="T31" s="5"/>
      <c r="U31" s="5"/>
    </row>
    <row r="32" spans="1:21" x14ac:dyDescent="0.2">
      <c r="A32" t="s">
        <v>21</v>
      </c>
      <c r="B32" s="4">
        <v>-28.474591</v>
      </c>
      <c r="C32" s="4">
        <v>-48.823625</v>
      </c>
      <c r="D32" s="1">
        <v>0.68055555555555547</v>
      </c>
      <c r="E32">
        <v>120</v>
      </c>
      <c r="F32" s="2">
        <v>42924</v>
      </c>
      <c r="G32" s="4">
        <v>3.69</v>
      </c>
      <c r="H32" s="4">
        <v>20.113600000000002</v>
      </c>
      <c r="I32" s="4">
        <v>21.183599999999998</v>
      </c>
      <c r="J32" s="4">
        <v>0.9718</v>
      </c>
      <c r="K32" s="4">
        <v>24.948599999999999</v>
      </c>
      <c r="R32" s="5"/>
      <c r="S32" s="5"/>
      <c r="T32" s="5"/>
      <c r="U32" s="5"/>
    </row>
    <row r="33" spans="1:26" x14ac:dyDescent="0.2">
      <c r="A33" t="s">
        <v>22</v>
      </c>
      <c r="B33" s="4">
        <v>-28.497267999999998</v>
      </c>
      <c r="C33" s="4">
        <v>-48.832250000000002</v>
      </c>
      <c r="D33" s="1">
        <v>0.68611111111111101</v>
      </c>
      <c r="E33">
        <v>100</v>
      </c>
      <c r="F33" s="2">
        <v>42924</v>
      </c>
      <c r="G33" s="4">
        <v>14.77</v>
      </c>
      <c r="H33" s="4">
        <v>20.116900000000001</v>
      </c>
      <c r="I33" s="4">
        <v>20.3751</v>
      </c>
      <c r="J33" s="4">
        <v>12.576599999999999</v>
      </c>
      <c r="K33" s="4">
        <v>18.832899999999999</v>
      </c>
      <c r="R33" s="5"/>
      <c r="S33" s="5"/>
      <c r="T33" s="5"/>
      <c r="U33" s="5"/>
    </row>
    <row r="34" spans="1:26" x14ac:dyDescent="0.2">
      <c r="A34" t="s">
        <v>29</v>
      </c>
      <c r="B34" s="4">
        <v>-28.450671</v>
      </c>
      <c r="C34" s="4">
        <v>-48.821950999999999</v>
      </c>
      <c r="D34" s="1">
        <v>0.69236111111111109</v>
      </c>
      <c r="E34">
        <v>110</v>
      </c>
      <c r="F34" s="2">
        <v>42924</v>
      </c>
      <c r="G34" s="4">
        <v>3.69</v>
      </c>
      <c r="H34" s="4">
        <v>19.984100000000002</v>
      </c>
      <c r="I34" s="4">
        <v>19.724399999999999</v>
      </c>
      <c r="J34" s="4">
        <v>8.7003000000000004</v>
      </c>
      <c r="K34" s="4">
        <v>26.3995</v>
      </c>
      <c r="L34">
        <f>_xlfn.T.TEST(J21:J40,K21:K40,1,3)</f>
        <v>7.5454671293083851E-5</v>
      </c>
      <c r="R34" s="5"/>
      <c r="S34" s="5"/>
      <c r="T34" s="5"/>
      <c r="U34" s="5"/>
    </row>
    <row r="35" spans="1:26" x14ac:dyDescent="0.2">
      <c r="A35" t="s">
        <v>24</v>
      </c>
      <c r="B35" s="4">
        <v>-28.457497</v>
      </c>
      <c r="C35" s="4">
        <v>-48.831837</v>
      </c>
      <c r="D35" s="1">
        <v>0.70347222222222217</v>
      </c>
      <c r="E35">
        <v>60</v>
      </c>
      <c r="F35" s="2">
        <v>42924</v>
      </c>
      <c r="H35" s="4">
        <v>21.314499999999999</v>
      </c>
      <c r="I35" s="4">
        <v>21.349499999999999</v>
      </c>
      <c r="J35" s="4">
        <v>14.672599999999999</v>
      </c>
      <c r="K35" s="4">
        <v>14.6012</v>
      </c>
      <c r="L35" t="s">
        <v>35</v>
      </c>
      <c r="M35" t="s">
        <v>37</v>
      </c>
      <c r="Q35" s="7" t="s">
        <v>66</v>
      </c>
      <c r="R35" s="7" t="s">
        <v>47</v>
      </c>
      <c r="S35" s="7" t="s">
        <v>48</v>
      </c>
      <c r="T35" s="7" t="s">
        <v>46</v>
      </c>
      <c r="U35" s="7" t="s">
        <v>49</v>
      </c>
    </row>
    <row r="36" spans="1:26" x14ac:dyDescent="0.2">
      <c r="A36" t="s">
        <v>23</v>
      </c>
      <c r="B36" s="4">
        <v>-28.46321</v>
      </c>
      <c r="C36" s="4">
        <v>-48.845545000000001</v>
      </c>
      <c r="D36" s="1">
        <v>0.71597222222222223</v>
      </c>
      <c r="F36" s="2">
        <v>42924</v>
      </c>
      <c r="G36" s="4">
        <v>1.85</v>
      </c>
      <c r="H36" s="4">
        <v>19.930599999999998</v>
      </c>
      <c r="I36" s="4">
        <v>19.9528</v>
      </c>
      <c r="J36" s="4">
        <v>14.122299999999999</v>
      </c>
      <c r="K36" s="4">
        <v>22.6325</v>
      </c>
      <c r="M36">
        <f>_xlfn.T.TEST(H21:H40, H41:H60, 1, 3)</f>
        <v>0.13468740398772278</v>
      </c>
      <c r="Q36" s="7" t="s">
        <v>42</v>
      </c>
      <c r="R36" s="7" t="s">
        <v>50</v>
      </c>
      <c r="S36" s="7" t="s">
        <v>54</v>
      </c>
      <c r="T36" s="7" t="s">
        <v>58</v>
      </c>
      <c r="U36" s="7" t="s">
        <v>62</v>
      </c>
      <c r="Y36" s="6"/>
      <c r="Z36" s="6"/>
    </row>
    <row r="37" spans="1:26" x14ac:dyDescent="0.2">
      <c r="A37" t="s">
        <v>28</v>
      </c>
      <c r="B37" s="4">
        <v>-28.442270000000001</v>
      </c>
      <c r="C37" s="4">
        <v>-48.840620999999999</v>
      </c>
      <c r="D37" s="1">
        <v>0.72777777777777775</v>
      </c>
      <c r="F37" s="2">
        <v>42924</v>
      </c>
      <c r="G37" s="4">
        <v>3.69</v>
      </c>
      <c r="H37" s="4">
        <v>20.020099999999999</v>
      </c>
      <c r="I37" s="4">
        <v>20.165900000000001</v>
      </c>
      <c r="J37" s="4">
        <v>9.1557999999999993</v>
      </c>
      <c r="K37" s="4">
        <v>19.248699999999999</v>
      </c>
      <c r="L37" t="s">
        <v>38</v>
      </c>
      <c r="Q37" s="7" t="s">
        <v>44</v>
      </c>
      <c r="R37" s="7" t="s">
        <v>51</v>
      </c>
      <c r="S37" s="7" t="s">
        <v>55</v>
      </c>
      <c r="T37" s="7" t="s">
        <v>59</v>
      </c>
      <c r="U37" s="7" t="s">
        <v>63</v>
      </c>
    </row>
    <row r="38" spans="1:26" x14ac:dyDescent="0.2">
      <c r="A38" t="s">
        <v>25</v>
      </c>
      <c r="B38" s="4">
        <v>-28.42399</v>
      </c>
      <c r="C38" s="4">
        <v>-48.833888000000002</v>
      </c>
      <c r="D38" s="1">
        <v>0.73611111111111116</v>
      </c>
      <c r="F38" s="2">
        <v>42924</v>
      </c>
      <c r="G38" s="4">
        <v>3.69</v>
      </c>
      <c r="H38" s="4">
        <v>20.064599999999999</v>
      </c>
      <c r="I38" s="4">
        <v>20.110600000000002</v>
      </c>
      <c r="J38" s="4">
        <v>16.283999999999999</v>
      </c>
      <c r="K38" s="4">
        <v>18.5623</v>
      </c>
      <c r="L38">
        <f>STDEV(H21:H40)</f>
        <v>0.51994482106024342</v>
      </c>
      <c r="M38">
        <f>STDEV(I21:I40)</f>
        <v>0.67738572848702305</v>
      </c>
      <c r="N38">
        <f>STDEV(J21:J40)</f>
        <v>10.198225089639239</v>
      </c>
      <c r="O38">
        <f>STDEV(K21:K40)</f>
        <v>6.7927210430667095</v>
      </c>
      <c r="Q38" s="7" t="s">
        <v>43</v>
      </c>
      <c r="R38" s="7" t="s">
        <v>52</v>
      </c>
      <c r="S38" s="7" t="s">
        <v>56</v>
      </c>
      <c r="T38" s="7" t="s">
        <v>60</v>
      </c>
      <c r="U38" s="7" t="s">
        <v>64</v>
      </c>
    </row>
    <row r="39" spans="1:26" x14ac:dyDescent="0.2">
      <c r="A39" t="s">
        <v>26</v>
      </c>
      <c r="B39" s="4">
        <v>-28.433827999999998</v>
      </c>
      <c r="C39" s="4">
        <v>-48.824950000000001</v>
      </c>
      <c r="D39" s="1">
        <v>0.7402777777777777</v>
      </c>
      <c r="F39" s="2">
        <v>42924</v>
      </c>
      <c r="G39" s="4">
        <v>1.85</v>
      </c>
      <c r="H39" s="4">
        <v>19.38</v>
      </c>
      <c r="I39" s="4">
        <v>20.000399999999999</v>
      </c>
      <c r="J39" s="4">
        <v>0.63329999999999997</v>
      </c>
      <c r="K39" s="4">
        <v>16.333400000000001</v>
      </c>
      <c r="L39" t="s">
        <v>32</v>
      </c>
      <c r="Q39" s="7" t="s">
        <v>45</v>
      </c>
      <c r="R39" s="7" t="s">
        <v>53</v>
      </c>
      <c r="S39" s="7" t="s">
        <v>57</v>
      </c>
      <c r="T39" s="7" t="s">
        <v>61</v>
      </c>
      <c r="U39" s="7" t="s">
        <v>65</v>
      </c>
    </row>
    <row r="40" spans="1:26" x14ac:dyDescent="0.2">
      <c r="A40" t="s">
        <v>27</v>
      </c>
      <c r="B40" s="4">
        <v>-28.429048000000002</v>
      </c>
      <c r="C40" s="4">
        <v>-48.830182000000001</v>
      </c>
      <c r="D40" s="1">
        <v>0.74791666666666667</v>
      </c>
      <c r="F40" s="2">
        <v>42924</v>
      </c>
      <c r="G40" s="4">
        <v>9.23</v>
      </c>
      <c r="H40" s="4">
        <v>19.457000000000001</v>
      </c>
      <c r="I40" s="4">
        <v>19.982800000000001</v>
      </c>
      <c r="J40" s="4">
        <v>8.0014000000000003</v>
      </c>
      <c r="K40" s="4">
        <v>13.0602</v>
      </c>
      <c r="L40" s="4">
        <f>AVERAGE(H21:H40)</f>
        <v>19.938370000000003</v>
      </c>
      <c r="M40" s="4">
        <f>AVERAGE(I21:I40)</f>
        <v>19.849589999999999</v>
      </c>
      <c r="N40" s="4">
        <f>AVERAGE(J21:J40)</f>
        <v>13.911799999999999</v>
      </c>
      <c r="O40" s="4">
        <f>AVERAGE(K21:K40)</f>
        <v>25.635304999999995</v>
      </c>
    </row>
    <row r="41" spans="1:26" x14ac:dyDescent="0.2">
      <c r="A41" t="s">
        <v>11</v>
      </c>
      <c r="B41" s="4">
        <v>-28.495190999999998</v>
      </c>
      <c r="C41" s="4">
        <v>-48.753239999999998</v>
      </c>
      <c r="D41" s="3">
        <v>0.625</v>
      </c>
      <c r="F41" s="2">
        <v>42882</v>
      </c>
      <c r="H41" s="4">
        <v>20.401800000000001</v>
      </c>
      <c r="I41" s="4">
        <v>20.311900000000001</v>
      </c>
      <c r="J41" s="4">
        <v>30.2789</v>
      </c>
      <c r="K41" s="4">
        <v>35.436500000000002</v>
      </c>
    </row>
    <row r="42" spans="1:26" x14ac:dyDescent="0.2">
      <c r="A42" t="s">
        <v>12</v>
      </c>
      <c r="B42" s="4">
        <v>-28.496576000000001</v>
      </c>
      <c r="C42" s="4">
        <v>-48.759543000000001</v>
      </c>
      <c r="D42" s="3">
        <v>0.62847222222222221</v>
      </c>
      <c r="F42" s="2">
        <v>42882</v>
      </c>
      <c r="H42" s="4">
        <v>20.4084</v>
      </c>
      <c r="I42" s="4">
        <v>20.3767</v>
      </c>
      <c r="J42" s="4">
        <v>35.361600000000003</v>
      </c>
      <c r="K42" s="4">
        <v>35.548999999999999</v>
      </c>
    </row>
    <row r="43" spans="1:26" x14ac:dyDescent="0.2">
      <c r="A43" t="s">
        <v>30</v>
      </c>
      <c r="B43" s="4">
        <v>-28.501429000000002</v>
      </c>
      <c r="C43" s="4">
        <v>-48.772615999999999</v>
      </c>
      <c r="D43" s="3">
        <v>0.63541666666666663</v>
      </c>
      <c r="E43">
        <v>60</v>
      </c>
      <c r="F43" s="2">
        <v>42882</v>
      </c>
      <c r="H43" s="4">
        <v>20.360900000000001</v>
      </c>
      <c r="I43" s="4">
        <v>20.4194</v>
      </c>
      <c r="J43" s="4">
        <v>35.445300000000003</v>
      </c>
      <c r="K43" s="4">
        <v>35.564599999999999</v>
      </c>
    </row>
    <row r="44" spans="1:26" x14ac:dyDescent="0.2">
      <c r="A44" t="s">
        <v>15</v>
      </c>
      <c r="B44" s="4">
        <v>-28.499237999999998</v>
      </c>
      <c r="C44" s="4">
        <v>-48.786512000000002</v>
      </c>
      <c r="D44" s="3">
        <v>0.65486111111111112</v>
      </c>
      <c r="E44">
        <v>75</v>
      </c>
      <c r="F44" s="2">
        <v>42882</v>
      </c>
      <c r="H44" s="4">
        <v>21.052600000000002</v>
      </c>
      <c r="I44" s="4">
        <v>20.444900000000001</v>
      </c>
      <c r="J44" s="4">
        <v>4.3587999999999996</v>
      </c>
      <c r="K44" s="4">
        <v>29.583300000000001</v>
      </c>
    </row>
    <row r="45" spans="1:26" x14ac:dyDescent="0.2">
      <c r="A45" t="s">
        <v>14</v>
      </c>
      <c r="B45" s="4">
        <v>-28.506855999999999</v>
      </c>
      <c r="C45" s="4">
        <v>-48.797201000000001</v>
      </c>
      <c r="D45" s="3">
        <v>0.64861111111111114</v>
      </c>
      <c r="E45">
        <v>75</v>
      </c>
      <c r="F45" s="2">
        <v>42882</v>
      </c>
      <c r="H45" s="4">
        <v>21.537299999999998</v>
      </c>
      <c r="I45" s="4">
        <v>20.506699999999999</v>
      </c>
      <c r="J45" s="4">
        <v>3.2730999999999999</v>
      </c>
      <c r="K45" s="4">
        <v>32.5871</v>
      </c>
    </row>
    <row r="46" spans="1:26" x14ac:dyDescent="0.2">
      <c r="A46" t="s">
        <v>13</v>
      </c>
      <c r="B46" s="4">
        <v>-28.513133</v>
      </c>
      <c r="C46" s="4">
        <v>-48.808737000000001</v>
      </c>
      <c r="D46" s="3">
        <v>0.6430555555555556</v>
      </c>
      <c r="E46">
        <v>75</v>
      </c>
      <c r="F46" s="2">
        <v>42882</v>
      </c>
      <c r="H46" s="4">
        <v>22.0242</v>
      </c>
      <c r="I46" s="4">
        <v>20.611599999999999</v>
      </c>
      <c r="J46" s="4">
        <v>4.4878</v>
      </c>
      <c r="K46" s="4">
        <v>35.651299999999999</v>
      </c>
    </row>
    <row r="47" spans="1:26" x14ac:dyDescent="0.2">
      <c r="A47" t="s">
        <v>16</v>
      </c>
      <c r="B47" s="4">
        <v>-28.478801000000001</v>
      </c>
      <c r="C47" s="4">
        <v>-48.791544000000002</v>
      </c>
      <c r="D47" s="3">
        <v>0.66111111111111109</v>
      </c>
      <c r="E47">
        <v>55</v>
      </c>
      <c r="F47" s="2">
        <v>42882</v>
      </c>
      <c r="H47" s="4">
        <v>18.202400000000001</v>
      </c>
      <c r="I47" s="4">
        <v>20.622499999999999</v>
      </c>
      <c r="J47" s="4">
        <v>8.7615999999999996</v>
      </c>
      <c r="K47" s="4">
        <v>29.603200000000001</v>
      </c>
    </row>
    <row r="48" spans="1:26" x14ac:dyDescent="0.2">
      <c r="A48" t="s">
        <v>18</v>
      </c>
      <c r="B48" s="4">
        <v>-28.482447000000001</v>
      </c>
      <c r="C48" s="4">
        <v>-48.794307000000003</v>
      </c>
      <c r="D48" s="3">
        <v>0.66527777777777775</v>
      </c>
      <c r="E48">
        <v>65</v>
      </c>
      <c r="F48" s="2">
        <v>42882</v>
      </c>
      <c r="H48" s="4">
        <v>20.5458</v>
      </c>
      <c r="I48" s="4">
        <v>20.539100000000001</v>
      </c>
      <c r="J48" s="4">
        <v>29.771999999999998</v>
      </c>
      <c r="K48" s="4">
        <v>30.122</v>
      </c>
    </row>
    <row r="49" spans="1:15" x14ac:dyDescent="0.2">
      <c r="A49" t="s">
        <v>17</v>
      </c>
      <c r="B49" s="4">
        <v>-28.491002000000002</v>
      </c>
      <c r="C49" s="4">
        <v>-48.806651000000002</v>
      </c>
      <c r="D49" s="3">
        <v>0.67013888888888884</v>
      </c>
      <c r="E49">
        <v>55</v>
      </c>
      <c r="F49" s="2">
        <v>42882</v>
      </c>
      <c r="H49" s="4">
        <v>20.456499999999998</v>
      </c>
      <c r="I49" s="4">
        <v>20.5443</v>
      </c>
      <c r="J49" s="4">
        <v>28.030799999999999</v>
      </c>
      <c r="K49" s="4">
        <v>28.486799999999999</v>
      </c>
    </row>
    <row r="50" spans="1:15" x14ac:dyDescent="0.2">
      <c r="A50" t="s">
        <v>22</v>
      </c>
      <c r="B50" s="4">
        <v>-28.497267999999998</v>
      </c>
      <c r="C50" s="4">
        <v>-48.832250000000002</v>
      </c>
      <c r="D50" s="3">
        <v>0.67708333333333337</v>
      </c>
      <c r="E50">
        <v>120</v>
      </c>
      <c r="F50" s="2">
        <v>42882</v>
      </c>
      <c r="H50" s="4">
        <v>18.443100000000001</v>
      </c>
      <c r="I50" s="4">
        <v>20.642299999999999</v>
      </c>
      <c r="J50" s="4">
        <v>16.430599999999998</v>
      </c>
      <c r="K50" s="4">
        <v>26.0501</v>
      </c>
    </row>
    <row r="51" spans="1:15" x14ac:dyDescent="0.2">
      <c r="A51" t="s">
        <v>21</v>
      </c>
      <c r="B51" s="4">
        <v>-28.474591</v>
      </c>
      <c r="C51" s="4">
        <v>-48.823625</v>
      </c>
      <c r="D51" s="3">
        <v>0.68472222222222223</v>
      </c>
      <c r="E51">
        <v>125</v>
      </c>
      <c r="F51" s="2">
        <v>42882</v>
      </c>
      <c r="H51" s="4">
        <v>20.3261</v>
      </c>
      <c r="I51" s="4">
        <v>20.647200000000002</v>
      </c>
      <c r="J51" s="4">
        <v>21.7178</v>
      </c>
      <c r="K51" s="4">
        <v>27.305800000000001</v>
      </c>
    </row>
    <row r="52" spans="1:15" x14ac:dyDescent="0.2">
      <c r="A52" t="s">
        <v>20</v>
      </c>
      <c r="B52" s="4">
        <v>-28.469857999999999</v>
      </c>
      <c r="C52" s="4">
        <v>-48.810977999999999</v>
      </c>
      <c r="D52" s="3">
        <v>0.69097222222222221</v>
      </c>
      <c r="E52">
        <v>105</v>
      </c>
      <c r="F52" s="2">
        <v>42882</v>
      </c>
      <c r="H52" s="4">
        <v>18.465699999999998</v>
      </c>
      <c r="I52" s="4">
        <v>20.5642</v>
      </c>
      <c r="J52" s="4">
        <v>11.081099999999999</v>
      </c>
      <c r="K52" s="4">
        <v>27.11</v>
      </c>
    </row>
    <row r="53" spans="1:15" x14ac:dyDescent="0.2">
      <c r="A53" t="s">
        <v>19</v>
      </c>
      <c r="B53" s="4">
        <v>-28.462786999999999</v>
      </c>
      <c r="C53" s="4">
        <v>-48.804977000000001</v>
      </c>
      <c r="D53" s="3">
        <v>0.6972222222222223</v>
      </c>
      <c r="E53">
        <v>100</v>
      </c>
      <c r="F53" s="2">
        <v>42882</v>
      </c>
      <c r="H53" s="4">
        <v>20.5596</v>
      </c>
      <c r="I53" s="4">
        <v>20.598400000000002</v>
      </c>
      <c r="J53" s="4">
        <v>24.967500000000001</v>
      </c>
      <c r="K53" s="4">
        <v>25.8781</v>
      </c>
    </row>
    <row r="54" spans="1:15" x14ac:dyDescent="0.2">
      <c r="A54" t="s">
        <v>29</v>
      </c>
      <c r="B54" s="4">
        <v>-28.450671</v>
      </c>
      <c r="C54" s="4">
        <v>-48.821950999999999</v>
      </c>
      <c r="D54" s="3">
        <v>0.70416666666666661</v>
      </c>
      <c r="E54">
        <v>130</v>
      </c>
      <c r="F54" s="2">
        <v>42882</v>
      </c>
      <c r="H54" s="4">
        <v>20.190799999999999</v>
      </c>
      <c r="I54" s="4">
        <v>20.458200000000001</v>
      </c>
      <c r="J54" s="4">
        <v>17.274000000000001</v>
      </c>
      <c r="K54" s="4">
        <v>24.106100000000001</v>
      </c>
    </row>
    <row r="55" spans="1:15" x14ac:dyDescent="0.2">
      <c r="A55" t="s">
        <v>24</v>
      </c>
      <c r="B55" s="4">
        <v>-28.457497</v>
      </c>
      <c r="C55" s="4">
        <v>-48.831837</v>
      </c>
      <c r="D55" s="3">
        <v>0.70972222222222225</v>
      </c>
      <c r="E55">
        <v>135</v>
      </c>
      <c r="F55" s="2">
        <v>42882</v>
      </c>
      <c r="H55" s="4">
        <v>20.410900000000002</v>
      </c>
      <c r="I55" s="4">
        <v>20.5732</v>
      </c>
      <c r="J55" s="4">
        <v>25.3062</v>
      </c>
      <c r="K55" s="4">
        <v>25.635400000000001</v>
      </c>
    </row>
    <row r="56" spans="1:15" x14ac:dyDescent="0.2">
      <c r="A56" t="s">
        <v>23</v>
      </c>
      <c r="B56" s="4">
        <v>-28.46321</v>
      </c>
      <c r="C56" s="4">
        <v>-48.845545000000001</v>
      </c>
      <c r="D56" s="3">
        <v>0.71805555555555556</v>
      </c>
      <c r="E56">
        <v>140</v>
      </c>
      <c r="F56" s="2">
        <v>42882</v>
      </c>
      <c r="H56" s="4">
        <v>19.922599999999999</v>
      </c>
      <c r="I56" s="4">
        <v>21.0702</v>
      </c>
      <c r="J56" s="4">
        <v>22.9651</v>
      </c>
      <c r="K56" s="4">
        <v>27.643899999999999</v>
      </c>
      <c r="L56">
        <f>_xlfn.T.TEST(J41:J60,K41:K60,1,3)</f>
        <v>6.0016140017713426E-4</v>
      </c>
    </row>
    <row r="57" spans="1:15" x14ac:dyDescent="0.2">
      <c r="A57" t="s">
        <v>28</v>
      </c>
      <c r="B57" s="4">
        <v>-28.442270000000001</v>
      </c>
      <c r="C57" s="4">
        <v>-48.840620999999999</v>
      </c>
      <c r="D57" s="3">
        <v>0.72638888888888886</v>
      </c>
      <c r="E57">
        <v>140</v>
      </c>
      <c r="F57" s="2">
        <v>42882</v>
      </c>
      <c r="H57" s="4">
        <v>20.7029</v>
      </c>
      <c r="I57" s="4">
        <v>20.99</v>
      </c>
      <c r="J57" s="4">
        <v>24.1904</v>
      </c>
      <c r="K57" s="4">
        <v>27.575399999999998</v>
      </c>
      <c r="L57" t="s">
        <v>34</v>
      </c>
    </row>
    <row r="58" spans="1:15" x14ac:dyDescent="0.2">
      <c r="A58" t="s">
        <v>25</v>
      </c>
      <c r="B58" s="4">
        <v>-28.42399</v>
      </c>
      <c r="C58" s="4">
        <v>-48.833888000000002</v>
      </c>
      <c r="D58" s="3">
        <v>0.73333333333333339</v>
      </c>
      <c r="E58">
        <v>55</v>
      </c>
      <c r="F58" s="2">
        <v>42882</v>
      </c>
      <c r="H58" s="4">
        <v>18.7273</v>
      </c>
      <c r="I58" s="4">
        <v>20.969200000000001</v>
      </c>
      <c r="J58" s="4">
        <v>3.3603000000000001</v>
      </c>
      <c r="K58" s="4">
        <v>21.893699999999999</v>
      </c>
      <c r="L58">
        <f>STDEV(H41:H60)</f>
        <v>1.0233494590006105</v>
      </c>
      <c r="M58">
        <f>STDEV(I41:I60)</f>
        <v>0.22284101218251134</v>
      </c>
      <c r="N58">
        <f>STDEV(J41:J60)</f>
        <v>10.471497178203867</v>
      </c>
      <c r="O58">
        <f>STDEV(K41:K60)</f>
        <v>4.6144969015164952</v>
      </c>
    </row>
    <row r="59" spans="1:15" x14ac:dyDescent="0.2">
      <c r="A59" t="s">
        <v>26</v>
      </c>
      <c r="B59" s="4">
        <v>-28.433827999999998</v>
      </c>
      <c r="C59" s="4">
        <v>-48.824950000000001</v>
      </c>
      <c r="D59" s="3">
        <v>0.74375000000000002</v>
      </c>
      <c r="E59" t="s">
        <v>31</v>
      </c>
      <c r="F59" s="2">
        <v>42882</v>
      </c>
      <c r="H59" s="4">
        <v>20.862100000000002</v>
      </c>
      <c r="I59" s="4">
        <v>20.766100000000002</v>
      </c>
      <c r="J59" s="4">
        <v>18.659099999999999</v>
      </c>
      <c r="K59" s="4">
        <v>23.601400000000002</v>
      </c>
      <c r="L59" t="s">
        <v>32</v>
      </c>
    </row>
    <row r="60" spans="1:15" x14ac:dyDescent="0.2">
      <c r="A60" t="s">
        <v>27</v>
      </c>
      <c r="B60" s="4">
        <v>-28.429048000000002</v>
      </c>
      <c r="C60" s="4">
        <v>-48.830182000000001</v>
      </c>
      <c r="D60" s="3">
        <v>0.73888888888888893</v>
      </c>
      <c r="E60" t="s">
        <v>31</v>
      </c>
      <c r="F60" s="2">
        <v>42882</v>
      </c>
      <c r="H60" s="4">
        <v>20.950099999999999</v>
      </c>
      <c r="I60" s="4">
        <v>21.046399999999998</v>
      </c>
      <c r="J60" s="4">
        <v>17.780100000000001</v>
      </c>
      <c r="K60" s="4">
        <v>20.0715</v>
      </c>
      <c r="L60" s="4">
        <f>AVERAGE(H41:H60)</f>
        <v>20.227555000000006</v>
      </c>
      <c r="M60" s="4">
        <f>AVERAGE(I41:I60)</f>
        <v>20.635124999999999</v>
      </c>
      <c r="N60" s="4">
        <f>AVERAGE(J41:J60)</f>
        <v>19.175105000000002</v>
      </c>
      <c r="O60" s="4">
        <f>AVERAGE(K41:K60)</f>
        <v>28.472760000000001</v>
      </c>
    </row>
    <row r="61" spans="1:15" x14ac:dyDescent="0.2">
      <c r="A61" t="s">
        <v>11</v>
      </c>
      <c r="B61" s="4">
        <v>-28.495190999999998</v>
      </c>
      <c r="C61" s="4">
        <v>-48.753239999999998</v>
      </c>
      <c r="D61" s="1">
        <v>0.59375</v>
      </c>
      <c r="E61">
        <v>2.5</v>
      </c>
      <c r="F61" s="2">
        <v>42760</v>
      </c>
      <c r="G61" s="4">
        <v>5.08</v>
      </c>
      <c r="H61" s="4">
        <v>28.1006</v>
      </c>
      <c r="I61" s="4">
        <v>26.013300000000001</v>
      </c>
      <c r="J61" s="4">
        <v>17.706</v>
      </c>
      <c r="K61" s="4">
        <v>34.706099999999999</v>
      </c>
    </row>
    <row r="62" spans="1:15" x14ac:dyDescent="0.2">
      <c r="A62" t="s">
        <v>15</v>
      </c>
      <c r="B62" s="4">
        <v>-28.499237999999998</v>
      </c>
      <c r="C62" s="4">
        <v>-48.786512000000002</v>
      </c>
      <c r="D62" s="1">
        <v>0.61597222222222225</v>
      </c>
      <c r="E62">
        <v>0.6</v>
      </c>
      <c r="F62" s="2">
        <v>42760</v>
      </c>
      <c r="G62" s="4">
        <v>3.84</v>
      </c>
      <c r="H62" s="4">
        <v>25.7623</v>
      </c>
      <c r="I62" s="4">
        <v>25.749600000000001</v>
      </c>
      <c r="J62" s="4">
        <v>2.1425000000000001</v>
      </c>
      <c r="K62" s="4">
        <v>16.911200000000001</v>
      </c>
    </row>
    <row r="63" spans="1:15" x14ac:dyDescent="0.2">
      <c r="A63" t="s">
        <v>14</v>
      </c>
      <c r="B63" s="4">
        <v>-28.506855999999999</v>
      </c>
      <c r="C63" s="4">
        <v>-48.797201000000001</v>
      </c>
      <c r="D63" s="1">
        <v>0.60902777777777783</v>
      </c>
      <c r="E63">
        <v>0.5</v>
      </c>
      <c r="F63" s="2">
        <v>42760</v>
      </c>
      <c r="G63" s="4">
        <v>4.58</v>
      </c>
      <c r="H63" s="4">
        <v>27.47</v>
      </c>
      <c r="I63" s="4">
        <v>25.6753</v>
      </c>
      <c r="J63" s="4">
        <v>2.7848000000000002</v>
      </c>
      <c r="K63" s="4">
        <v>33.915199999999999</v>
      </c>
    </row>
    <row r="64" spans="1:15" x14ac:dyDescent="0.2">
      <c r="A64" t="s">
        <v>13</v>
      </c>
      <c r="B64" s="4">
        <v>-28.513133</v>
      </c>
      <c r="C64" s="4">
        <v>-48.808737000000001</v>
      </c>
      <c r="D64" s="1">
        <v>0.60416666666666663</v>
      </c>
      <c r="E64">
        <v>0.5</v>
      </c>
      <c r="F64" s="2">
        <v>42760</v>
      </c>
      <c r="H64" s="4">
        <v>27.6539</v>
      </c>
      <c r="I64" s="4">
        <v>28.216200000000001</v>
      </c>
      <c r="J64" s="4">
        <v>2.2816000000000001</v>
      </c>
      <c r="K64" s="4">
        <v>33.0565</v>
      </c>
    </row>
    <row r="65" spans="1:15" x14ac:dyDescent="0.2">
      <c r="A65" t="s">
        <v>16</v>
      </c>
      <c r="B65" s="4">
        <v>-28.478801000000001</v>
      </c>
      <c r="C65" s="4">
        <v>-48.791544000000002</v>
      </c>
      <c r="D65" s="1">
        <v>0.62013888888888891</v>
      </c>
      <c r="E65">
        <v>0.7</v>
      </c>
      <c r="F65" s="2">
        <v>42760</v>
      </c>
      <c r="G65" s="4">
        <v>2.77</v>
      </c>
      <c r="H65" s="4">
        <v>28.284199999999998</v>
      </c>
      <c r="I65" s="4">
        <v>26.0396</v>
      </c>
      <c r="J65" s="4">
        <v>8.4545999999999992</v>
      </c>
      <c r="K65" s="4">
        <v>31.033000000000001</v>
      </c>
    </row>
    <row r="66" spans="1:15" x14ac:dyDescent="0.2">
      <c r="A66" t="s">
        <v>18</v>
      </c>
      <c r="B66" s="4">
        <v>-28.482447000000001</v>
      </c>
      <c r="C66" s="4">
        <v>-48.794307000000003</v>
      </c>
      <c r="D66" s="1">
        <v>0.62430555555555556</v>
      </c>
      <c r="E66">
        <v>0.6</v>
      </c>
      <c r="F66" s="2">
        <v>42760</v>
      </c>
      <c r="G66" s="4">
        <v>0.62</v>
      </c>
      <c r="H66" s="4">
        <v>28.0078</v>
      </c>
      <c r="I66" s="4">
        <v>28.035299999999999</v>
      </c>
      <c r="J66" s="4">
        <v>2.2570999999999999</v>
      </c>
      <c r="K66" s="4">
        <v>8.3030000000000008</v>
      </c>
    </row>
    <row r="67" spans="1:15" x14ac:dyDescent="0.2">
      <c r="A67" t="s">
        <v>17</v>
      </c>
      <c r="B67" s="4">
        <v>-28.491002000000002</v>
      </c>
      <c r="C67" s="4">
        <v>-48.806651000000002</v>
      </c>
      <c r="D67" s="1">
        <v>0.62986111111111109</v>
      </c>
      <c r="E67">
        <v>0.6</v>
      </c>
      <c r="F67" s="2">
        <v>42760</v>
      </c>
      <c r="G67" s="4">
        <v>6.09</v>
      </c>
      <c r="H67" s="4">
        <v>27.877700000000001</v>
      </c>
      <c r="I67" s="4">
        <v>28.227599999999999</v>
      </c>
      <c r="J67" s="4">
        <v>10.1778</v>
      </c>
      <c r="K67" s="4">
        <v>9.5938999999999997</v>
      </c>
    </row>
    <row r="68" spans="1:15" x14ac:dyDescent="0.2">
      <c r="A68" t="s">
        <v>19</v>
      </c>
      <c r="B68" s="4">
        <v>-28.462786999999999</v>
      </c>
      <c r="C68" s="4">
        <v>-48.804977000000001</v>
      </c>
      <c r="D68" s="1">
        <v>0.65833333333333333</v>
      </c>
      <c r="E68">
        <v>0.7</v>
      </c>
      <c r="F68" s="2">
        <v>42760</v>
      </c>
      <c r="H68" s="4">
        <v>26.733000000000001</v>
      </c>
      <c r="I68" s="4">
        <v>26.169</v>
      </c>
      <c r="J68" s="4">
        <v>8.5741999999999994</v>
      </c>
      <c r="K68" s="4">
        <v>30.9573</v>
      </c>
    </row>
    <row r="69" spans="1:15" x14ac:dyDescent="0.2">
      <c r="A69" t="s">
        <v>20</v>
      </c>
      <c r="B69" s="4">
        <v>-28.469857999999999</v>
      </c>
      <c r="C69" s="4">
        <v>-48.810977999999999</v>
      </c>
      <c r="D69" s="1">
        <v>0.66388888888888886</v>
      </c>
      <c r="E69">
        <v>0.7</v>
      </c>
      <c r="F69" s="2">
        <v>42760</v>
      </c>
      <c r="G69" s="4">
        <v>9.07</v>
      </c>
      <c r="H69" s="4">
        <v>26.996099999999998</v>
      </c>
      <c r="I69" s="4">
        <v>28.400400000000001</v>
      </c>
      <c r="J69" s="4">
        <v>11.395</v>
      </c>
      <c r="K69" s="4">
        <v>17.3093</v>
      </c>
    </row>
    <row r="70" spans="1:15" x14ac:dyDescent="0.2">
      <c r="A70" t="s">
        <v>21</v>
      </c>
      <c r="B70" s="4">
        <v>-28.474591</v>
      </c>
      <c r="C70" s="4">
        <v>-48.823625</v>
      </c>
      <c r="D70" s="1">
        <v>0.67222222222222217</v>
      </c>
      <c r="E70">
        <v>1.1000000000000001</v>
      </c>
      <c r="F70" s="2">
        <v>42760</v>
      </c>
      <c r="G70" s="4">
        <v>5.54</v>
      </c>
      <c r="H70" s="4">
        <v>29.244199999999999</v>
      </c>
      <c r="I70" s="4">
        <v>29.479700000000001</v>
      </c>
      <c r="J70" s="4">
        <v>15.1226</v>
      </c>
      <c r="K70" s="4">
        <v>15.5632</v>
      </c>
      <c r="L70" t="s">
        <v>41</v>
      </c>
    </row>
    <row r="71" spans="1:15" x14ac:dyDescent="0.2">
      <c r="A71" t="s">
        <v>29</v>
      </c>
      <c r="B71" s="4">
        <v>-28.450671</v>
      </c>
      <c r="C71" s="4">
        <v>-48.821950999999999</v>
      </c>
      <c r="D71" s="1">
        <v>0.7090277777777777</v>
      </c>
      <c r="E71">
        <v>0.8</v>
      </c>
      <c r="F71" s="2">
        <v>42760</v>
      </c>
      <c r="G71" s="4">
        <v>6.65</v>
      </c>
      <c r="H71" s="4">
        <v>29.2255</v>
      </c>
      <c r="I71" s="4">
        <v>29.7773</v>
      </c>
      <c r="J71" s="4">
        <v>15.8019</v>
      </c>
      <c r="K71" s="4">
        <v>16.289899999999999</v>
      </c>
      <c r="L71">
        <f>_xlfn.T.TEST(J61:J77,K61:K77,1,3)</f>
        <v>2.8335580630164866E-4</v>
      </c>
    </row>
    <row r="72" spans="1:15" x14ac:dyDescent="0.2">
      <c r="A72" t="s">
        <v>24</v>
      </c>
      <c r="B72" s="4">
        <v>-28.457497</v>
      </c>
      <c r="C72" s="4">
        <v>-48.831837</v>
      </c>
      <c r="D72" s="1">
        <v>0.71250000000000002</v>
      </c>
      <c r="E72">
        <v>1.2</v>
      </c>
      <c r="F72" s="2">
        <v>42760</v>
      </c>
      <c r="G72" s="4">
        <v>4.82</v>
      </c>
      <c r="H72" s="4">
        <v>29.129000000000001</v>
      </c>
      <c r="I72" s="4">
        <v>29.222200000000001</v>
      </c>
      <c r="J72" s="4">
        <v>16.336200000000002</v>
      </c>
      <c r="K72" s="4">
        <v>16.4893</v>
      </c>
      <c r="L72" t="s">
        <v>35</v>
      </c>
    </row>
    <row r="73" spans="1:15" x14ac:dyDescent="0.2">
      <c r="A73" t="s">
        <v>23</v>
      </c>
      <c r="B73" s="4">
        <v>-28.46321</v>
      </c>
      <c r="C73" s="4">
        <v>-48.845545000000001</v>
      </c>
      <c r="D73" s="1">
        <v>0.71944444444444444</v>
      </c>
      <c r="E73">
        <v>0.7</v>
      </c>
      <c r="F73" s="2">
        <v>42760</v>
      </c>
      <c r="H73" s="4">
        <v>29.349399999999999</v>
      </c>
      <c r="I73" s="4">
        <v>29.5106</v>
      </c>
      <c r="J73" s="4">
        <v>15.892099999999999</v>
      </c>
      <c r="K73" s="4">
        <v>16.1568</v>
      </c>
      <c r="L73" s="4">
        <f>_xlfn.T.TEST(H61:H77, H2:H20, 1, 3)</f>
        <v>3.9090582251852119E-15</v>
      </c>
      <c r="M73" s="4"/>
    </row>
    <row r="74" spans="1:15" x14ac:dyDescent="0.2">
      <c r="A74" t="s">
        <v>28</v>
      </c>
      <c r="B74" s="4">
        <v>-28.442270000000001</v>
      </c>
      <c r="C74" s="4">
        <v>-48.840620999999999</v>
      </c>
      <c r="D74" s="1">
        <v>0.72569444444444453</v>
      </c>
      <c r="E74">
        <v>0.8</v>
      </c>
      <c r="F74" s="2">
        <v>42760</v>
      </c>
      <c r="G74" s="4">
        <v>10.65</v>
      </c>
      <c r="H74" s="4">
        <v>29.118600000000001</v>
      </c>
      <c r="I74" s="4">
        <v>29.5228</v>
      </c>
      <c r="J74" s="4">
        <v>15.246600000000001</v>
      </c>
      <c r="K74" s="4">
        <v>15.943300000000001</v>
      </c>
      <c r="L74" t="s">
        <v>33</v>
      </c>
    </row>
    <row r="75" spans="1:15" x14ac:dyDescent="0.2">
      <c r="A75" t="s">
        <v>25</v>
      </c>
      <c r="B75" s="4">
        <v>-28.42399</v>
      </c>
      <c r="C75" s="4">
        <v>-48.833888000000002</v>
      </c>
      <c r="D75" s="1">
        <v>0.73263888888888884</v>
      </c>
      <c r="E75">
        <v>0.7</v>
      </c>
      <c r="F75" s="2">
        <v>42760</v>
      </c>
      <c r="G75" s="4">
        <v>27.7</v>
      </c>
      <c r="H75" s="4">
        <v>28.6706</v>
      </c>
      <c r="I75" s="4">
        <v>29.2639</v>
      </c>
      <c r="J75" s="4">
        <v>14.4854</v>
      </c>
      <c r="K75" s="4">
        <v>15.5259</v>
      </c>
      <c r="L75">
        <f>STDEV(H61:H77)</f>
        <v>1.2765441589329696</v>
      </c>
      <c r="M75">
        <f>STDEV(I61:I77)</f>
        <v>1.5396005432559829</v>
      </c>
      <c r="N75">
        <f>STDEV(J61:J77)</f>
        <v>5.5942371908246686</v>
      </c>
      <c r="O75">
        <f>STDEV(K61:K77)</f>
        <v>8.7375753362316448</v>
      </c>
    </row>
    <row r="76" spans="1:15" x14ac:dyDescent="0.2">
      <c r="A76" t="s">
        <v>26</v>
      </c>
      <c r="B76" s="4">
        <v>-28.433827999999998</v>
      </c>
      <c r="C76" s="4">
        <v>-48.824950000000001</v>
      </c>
      <c r="D76" s="1">
        <v>0.73749999999999993</v>
      </c>
      <c r="E76">
        <v>0.8</v>
      </c>
      <c r="F76" s="2">
        <v>42760</v>
      </c>
      <c r="G76" s="4">
        <v>3.84</v>
      </c>
      <c r="H76" s="4">
        <v>26.807600000000001</v>
      </c>
      <c r="I76" s="4">
        <v>29.2485</v>
      </c>
      <c r="J76" s="4">
        <v>5.6456</v>
      </c>
      <c r="K76" s="4">
        <v>15.5572</v>
      </c>
      <c r="L76" t="s">
        <v>32</v>
      </c>
    </row>
    <row r="77" spans="1:15" x14ac:dyDescent="0.2">
      <c r="A77" t="s">
        <v>27</v>
      </c>
      <c r="B77" s="4">
        <v>-28.429048000000002</v>
      </c>
      <c r="C77" s="4">
        <v>-48.830182000000001</v>
      </c>
      <c r="D77" s="1">
        <v>0.7402777777777777</v>
      </c>
      <c r="E77">
        <v>0.7</v>
      </c>
      <c r="F77" s="2">
        <v>42760</v>
      </c>
      <c r="G77" s="4">
        <v>5.54</v>
      </c>
      <c r="H77" s="4">
        <v>24.988399999999999</v>
      </c>
      <c r="I77" s="4">
        <v>29.286100000000001</v>
      </c>
      <c r="J77" s="4">
        <v>11.4908</v>
      </c>
      <c r="K77" s="4">
        <v>15.401400000000001</v>
      </c>
      <c r="L77" s="4">
        <f>AVERAGE(H61:H77)</f>
        <v>27.848170588235295</v>
      </c>
      <c r="M77" s="4">
        <f>AVERAGE(I61:I77)</f>
        <v>28.108082352941175</v>
      </c>
      <c r="N77" s="4">
        <f>AVERAGE(J61:J77)</f>
        <v>10.340870588235294</v>
      </c>
      <c r="O77" s="4">
        <f>AVERAGE(K61:K77)</f>
        <v>20.159558823529412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98" zoomScaleNormal="98" zoomScalePageLayoutView="98" workbookViewId="0">
      <selection activeCell="I21" sqref="F1:I21"/>
    </sheetView>
  </sheetViews>
  <sheetFormatPr baseColWidth="10" defaultRowHeight="16" x14ac:dyDescent="0.2"/>
  <cols>
    <col min="6" max="9" width="9" customWidth="1"/>
  </cols>
  <sheetData>
    <row r="1" spans="1:9" x14ac:dyDescent="0.2">
      <c r="A1" t="s">
        <v>5</v>
      </c>
      <c r="B1" t="s">
        <v>0</v>
      </c>
      <c r="C1" s="4" t="s">
        <v>6</v>
      </c>
      <c r="F1" s="21" t="s">
        <v>0</v>
      </c>
      <c r="G1" s="21" t="s">
        <v>74</v>
      </c>
      <c r="H1" s="21" t="s">
        <v>75</v>
      </c>
      <c r="I1" s="21" t="s">
        <v>76</v>
      </c>
    </row>
    <row r="2" spans="1:9" x14ac:dyDescent="0.2">
      <c r="A2" s="20">
        <v>43009</v>
      </c>
      <c r="B2">
        <v>1</v>
      </c>
      <c r="C2" s="4">
        <v>2.77</v>
      </c>
      <c r="F2" s="21">
        <v>1</v>
      </c>
      <c r="G2" s="22">
        <v>2.77</v>
      </c>
      <c r="H2" s="22">
        <v>2.2200000000000002</v>
      </c>
      <c r="I2" s="22">
        <v>5.08</v>
      </c>
    </row>
    <row r="3" spans="1:9" x14ac:dyDescent="0.2">
      <c r="A3" s="20"/>
      <c r="B3">
        <v>2</v>
      </c>
      <c r="C3" s="4">
        <v>4.16</v>
      </c>
      <c r="F3" s="21">
        <v>2</v>
      </c>
      <c r="G3" s="22">
        <v>4.16</v>
      </c>
      <c r="H3" s="22">
        <v>1.1100000000000001</v>
      </c>
      <c r="I3" s="21" t="s">
        <v>31</v>
      </c>
    </row>
    <row r="4" spans="1:9" x14ac:dyDescent="0.2">
      <c r="A4" s="20"/>
      <c r="B4">
        <v>4</v>
      </c>
      <c r="C4" s="4">
        <v>8.31</v>
      </c>
      <c r="F4" s="21">
        <v>3</v>
      </c>
      <c r="G4" s="21" t="s">
        <v>31</v>
      </c>
      <c r="H4" s="22">
        <v>2.77</v>
      </c>
      <c r="I4" s="21" t="s">
        <v>31</v>
      </c>
    </row>
    <row r="5" spans="1:9" x14ac:dyDescent="0.2">
      <c r="A5" s="20"/>
      <c r="B5">
        <v>5</v>
      </c>
      <c r="C5" s="4">
        <v>6.65</v>
      </c>
      <c r="F5" s="21">
        <v>4</v>
      </c>
      <c r="G5" s="22">
        <v>2.77</v>
      </c>
      <c r="H5" s="21" t="s">
        <v>31</v>
      </c>
      <c r="I5" s="21" t="s">
        <v>31</v>
      </c>
    </row>
    <row r="6" spans="1:9" x14ac:dyDescent="0.2">
      <c r="A6" s="20"/>
      <c r="B6">
        <v>7</v>
      </c>
      <c r="C6" s="4">
        <v>6.93</v>
      </c>
      <c r="F6" s="21">
        <v>5</v>
      </c>
      <c r="G6" s="22">
        <v>4.16</v>
      </c>
      <c r="H6" s="22">
        <v>8.6</v>
      </c>
      <c r="I6" s="22">
        <v>4.58</v>
      </c>
    </row>
    <row r="7" spans="1:9" x14ac:dyDescent="0.2">
      <c r="A7" s="20"/>
      <c r="B7">
        <v>9</v>
      </c>
      <c r="C7" s="4">
        <v>5.54</v>
      </c>
      <c r="F7" s="21">
        <v>6</v>
      </c>
      <c r="G7" s="21" t="s">
        <v>31</v>
      </c>
      <c r="H7" s="22">
        <v>5.54</v>
      </c>
      <c r="I7" s="22">
        <v>3.84</v>
      </c>
    </row>
    <row r="8" spans="1:9" x14ac:dyDescent="0.2">
      <c r="A8" s="20"/>
      <c r="B8">
        <v>12</v>
      </c>
      <c r="C8" s="4">
        <v>2.77</v>
      </c>
      <c r="F8" s="21">
        <v>7</v>
      </c>
      <c r="G8" s="22">
        <v>6.93</v>
      </c>
      <c r="H8" s="21" t="s">
        <v>31</v>
      </c>
      <c r="I8" s="22">
        <v>2.77</v>
      </c>
    </row>
    <row r="9" spans="1:9" x14ac:dyDescent="0.2">
      <c r="A9" s="20"/>
      <c r="B9">
        <v>16</v>
      </c>
      <c r="C9" s="4">
        <v>1.39</v>
      </c>
      <c r="F9" s="21">
        <v>8</v>
      </c>
      <c r="G9" s="21" t="s">
        <v>31</v>
      </c>
      <c r="H9" s="22">
        <v>12.93</v>
      </c>
      <c r="I9" s="22">
        <v>0.62</v>
      </c>
    </row>
    <row r="10" spans="1:9" x14ac:dyDescent="0.2">
      <c r="A10" s="20"/>
      <c r="B10">
        <v>15</v>
      </c>
      <c r="C10" s="4">
        <v>1.85</v>
      </c>
      <c r="F10" s="21">
        <v>9</v>
      </c>
      <c r="G10" s="22">
        <v>5.54</v>
      </c>
      <c r="H10" s="22">
        <v>7.39</v>
      </c>
      <c r="I10" s="22">
        <v>6.09</v>
      </c>
    </row>
    <row r="11" spans="1:9" x14ac:dyDescent="0.2">
      <c r="A11" s="20"/>
      <c r="B11">
        <v>19</v>
      </c>
      <c r="C11" s="4">
        <v>3.69</v>
      </c>
      <c r="F11" s="21">
        <v>10</v>
      </c>
      <c r="G11" s="21" t="s">
        <v>31</v>
      </c>
      <c r="H11" s="21" t="s">
        <v>31</v>
      </c>
      <c r="I11" s="21" t="s">
        <v>31</v>
      </c>
    </row>
    <row r="12" spans="1:9" x14ac:dyDescent="0.2">
      <c r="A12" s="20"/>
      <c r="B12">
        <v>20</v>
      </c>
      <c r="C12" s="4">
        <v>6.65</v>
      </c>
      <c r="F12" s="21">
        <v>11</v>
      </c>
      <c r="G12" s="22" t="s">
        <v>31</v>
      </c>
      <c r="H12" s="21" t="s">
        <v>31</v>
      </c>
      <c r="I12" s="22">
        <v>9.07</v>
      </c>
    </row>
    <row r="13" spans="1:9" x14ac:dyDescent="0.2">
      <c r="A13" s="20"/>
      <c r="B13">
        <v>14</v>
      </c>
      <c r="C13" s="4">
        <v>8.6199999999999992</v>
      </c>
      <c r="F13" s="21">
        <v>12</v>
      </c>
      <c r="G13" s="22">
        <v>2.77</v>
      </c>
      <c r="H13" s="22">
        <v>3.69</v>
      </c>
      <c r="I13" s="22">
        <v>5.54</v>
      </c>
    </row>
    <row r="14" spans="1:9" x14ac:dyDescent="0.2">
      <c r="A14" s="20">
        <v>42924</v>
      </c>
      <c r="B14">
        <v>1</v>
      </c>
      <c r="C14" s="4">
        <v>2.2200000000000002</v>
      </c>
      <c r="F14" s="21">
        <v>13</v>
      </c>
      <c r="G14" s="22" t="s">
        <v>31</v>
      </c>
      <c r="H14" s="22">
        <v>14.77</v>
      </c>
      <c r="I14" s="21" t="s">
        <v>31</v>
      </c>
    </row>
    <row r="15" spans="1:9" x14ac:dyDescent="0.2">
      <c r="A15" s="20"/>
      <c r="B15">
        <v>2</v>
      </c>
      <c r="C15" s="4">
        <v>1.1100000000000001</v>
      </c>
      <c r="F15" s="21">
        <v>14</v>
      </c>
      <c r="G15" s="22" t="s">
        <v>31</v>
      </c>
      <c r="H15" s="22">
        <v>3.69</v>
      </c>
      <c r="I15" s="22">
        <v>6.65</v>
      </c>
    </row>
    <row r="16" spans="1:9" x14ac:dyDescent="0.2">
      <c r="A16" s="20"/>
      <c r="B16">
        <v>3</v>
      </c>
      <c r="C16" s="4">
        <v>2.77</v>
      </c>
      <c r="F16" s="21">
        <v>15</v>
      </c>
      <c r="G16" s="22">
        <v>1.85</v>
      </c>
      <c r="H16" s="21" t="s">
        <v>31</v>
      </c>
      <c r="I16" s="22">
        <v>4.82</v>
      </c>
    </row>
    <row r="17" spans="1:9" x14ac:dyDescent="0.2">
      <c r="A17" s="20"/>
      <c r="B17">
        <v>5</v>
      </c>
      <c r="C17" s="4">
        <v>8.6</v>
      </c>
      <c r="F17" s="21">
        <v>16</v>
      </c>
      <c r="G17" s="22">
        <v>1.39</v>
      </c>
      <c r="H17" s="22">
        <v>1.85</v>
      </c>
      <c r="I17" s="21" t="s">
        <v>31</v>
      </c>
    </row>
    <row r="18" spans="1:9" x14ac:dyDescent="0.2">
      <c r="A18" s="20"/>
      <c r="B18">
        <v>6</v>
      </c>
      <c r="C18" s="4">
        <v>5.54</v>
      </c>
      <c r="F18" s="21">
        <v>17</v>
      </c>
      <c r="G18" s="21" t="s">
        <v>31</v>
      </c>
      <c r="H18" s="22">
        <v>3.69</v>
      </c>
      <c r="I18" s="22">
        <v>10.65</v>
      </c>
    </row>
    <row r="19" spans="1:9" x14ac:dyDescent="0.2">
      <c r="A19" s="20"/>
      <c r="B19">
        <v>8</v>
      </c>
      <c r="C19" s="4">
        <v>12.93</v>
      </c>
      <c r="F19" s="21">
        <v>18</v>
      </c>
      <c r="G19" s="22" t="s">
        <v>31</v>
      </c>
      <c r="H19" s="22">
        <v>3.69</v>
      </c>
      <c r="I19" s="22">
        <v>27.7</v>
      </c>
    </row>
    <row r="20" spans="1:9" x14ac:dyDescent="0.2">
      <c r="A20" s="20"/>
      <c r="B20">
        <v>9</v>
      </c>
      <c r="C20" s="4">
        <v>7.39</v>
      </c>
      <c r="F20" s="21">
        <v>19</v>
      </c>
      <c r="G20" s="22">
        <v>3.69</v>
      </c>
      <c r="H20" s="22">
        <v>1.85</v>
      </c>
      <c r="I20" s="22">
        <v>3.84</v>
      </c>
    </row>
    <row r="21" spans="1:9" x14ac:dyDescent="0.2">
      <c r="A21" s="20"/>
      <c r="B21">
        <v>12</v>
      </c>
      <c r="C21" s="4">
        <v>3.69</v>
      </c>
      <c r="F21" s="21">
        <v>20</v>
      </c>
      <c r="G21" s="22">
        <v>8.6199999999999992</v>
      </c>
      <c r="H21" s="22">
        <v>9.23</v>
      </c>
      <c r="I21" s="22">
        <v>5.54</v>
      </c>
    </row>
    <row r="22" spans="1:9" x14ac:dyDescent="0.2">
      <c r="A22" s="20"/>
      <c r="B22">
        <v>13</v>
      </c>
      <c r="C22" s="4">
        <v>14.77</v>
      </c>
    </row>
    <row r="23" spans="1:9" x14ac:dyDescent="0.2">
      <c r="A23" s="20"/>
      <c r="B23">
        <v>14</v>
      </c>
      <c r="C23" s="4">
        <v>3.69</v>
      </c>
      <c r="G23" s="4"/>
    </row>
    <row r="24" spans="1:9" x14ac:dyDescent="0.2">
      <c r="A24" s="20"/>
      <c r="B24">
        <v>16</v>
      </c>
      <c r="C24" s="4">
        <v>1.85</v>
      </c>
      <c r="G24" s="4"/>
    </row>
    <row r="25" spans="1:9" x14ac:dyDescent="0.2">
      <c r="A25" s="20"/>
      <c r="B25">
        <v>17</v>
      </c>
      <c r="C25" s="4">
        <v>3.69</v>
      </c>
      <c r="G25" s="4"/>
    </row>
    <row r="26" spans="1:9" x14ac:dyDescent="0.2">
      <c r="A26" s="20"/>
      <c r="B26">
        <v>18</v>
      </c>
      <c r="C26" s="4">
        <v>3.69</v>
      </c>
      <c r="G26" s="4"/>
    </row>
    <row r="27" spans="1:9" x14ac:dyDescent="0.2">
      <c r="A27" s="20"/>
      <c r="B27">
        <v>19</v>
      </c>
      <c r="C27" s="4">
        <v>1.85</v>
      </c>
      <c r="G27" s="4"/>
    </row>
    <row r="28" spans="1:9" x14ac:dyDescent="0.2">
      <c r="A28" s="20"/>
      <c r="B28">
        <v>20</v>
      </c>
      <c r="C28" s="4">
        <v>9.23</v>
      </c>
      <c r="G28" s="4"/>
    </row>
    <row r="29" spans="1:9" x14ac:dyDescent="0.2">
      <c r="A29" s="20">
        <v>42760</v>
      </c>
      <c r="B29">
        <v>1</v>
      </c>
      <c r="C29" s="4">
        <v>5.08</v>
      </c>
      <c r="G29" s="4"/>
    </row>
    <row r="30" spans="1:9" x14ac:dyDescent="0.2">
      <c r="A30" s="20"/>
      <c r="B30">
        <v>6</v>
      </c>
      <c r="C30" s="4">
        <v>3.84</v>
      </c>
      <c r="G30" s="4"/>
    </row>
    <row r="31" spans="1:9" x14ac:dyDescent="0.2">
      <c r="A31" s="20"/>
      <c r="B31">
        <v>5</v>
      </c>
      <c r="C31" s="4">
        <v>4.58</v>
      </c>
      <c r="G31" s="4"/>
    </row>
    <row r="32" spans="1:9" x14ac:dyDescent="0.2">
      <c r="A32" s="20"/>
      <c r="B32">
        <v>7</v>
      </c>
      <c r="C32" s="4">
        <v>2.77</v>
      </c>
      <c r="G32" s="4"/>
    </row>
    <row r="33" spans="1:7" x14ac:dyDescent="0.2">
      <c r="A33" s="20"/>
      <c r="B33">
        <v>8</v>
      </c>
      <c r="C33" s="4">
        <v>0.62</v>
      </c>
      <c r="G33" s="4"/>
    </row>
    <row r="34" spans="1:7" x14ac:dyDescent="0.2">
      <c r="A34" s="20"/>
      <c r="B34">
        <v>9</v>
      </c>
      <c r="C34" s="4">
        <v>6.09</v>
      </c>
      <c r="G34" s="4"/>
    </row>
    <row r="35" spans="1:7" x14ac:dyDescent="0.2">
      <c r="A35" s="20"/>
      <c r="B35">
        <v>11</v>
      </c>
      <c r="C35" s="4">
        <v>9.07</v>
      </c>
      <c r="G35" s="4"/>
    </row>
    <row r="36" spans="1:7" x14ac:dyDescent="0.2">
      <c r="A36" s="20"/>
      <c r="B36">
        <v>12</v>
      </c>
      <c r="C36" s="4">
        <v>5.54</v>
      </c>
      <c r="G36" s="4"/>
    </row>
    <row r="37" spans="1:7" x14ac:dyDescent="0.2">
      <c r="A37" s="20"/>
      <c r="B37">
        <v>14</v>
      </c>
      <c r="C37" s="4">
        <v>6.65</v>
      </c>
      <c r="G37" s="4"/>
    </row>
    <row r="38" spans="1:7" x14ac:dyDescent="0.2">
      <c r="A38" s="20"/>
      <c r="B38">
        <v>15</v>
      </c>
      <c r="C38" s="4">
        <v>4.82</v>
      </c>
      <c r="G38" s="4"/>
    </row>
    <row r="39" spans="1:7" x14ac:dyDescent="0.2">
      <c r="A39" s="20"/>
      <c r="B39">
        <v>17</v>
      </c>
      <c r="C39" s="4">
        <v>10.65</v>
      </c>
      <c r="G39" s="4"/>
    </row>
    <row r="40" spans="1:7" x14ac:dyDescent="0.2">
      <c r="A40" s="20"/>
      <c r="B40">
        <v>18</v>
      </c>
      <c r="C40" s="4">
        <v>27.7</v>
      </c>
      <c r="G40" s="4"/>
    </row>
    <row r="41" spans="1:7" x14ac:dyDescent="0.2">
      <c r="A41" s="20"/>
      <c r="B41">
        <v>19</v>
      </c>
      <c r="C41" s="4">
        <v>3.84</v>
      </c>
      <c r="G41" s="4"/>
    </row>
    <row r="42" spans="1:7" x14ac:dyDescent="0.2">
      <c r="A42" s="20"/>
      <c r="B42">
        <v>20</v>
      </c>
      <c r="C42" s="4">
        <v>5.54</v>
      </c>
      <c r="G42" s="4"/>
    </row>
  </sheetData>
  <mergeCells count="3">
    <mergeCell ref="A2:A13"/>
    <mergeCell ref="A14:A28"/>
    <mergeCell ref="A29:A4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topLeftCell="G1" workbookViewId="0">
      <selection activeCell="Q1" sqref="Q1:V4"/>
    </sheetView>
  </sheetViews>
  <sheetFormatPr baseColWidth="10" defaultRowHeight="16" x14ac:dyDescent="0.2"/>
  <cols>
    <col min="10" max="10" width="18.6640625" customWidth="1"/>
    <col min="19" max="19" width="9.1640625" customWidth="1"/>
    <col min="20" max="21" width="8.83203125" customWidth="1"/>
    <col min="22" max="22" width="8.1640625" customWidth="1"/>
  </cols>
  <sheetData>
    <row r="1" spans="1:22" x14ac:dyDescent="0.2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s="4" t="s">
        <v>6</v>
      </c>
      <c r="K1" t="s">
        <v>73</v>
      </c>
      <c r="L1" t="s">
        <v>72</v>
      </c>
      <c r="M1" t="s">
        <v>68</v>
      </c>
      <c r="N1" t="s">
        <v>71</v>
      </c>
      <c r="O1" t="s">
        <v>69</v>
      </c>
      <c r="Q1" s="23"/>
      <c r="R1" s="23" t="s">
        <v>73</v>
      </c>
      <c r="S1" s="23" t="s">
        <v>68</v>
      </c>
      <c r="T1" s="23" t="s">
        <v>70</v>
      </c>
      <c r="U1" s="23" t="s">
        <v>69</v>
      </c>
      <c r="V1" s="23" t="s">
        <v>70</v>
      </c>
    </row>
    <row r="2" spans="1:22" x14ac:dyDescent="0.2">
      <c r="A2" s="16" t="s">
        <v>23</v>
      </c>
      <c r="B2" s="17">
        <v>-28.46321</v>
      </c>
      <c r="C2" s="17">
        <v>-48.845545000000001</v>
      </c>
      <c r="D2" s="18">
        <v>0.68402777777777779</v>
      </c>
      <c r="E2" s="16">
        <v>130</v>
      </c>
      <c r="F2" s="19">
        <v>43009</v>
      </c>
      <c r="G2" s="17">
        <v>1.39</v>
      </c>
      <c r="J2" t="s">
        <v>45</v>
      </c>
      <c r="K2" s="4">
        <f>AVERAGE(G2:G20)</f>
        <v>4.9441666666666668</v>
      </c>
      <c r="L2" s="4">
        <f>_xlfn.STDEV.S(G2:G20)</f>
        <v>2.5010305451710875</v>
      </c>
      <c r="M2" s="4">
        <f>MIN(G2:G20)</f>
        <v>1.39</v>
      </c>
      <c r="N2" s="4" t="s">
        <v>23</v>
      </c>
      <c r="O2" s="4">
        <f>MAX(G2:G20)</f>
        <v>8.6199999999999992</v>
      </c>
      <c r="Q2" s="23" t="s">
        <v>45</v>
      </c>
      <c r="R2" s="23" t="s">
        <v>77</v>
      </c>
      <c r="S2" s="23">
        <v>1.39</v>
      </c>
      <c r="T2" s="23" t="s">
        <v>23</v>
      </c>
      <c r="U2" s="23">
        <v>8.6199999999999992</v>
      </c>
      <c r="V2" s="23" t="s">
        <v>29</v>
      </c>
    </row>
    <row r="3" spans="1:22" x14ac:dyDescent="0.2">
      <c r="A3" s="16" t="s">
        <v>24</v>
      </c>
      <c r="B3" s="17">
        <v>-28.457497</v>
      </c>
      <c r="C3" s="17">
        <v>-48.831837</v>
      </c>
      <c r="D3" s="18">
        <v>0.69027777777777777</v>
      </c>
      <c r="E3" s="16">
        <v>100</v>
      </c>
      <c r="F3" s="19">
        <v>43009</v>
      </c>
      <c r="G3" s="17">
        <v>1.85</v>
      </c>
      <c r="J3" t="s">
        <v>43</v>
      </c>
      <c r="K3" s="4">
        <f>AVERAGE(G21:G40)</f>
        <v>5.5346666666666664</v>
      </c>
      <c r="L3" s="4">
        <f>_xlfn.STDEV.S(G21:G40)</f>
        <v>4.1871331253643964</v>
      </c>
      <c r="M3" s="4">
        <f>MIN(G21:G40)</f>
        <v>1.1100000000000001</v>
      </c>
      <c r="N3" s="4" t="s">
        <v>12</v>
      </c>
      <c r="O3" s="4">
        <f>MAX(G21:G40)</f>
        <v>14.77</v>
      </c>
      <c r="Q3" s="23" t="s">
        <v>43</v>
      </c>
      <c r="R3" s="23" t="s">
        <v>78</v>
      </c>
      <c r="S3" s="23">
        <v>1.1100000000000001</v>
      </c>
      <c r="T3" s="23" t="s">
        <v>12</v>
      </c>
      <c r="U3" s="23">
        <v>14.77</v>
      </c>
      <c r="V3" s="23" t="s">
        <v>22</v>
      </c>
    </row>
    <row r="4" spans="1:22" x14ac:dyDescent="0.2">
      <c r="A4" s="8" t="s">
        <v>11</v>
      </c>
      <c r="B4" s="9">
        <v>-28.495190999999998</v>
      </c>
      <c r="C4" s="9">
        <v>-48.753239999999998</v>
      </c>
      <c r="D4" s="10">
        <v>0.58611111111111114</v>
      </c>
      <c r="E4" s="8">
        <v>135</v>
      </c>
      <c r="F4" s="11">
        <v>43009</v>
      </c>
      <c r="G4" s="9">
        <v>2.77</v>
      </c>
      <c r="J4" t="s">
        <v>67</v>
      </c>
      <c r="K4" s="4">
        <f>AVERAGE(G41:G57)</f>
        <v>6.9135714285714291</v>
      </c>
      <c r="L4" s="4">
        <f>_xlfn.STDEV.S(G41:G57)</f>
        <v>6.4692784131472632</v>
      </c>
      <c r="M4" s="4">
        <f>MIN(G41:G57)</f>
        <v>0.62</v>
      </c>
      <c r="N4" s="4" t="s">
        <v>18</v>
      </c>
      <c r="O4" s="4">
        <f>MAX(G41:G57)</f>
        <v>27.7</v>
      </c>
      <c r="Q4" s="23" t="s">
        <v>67</v>
      </c>
      <c r="R4" s="24" t="s">
        <v>79</v>
      </c>
      <c r="S4" s="23">
        <v>0.62</v>
      </c>
      <c r="T4" s="23" t="s">
        <v>18</v>
      </c>
      <c r="U4" s="23">
        <v>27.7</v>
      </c>
      <c r="V4" s="23" t="s">
        <v>25</v>
      </c>
    </row>
    <row r="5" spans="1:22" x14ac:dyDescent="0.2">
      <c r="A5" t="s">
        <v>21</v>
      </c>
      <c r="B5" s="4">
        <v>-28.474591</v>
      </c>
      <c r="C5" s="4">
        <v>-48.823625</v>
      </c>
      <c r="D5" s="1">
        <v>0.66736111111111107</v>
      </c>
      <c r="E5">
        <v>190</v>
      </c>
      <c r="F5" s="2">
        <v>43009</v>
      </c>
      <c r="G5" s="4">
        <v>2.77</v>
      </c>
    </row>
    <row r="6" spans="1:22" x14ac:dyDescent="0.2">
      <c r="A6" t="s">
        <v>26</v>
      </c>
      <c r="B6" s="4">
        <v>-28.433827999999998</v>
      </c>
      <c r="C6" s="4">
        <v>-48.824950000000001</v>
      </c>
      <c r="D6" s="1">
        <v>0.70277777777777783</v>
      </c>
      <c r="E6">
        <v>150</v>
      </c>
      <c r="F6" s="2">
        <v>43009</v>
      </c>
      <c r="G6" s="4">
        <v>3.69</v>
      </c>
    </row>
    <row r="7" spans="1:22" x14ac:dyDescent="0.2">
      <c r="A7" s="8" t="s">
        <v>12</v>
      </c>
      <c r="B7" s="9">
        <v>-28.496576000000001</v>
      </c>
      <c r="C7" s="9">
        <v>-48.759543000000001</v>
      </c>
      <c r="D7" s="10">
        <v>0.59097222222222223</v>
      </c>
      <c r="E7" s="8">
        <v>150</v>
      </c>
      <c r="F7" s="11">
        <v>43009</v>
      </c>
      <c r="G7" s="9">
        <v>4.16</v>
      </c>
    </row>
    <row r="8" spans="1:22" x14ac:dyDescent="0.2">
      <c r="A8" t="s">
        <v>17</v>
      </c>
      <c r="B8" s="4">
        <v>-28.491002000000002</v>
      </c>
      <c r="C8" s="4">
        <v>-48.806651000000002</v>
      </c>
      <c r="D8" s="1">
        <v>0.63055555555555554</v>
      </c>
      <c r="E8">
        <v>75</v>
      </c>
      <c r="F8" s="2">
        <v>43009</v>
      </c>
      <c r="G8" s="4">
        <v>5.54</v>
      </c>
    </row>
    <row r="9" spans="1:22" x14ac:dyDescent="0.2">
      <c r="A9" t="s">
        <v>27</v>
      </c>
      <c r="B9" s="4">
        <v>-28.429048000000002</v>
      </c>
      <c r="C9" s="4">
        <v>-48.830182000000001</v>
      </c>
      <c r="D9" s="1">
        <v>0.7104166666666667</v>
      </c>
      <c r="E9">
        <v>90</v>
      </c>
      <c r="F9" s="2">
        <v>43009</v>
      </c>
      <c r="G9" s="4">
        <v>6.65</v>
      </c>
    </row>
    <row r="10" spans="1:22" s="8" customFormat="1" x14ac:dyDescent="0.2">
      <c r="A10" s="12" t="s">
        <v>14</v>
      </c>
      <c r="B10" s="13">
        <v>-28.506855999999999</v>
      </c>
      <c r="C10" s="13">
        <v>-48.797201000000001</v>
      </c>
      <c r="D10" s="14">
        <v>0.61319444444444449</v>
      </c>
      <c r="E10" s="12">
        <v>90</v>
      </c>
      <c r="F10" s="15">
        <v>43009</v>
      </c>
      <c r="G10" s="13">
        <v>6.65</v>
      </c>
    </row>
    <row r="11" spans="1:22" s="8" customFormat="1" x14ac:dyDescent="0.2">
      <c r="A11" t="s">
        <v>16</v>
      </c>
      <c r="B11" s="4">
        <v>-28.478801000000001</v>
      </c>
      <c r="C11" s="4">
        <v>-48.791544000000002</v>
      </c>
      <c r="D11" s="1">
        <v>0.62361111111111112</v>
      </c>
      <c r="E11">
        <v>115</v>
      </c>
      <c r="F11" s="2">
        <v>43009</v>
      </c>
      <c r="G11" s="4">
        <v>6.93</v>
      </c>
    </row>
    <row r="12" spans="1:22" s="8" customFormat="1" x14ac:dyDescent="0.2">
      <c r="A12" s="12" t="s">
        <v>13</v>
      </c>
      <c r="B12" s="13">
        <v>-28.513133</v>
      </c>
      <c r="C12" s="13">
        <v>-48.808737000000001</v>
      </c>
      <c r="D12" s="14">
        <v>0.6069444444444444</v>
      </c>
      <c r="E12" s="12">
        <v>80</v>
      </c>
      <c r="F12" s="15">
        <v>43009</v>
      </c>
      <c r="G12" s="13">
        <v>8.31</v>
      </c>
    </row>
    <row r="13" spans="1:22" s="8" customFormat="1" x14ac:dyDescent="0.2">
      <c r="A13" s="8" t="s">
        <v>29</v>
      </c>
      <c r="B13" s="9">
        <v>-28.450671</v>
      </c>
      <c r="C13" s="9">
        <v>-48.821950999999999</v>
      </c>
      <c r="D13" s="10">
        <v>0.73125000000000007</v>
      </c>
      <c r="E13" s="8">
        <v>120</v>
      </c>
      <c r="F13" s="11">
        <v>43009</v>
      </c>
      <c r="G13" s="9">
        <v>8.6199999999999992</v>
      </c>
    </row>
    <row r="14" spans="1:22" x14ac:dyDescent="0.2">
      <c r="A14" t="s">
        <v>19</v>
      </c>
      <c r="B14" s="4">
        <v>-28.462786999999999</v>
      </c>
      <c r="C14" s="4">
        <v>-48.804977000000001</v>
      </c>
      <c r="D14" s="1">
        <v>0.6479166666666667</v>
      </c>
      <c r="E14">
        <v>180</v>
      </c>
      <c r="F14" s="2">
        <v>43009</v>
      </c>
      <c r="G14" s="4"/>
    </row>
    <row r="15" spans="1:22" x14ac:dyDescent="0.2">
      <c r="A15" s="8" t="s">
        <v>20</v>
      </c>
      <c r="B15" s="9">
        <v>-28.469857999999999</v>
      </c>
      <c r="C15" s="9">
        <v>-48.810977999999999</v>
      </c>
      <c r="D15" s="10">
        <v>0.65902777777777777</v>
      </c>
      <c r="E15" s="8">
        <v>130</v>
      </c>
      <c r="F15" s="11">
        <v>43009</v>
      </c>
      <c r="G15" s="9"/>
    </row>
    <row r="16" spans="1:22" x14ac:dyDescent="0.2">
      <c r="A16" s="16" t="s">
        <v>22</v>
      </c>
      <c r="B16" s="17">
        <v>-28.497267999999998</v>
      </c>
      <c r="C16" s="17">
        <v>-48.832250000000002</v>
      </c>
      <c r="D16" s="18">
        <v>0.6777777777777777</v>
      </c>
      <c r="E16" s="16">
        <v>130</v>
      </c>
      <c r="F16" s="19">
        <v>43009</v>
      </c>
      <c r="G16" s="17"/>
    </row>
    <row r="17" spans="1:7" x14ac:dyDescent="0.2">
      <c r="A17" s="16" t="s">
        <v>28</v>
      </c>
      <c r="B17" s="17">
        <v>-28.442270000000001</v>
      </c>
      <c r="C17" s="17">
        <v>-48.840620999999999</v>
      </c>
      <c r="D17" s="18">
        <v>0.72152777777777777</v>
      </c>
      <c r="E17" s="16">
        <v>230</v>
      </c>
      <c r="F17" s="19">
        <v>43009</v>
      </c>
      <c r="G17" s="17"/>
    </row>
    <row r="18" spans="1:7" s="16" customFormat="1" x14ac:dyDescent="0.2">
      <c r="A18" t="s">
        <v>25</v>
      </c>
      <c r="B18" s="4">
        <v>-28.42399</v>
      </c>
      <c r="C18" s="4">
        <v>-48.833888000000002</v>
      </c>
      <c r="D18" s="1">
        <v>0.69791666666666663</v>
      </c>
      <c r="E18">
        <v>170</v>
      </c>
      <c r="F18" s="2">
        <v>43009</v>
      </c>
      <c r="G18" s="4"/>
    </row>
    <row r="19" spans="1:7" s="16" customFormat="1" x14ac:dyDescent="0.2">
      <c r="A19" s="12" t="s">
        <v>15</v>
      </c>
      <c r="B19" s="13">
        <v>-28.499237999999998</v>
      </c>
      <c r="C19" s="13">
        <v>-48.786512000000002</v>
      </c>
      <c r="D19" s="14">
        <v>0.61805555555555558</v>
      </c>
      <c r="E19" s="12">
        <v>90</v>
      </c>
      <c r="F19" s="15">
        <v>43009</v>
      </c>
      <c r="G19" s="13"/>
    </row>
    <row r="20" spans="1:7" s="16" customFormat="1" x14ac:dyDescent="0.2">
      <c r="A20" t="s">
        <v>18</v>
      </c>
      <c r="B20" s="4">
        <v>-28.482447000000001</v>
      </c>
      <c r="C20" s="4">
        <v>-48.794307000000003</v>
      </c>
      <c r="D20" s="1">
        <v>0.63958333333333328</v>
      </c>
      <c r="E20">
        <v>120</v>
      </c>
      <c r="F20" s="2">
        <v>43009</v>
      </c>
      <c r="G20" s="4"/>
    </row>
    <row r="21" spans="1:7" s="8" customFormat="1" x14ac:dyDescent="0.2">
      <c r="A21" s="8" t="s">
        <v>12</v>
      </c>
      <c r="B21" s="9">
        <v>-28.496576000000001</v>
      </c>
      <c r="C21" s="9">
        <v>-48.759543000000001</v>
      </c>
      <c r="D21" s="10">
        <v>0.62013888888888891</v>
      </c>
      <c r="E21" s="8">
        <v>110</v>
      </c>
      <c r="F21" s="11">
        <v>42924</v>
      </c>
      <c r="G21" s="9">
        <v>1.1100000000000001</v>
      </c>
    </row>
    <row r="22" spans="1:7" s="8" customFormat="1" x14ac:dyDescent="0.2">
      <c r="A22" s="16" t="s">
        <v>23</v>
      </c>
      <c r="B22" s="17">
        <v>-28.46321</v>
      </c>
      <c r="C22" s="17">
        <v>-48.845545000000001</v>
      </c>
      <c r="D22" s="18">
        <v>0.71597222222222223</v>
      </c>
      <c r="E22" s="16"/>
      <c r="F22" s="19">
        <v>42924</v>
      </c>
      <c r="G22" s="17">
        <v>1.85</v>
      </c>
    </row>
    <row r="23" spans="1:7" s="8" customFormat="1" x14ac:dyDescent="0.2">
      <c r="A23" t="s">
        <v>26</v>
      </c>
      <c r="B23" s="4">
        <v>-28.433827999999998</v>
      </c>
      <c r="C23" s="4">
        <v>-48.824950000000001</v>
      </c>
      <c r="D23" s="1">
        <v>0.7402777777777777</v>
      </c>
      <c r="E23"/>
      <c r="F23" s="2">
        <v>42924</v>
      </c>
      <c r="G23" s="4">
        <v>1.85</v>
      </c>
    </row>
    <row r="24" spans="1:7" s="8" customFormat="1" x14ac:dyDescent="0.2">
      <c r="A24" s="8" t="s">
        <v>11</v>
      </c>
      <c r="B24" s="9">
        <v>-28.495190999999998</v>
      </c>
      <c r="C24" s="9">
        <v>-48.753239999999998</v>
      </c>
      <c r="D24" s="10">
        <v>0.61388888888888882</v>
      </c>
      <c r="E24" s="8">
        <v>125</v>
      </c>
      <c r="F24" s="11">
        <v>42924</v>
      </c>
      <c r="G24" s="9">
        <v>2.2200000000000002</v>
      </c>
    </row>
    <row r="25" spans="1:7" s="16" customFormat="1" x14ac:dyDescent="0.2">
      <c r="A25" s="8" t="s">
        <v>30</v>
      </c>
      <c r="B25" s="9">
        <v>-28.501429000000002</v>
      </c>
      <c r="C25" s="9">
        <v>-48.772615999999999</v>
      </c>
      <c r="D25" s="10">
        <v>0.625</v>
      </c>
      <c r="E25" s="8">
        <v>100</v>
      </c>
      <c r="F25" s="11">
        <v>42924</v>
      </c>
      <c r="G25" s="9">
        <v>2.77</v>
      </c>
    </row>
    <row r="26" spans="1:7" s="16" customFormat="1" x14ac:dyDescent="0.2">
      <c r="A26" t="s">
        <v>21</v>
      </c>
      <c r="B26" s="4">
        <v>-28.474591</v>
      </c>
      <c r="C26" s="4">
        <v>-48.823625</v>
      </c>
      <c r="D26" s="1">
        <v>0.68055555555555547</v>
      </c>
      <c r="E26">
        <v>120</v>
      </c>
      <c r="F26" s="2">
        <v>42924</v>
      </c>
      <c r="G26" s="4">
        <v>3.69</v>
      </c>
    </row>
    <row r="27" spans="1:7" s="16" customFormat="1" x14ac:dyDescent="0.2">
      <c r="A27" s="8" t="s">
        <v>29</v>
      </c>
      <c r="B27" s="9">
        <v>-28.450671</v>
      </c>
      <c r="C27" s="9">
        <v>-48.821950999999999</v>
      </c>
      <c r="D27" s="10">
        <v>0.69236111111111109</v>
      </c>
      <c r="E27" s="8">
        <v>110</v>
      </c>
      <c r="F27" s="11">
        <v>42924</v>
      </c>
      <c r="G27" s="9">
        <v>3.69</v>
      </c>
    </row>
    <row r="28" spans="1:7" s="16" customFormat="1" x14ac:dyDescent="0.2">
      <c r="A28" s="16" t="s">
        <v>28</v>
      </c>
      <c r="B28" s="17">
        <v>-28.442270000000001</v>
      </c>
      <c r="C28" s="17">
        <v>-48.840620999999999</v>
      </c>
      <c r="D28" s="18">
        <v>0.72777777777777775</v>
      </c>
      <c r="F28" s="19">
        <v>42924</v>
      </c>
      <c r="G28" s="17">
        <v>3.69</v>
      </c>
    </row>
    <row r="29" spans="1:7" s="16" customFormat="1" x14ac:dyDescent="0.2">
      <c r="A29" t="s">
        <v>25</v>
      </c>
      <c r="B29" s="4">
        <v>-28.42399</v>
      </c>
      <c r="C29" s="4">
        <v>-48.833888000000002</v>
      </c>
      <c r="D29" s="1">
        <v>0.73611111111111116</v>
      </c>
      <c r="E29"/>
      <c r="F29" s="2">
        <v>42924</v>
      </c>
      <c r="G29" s="4">
        <v>3.69</v>
      </c>
    </row>
    <row r="30" spans="1:7" s="16" customFormat="1" x14ac:dyDescent="0.2">
      <c r="A30" s="12" t="s">
        <v>15</v>
      </c>
      <c r="B30" s="13">
        <v>-28.499237999999998</v>
      </c>
      <c r="C30" s="13">
        <v>-48.786512000000002</v>
      </c>
      <c r="D30" s="14">
        <v>0.6381944444444444</v>
      </c>
      <c r="E30" s="12">
        <v>80</v>
      </c>
      <c r="F30" s="15">
        <v>42924</v>
      </c>
      <c r="G30" s="13">
        <v>5.54</v>
      </c>
    </row>
    <row r="31" spans="1:7" s="16" customFormat="1" x14ac:dyDescent="0.2">
      <c r="A31" t="s">
        <v>17</v>
      </c>
      <c r="B31" s="4">
        <v>-28.491002000000002</v>
      </c>
      <c r="C31" s="4">
        <v>-48.806651000000002</v>
      </c>
      <c r="D31" s="1">
        <v>0.66041666666666665</v>
      </c>
      <c r="E31">
        <v>40</v>
      </c>
      <c r="F31" s="2">
        <v>42924</v>
      </c>
      <c r="G31" s="4">
        <v>7.39</v>
      </c>
    </row>
    <row r="32" spans="1:7" s="16" customFormat="1" x14ac:dyDescent="0.2">
      <c r="A32" s="12" t="s">
        <v>14</v>
      </c>
      <c r="B32" s="13">
        <v>-28.506855999999999</v>
      </c>
      <c r="C32" s="13">
        <v>-48.797201000000001</v>
      </c>
      <c r="D32" s="14">
        <v>0.63402777777777775</v>
      </c>
      <c r="E32" s="12">
        <v>100</v>
      </c>
      <c r="F32" s="15">
        <v>42924</v>
      </c>
      <c r="G32" s="13">
        <v>8.6</v>
      </c>
    </row>
    <row r="33" spans="1:7" s="16" customFormat="1" x14ac:dyDescent="0.2">
      <c r="A33" t="s">
        <v>27</v>
      </c>
      <c r="B33" s="4">
        <v>-28.429048000000002</v>
      </c>
      <c r="C33" s="4">
        <v>-48.830182000000001</v>
      </c>
      <c r="D33" s="1">
        <v>0.74791666666666667</v>
      </c>
      <c r="E33"/>
      <c r="F33" s="2">
        <v>42924</v>
      </c>
      <c r="G33" s="4">
        <v>9.23</v>
      </c>
    </row>
    <row r="34" spans="1:7" s="16" customFormat="1" x14ac:dyDescent="0.2">
      <c r="A34" t="s">
        <v>18</v>
      </c>
      <c r="B34" s="4">
        <v>-28.482447000000001</v>
      </c>
      <c r="C34" s="4">
        <v>-48.794307000000003</v>
      </c>
      <c r="D34" s="1">
        <v>0.65416666666666667</v>
      </c>
      <c r="E34">
        <v>70</v>
      </c>
      <c r="F34" s="2">
        <v>42924</v>
      </c>
      <c r="G34" s="4">
        <v>12.93</v>
      </c>
    </row>
    <row r="35" spans="1:7" s="16" customFormat="1" x14ac:dyDescent="0.2">
      <c r="A35" s="16" t="s">
        <v>22</v>
      </c>
      <c r="B35" s="17">
        <v>-28.497267999999998</v>
      </c>
      <c r="C35" s="17">
        <v>-48.832250000000002</v>
      </c>
      <c r="D35" s="18">
        <v>0.68611111111111101</v>
      </c>
      <c r="E35" s="16">
        <v>100</v>
      </c>
      <c r="F35" s="19">
        <v>42924</v>
      </c>
      <c r="G35" s="17">
        <v>14.77</v>
      </c>
    </row>
    <row r="36" spans="1:7" s="16" customFormat="1" x14ac:dyDescent="0.2">
      <c r="A36" t="s">
        <v>19</v>
      </c>
      <c r="B36" s="4">
        <v>-28.462786999999999</v>
      </c>
      <c r="C36" s="4">
        <v>-48.804977000000001</v>
      </c>
      <c r="D36" s="1">
        <v>0.66736111111111107</v>
      </c>
      <c r="E36">
        <v>100</v>
      </c>
      <c r="F36" s="2">
        <v>42924</v>
      </c>
      <c r="G36" s="4"/>
    </row>
    <row r="37" spans="1:7" x14ac:dyDescent="0.2">
      <c r="A37" s="8" t="s">
        <v>20</v>
      </c>
      <c r="B37" s="9">
        <v>-28.469857999999999</v>
      </c>
      <c r="C37" s="9">
        <v>-48.810977999999999</v>
      </c>
      <c r="D37" s="10">
        <v>0.67361111111111116</v>
      </c>
      <c r="E37" s="8">
        <v>115</v>
      </c>
      <c r="F37" s="11">
        <v>42924</v>
      </c>
      <c r="G37" s="9"/>
    </row>
    <row r="38" spans="1:7" x14ac:dyDescent="0.2">
      <c r="A38" s="16" t="s">
        <v>24</v>
      </c>
      <c r="B38" s="17">
        <v>-28.457497</v>
      </c>
      <c r="C38" s="17">
        <v>-48.831837</v>
      </c>
      <c r="D38" s="18">
        <v>0.70347222222222217</v>
      </c>
      <c r="E38" s="16">
        <v>60</v>
      </c>
      <c r="F38" s="19">
        <v>42924</v>
      </c>
      <c r="G38" s="17"/>
    </row>
    <row r="39" spans="1:7" x14ac:dyDescent="0.2">
      <c r="A39" s="12" t="s">
        <v>13</v>
      </c>
      <c r="B39" s="13">
        <v>-28.513133</v>
      </c>
      <c r="C39" s="13">
        <v>-48.808737000000001</v>
      </c>
      <c r="D39" s="14">
        <v>0.62986111111111109</v>
      </c>
      <c r="E39" s="12">
        <v>100</v>
      </c>
      <c r="F39" s="15">
        <v>42924</v>
      </c>
      <c r="G39" s="13"/>
    </row>
    <row r="40" spans="1:7" x14ac:dyDescent="0.2">
      <c r="A40" t="s">
        <v>16</v>
      </c>
      <c r="B40" s="4">
        <v>-28.478801000000001</v>
      </c>
      <c r="C40" s="4">
        <v>-48.791544000000002</v>
      </c>
      <c r="D40" s="1">
        <v>0.6430555555555556</v>
      </c>
      <c r="E40">
        <v>70</v>
      </c>
      <c r="F40" s="2">
        <v>42924</v>
      </c>
      <c r="G40" s="4"/>
    </row>
    <row r="41" spans="1:7" s="12" customFormat="1" x14ac:dyDescent="0.2">
      <c r="A41" t="s">
        <v>18</v>
      </c>
      <c r="B41" s="4">
        <v>-28.482447000000001</v>
      </c>
      <c r="C41" s="4">
        <v>-48.794307000000003</v>
      </c>
      <c r="D41" s="1">
        <v>0.62430555555555556</v>
      </c>
      <c r="E41">
        <v>0.6</v>
      </c>
      <c r="F41" s="2">
        <v>42760</v>
      </c>
      <c r="G41" s="4">
        <v>0.62</v>
      </c>
    </row>
    <row r="42" spans="1:7" s="12" customFormat="1" x14ac:dyDescent="0.2">
      <c r="A42" t="s">
        <v>16</v>
      </c>
      <c r="B42" s="4">
        <v>-28.478801000000001</v>
      </c>
      <c r="C42" s="4">
        <v>-48.791544000000002</v>
      </c>
      <c r="D42" s="1">
        <v>0.62013888888888891</v>
      </c>
      <c r="E42">
        <v>0.7</v>
      </c>
      <c r="F42" s="2">
        <v>42760</v>
      </c>
      <c r="G42" s="4">
        <v>2.77</v>
      </c>
    </row>
    <row r="43" spans="1:7" s="12" customFormat="1" x14ac:dyDescent="0.2">
      <c r="A43" t="s">
        <v>26</v>
      </c>
      <c r="B43" s="4">
        <v>-28.433827999999998</v>
      </c>
      <c r="C43" s="4">
        <v>-48.824950000000001</v>
      </c>
      <c r="D43" s="1">
        <v>0.73749999999999993</v>
      </c>
      <c r="E43">
        <v>0.8</v>
      </c>
      <c r="F43" s="2">
        <v>42760</v>
      </c>
      <c r="G43" s="4">
        <v>3.84</v>
      </c>
    </row>
    <row r="44" spans="1:7" s="12" customFormat="1" x14ac:dyDescent="0.2">
      <c r="A44" s="12" t="s">
        <v>15</v>
      </c>
      <c r="B44" s="13">
        <v>-28.499237999999998</v>
      </c>
      <c r="C44" s="13">
        <v>-48.786512000000002</v>
      </c>
      <c r="D44" s="14">
        <v>0.61597222222222225</v>
      </c>
      <c r="E44" s="12">
        <v>0.6</v>
      </c>
      <c r="F44" s="15">
        <v>42760</v>
      </c>
      <c r="G44" s="13">
        <v>3.84</v>
      </c>
    </row>
    <row r="45" spans="1:7" s="12" customFormat="1" x14ac:dyDescent="0.2">
      <c r="A45" s="12" t="s">
        <v>14</v>
      </c>
      <c r="B45" s="13">
        <v>-28.506855999999999</v>
      </c>
      <c r="C45" s="13">
        <v>-48.797201000000001</v>
      </c>
      <c r="D45" s="14">
        <v>0.60902777777777783</v>
      </c>
      <c r="E45" s="12">
        <v>0.5</v>
      </c>
      <c r="F45" s="15">
        <v>42760</v>
      </c>
      <c r="G45" s="13">
        <v>4.58</v>
      </c>
    </row>
    <row r="46" spans="1:7" x14ac:dyDescent="0.2">
      <c r="A46" s="16" t="s">
        <v>24</v>
      </c>
      <c r="B46" s="17">
        <v>-28.457497</v>
      </c>
      <c r="C46" s="17">
        <v>-48.831837</v>
      </c>
      <c r="D46" s="18">
        <v>0.71250000000000002</v>
      </c>
      <c r="E46" s="16">
        <v>1.2</v>
      </c>
      <c r="F46" s="19">
        <v>42760</v>
      </c>
      <c r="G46" s="17">
        <v>4.82</v>
      </c>
    </row>
    <row r="47" spans="1:7" x14ac:dyDescent="0.2">
      <c r="A47" s="8" t="s">
        <v>11</v>
      </c>
      <c r="B47" s="9">
        <v>-28.495190999999998</v>
      </c>
      <c r="C47" s="9">
        <v>-48.753239999999998</v>
      </c>
      <c r="D47" s="10">
        <v>0.59375</v>
      </c>
      <c r="E47" s="8">
        <v>2.5</v>
      </c>
      <c r="F47" s="11">
        <v>42760</v>
      </c>
      <c r="G47" s="9">
        <v>5.08</v>
      </c>
    </row>
    <row r="48" spans="1:7" x14ac:dyDescent="0.2">
      <c r="A48" t="s">
        <v>21</v>
      </c>
      <c r="B48" s="4">
        <v>-28.474591</v>
      </c>
      <c r="C48" s="4">
        <v>-48.823625</v>
      </c>
      <c r="D48" s="1">
        <v>0.67222222222222217</v>
      </c>
      <c r="E48">
        <v>1.1000000000000001</v>
      </c>
      <c r="F48" s="2">
        <v>42760</v>
      </c>
      <c r="G48" s="4">
        <v>5.54</v>
      </c>
    </row>
    <row r="49" spans="1:7" x14ac:dyDescent="0.2">
      <c r="A49" t="s">
        <v>27</v>
      </c>
      <c r="B49" s="4">
        <v>-28.429048000000002</v>
      </c>
      <c r="C49" s="4">
        <v>-48.830182000000001</v>
      </c>
      <c r="D49" s="1">
        <v>0.7402777777777777</v>
      </c>
      <c r="E49">
        <v>0.7</v>
      </c>
      <c r="F49" s="2">
        <v>42760</v>
      </c>
      <c r="G49" s="4">
        <v>5.54</v>
      </c>
    </row>
    <row r="50" spans="1:7" x14ac:dyDescent="0.2">
      <c r="A50" t="s">
        <v>17</v>
      </c>
      <c r="B50" s="4">
        <v>-28.491002000000002</v>
      </c>
      <c r="C50" s="4">
        <v>-48.806651000000002</v>
      </c>
      <c r="D50" s="1">
        <v>0.62986111111111109</v>
      </c>
      <c r="E50">
        <v>0.6</v>
      </c>
      <c r="F50" s="2">
        <v>42760</v>
      </c>
      <c r="G50" s="4">
        <v>6.09</v>
      </c>
    </row>
    <row r="51" spans="1:7" x14ac:dyDescent="0.2">
      <c r="A51" s="8" t="s">
        <v>29</v>
      </c>
      <c r="B51" s="9">
        <v>-28.450671</v>
      </c>
      <c r="C51" s="9">
        <v>-48.821950999999999</v>
      </c>
      <c r="D51" s="10">
        <v>0.7090277777777777</v>
      </c>
      <c r="E51" s="8">
        <v>0.8</v>
      </c>
      <c r="F51" s="11">
        <v>42760</v>
      </c>
      <c r="G51" s="9">
        <v>6.65</v>
      </c>
    </row>
    <row r="52" spans="1:7" x14ac:dyDescent="0.2">
      <c r="A52" s="8" t="s">
        <v>20</v>
      </c>
      <c r="B52" s="9">
        <v>-28.469857999999999</v>
      </c>
      <c r="C52" s="9">
        <v>-48.810977999999999</v>
      </c>
      <c r="D52" s="10">
        <v>0.66388888888888886</v>
      </c>
      <c r="E52" s="8">
        <v>0.7</v>
      </c>
      <c r="F52" s="11">
        <v>42760</v>
      </c>
      <c r="G52" s="9">
        <v>9.07</v>
      </c>
    </row>
    <row r="53" spans="1:7" x14ac:dyDescent="0.2">
      <c r="A53" s="16" t="s">
        <v>28</v>
      </c>
      <c r="B53" s="17">
        <v>-28.442270000000001</v>
      </c>
      <c r="C53" s="17">
        <v>-48.840620999999999</v>
      </c>
      <c r="D53" s="18">
        <v>0.72569444444444453</v>
      </c>
      <c r="E53" s="16">
        <v>0.8</v>
      </c>
      <c r="F53" s="19">
        <v>42760</v>
      </c>
      <c r="G53" s="17">
        <v>10.65</v>
      </c>
    </row>
    <row r="54" spans="1:7" x14ac:dyDescent="0.2">
      <c r="A54" t="s">
        <v>25</v>
      </c>
      <c r="B54" s="4">
        <v>-28.42399</v>
      </c>
      <c r="C54" s="4">
        <v>-48.833888000000002</v>
      </c>
      <c r="D54" s="1">
        <v>0.73263888888888884</v>
      </c>
      <c r="E54">
        <v>0.7</v>
      </c>
      <c r="F54" s="2">
        <v>42760</v>
      </c>
      <c r="G54" s="4">
        <v>27.7</v>
      </c>
    </row>
    <row r="55" spans="1:7" x14ac:dyDescent="0.2">
      <c r="A55" t="s">
        <v>19</v>
      </c>
      <c r="B55" s="4">
        <v>-28.462786999999999</v>
      </c>
      <c r="C55" s="4">
        <v>-48.804977000000001</v>
      </c>
      <c r="D55" s="1">
        <v>0.65833333333333333</v>
      </c>
      <c r="E55">
        <v>0.7</v>
      </c>
      <c r="F55" s="2">
        <v>42760</v>
      </c>
      <c r="G55" s="4"/>
    </row>
    <row r="56" spans="1:7" x14ac:dyDescent="0.2">
      <c r="A56" s="16" t="s">
        <v>23</v>
      </c>
      <c r="B56" s="17">
        <v>-28.46321</v>
      </c>
      <c r="C56" s="17">
        <v>-48.845545000000001</v>
      </c>
      <c r="D56" s="18">
        <v>0.71944444444444444</v>
      </c>
      <c r="E56" s="16">
        <v>0.7</v>
      </c>
      <c r="F56" s="19">
        <v>42760</v>
      </c>
      <c r="G56" s="17"/>
    </row>
    <row r="57" spans="1:7" x14ac:dyDescent="0.2">
      <c r="A57" s="12" t="s">
        <v>13</v>
      </c>
      <c r="B57" s="13">
        <v>-28.513133</v>
      </c>
      <c r="C57" s="13">
        <v>-48.808737000000001</v>
      </c>
      <c r="D57" s="14">
        <v>0.60416666666666663</v>
      </c>
      <c r="E57" s="12">
        <v>0.5</v>
      </c>
      <c r="F57" s="15">
        <v>42760</v>
      </c>
      <c r="G57" s="13"/>
    </row>
  </sheetData>
  <sortState ref="A2:G77">
    <sortCondition descending="1"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2018-06-11T22:23:32Z</dcterms:created>
  <dcterms:modified xsi:type="dcterms:W3CDTF">2018-06-13T22:56:00Z</dcterms:modified>
</cp:coreProperties>
</file>