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7.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8.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tables/table21.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tables/table22.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2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C:\Users\ALARCOS\Desktop\Carlos\Estudios\IA\Usage-of-Artificial-Intelligence-in-the-Software-Development-Life-Cycle\"/>
    </mc:Choice>
  </mc:AlternateContent>
  <xr:revisionPtr revIDLastSave="0" documentId="13_ncr:1_{C59FCFCE-3A64-4AA1-BD49-A627BF89F733}" xr6:coauthVersionLast="47" xr6:coauthVersionMax="47" xr10:uidLastSave="{00000000-0000-0000-0000-000000000000}"/>
  <bookViews>
    <workbookView xWindow="-120" yWindow="-120" windowWidth="19440" windowHeight="10320" firstSheet="2" activeTab="4" xr2:uid="{00000000-000D-0000-FFFF-FFFF00000000}"/>
  </bookViews>
  <sheets>
    <sheet name="Scopus search results" sheetId="35" r:id="rId1"/>
    <sheet name="Selection abstract title" sheetId="36" r:id="rId2"/>
    <sheet name="Full reading" sheetId="38" r:id="rId3"/>
    <sheet name="SDLC phases and applications" sheetId="9" r:id="rId4"/>
    <sheet name="Data extraction form" sheetId="39" r:id="rId5"/>
    <sheet name="Q1.1" sheetId="40" r:id="rId6"/>
    <sheet name="Q1.2" sheetId="43" r:id="rId7"/>
    <sheet name="Q2.1" sheetId="44" r:id="rId8"/>
    <sheet name="Q2.2" sheetId="45" r:id="rId9"/>
    <sheet name="Q2.3" sheetId="33" r:id="rId10"/>
    <sheet name="Q3.1" sheetId="48" r:id="rId11"/>
    <sheet name="Q3.2" sheetId="49" r:id="rId12"/>
    <sheet name="Table" sheetId="5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0" i="40" l="1" a="1"/>
  <c r="R10" i="40" s="1"/>
  <c r="Q10" i="40" a="1"/>
  <c r="Q10" i="40" s="1"/>
  <c r="P10" i="40" a="1"/>
  <c r="P10" i="40" s="1"/>
  <c r="O10" i="40" a="1"/>
  <c r="O10" i="40" s="1"/>
  <c r="N10" i="40" a="1"/>
  <c r="N10" i="40" s="1"/>
  <c r="M10" i="40" a="1"/>
  <c r="M10" i="40" s="1"/>
  <c r="R9" i="40" a="1"/>
  <c r="R9" i="40" s="1"/>
  <c r="Q9" i="40" a="1"/>
  <c r="Q9" i="40" s="1"/>
  <c r="P9" i="40" a="1"/>
  <c r="P9" i="40" s="1"/>
  <c r="O9" i="40" a="1"/>
  <c r="O9" i="40" s="1"/>
  <c r="N9" i="40" a="1"/>
  <c r="N9" i="40" s="1"/>
  <c r="M9" i="40" a="1"/>
  <c r="M9" i="40" s="1"/>
  <c r="R8" i="40" a="1"/>
  <c r="R8" i="40" s="1"/>
  <c r="Q8" i="40" a="1"/>
  <c r="Q8" i="40" s="1"/>
  <c r="P8" i="40" a="1"/>
  <c r="P8" i="40" s="1"/>
  <c r="O8" i="40" a="1"/>
  <c r="O8" i="40" s="1"/>
  <c r="N8" i="40" a="1"/>
  <c r="N8" i="40" s="1"/>
  <c r="M8" i="40" a="1"/>
  <c r="M8" i="40" s="1"/>
  <c r="R7" i="40" a="1"/>
  <c r="R7" i="40" s="1"/>
  <c r="Q7" i="40" a="1"/>
  <c r="Q7" i="40" s="1"/>
  <c r="P7" i="40" a="1"/>
  <c r="P7" i="40" s="1"/>
  <c r="O7" i="40" a="1"/>
  <c r="O7" i="40" s="1"/>
  <c r="N7" i="40" a="1"/>
  <c r="N7" i="40" s="1"/>
  <c r="M7" i="40" a="1"/>
  <c r="M7" i="40" s="1"/>
  <c r="R6" i="40" a="1"/>
  <c r="R6" i="40" s="1"/>
  <c r="Q6" i="40" a="1"/>
  <c r="Q6" i="40" s="1"/>
  <c r="P6" i="40" a="1"/>
  <c r="P6" i="40" s="1"/>
  <c r="O6" i="40" a="1"/>
  <c r="O6" i="40" s="1"/>
  <c r="N6" i="40" a="1"/>
  <c r="N6" i="40" s="1"/>
  <c r="M6" i="40" a="1"/>
  <c r="M6" i="40" s="1"/>
  <c r="R5" i="40" a="1"/>
  <c r="R5" i="40" s="1"/>
  <c r="Q5" i="40" a="1"/>
  <c r="Q5" i="40" s="1"/>
  <c r="P5" i="40" a="1"/>
  <c r="P5" i="40" s="1"/>
  <c r="O5" i="40" a="1"/>
  <c r="O5" i="40" s="1"/>
  <c r="N5" i="40" a="1"/>
  <c r="N5" i="40" s="1"/>
  <c r="M5" i="40" a="1"/>
  <c r="M5" i="40" s="1"/>
  <c r="R4" i="40" a="1"/>
  <c r="R4" i="40" s="1"/>
  <c r="Q4" i="40" a="1"/>
  <c r="Q4" i="40" s="1"/>
  <c r="P4" i="40" a="1"/>
  <c r="P4" i="40" s="1"/>
  <c r="O4" i="40" a="1"/>
  <c r="O4" i="40" s="1"/>
  <c r="N4" i="40" a="1"/>
  <c r="N4" i="40" s="1"/>
  <c r="M4" i="40" a="1"/>
  <c r="M4" i="40" s="1"/>
  <c r="R3" i="40" a="1"/>
  <c r="R3" i="40" s="1"/>
  <c r="Q3" i="40" a="1"/>
  <c r="Q3" i="40" s="1"/>
  <c r="P3" i="40" a="1"/>
  <c r="P3" i="40" s="1"/>
  <c r="O3" i="40" a="1"/>
  <c r="O3" i="40" s="1"/>
  <c r="N3" i="40" a="1"/>
  <c r="N3" i="40" s="1"/>
  <c r="M3" i="40" a="1"/>
  <c r="M3" i="40" s="1"/>
  <c r="C3" i="49"/>
  <c r="C4" i="49"/>
  <c r="C5" i="49"/>
  <c r="C6" i="49"/>
  <c r="C7" i="49"/>
  <c r="C3" i="48"/>
  <c r="C4" i="48"/>
  <c r="C5" i="48"/>
  <c r="B3" i="33"/>
  <c r="C36" i="45" a="1"/>
  <c r="C36" i="45" s="1"/>
  <c r="D41" i="45" s="1"/>
  <c r="C35" i="45" a="1"/>
  <c r="C35" i="45" s="1"/>
  <c r="D40" i="45" s="1"/>
  <c r="C31" i="45" a="1"/>
  <c r="C31" i="45" s="1"/>
  <c r="D43" i="45" s="1"/>
  <c r="C30" i="45" a="1"/>
  <c r="C30" i="45" s="1"/>
  <c r="D42" i="45" s="1"/>
  <c r="C23" i="45" a="1"/>
  <c r="C23" i="45" s="1"/>
  <c r="D47" i="45" s="1"/>
  <c r="C24" i="45" a="1"/>
  <c r="C24" i="45" s="1"/>
  <c r="D46" i="45" s="1"/>
  <c r="C25" i="45" a="1"/>
  <c r="C25" i="45" s="1"/>
  <c r="C26" i="45" a="1"/>
  <c r="C26" i="45" s="1"/>
  <c r="D44" i="45" s="1"/>
  <c r="C22" i="45" a="1"/>
  <c r="C22" i="45" s="1"/>
  <c r="D48" i="45" s="1"/>
  <c r="C21" i="45" a="1"/>
  <c r="C21" i="45" s="1"/>
  <c r="C17" i="45" a="1"/>
  <c r="C17" i="45" s="1"/>
  <c r="D50" i="45" s="1"/>
  <c r="C16" i="45" a="1"/>
  <c r="C16" i="45" s="1"/>
  <c r="C12" i="45" a="1"/>
  <c r="C12" i="45" s="1"/>
  <c r="D52" i="45" s="1"/>
  <c r="C11" i="45" a="1"/>
  <c r="C11" i="45" s="1"/>
  <c r="C3" i="44"/>
  <c r="C4" i="44"/>
  <c r="C5" i="44"/>
  <c r="C6" i="44"/>
  <c r="C7" i="44"/>
  <c r="C4" i="45" a="1"/>
  <c r="C4" i="45" s="1"/>
  <c r="C5" i="45" a="1"/>
  <c r="C5" i="45" s="1"/>
  <c r="C6" i="45" a="1"/>
  <c r="C6" i="45" s="1"/>
  <c r="C7" i="45" a="1"/>
  <c r="C7" i="45" s="1"/>
  <c r="C3" i="45" a="1"/>
  <c r="C3" i="45" s="1"/>
  <c r="C4" i="43"/>
  <c r="C5" i="43"/>
  <c r="C3" i="43"/>
  <c r="C3" i="40"/>
  <c r="C4" i="40"/>
  <c r="C5" i="40"/>
  <c r="S10" i="40" l="1"/>
  <c r="S7" i="40"/>
  <c r="S6" i="40"/>
  <c r="S3" i="40"/>
  <c r="S5" i="40"/>
  <c r="S4" i="40"/>
  <c r="D11" i="45"/>
  <c r="D3" i="48"/>
  <c r="D16" i="45"/>
  <c r="D5" i="48"/>
  <c r="D4" i="49"/>
  <c r="D4" i="48"/>
  <c r="D3" i="49"/>
  <c r="D7" i="49"/>
  <c r="D5" i="49"/>
  <c r="D6" i="49"/>
  <c r="D4" i="43"/>
  <c r="D51" i="45"/>
  <c r="D53" i="45"/>
  <c r="D5" i="40"/>
  <c r="D49" i="45"/>
  <c r="D45" i="45"/>
  <c r="D36" i="45"/>
  <c r="D26" i="45"/>
  <c r="D12" i="45"/>
  <c r="D30" i="45"/>
  <c r="D31" i="45"/>
  <c r="D35" i="45"/>
  <c r="D4" i="44"/>
  <c r="D24" i="45"/>
  <c r="D23" i="45"/>
  <c r="D25" i="45"/>
  <c r="D21" i="45"/>
  <c r="D22" i="45"/>
  <c r="D17" i="45"/>
  <c r="D3" i="44"/>
  <c r="D7" i="44"/>
  <c r="D6" i="44"/>
  <c r="D5" i="44"/>
  <c r="D5" i="43"/>
  <c r="D3" i="43"/>
  <c r="D4" i="40"/>
  <c r="D3" i="40"/>
  <c r="C7" i="33" l="1" a="1"/>
  <c r="C7" i="33" s="1"/>
  <c r="C54" i="33" l="1" a="1"/>
  <c r="C54" i="33" s="1"/>
  <c r="C36" i="33" a="1"/>
  <c r="C36" i="33" s="1"/>
  <c r="C63" i="33" a="1"/>
  <c r="C63" i="33" s="1"/>
  <c r="C45" i="33" a="1"/>
  <c r="C45" i="33" s="1"/>
  <c r="C27" i="33" a="1"/>
  <c r="C27" i="33" s="1"/>
  <c r="C17" i="33" a="1"/>
  <c r="C17" i="33" s="1"/>
  <c r="C11" i="33" a="1"/>
  <c r="C11" i="33" s="1"/>
  <c r="C10" i="33" a="1"/>
  <c r="C10" i="33" s="1"/>
  <c r="C9" i="33" a="1"/>
  <c r="C9" i="33" s="1"/>
  <c r="C8" i="33" a="1"/>
  <c r="C8" i="33" s="1"/>
  <c r="C6" i="33" a="1"/>
  <c r="C6" i="33" s="1"/>
  <c r="C65" i="33" l="1" a="1"/>
  <c r="C65" i="33" s="1"/>
  <c r="C47" i="33" a="1"/>
  <c r="C47" i="33" s="1"/>
  <c r="C29" i="33" a="1"/>
  <c r="C29" i="33" s="1"/>
  <c r="C56" i="33" a="1"/>
  <c r="C56" i="33" s="1"/>
  <c r="C38" i="33" a="1"/>
  <c r="C38" i="33" s="1"/>
  <c r="C67" i="33" a="1"/>
  <c r="C67" i="33" s="1"/>
  <c r="C49" i="33" a="1"/>
  <c r="C49" i="33" s="1"/>
  <c r="C31" i="33" a="1"/>
  <c r="C31" i="33" s="1"/>
  <c r="C58" i="33" a="1"/>
  <c r="C58" i="33" s="1"/>
  <c r="C40" i="33" a="1"/>
  <c r="C40" i="33" s="1"/>
  <c r="C66" i="33" a="1"/>
  <c r="C66" i="33" s="1"/>
  <c r="C48" i="33" a="1"/>
  <c r="C48" i="33" s="1"/>
  <c r="C30" i="33" a="1"/>
  <c r="C30" i="33" s="1"/>
  <c r="C57" i="33" a="1"/>
  <c r="C57" i="33" s="1"/>
  <c r="C39" i="33" a="1"/>
  <c r="C39" i="33" s="1"/>
  <c r="C64" i="33" a="1"/>
  <c r="C64" i="33" s="1"/>
  <c r="C46" i="33" a="1"/>
  <c r="C46" i="33" s="1"/>
  <c r="C28" i="33" a="1"/>
  <c r="C28" i="33" s="1"/>
  <c r="C55" i="33" a="1"/>
  <c r="C55" i="33" s="1"/>
  <c r="C37" i="33" a="1"/>
  <c r="C37" i="33" s="1"/>
  <c r="C18" i="33" a="1"/>
  <c r="C18" i="33" s="1"/>
  <c r="C19" i="33" a="1"/>
  <c r="C19" i="33" s="1"/>
  <c r="C21" i="33" a="1"/>
  <c r="C21" i="33" s="1"/>
  <c r="C20" i="33" a="1"/>
  <c r="C20" i="33" s="1"/>
  <c r="C12" i="33" a="1"/>
  <c r="C12" i="33" s="1"/>
  <c r="C44" i="33" l="1" a="1"/>
  <c r="C44" i="33" s="1"/>
  <c r="C62" i="33" a="1"/>
  <c r="C62" i="33" s="1"/>
  <c r="C26" i="33" a="1"/>
  <c r="C26" i="33" s="1"/>
  <c r="C53" i="33" a="1"/>
  <c r="C53" i="33" s="1"/>
  <c r="C35" i="33" a="1"/>
  <c r="C35" i="33" s="1"/>
  <c r="C16" i="33" a="1"/>
  <c r="C16" i="3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<sst xmlns="http://schemas.openxmlformats.org/spreadsheetml/2006/main" count="5065" uniqueCount="2167">
  <si>
    <t>Title</t>
  </si>
  <si>
    <t>Year</t>
  </si>
  <si>
    <t>Impacts of the Usage of Generative Artificial Intelligence on Software Development Process</t>
  </si>
  <si>
    <t>Document Type</t>
  </si>
  <si>
    <t>Conference paper</t>
  </si>
  <si>
    <t>Article</t>
  </si>
  <si>
    <t>Using GitHub Copilot for Test Generation in Python: An Empirical Study</t>
  </si>
  <si>
    <t>Evaluating the Impact of Conventional Code Analysis Against Large Language Models in API Vulnerability Detection</t>
  </si>
  <si>
    <t>Teamwork Conflict Management Training and Conflict Resolution Practice via Large Language Models</t>
  </si>
  <si>
    <t>Can LLM Replace Stack Overflow? A Study on Robustness and Reliability of Large Language Model Code Generation</t>
  </si>
  <si>
    <t>Exploring the Impact of Generative AI for StandUp Report Recommendations in Software Capstone Project Development</t>
  </si>
  <si>
    <t>CS1 with a Side of AI: Teaching Software Verification for Secure Code in the Era of Generative AI</t>
  </si>
  <si>
    <t>Accelerating Software Development Using Generative AI: ChatGPT Case Study</t>
  </si>
  <si>
    <t>Incorporating Generative AI into Software Development Education</t>
  </si>
  <si>
    <t>ChatGPT as a Software Development Bot: A Project-Based Study</t>
  </si>
  <si>
    <t>A Comparative Analysis of Text Embedding Models for Bug Report Semantic Similarity</t>
  </si>
  <si>
    <t>Integrating Generative AI for Advancing Agile Software Development and Mitigating Project Management Challenges</t>
  </si>
  <si>
    <t>Combining low-code development with ChatGPT to novel no-code approaches: A focus-group study</t>
  </si>
  <si>
    <t>Generative AI in Software Development Education: Insights from a Degree Apprenticeship Programme</t>
  </si>
  <si>
    <t>Can Architecture Knowledge Guide Software Development With Generative AI?</t>
  </si>
  <si>
    <t>Generative AI for Software Practitioners</t>
  </si>
  <si>
    <t>Speeding Up the Engineering of Interactive Systems with Generative AI</t>
  </si>
  <si>
    <t>The Next Frontier in Software Development: AI-Augmented Software Development Processes</t>
  </si>
  <si>
    <t>ChatGPT in IoT Systems: Arduino Case Studies</t>
  </si>
  <si>
    <t>Case study: using AI-assisted code generation in mobile teams</t>
  </si>
  <si>
    <t>AI-guided Model-Driven Embedded Software Engineering</t>
  </si>
  <si>
    <t>The Impact of Large Language Models on Programming Education and Student Learning Outcomes</t>
  </si>
  <si>
    <t>An Industry Case Study on Adoption of AI-based Programming Assistants</t>
  </si>
  <si>
    <t>Generating and Reviewing Programming Codes with Large Language Models: A Systematic Mapping Study</t>
  </si>
  <si>
    <t>Evaluating Human-AI Partnership for LLM-based Code Migration</t>
  </si>
  <si>
    <t>AI-Driven Refactoring: A Pipeline for Identifying and Correcting Data Clumps in Git Repositories</t>
  </si>
  <si>
    <t>CodeFuse-13B: A Pretrained Multi-lingual Code Large Language Model</t>
  </si>
  <si>
    <t>MissConf: LLM-Enhanced Reproduction of Configuration-Triggered Bugs</t>
  </si>
  <si>
    <t>Automatic Generation of Test Cases based on Bug Reports: A Feasibility Study with Large Language Models</t>
  </si>
  <si>
    <t>ValidGen: A Tool for Automatic Generation of Validation Scripts to Support Rapid Requirements Validation</t>
  </si>
  <si>
    <t>Enhanced model-driven web application development with code generation using deep learning technique</t>
  </si>
  <si>
    <t>UniLog: Automatic Logging via LLM and In-Context Learning</t>
  </si>
  <si>
    <t>Parameter-Efficient Multi-classification Software Defect Detection Method Based on Pre-trained LLMs</t>
  </si>
  <si>
    <t>AI-Powered Code Review Assistant for Streamlining Pull Request Merging</t>
  </si>
  <si>
    <t>Toward an AI Knowledge Assistant for Context-Aware Learning Experiences in Software Capstone Project Development</t>
  </si>
  <si>
    <t>Comprehensive Evaluation and Insights Into the Use of Large Language Models in the Automation of Behavior-Driven Development Acceptance Test Formulation</t>
  </si>
  <si>
    <t>Automated API Docs Generator using Generative AI</t>
  </si>
  <si>
    <t>An Approach for Rapid Source Code Development Based on ChatGPT and Prompt Engineering</t>
  </si>
  <si>
    <t>An Empirical Evaluation of Using Large Language Models for Automated Unit Test Generation</t>
  </si>
  <si>
    <t>InferFix: End-to-End Program Repair with LLMs</t>
  </si>
  <si>
    <t>Towards Greener Yet Powerful Code Generation via Quantization: An Empirical Study</t>
  </si>
  <si>
    <t>LARCH: Large Language Model-based Automatic Readme Creation with Heuristics</t>
  </si>
  <si>
    <t>A Mixed Reality Approach for Innovative Pair Programming Education with a Conversational AI Virtual Avatar</t>
  </si>
  <si>
    <t>The Programmer's Assistant: Conversational Interaction with a Large Language Model for Software Development</t>
  </si>
  <si>
    <t>Enhancing Code Comment Classification Using Language Models</t>
  </si>
  <si>
    <t>Leveraging Language Models for Code Comment Classification</t>
  </si>
  <si>
    <t>Leveraging Generative AI: Improving Software Metadata Classification with Generated Code-Comment Pairs</t>
  </si>
  <si>
    <t>Basic Investigation of Code Edit Distance Measurement by CodeBERT</t>
  </si>
  <si>
    <t>Vulnerability Detection and Monitoring Using LLM</t>
  </si>
  <si>
    <t>DesignSystemsJS - Building a Design Systems API for aiding standardization and AI integration</t>
  </si>
  <si>
    <t>Git Merge Conflict Resolution Leveraging Strategy Classification and LLM</t>
  </si>
  <si>
    <t>Toward a Symbiotic Approach Leveraging Generative AI for Model Driven Engineering</t>
  </si>
  <si>
    <t>Analysis ChatGPT Potential: Transforming Software Development with AI Chat Bots</t>
  </si>
  <si>
    <t>Software Vulnerability Detection using Large Language Models</t>
  </si>
  <si>
    <t>Democratized Hyper-automated Software Development</t>
  </si>
  <si>
    <t>Book Chapter</t>
  </si>
  <si>
    <t>Object Oriented BDD and Executable Human-Language Module Specification</t>
  </si>
  <si>
    <t>Scaling Web API Integrations</t>
  </si>
  <si>
    <t>The Metric for Automatic Code Generation Based on Dynamic Abstract Syntax Tree</t>
  </si>
  <si>
    <t>Towards Code Generation from BDD Test Case Specifications: A Vision</t>
  </si>
  <si>
    <t>CCTEST: Testing and Repairing Code Completion Systems</t>
  </si>
  <si>
    <t>Zero-shot Prompting for Code Complexity Prediction Using GitHub Copilot</t>
  </si>
  <si>
    <t>GAP-Gen: Guided Automatic Python Code Generation</t>
  </si>
  <si>
    <t>Automatic Code Documentation Generation Using GPT-3</t>
  </si>
  <si>
    <t>A model for automatic generating reusable code from multiple GUIs</t>
  </si>
  <si>
    <t>CAN message unpack and pack based on simulink automatic code generation technology</t>
  </si>
  <si>
    <t>Automatic Code Generation From Low Fidelity Graphical User Interface Sketches Using Deep Learning</t>
  </si>
  <si>
    <t>Code Generation Using Machine Learning: A Systematic Review</t>
  </si>
  <si>
    <t>Opportunities for Generative AI in UX Modernization</t>
  </si>
  <si>
    <t>Generative Artificial Intelligence Assistants in Software Development Education: A Vision for Integrating Generative Artificial Intelligence into Educational Practice, Not Instinctively Defending Against It</t>
  </si>
  <si>
    <t>10th International Conference on Future Data and Security Engineering, FDSE 2023</t>
  </si>
  <si>
    <t>12th International Conference on Model-Based Software and Systems Engineering, MODELSWARD 2024</t>
  </si>
  <si>
    <t>14th International Conference on Software Business, ICSOB 2023</t>
  </si>
  <si>
    <t>A Chatbot-Server Framework for Scalable Machine Learning Education through Crowdsourced Data</t>
  </si>
  <si>
    <t>A Comparative Analysis of Security Patterns for Enhancing Security in Safety-Critical Systems</t>
  </si>
  <si>
    <t>Adding External Artificial Intelligence (AI) into Internal Firm-Wide Smart Dynamic Warehousing Solutions</t>
  </si>
  <si>
    <t>Abstract</t>
  </si>
  <si>
    <t>Advanced Video Transcription And Summarization A Synergy of Langchain, Language Models, And VectorDB with Mozilla Deep Speech</t>
  </si>
  <si>
    <t>Advancements in Small-Scale Fuel Cell Controller Evolution through Automated Code Generation: A Scientific Approach</t>
  </si>
  <si>
    <t>Advancing software engineering through AI, federated learning, and large language models</t>
  </si>
  <si>
    <t>AI Assistant to Improve Experimentation in Software Startups Using Large Language Model and Prompt Engineering</t>
  </si>
  <si>
    <t>An Approach and a Software Tool for Automatic Source Code Generation driven by Business Rules</t>
  </si>
  <si>
    <t>An Automatic Code Generation Method Based on Directed Graph with Labels</t>
  </si>
  <si>
    <t>An LPDDR-based CXL-PNM Platform for TCO-efficient Inference of Transformer-based Large Language Models</t>
  </si>
  <si>
    <t>Analysis and Comparison of Automatic Code Generation and Transformation Techniques on Low-Code Platforms</t>
  </si>
  <si>
    <t>Automatic Code Generation for Modular Discrete Manufacturing Systems based on ISA 88 and Module Type Package</t>
  </si>
  <si>
    <t>Automatic Code Generation of User-centered Serious Games: A Decade in Review</t>
  </si>
  <si>
    <t>Automatic Generation of Submodel-Specific Classes with Predefined Meta-information Based on Submodel Templates</t>
  </si>
  <si>
    <t>Automatic Programming As An Open-Ended Evolutionary System</t>
  </si>
  <si>
    <t>Automatically Generating High-performance Matrix Multiplication Kernels on the Latest Sunway Processor</t>
  </si>
  <si>
    <t>Autonomous Vehicles: Evolution of Artificial Intelligence and the Current Industry Landscape</t>
  </si>
  <si>
    <t>Contract-Based Design for Low-Code Development in Industrial Edge Applications</t>
  </si>
  <si>
    <t>Costless Expert Systems Development and Reengineering</t>
  </si>
  <si>
    <t>Development of software for the vehicle control system of the electric sprinkler truck</t>
  </si>
  <si>
    <t>Diverging assessments: What, Why, and Experiences</t>
  </si>
  <si>
    <t>Exploring Applicability of LLM-Powered Autonomous Agents to Solve Real-Life Problems: Microsoft Entra ID Administration Agent (MEAN)</t>
  </si>
  <si>
    <t>Extension of the Modeling Tool Suite for Development of Embedded Systems for the Space Domain</t>
  </si>
  <si>
    <t>Future of software development with generative AI</t>
  </si>
  <si>
    <t>Generative AI for Productivity in Industry and Education</t>
  </si>
  <si>
    <t>Generative AI in Responsible Conversational Agent Integration: Guidelines for Service Managers</t>
  </si>
  <si>
    <t>Handling Complex System Architectures with a DO-178C/DO-331 Process-Oriented Build Tool</t>
  </si>
  <si>
    <t>How Do Information Technology Professionals Use Generative Artificial Intelligence?</t>
  </si>
  <si>
    <t>ICSOB-C 2023 - Companion Proceedings of the 14th International Conference on Software Business (PhD Retreat, Posters and Demos Track)</t>
  </si>
  <si>
    <t>Implementation of Artificial Intelligence Chatbot in Semiconductor Manufacturing to Optimize Overall Equipment Effectiveness</t>
  </si>
  <si>
    <t>Introduction to AI, ML, federated learning, and LLM in software engineering</t>
  </si>
  <si>
    <t>Lean requirements traceability automation enabled by model-driven engineering</t>
  </si>
  <si>
    <t>Lessons from Building StackSpot AI: A Contextualized AI Coding Assistant</t>
  </si>
  <si>
    <t>Leveraging Generative AI Tools to Support the Development of Digital Solutions in Health Care Research: Case Study</t>
  </si>
  <si>
    <t>LLM for NVIDIA SDKs</t>
  </si>
  <si>
    <t>LLM4SecHW: Leveraging Domain-Specific Large Language Model for Hardware Debugging</t>
  </si>
  <si>
    <t>Model transformation and code generation using a secure business process model</t>
  </si>
  <si>
    <t>Modeling and Model Transformation as a Service: Towards an Agile Approach to Model-Driven Development</t>
  </si>
  <si>
    <t>Modelling Robot Architectures with AADL</t>
  </si>
  <si>
    <t>Onward! 2023 - Proceedings of the 2023 ACM SIGPLAN International Symposium on New Ideas, New Paradigms, and Reflections on Programming and Software, Co-located with: SPLASH 2023</t>
  </si>
  <si>
    <t>Open-Ended Automatic Programming Through Combinatorial Evolution</t>
  </si>
  <si>
    <t>PBR Compiler: Automatic system description generator software</t>
  </si>
  <si>
    <t>Proceedings of the 17th Innovations in Software Engineering Conference, iSOFT ISEC 2024 - (Formerly known as India Software Engineering Conference)</t>
  </si>
  <si>
    <t>Proceedings of the 8th Conference on Computing Education Practice, CEP 2024</t>
  </si>
  <si>
    <t>Process-Oriented Design Paradigm for Automatic Code Generation in Manufacturing</t>
  </si>
  <si>
    <t>Self-Adaptive Large Language Model (LLM)-Based Multiagent Systems</t>
  </si>
  <si>
    <t>SourceWarp: A scalable, SCM-driven testing and benchmarking approach to support data-driven and agile decision making for CI/CD tools and DevOps platforms</t>
  </si>
  <si>
    <t>Study on the Beneficial Impacts and Ethical Dimensions of Generative AI in Software Product Management</t>
  </si>
  <si>
    <t>Teaching IT Software Fundamentals: Strategies and Techniques for Inclusion of Large Language Models: Strategies and Techniques for Inclusion of Large Language Models</t>
  </si>
  <si>
    <t>The use of Generative AI in the domain of human creations – a case for co-evolution?</t>
  </si>
  <si>
    <t>Towards Trustworthy AI Software Development Assistance</t>
  </si>
  <si>
    <t>What Skills Do You Need When Developing Software Using ChatGPT? (Discussion Paper)</t>
  </si>
  <si>
    <t>WSSE 2023 - 2023 5th World Symposium on Software Engineering</t>
  </si>
  <si>
    <t>Number documents</t>
  </si>
  <si>
    <t>Percentage (%)</t>
  </si>
  <si>
    <t>Automated Solution Development for Smart Grids: Tapping the Power of Large Language Models</t>
  </si>
  <si>
    <t>A Composable Just-In-Time Programming Framework with LLMs and FBP</t>
  </si>
  <si>
    <t>Understanding the Adoption of Generative Artificial Intelligence within Communities of Practice: A Cross-Practice, Machine Learning-Based Lexical Study</t>
  </si>
  <si>
    <t>Evaluating Generative Language Models with Prompt Engineering for Categorizing User Stories to its Sector Domains</t>
  </si>
  <si>
    <t>Transforming Software Requirements into User Stories with GPT-3.5 -: An AI-Powered Approach</t>
  </si>
  <si>
    <t>The Vault: A Comprehensive Multilingual Dataset for Advancing Code Understanding and Generation</t>
  </si>
  <si>
    <t>A study on Unlocking the potential of different AI in Continuous Integration and Continuous Delivery (CI/CD)</t>
  </si>
  <si>
    <t>AI-Powered Software Testing: The Impact of Large Language Models on Testing Methodologies</t>
  </si>
  <si>
    <t>Exploring ChatGPT for identifying sexism in the communication of software developers</t>
  </si>
  <si>
    <t>Agent-Driven Automatic Software Improvement</t>
  </si>
  <si>
    <t>LLM Security Guard for Code</t>
  </si>
  <si>
    <t>Proceedings of 2024 28th International Conference on Evaluation and Assessment in Software Engineering, EASE 2024</t>
  </si>
  <si>
    <t>LLM-Based Chatbots for Mining Software Repositories: Challenges and Opportunities</t>
  </si>
  <si>
    <t>A Report on the Sixth Workshop on Emerging Software Engineering Education (WESEE 2024)</t>
  </si>
  <si>
    <t>Towards Human-Bot Collaborative Software Architecting with ChatGPT</t>
  </si>
  <si>
    <t>Augmenting Human Teams with Robots in Knowledge Work Settings: Insights from the Literature</t>
  </si>
  <si>
    <t>Large Language Models of Code Fail at Completing Code with Potential Bugs</t>
  </si>
  <si>
    <t>Fault-Aware Neural Code Rankers</t>
  </si>
  <si>
    <t>Broken Promises: Measuring Confounding Effects in Learning-based Vulnerability Discovery</t>
  </si>
  <si>
    <t>An Empirical Study of the Code Generation of Safety-Critical Software Using LLMs</t>
  </si>
  <si>
    <t>The future of API analytics</t>
  </si>
  <si>
    <t>Navigating software development in the ChatGPT and GitHub Copilot era</t>
  </si>
  <si>
    <t>Performance evaluation and analysis with code benchmarking and generative AI</t>
  </si>
  <si>
    <t>Automating Data Flow Diagram Generation from User Stories Using Large Language Models</t>
  </si>
  <si>
    <t>On the Use of ChatGPT to Support Agile Software Development</t>
  </si>
  <si>
    <t>A Case Study in Engineering a Conversational Programming Assistant's Persona</t>
  </si>
  <si>
    <t>From Trends to Experiences: Co-Creation with Generative Artificial Intelligence in Developing Interactive Multimedia Applications.</t>
  </si>
  <si>
    <t>Towards Automating Database Designing</t>
  </si>
  <si>
    <t>Enhancing privacy policy comprehension through Privacify: A user-centric approach using advanced language models</t>
  </si>
  <si>
    <t>Project-specific code summarization with in-context learning</t>
  </si>
  <si>
    <t>FSE Companion - Companion Proceedings of the 32nd ACM International Conference on the Foundations of Software Engineering</t>
  </si>
  <si>
    <t>Software Engineering and Gender: A Tutorial</t>
  </si>
  <si>
    <t>Testing Learning-Enabled Cyber-Physical Systems with Large-Language Models: A Formal Approach</t>
  </si>
  <si>
    <t>Rethinking Software Engineering in the Era of Foundation Models A Curated Catalogue of Challenges in the Development of Trustworthy FMware</t>
  </si>
  <si>
    <t>X-Lifecycle Learning for Cloud Incident Management using LLMs</t>
  </si>
  <si>
    <t>An Investigation into Misuse of Java Security APIs by Large Language Models</t>
  </si>
  <si>
    <t>Effective test generation using pre-trained Large Language Models and mutation testing</t>
  </si>
  <si>
    <t>Significant Productivity Gains through Programming with Large Language Models</t>
  </si>
  <si>
    <t>Utilization of Generative AI for Software and System Development</t>
  </si>
  <si>
    <t>Studying the Quality of Source Code Generated by Different AI Generative Engines: An Empirical Evaluation</t>
  </si>
  <si>
    <t>A Systematic Literature Review on Using Natural Language Processing in Software Requirements Engineering</t>
  </si>
  <si>
    <t>KubePlaybook: A Repository of Ansible Playbooks for Kubernetes Auto-Remediation with LLMs</t>
  </si>
  <si>
    <t>Developer experiences with a contextualized ai coding assistant: Usability, expectations, and outcomes</t>
  </si>
  <si>
    <t>F-CodeLLM: A Federated Learning Framework for Adapting Large Language Models to Practical Software Development</t>
  </si>
  <si>
    <t>Prompt-Enhanced Software Vulnerability Detection Using ChatGPT</t>
  </si>
  <si>
    <t>Beyond Accuracy and Robustness Metrics for Large Language Models for Code</t>
  </si>
  <si>
    <t>An Ensemble Method for Bug Triaging using Large Language Models</t>
  </si>
  <si>
    <t>Optimizing OCR Performance for Programming Videos: The Role of Image Super-Resolution and Large Language Models</t>
  </si>
  <si>
    <t>Exploring the Potential of Pre-Trained Language Models of Code for Automated Program Repair</t>
  </si>
  <si>
    <t>Automatic Commit Message Generation: A Critical Review and Directions for Future Work</t>
  </si>
  <si>
    <t>Developers’ Perspective on Today’s and Tomorrow’s Programming Tool Assistance: A Survey</t>
  </si>
  <si>
    <t>Improving the quality of software issue report descriptions in Turkish: An industrial case study at Softtech</t>
  </si>
  <si>
    <t>Effectiveness of ChatGPT in Coding: A Comparative Analysis of Popular Large Language Models</t>
  </si>
  <si>
    <t>Programming Computational Electromagnetic Applications Assisted by Large Language Models [Em Programmer's Notebook]</t>
  </si>
  <si>
    <t>Agile Project Management Using Large Language Models</t>
  </si>
  <si>
    <t>Automatic Grading of Short Answers Using Large Language Models in Software Engineering Courses</t>
  </si>
  <si>
    <t>Software Development and Education: Transitioning Towards AI Enhanced Teaching</t>
  </si>
  <si>
    <t>Developing Critical Thinking Practices Interwoven with Generative AI Usage in an Introductory Programming Course</t>
  </si>
  <si>
    <t>Shaping the Future: A Cross-Disciplinary Journey in Design and Technology Integration</t>
  </si>
  <si>
    <t>Tales from the Trenches: Expectations and Challenges from Practice for Code Review in the Generative AI Era</t>
  </si>
  <si>
    <t>Using ChatGPT in Software Development Education</t>
  </si>
  <si>
    <t>Write me this Code: An Analysis of ChatGPT Quality for Producing Source Code</t>
  </si>
  <si>
    <t>How Do So ware Developers Use ChatGPT? An Exploratory Study on GitHub Pull Requests</t>
  </si>
  <si>
    <t>ChatGPT Chats Decoded: Uncovering Prompt Patterns for Superior Solutions in Software Development Lifecycle</t>
  </si>
  <si>
    <t>MicroRec: Leveraging Large Language Models for Microservice Recommendation</t>
  </si>
  <si>
    <t>DevGPT: Studying Developer-ChatGPT Conversations</t>
  </si>
  <si>
    <t>The role of library versions in Developer-ChatGPT conversations</t>
  </si>
  <si>
    <t>How I Learned to Stop Worrying and Love ChatGPT</t>
  </si>
  <si>
    <t>Proceedings - 2024 IEEE/ACM 21st International Conference on Mining Software Repositories, MSR 2024</t>
  </si>
  <si>
    <t>Analyzing Developer-ChatGPT Conversations for Software Refactoring: An Exploratory Study</t>
  </si>
  <si>
    <t>Can ChatGPT Support Developers? An Empirical Evaluation of Large Language Models for Code Generation</t>
  </si>
  <si>
    <t>Chatting with AI: Deciphering Developer Conversations with ChatGPT</t>
  </si>
  <si>
    <t>Quality Assessment of ChatGPT Generated Code and their Use by Developers</t>
  </si>
  <si>
    <t>AthenaLLM: Supporting Experiments with Large Language Models in Software Development</t>
  </si>
  <si>
    <t>25th International Conference on Agile Software Development, XP 2024</t>
  </si>
  <si>
    <t>Compositional API Recommendation for Library-Oriented Code Generation</t>
  </si>
  <si>
    <t>LLM-Based Agents for Automating the Enhancement of User Story Quality: An Early Report</t>
  </si>
  <si>
    <t>Generative AI to Generate Test Data Generators</t>
  </si>
  <si>
    <t>Fuzz4ALL: Universal Fuzzing with Large Language Models</t>
  </si>
  <si>
    <t>The Impact of ChatGPT on Students’ Learning Programming Languages</t>
  </si>
  <si>
    <t>Rust-lancet: Automated Ownership-Rule-Violation Fixing with Behavior Preservation</t>
  </si>
  <si>
    <t>Evaluating Large Language Models in Class-Level Code Generation</t>
  </si>
  <si>
    <t>Analyzing the Learning Effectiveness of Generative AI for Software Development for Undergraduates in Sri Lanka</t>
  </si>
  <si>
    <t>Conceptual Data Normalisation from the Practical View of Using Graph Databases</t>
  </si>
  <si>
    <t>Thematic Area Human Computer Interaction, HCI 2024, Held as Part of the 26th HCI International Conference, HCII 2024</t>
  </si>
  <si>
    <t>A Comparison of Large Language Models and Genetic Programming for Program Synthesis</t>
  </si>
  <si>
    <t>Just-In-Time TODO-Missed Commits Detection</t>
  </si>
  <si>
    <t>Conversational Assistants for Software Development: Integration, Traceability and Coordination</t>
  </si>
  <si>
    <t>Dear ChatGPT - can you teach me how to program an app for laboratory medicine?</t>
  </si>
  <si>
    <t>Generating domain models from natural language text using NLP: a benchmark dataset and experimental comparison of tools</t>
  </si>
  <si>
    <t>Demystifying and Detecting Misuses of Deep Learning APIs</t>
  </si>
  <si>
    <t>Patient-Friendly Discharge Summaries in Korea Based on ChatGPT: Software Development and Validation</t>
  </si>
  <si>
    <t>Requirements Verification Through the Analysis of Source Code by Large Language Models</t>
  </si>
  <si>
    <t>AI-Driven User Story Generation</t>
  </si>
  <si>
    <t>LLMParser: An Exploratory Study on Using Large Language Models for Log Parsing</t>
  </si>
  <si>
    <t>Are Prompt Engineering and TODO Comments Friends or Foes? An Evaluation on GitHub Copilot</t>
  </si>
  <si>
    <t>Aggregating Industrial Security Findings with Semantic Similarity-Based Techniques</t>
  </si>
  <si>
    <t>workshops presented at 23rd International Conferences on Agile Software Development, XP 2022 and 24th International Conferences on Agile Software Development, XP 2023</t>
  </si>
  <si>
    <t>Early Formalization of AI-tools Usage in Software Engineering in Europe: Study of 2023</t>
  </si>
  <si>
    <t>Rule-Based Architectural Design Pattern Recognition with GPT Models</t>
  </si>
  <si>
    <t>Natural Language Generation and Understanding of Big Code for AI-Assisted Programming: A Review</t>
  </si>
  <si>
    <t>Experiences from Using Code Explanations Generated by Large Language Models in a Web Software Development E-Book</t>
  </si>
  <si>
    <t>Can ChatGPT Correct Code Based on Logical Steps</t>
  </si>
  <si>
    <t>A Self-Iteration Code Generation Method Based on Large Language Models</t>
  </si>
  <si>
    <t>Proceedings - 2023 IEEE 23rd International Conference on Software Quality, Reliability, and Security Companion, QRS-C 2023</t>
  </si>
  <si>
    <t>Design and Development of a Log Management System Based on Cloud Native Architecture</t>
  </si>
  <si>
    <t>Unveiling the Potential of Large Language Models in Generating Semantic and Cross-Language Clones</t>
  </si>
  <si>
    <t>Meet C4SE: Your New Collaborator for Software Engineering Tasks</t>
  </si>
  <si>
    <t>You Augment Me: Exploring ChatGPT-based Data Augmentation for Semantic Code Search</t>
  </si>
  <si>
    <t>Aligning Documentation and Q&amp;A Forum through Constrained Decoding with Weak Supervision</t>
  </si>
  <si>
    <t>On Automated Assistants for Software Development: The Role of LLMs</t>
  </si>
  <si>
    <t>CAT-LM Training Language Models on Aligned Code And Tests</t>
  </si>
  <si>
    <t>An Exploratory Literature Study on Sharing and Energy Use of Language Models for Source Code</t>
  </si>
  <si>
    <t>Proceedings - 31st IEEE International Requirements Engineering Conference Workshops, REW 2023</t>
  </si>
  <si>
    <t>AI-Powered Chatbots and the Transformation of Work: Findings from a Case Study in Software Development and Software Engineering</t>
  </si>
  <si>
    <t>Gamma: Revisiting Template-Based Automated Program Repair Via Mask Prediction</t>
  </si>
  <si>
    <t>Proceedings - 2023 IEEE/ACM 2nd International Workshop on Natural Language-Based Software Engineering, NLBSE 2023</t>
  </si>
  <si>
    <t>She Elicits Requirements and He Tests: Software Engineering Gender Bias in Large Language Models</t>
  </si>
  <si>
    <t>( TITLE-ABS-KEY ( "software development" ) AND TITLE-ABS-KEY ( "Automatic programming" OR "LLM*" OR "Large Language Model*" OR "AI chatbot" OR "conversational AI" OR "generative AI" OR "GenAI" ) ) AND PUBYEAR &gt; 2021 AND PUBYEAR &lt; 2025</t>
  </si>
  <si>
    <t>SDLC PHASES</t>
  </si>
  <si>
    <t>PHASE</t>
  </si>
  <si>
    <t>APPLICATIONS</t>
  </si>
  <si>
    <t>Design Modelling</t>
  </si>
  <si>
    <t>Code Generation</t>
  </si>
  <si>
    <t>Test Case/Data Generation</t>
  </si>
  <si>
    <t>Code Completion/Suggestion</t>
  </si>
  <si>
    <t>Code Refactoring/Improvement</t>
  </si>
  <si>
    <t>Bug/Defect Detection/Classification</t>
  </si>
  <si>
    <t>SDLC Phase</t>
  </si>
  <si>
    <t>Codex</t>
  </si>
  <si>
    <t xml:space="preserve">Software Metadata Classification based on Generative Artificial Intelligence </t>
  </si>
  <si>
    <t>Version Control and Integration</t>
  </si>
  <si>
    <t>CAT-LM</t>
  </si>
  <si>
    <t>Software Maintenance</t>
  </si>
  <si>
    <t>UniXcoder,CodeBERT,ChatGPT</t>
  </si>
  <si>
    <t>Copilot,CodeParrot-small,CodeParrot,GPT-Neo-125M,GPT-Neo-13B,GPT-J,Codegen-2B,Codegen-6B</t>
  </si>
  <si>
    <t>GPT,BERT</t>
  </si>
  <si>
    <t>Software Requirements</t>
  </si>
  <si>
    <t>CodeBERT</t>
  </si>
  <si>
    <t>Falcon-40B</t>
  </si>
  <si>
    <t>TinyPixel/Llama-2-7B-bf16-sharded</t>
  </si>
  <si>
    <t>System Tracking</t>
  </si>
  <si>
    <t>GraphCodeBERT,CodeT5</t>
  </si>
  <si>
    <t>CodeFuse-13B</t>
  </si>
  <si>
    <t>CodeT5+</t>
  </si>
  <si>
    <t>ALBERT,BERT,CodeBERT,DeBERTa,DistilBERT,RoBERTa</t>
  </si>
  <si>
    <t>Research strategy</t>
  </si>
  <si>
    <t>Contribution Facet</t>
  </si>
  <si>
    <t>Experimental Simulation</t>
  </si>
  <si>
    <t>Code Translation</t>
  </si>
  <si>
    <t>Field Experiment</t>
  </si>
  <si>
    <t>Laboratory Experiment</t>
  </si>
  <si>
    <t>Tool</t>
  </si>
  <si>
    <t>Model/Framework</t>
  </si>
  <si>
    <t>Software Architecture and Design</t>
  </si>
  <si>
    <t>How much SPACE do metrics have in GenAI assisted software development?</t>
  </si>
  <si>
    <t>This paper introduces a computing framework that combines Flow-Based Programming (FBP) and Large Language Models (LLMs) to enable Just-In-Time Programming (JITP). JITP empowers users, regardless of their programming expertise, to actively participate in the development and automation process by leveraging their task-time algorithmic insights. By seamlessly integrating LLMs into the FBP workflow, the framework allows users to request and generate code in real-time, enabling dynamic code execution within a flow-based program. The paper explores the motivations, principles, and benefits of JITP, showcasing its potential in automating tasks, orchestrating data workflows, and accelerating software development. Through a fully implemented JITP framework using the Composable platform, we explore several examples and use cases to illustrate the benefits of the framework in data engineering, data science and software development. The results demonstrate how the fusion of FBP and LLMs creates a powerful and user-centric computing paradigm.  © 2023 IEEE.</t>
  </si>
  <si>
    <t>Pair Programming (PP) is an Agile software development methodology that involves two developers working together on a single computer. However, the physical presence of two developers has become a challenge in recent years due to the pandemic, necessitating remote collaboration methods such as Distributed Pair Programming (DPP). DPP has been found to have similar benefits to in-person PP, but the issue of team compatibility remains unresolved. These are more evident in the educational field of Agile methodologies. To address these challenges, we developed a novel approach by creating a Mixed Reality (MR) application that enables users to learn PP with the assistance of a conversational intelligent virtual avatar. The application uses the HoloLens MR device and a Conversational Agent (CA) extension integrated into Visual Studio Code to provide suggestions for improving the code written by the user. The virtual avatar animates these suggestions, making it appear to speak and interact with the user in real time. This system aims to overcome the limitations of common DPP methods, allowing a single developer to learn and apply the PP methodology even when a human partner is unavailable.  © 2023 ACM.</t>
  </si>
  <si>
    <t>In the last years, the unification of software development and operation teams has become a common trend for the industrial software development lifecycle. Affecting various aspects of software development, security activities are an essential field of application for these DevOps principles. A common practice arising from this trend is the automation of security tests analyzing the software product from multiple perspectives. Amongst others, this introduces the challenge of duplicate security findings being reported. To identify and eliminate these, security professionals have to invest time, effort, and domain expertise. In this article, we present our previous research on the automation of this aggregation process by semantic similarity-based clustering and extend it by applying it to three different industrial projects. Our results show the potential of latent semantic indexing (LSI) for the aggregation of industrial security findings from automated security testing. © 2024, The Author(s), under exclusive license to Springer Nature Switzerland AG.</t>
  </si>
  <si>
    <t>Data clumps, groups of variables that repeatedly appear together across different parts of a software system, are indicative of poor code structure and can lead to potential issues such as maintenance challenges, testing complexity, and scalability concerns, among others. Addressing this, our study introduces an innovative AI-driven pipeline specifically designed for the refactoring of data clumps in software repositories. This pipeline leverages the capabilities of Large Language Models (LLM), such as ChatGPT, to automate the detection and resolution of data clumps, thereby enhancing code quality and maintainability. In developing this pipeline, we have taken into consideration the new European Union (EU)-Artificial Intelligence (AI) Act, ensuring that our pipeline complies with the latest regulatory requirements and ethical standards for use of AI in software development by outsourcing decisions to a human in the loop. Preliminary experiments utilizing ChatGPT were conducted to validate the effectiveness and efficiency of our approach. These tests demonstrate promising results in identifying and refactoring data clumps, but also the challenges using LLMs. © 2024 by the authors.</t>
  </si>
  <si>
    <t>In this paper, an use case of Artificial Intelligence (AI) empowered Model Driven Engineering (MDE) in the field of Embedded Software Engineering (ESE) is introduced. In this context, we propose to qualify MDE tools for ESE with an AI assistant or a chatbot. The requirements for the first version of such an assistant and the design concepts involved are discussed. A prototype of such an assistant developed using an open source conversational AI framework used in tandem with an MDE tool for ESE is presented. Empowering MDE tools with such AI assistants, would aid novices in MDE or even non-programmer to learn and adopt model-driven ESE with a not-so-steep learning curve. © 2022 by SCITEPRESS–Science and Technology Publications, Lda. All rights reserved.</t>
  </si>
  <si>
    <t>WatsonX, a comprehensive data and AI platform, adeptly addresses contemporary challenges by meticulously training, validating, tuning, and deploying data to drive impactful business outcomes. The intricate task of timely merging Pull Requests (PRs) poses a significant challenge for software development teams, directly influencing business operations. This paper introduces an innovative solution leveraging AI, particularly harnessing generative AI techniques with the Falcon40-B model through the platform. The AI bot facilitates an initial PR review, offering insightful feedback on code formatting, best practices, and minor issues and streamlines collaboration by automatically assigning and notifying PR reviewers. The overarching goal is the continuous evolution of this AI bot into an intelligent reviewer, capable of assessing code from a functional standpoint. The implementation of this solution holds the promise of significantly enhancing PR management and expediting the entire development workflow.  © 2024 IEEE.</t>
  </si>
  <si>
    <t>Stack Overflow (SO) is a widely used question-and-answer (QA) forum dedicated to software development. It plays a supplementary role to official documentation (DOC for short) by offering practical examples and resolving uncertainties. However, the process of simultaneously consulting both the documentation and SO posts can be challenging and time-consuming due to their disconnected nature. In this study, we propose DOSA, a novel approach to automatically align SO and DOC, which inject domain-specific knowledge about the DOC structure into large language models (LLMs) through weak supervision and constrained decoding, thereby enhancing knowledge retrieval and streamlining task completion during the software development procedure. Our preliminary experiments find that DOSA outperforms various widely-used baselines, showing the promise of using generative retrieval models to perform low-resource software engineering tasks. © 2023 IEEE.</t>
  </si>
  <si>
    <t>Code generation stands as a powerful technique in modern software development, improving development efficiency, reducing errors, and fostering standardization and consistency. Recently, ChatGPT has exhibited immense potential in automatic code generation. However, existing researches on code generation lack guidance for practical software development process. In this study, we utilized ChatGPT to develop a web-based code generation platform consisting of key components: User Interface, Prompt Builder, and Backend Service. Specifically, Prompt Builder dynamically generated comprehensive prompts to enhance model generation performance. We conducted experiments on 2 datasets to evaluate the performance of code generation in our approach. through 8 widely used metrics. The results demonstrate that (1) our Prompt Builder is effective, resulting in a 65.06% improvement in the exact match (EM), a 38.45% improvement in Bilingual Evaluation Understudy (BLEU), a 15.70% improvement in CodeBLEU, and a 50.64% improvement in Pass@1. (2) In real development scenarios, 98.5% of test cases can be validated through manual validation, highlighting the genuine assistance provided by the ChatGPT-based code generation approach.  © 2013 IEEE.</t>
  </si>
  <si>
    <t>This study delves into the automation of bug triaging - the process of assigning bug reports to appropriate developers and components in software development. At the core of our investigation are six transformer-based Large Language Models (LLMs), which we fine-tuned using a sequence classification method tailored for bug triaging tasks. Our results demonstrate a noteworthy performance of the DeBERTa model, which significantly outperforms its counterparts CodeBERT, DistilBERT, RoBERTa, ALBERT, and BERT in terms of effectiveness. However, it is crucial to note that despite the varying performance of each model, each model exhibits a unique degree of orthogonality, indicating distinct strengths in their bug triaging capabilities. Leveraging these orthogonal characteristics, we propose an ensemble method combining these LLMs through voting and stacking techniques. Remarkably, our findings reveal that the voting-based ensemble method surpasses all individual baselines in performance. © 2024 IEEE Computer Society. All rights reserved.</t>
  </si>
  <si>
    <t>Our study provides an improvement on the creation of Application Programming Interfaces (APIs) usage documentation using the efficiency and power of Generative AI. APIs play an important role in software integration and software maintenance but the process of API documentation creation has been traditional and did not evolve with time, this paper employs Generative AI to enhance the accuracy, speed, and scale of API documentation generation. The automated API documentation generator is created using natural language processing applied through a large language model (TinyPixel/Llama-2-7B-bf16-sharded model). Training data was created by applying web scraping on various large tech companies' documentation web pages to get a good quality and industry-standard documentation dataset. It was further diversified and increased using the GPT model to handle a wide range of API scenarios. The fine-tuning greatly enhanced the TinyPixel/Llama-2-7B-bf16-sharded model's efficiency and quality of output which is proven by the reduced response time and the accuracy of documentation generated. Our study's comparative study confirms the effectiveness of the approach used. Our study's conclusion offers a comprehensive approach that should improve software development processes and pave the way for additional developments in API documentation.  © 2024 IEEE.</t>
  </si>
  <si>
    <t>In software development, the user interface(UI) design process involves the part from an imagination that begins on a piece of paper where designers share thoughts to the final prototype that is ready to implement. UI designers use a technique of paper prototyping in low-fidelity sketches to implement the conceptual design. Once a design is drawn, it is usually captured within a photograph, then converted to a high-level mockup, and manually translated into a working client-side code by developers. The process consumes considerable effort and also delays the design process. Recently, researchers attempted to recreate UI from their sketches using code generation techniques. In this paper, we present a system for automatic code generation that combines recent advances in computer vision and deep learning for translating a sketched wireframe into a UI skeleton code. The proposed system has two main components: component recognition and code generation. The component recognition learns to extract visual features and their spatial layouts from sketched UI images. The code generator creates the equivalent UI skeleton codes based on the information from the detection model. A layout algorithm has been developed to resolve the overlapping of components and structure the layout. The evaluation result of the component recognition model indicates that the Faster R-CNN with Inception ResNet v2 backbone model achieved a mean average precision (mAP) of 95.5 %, among the other trained models. To evaluate the generator, we conducted a user study based on visual similarities between input image and the rendered UI.  © 2022 IEEE.</t>
  </si>
  <si>
    <t>Tests suites are a key ingredient in various software automation tasks. Recently, various studies [4] have demonstrated that they are paramount in the adoption of latest innovations in software engineering, such as automated program repair (APR) [3]. Test suites are unfortunately often too scarce in software development projects. Generally, they are provided for regression testing, while new bugs are discovered by users who then describe them informally in bug reports. In recent literature, a new trend of research in APR has attempted to leverage bug reports in generate-and-validate pipelines for program repair. Even in such cases, when an APR tool generates a patch candidate, if test cases are unavailable, developers must manually validate the patch, leading to a threat to validity. On the one hand, automatic test generation approaches in the literature [2], unfortunately, either target unit test cases and thus do not cater to the need for revealing complex bugs that users face in the execution of software, or require formally-defined inputs such as the function signatures, or even the test oracle. On the other hand, bug reports are pervasive, but remain under-explored. There is thus a need to investigate the feasibility of test case generation by leveraging bug reports. Our ultimate objective indeed is to address a challenge in the adoption of program repair by practitioners, towards ensuring that patches can be automatically generated and validated for bugs that are reported by users. Concretely, we observe that, while bug reports can quickly be overwhelming (in terms of high quantity and/or low quality) for developers, they are still recognized to contain a wealth of information. Unfortunately, such information hidden in natural language informality can be difficult to extract, contextualize, and leverage for specifying program executions. Nevertheless, recent advances in Natural Language Processing (NLP) have opened up new possibilities in software engineering. In particular, with the advent of large language models (LLMs), a wide range of tasks have seen machine learning achieve, or even exceed human performance. In thiswork,we propose to study the feasibility of exploiting LLMs towards producing executable test cases based on informal bug reports. Our experiments build on ChatGPT [1], a general-purpose LLM, and codeGPT [5], a code-specific LLM. The performance of test case generation with LLMs is assessed based on the Defects4J repository which includes real-world faults from various Java software development projects. © 2024 IEEE Computer Society. All rights reserved.</t>
  </si>
  <si>
    <t>Testing is an integral but often neglected part of the software development process. Classical test generation tools such as EvoSuite generate behavioral test suites by optimizing for coverage, but tend to produce tests that are hard to understand. Language models trained on code can generate code that is highly similar to that written by humans, but current models are trained to generate each file separately, as is standard practice in natural language processing, and thus fail to consider the code-under-test context when producing a test file. In this work, we propose the Aligned Code And Tests Language Model (CAT-LM), a GPT-style language model with 2.7 Billion parameters, trained on a corpus of Python and Java projects. We utilize a novel pretraining signal that explicitly considers the mapping between code and test files when available. We also drastically increase the maximum sequence length of inputs to 8,192 tokens, 4x more than typical code generation models, to ensure that the code context is available to the model when generating test code. We analyze its usefulness for realistic applications, showing that sampling with filtering (e.g., by compilability, coverage) allows it to efficiently produce tests that achieve coverage similar to ones written by developers while resembling their writing style. By utilizing the code context, CAT-LM generates more valid tests than even much larger language models trained with more data (CodeGen 16B and StarCoder) and substantially outperforms a recent test-specific model (TeCo) at test completion. Overall, our work highlights the importance of incorporating software-specific insights when training language models for code and paves the way to more powerful automated test generation.  © 2023 IEEE.</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</si>
  <si>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 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structure-consistent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With around 18K test inputs, we detected 33,540 inputs that can trigger erroneous cases (with a true positive rate of 86%) from eight popular LLM-based code completion systems. With repairing, we show that the accuracy of code completion systems is notably increased by 40% and 67% with respect to BLEU score and Levenshtein edit similarity. © 2023 IEEE.</t>
  </si>
  <si>
    <t>Code Large Language Models (Code LLMs) have gained significant attention in the industry due to their wide applications in the full lifecycle of software engineering. However, the effectiveness of existing models in understanding non-English inputs for multi-lingual code-related tasks is still far from well studied. This paper introduces CodeFuse-13B, an open-sourced pre-trained code LLM 2. It is specifically designed for code-related tasks with both English and Chinese prompts and supports over 40 programming languages. CodeFuse achieves its effectiveness by utilizing a high-quality pre-training dataset that is carefully filtered by program analyzers and optimized during the training process. Extensive experiments are conducted using real-world usage scenarios, the industry-standard benchmark HumanEval-x, and the specially designed CodefuseEval for Chinese prompts. To assess the effectiveness of CodeFuse, we actively collected valuable human feedback from the AntGroup's software development process where CodeFuse has been successfully deployed. The results demonstrate that CodeFuse-13B achieves a HumanEval pass@1 score of 37.10%, positioning it as one of the top multi-lingual code LLMs with similar parameter sizes. In practical scenarios, such as code generation, code translation, code comments, and testcase generation, CodeFuse performs better than other models when confronted with Chinese prompts.  Copyright © 2024 held by the owner/author(s).</t>
  </si>
  <si>
    <t>Large language models (LLMs) have achieved exceptional performance in code generation. However, the performance remains unsatisfactory in generating library-oriented code, especially for the libraries not present in the training data of LLMs. Previous work utilizes API recommendation technology to help LLMs use libraries: it retrieves APIs related to the user requirements, then leverages them as context to prompt LLMs. However, developmental requirements can be coarse-grained, requiring a combination of multiple fine-grained APIs. This granularity inconsistency makes API recommendation a challenging task. To address this, we propose CAPIR (Compositional API Recommendation), which adopts a 'divide-and-conquer' strategy to recommend APIs for coarse-grained requirements. Specifically, CAPIR employs an LLM-based Decomposer to break down a coarse-grained task description into several detailed subtasks. Then, CAPIR applies an embedding-based Retriever to identify relevant APIs corresponding to each subtask. Moreover, CAPIR leverages an LLM-based Reranker to filter out redundant APIs and provides the final recommendation. To facilitate the evaluation of API recommendation methods on coarse-grained requirements, we present two challenging benchmarks, RAPID (Recommend APIs based on Documentation) and LOCG (Library-Oriented Code Generation). Experimental results on these benchmarks, demonstrate the effectiveness of CAPIR in comparison to existing baselines. Specifically, on RAPID's TorchdataAR dataset, compared to the state-of-the-art API recommendation approach, CAPIR improves recall@5 from 18.7% to 43.2% and precision@5 from 15.5% to 37.1%. On LOCG's Torchdata-Code dataset, compared to code generation without API recommendation, CAPIR improves pass@100 from 16.0% to 28.0%.Ccs Concepts • Software and its engineering → Search-based software engineering; Software development techniques.  © 2024 ACM.</t>
  </si>
  <si>
    <t>The recent advances in generative artificial intelligence are revolutionising our daily lives. Large language models (LLMs) – the technology underlying conversational agents like ChatGPT – can produce sensible text in response to user prompts, and so, they are being used to solve tasks in many disciplines like marketing, law, human resources or media content creation. Software development is also following this trend, with recent proposals for conversational assistants tailored for this domain. However, there is still a need to understand the possibilities of integrating these assistants within integrated development environments (IDEs), coordinating multiple assistants, and tracing their contributions to the software project under development. This paper tackles this gap by exploring alternatives for assistant integration within IDEs, and proposing a general architecture for conversational assistance in software development that comprises a rich traceability model of the user-assistant interaction, and a multi-assistant coordination model. We have realised our proposal building an assistant (named CARET) for Java development within Eclipse. The assistant supports tasks like code completion, documentation, maintenance, code comprehension and testing. We present an evaluation for one specific development task (method renaming), showing promising results. © 2024 by SCITEPRESS – Science and Technology Publications, Lda.</t>
  </si>
  <si>
    <t>With the rapidly development and wide application of cloud computing and service computing, the use of cloud native architecture has become a mainstream trend in software development and deployment. In this booming background, logs have become the key information for each application to record its operation process throughout its life cycle, while existing log management systems are usually designed for specific production environments, which are not able to effectively meet the growing and diversified scenarios. The existing log management systems are usually designed for specific production environments and cannot effectively meet the needs of the growing number of diverse scenarios. Therefore, how to effectively handle log information from multiple sources becomes a key issue. In this paper, we design and develop a log management platform based on cloud-native architecture, which provides log collection, transmission, storage, and system management functions, and at the same time can be oriented to the cloud-native environment and other third-party applications for collection, providing a powerful tool for developers and operation and maintenance personnel. In addition, we designed an anomaly detection system using large language models for log parsing and used this system for anomaly detection in platform logs. Finally, the effectiveness of the system was verified by commonly used log data. The log management platform based on cloud-native architecture passed the test and has been utilized in our real production.  © 2023 IEEE.</t>
  </si>
  <si>
    <t>In the rapidly evolving landscape of software development, Design Systems have emerged as crucial frameworks that enforce consistency and efficiency in user interface (UI) and user experience (UX) design. However, the implementation of these systems varies significantly across teams, leading to discrepancies in understanding and applying design requirements. This inconsistency often results in divergent costs, efforts, and timelines in software projects. Our research introduces 'DesignSystemsJS,' a novel JavaScript library, to address these challenges. Leveraging the widespread popularity and flexibility of JavaScript, widely recognized as a dominant programming language in both client and server-side web applications, DesignSystemsJS aims to standardize Design Systems requirements. It does so by enforcing a JSON format specification for defining the Design System, based on a meticulously researched checklist. This standardization is crucial in a domain where software reuse and the evolution of JavaScript applications often pose challenges related to third-party dependencies. Furthermore, DesignSystemsJS aims to support Artificial Intelligence (AI) integration, reflecting the ongoing paradigm shift in the software development industry towards generative AI assistants. AI integration in software testing and development has seen significant advancements, offering various approaches and tools to enhance efficiency and effectiveness. Our library taps into these advancements, utilizing AI techniques like data mining and machine learning to promote automated software reuse, a key aspect of modern software development. DesignSystemsJS's architecture and API facilitate a more unified and streamlined approach to designing and implementing Design Systems, potentially revolutionizing how design consistency is maintained across different platforms and tools. This research paper details the methodology behind DesignSystemsJS, its features, and the potential impact it holds for the future of Design Systems development and AI integration. © 2023 IEEE.</t>
  </si>
  <si>
    <t>Context: One of the critical phases in the software development life cycle is software testing. Testing helps with identifying potential bugs and reducing maintenance costs. The goal of automated test generation tools is to ease the development of tests by suggesting efficient bug-revealing tests. Recently, researchers have leveraged Large Language Models (LLMs) of code to generate unit tests. While the code coverage of generated tests was usually assessed, the literature has acknowledged that the coverage is weakly correlated with the efficiency of tests in bug detection. Objective: To improve over this limitation, in this paper, we introduce MuTAP (Mutation Test case generation using Augmented Prompt) for improving the effectiveness of test cases generated by LLMs in terms of revealing bugs by leveraging mutation testing. Methods: Our goal is achieved by augmenting prompts with surviving mutants, as those mutants highlight the limitations of test cases in detecting bugs. MuTAP is capable of generating effective test cases in the absence of natural language descriptions of the Program Under Test (PUTs). We employ different LLMs within MuTAP and evaluate their performance on different benchmarks. Results: Our results show that our proposed method is able to detect up to 28% more faulty human-written code snippets. Among these, 17% remained undetected by both the current state-of-the-art fully-automated test generation tool (i.e., Pynguin) and zero-shot/few-shot learning approaches on LLMs. Furthermore, MuTAP achieves a Mutation Score (MS) of 93.57% on synthetic buggy code, outperforming all other approaches in our evaluation. Conclusion: Our findings suggest that although LLMs can serve as a useful tool to generate test cases, they require specific post-processing steps to enhance the effectiveness of the generated test cases which may suffer from syntactic or functional errors and may be ineffective in detecting certain types of bugs and testing corner cases in PUTs. © 2024 Elsevier B.V.</t>
  </si>
  <si>
    <t>In the realm of software development, automated program repair (APR) emerges as a pivotal technique, autonomously debugging faulty code to boost productivity. Despite the notable advancements of large pre-trained language models of code (PLMCs) in code generation, their efficacy in complex tasks like APR remains suboptimal. This limitation is attributed to the generic development of PLMCs, whose specialized potential for APR is yet be to fully explored. In this paper, we propose a novel approach designed to enhance PLMCs’ APR performance through source code augmentation and curriculum learning. Our approach employs code augmentation operators to generate a spectrum of syntactically varied yet semantically congruent bug-fixing programs, thus enriching the dataset’s diversity. Furthermore, we design a curriculum learning strategy, enabling PLMCs to develop a deep understanding of program semantics from these enriched code variants, thereby refining their APR fine-tuning prowess. We apply our approach across different PLMCs and systematically evaluate it on three benchmarks: BFP-small, BFP-medium, and Defects4J. The experimental results show that our approach outperforms both original models and existing baseline methods, demonstrating the promising future of adapting PLMCs for code debugging in practice. © 2024 by the authors.</t>
  </si>
  <si>
    <t>Large language models (LLMs) have demonstrated an impressive ability to generate code for various programming tasks. In many instances, LLMs can generate a correct program for a task when given numerous trials. Consequently, a recent trend is to do large scale sampling of programs using a model and then filtering/ranking the programs based on the program execution on a small number of known unit tests to select one candidate solution. However, these approaches assume that the unit tests are given and assume the ability to safely execute the generated programs (which can do arbitrary dangerous operations such as file manipulations). Both of the above assumptions are impractical in real-world software development. In this paper, we propose CODERANKER, a neural ranker that can predict the correctness of a sampled program without executing it. Our CODERANKER is fault-aware i.e., it is trained to predict different kinds of execution information such as predicting the exact compile/runtime error type (e.g., an IndexError or a TypeError). We show that CODERANKER can significantly increase the pass@1 accuracy of various code generation models (including Codex [11], GPT-Neo, GPT-J) on APPS [25], HumanEval [11] and MBPP [3] datasets. © 2022 Neural information processing systems foundation. All rights reserved.</t>
  </si>
  <si>
    <t>Large Language Models (LLMs) have revolutionized code intelligence tasks, but their performance in specific software development tasks often requires fine-tuning with task-specific data. However, acquiring such data is challenging due to privacy concerns. We introduce F-CodeLLM, a novel federated learning framework for adapting LLMs to software development tasks while preserving code data privacy. Leveraging federated learning and LoRA-based efficient fine-tuning, F-CodeLLM allows organizations to collaboratively improve LLMs without sharing sensitive data. Our experiments demonstrate that F-CodeLLM achieves comparable results to centralized fine-tuning methods and excels in multi-language environments, marking a significant advancement in the application of LLMs for software engineering. © 2024 IEEE Computer Society. All rights reserved.</t>
  </si>
  <si>
    <t>Fuzzing has achieved tremendous success in discovering bugs and vulnerabilities in various software systems. Systems under test (SUTs) that take in programming or formal language as inputs, e.g., compilers, runtime engines, constraint solvers, and software libraries with accessible APIs, are especially important as they are fundamental building blocks of software development. However, existing fuzzers for such systems often target a specific language, and thus cannot be easily applied to other languages or even other versions of the same language. Moreover, the inputs generated by existing fuzzers are often limited to specific features of the input language, and thus can hardly reveal bugs related to other or new features. This paper presents Fuzz4ALL, the first fuzzer that is universal in the sense that it can target many different input languages and many different features of these languages. The key idea behind Fuzz4ALL is to leverage large language models (LLMs) as an input generation and mutation engine, which enables the approach to produce diverse and realistic inputs for any practically relevant language. To realize this potential, we present a novel autoprompting technique, which creates LLM prompts that are well- suited for fuzzing, and a novel LLM-powered fuzzing loop, which iteratively updates the prompt to create new fuzzing inputs. We evaluate Fuzz4ALL on nine systems under test that take in six different languages (C, C++, Go, SMT2, Java, and Python) as inputs. The evaluation shows, across all six languages, that universal fuzzing achieves higher coverage than existing, language-specific fuzzers. Furthermore, Fuzz4ALL has identified 98 bugs in widely used systems, such as GCC, Clang, Z3, CVC5, OpenJDK, and the Qiskit quantum computing platform, with 64 bugs already confirmed by developers as previously unknown.  © 2024 ACM.</t>
  </si>
  <si>
    <t>Automated program repair (APR) aims to fix software bugs without manual debugging efforts and plays a crucial role in software development and maintenance. Template-based APR has been widely investigated and shown promising results. However, it is challenging for template-based APR to select the appropriate donor code, which is an important repair ingredient for generating candidate patches. Inappropriate donor code may cause plausible but incorrect patch generation even with correct fix patterns, limiting the repair performance. In this paper, we aim to revisit template-based APR, and propose Gamma, to directly leverage large pre-trained language models for donor code generation. Our main insight is that instead of retrieving donor code in the local buggy file, we can directly predict the correct code tokens based on the context code snippets and repair patterns by a cloze task. Specifically, (1) Gamma revises a variety of fix templates from state-of-the-art template-based APR techniques (i.e., TBar) and transforms them into mask patterns. (2) Gamma adopts a pre-trained language model to predict the correct code for masked code as a fill-in-the-blank task. Although our idea is general and can be built on various existing pre-trained language models, we have implemented Gamma as a practical APR tool based on the recent UniXcoder model. The experimental results demonstrate that Gamma correctly repairs 82 bugs on Defects4J-v1.2, which achieves 20.59% (14 bugs) and 26.15% (17 bugs) improvement over the previous state-of-the-art template-based approach TBar and learning-based one Recoder. Furthermore, Gamma repairs 45 bugs and 22 bugs from the additional Defects4J-v2.0 and QuixBugs, indicating the generalizability of Gamma in addressing the dataset overfitting issue. We also prove that adopting other pre-trained language models can provide substantial advancement, e.g., CodeBERT-based and ChatGPT-based Gamma is able to fix 80 and 67 bugs on Defects4J-v1.2, indicating the scalability of Gamma. Overall, our study highlights the promising future of adopting pre-trained models to generate correct patches on top of fix patterns in practice.  © 2023 IEEE.</t>
  </si>
  <si>
    <t>Automatic code generation from natural language descriptions can be highly beneficial during the process of software development. In this work, we propose GAP-Gen, a Guided Automatic Python Code Generation method based on Python syntactic constraints and semantic constraints. We first introduce Python syntactic constraints in the form of Syntax-Flow, which is a simplified version of Abstract Syntax Tree (AST) reducing the size and high complexity of real python AST but maintaining crucial syntactic information of Python code. In addition to Syntax-Flow, we introduce Variable-Flow which abstracts variable and function names consistently throughout the code. In our work, rather than pre-training, we focus on modifying the fine-tuning process which reduces computational requirements but retains high generation performance on automatic Python code generation task. GAP-Gen fine-tunes the transformer-based language models T5 and CodeT5 using the Code-to-Docstring datasets CodeSearchNet, CodeSearchNet AdvTest and Code-Docstring-Corpus from EdinburghNLP. Our experiments show that GAP-Gen achieves better results on automatic Python code generation task than previous works. Our implementation is available on the github1 © 2023 Association for Computational Linguistics.</t>
  </si>
  <si>
    <t>Software requirements specification describes users’ needs and expectations on some target system. Requirements documents are typically represented by unstructured natural language text. Such texts are the basis for the various subsequent activities in software development, such as software analysis and design. As part of software analysis, domain models are made that describe the key concepts and relations between them. Since the analysis process is performed manually by business analysts, it is time-consuming and may introduce mistakes. Recently, researchers have worked toward automating the synthesis of domain models from textual software requirements. Current studies on this topic have limitations in terms of the volume and heterogeneity of experimental datasets. To remedy this, we provide a curated dataset of software requirements to be utilized as a benchmark by algorithms that transform textual requirements documents into domain models. We present a detailed evaluation of two text-to-model approaches: one based on a large-language model (ChatGPT) and one building on grammatical rules (txt2Model). Our evaluation reveals that both tools yield promising results with relatively high F-scores for modeling the classes, attributes, methods, and relationships, with txt2Model performing better than ChatGPT on average. Both tools have relatively lower performance and high variance when it comes to the relation types. We believe our dataset and experimental evaluation pave to way to advance the field of automated model generation from requirements. © The Author(s), under exclusive licence to Springer-Verlag GmbH Germany, part of Springer Nature 2024.</t>
  </si>
  <si>
    <t>In the realm of collaborative software development, version control systems (VCS) like Git play an indispensable role, enabling concurrent development and facilitating seamless integration of disparate code contributions. Despite these benefits, merge conflicts resulting from simultaneous changes to identical code lines often pose significant challenges to the integration process. Addressing this challenge, our paper introduces a novel two-stage approach, termed as CHATMERGE, for resolving Git merge conflicts. CHATMERGE pioneers a unique strategy that employs machine learning to initially predict resolution strategies, and subsequently leverages a large language model, ChatGPT, to create resolutions for conflicts that necessitate complex resolution strategies. A series of comprehensive experiments validate CHATMERGE's efficacy, demonstrating its impressive alignment with historical manual resolutions and its superior performance relative to existing, publicly accessible tools. The paper further explores the influence of various classification algorithms and the prompt construction process for ChatGPT, providing further insights into the merge conflict resolution process. Moreover, to foster continued advancements in this area, CHATMERGE, along with its associated training and testing datasets, is made publicly available, offering a valuable resource for both developers and researchers. This work, therefore, provides both an innovative solution to merge conflict resolution and a strong foundation for future explorations in this domain.  © 2023 IEEE.</t>
  </si>
  <si>
    <t>Software development life cycle is profoundly influenced by bugs; their introduction, identification, and eventual resolution account for a significant portion of software development cost. This has motivated software engineering researchers and practitioners to propose different approaches for automating the identification and repair of software defects. Large Language Models (LLMs) have been adapted to the program repair task through few-shot demonstration learning and instruction prompting, treating this as an infilling task. However, these models have only focused on learning general bug-fixing patterns for uncategorized bugs mined from public repositories. In this paper, we propose : a transformer-based program repair framework paired with a state-of-the-art static analyzer to fix critical security and performance bugs. combines a Retriever - transformer encoder model pretrained via contrastive learning objective, which aims at searching for semantically equivalent bugs and corresponding fixes; and a Generator - an LLM (12 billion parameter Codex Cushman model) finetuned on supervised bug-fix data with prompts augmented via adding bug type annotations and semantically similar fixes retrieved from an external non-parametric memory. To train and evaluate our approach, we curated , a novel, metadata-rich dataset of bugs extracted by executing the Infer static analyzer on the change histories of thousands of Java and C# repositories. Our evaluation demonstrates that outperforms strong LLM baselines, with a top-1 accuracy of 65.6% for generating fixes in C# and 76.8% in Java. We discuss the deployment of alongside Infer at Microsoft which offers an end-to-end solution for detection, classification, and localization of bugs, as well as fixing and validation of candidate patches, integrated in the continuous integration (CI) pipeline to automate the software development workflow. © 2023 ACM.</t>
  </si>
  <si>
    <t>TODO comments play an important role in helping developers to manage their tasks and communicate with other team members. TODO comments are often introduced by developers as a type of technical debt, such as a reminder to add/remove features or a request to optimize the code implementations. These can all be considered as notifications for developers to revisit regarding the current suboptimal solutions. TODO comments often bring short-term benefits &amp;#x2013; higher productivity or shorter development cost &amp;#x2013; and indicate attention needs to be paid for the long-term software quality. Unfortunately, due to their lack of knowledge or experience and/or the time constraints, developers sometimes may forget or even not be aware of suboptimal implementations. The loss of the TODO comments for these suboptimal solutions may hurt the software quality and reliability in the long-term. Therefore it is beneficial to remind the developers of the suboptimal solutions whenever they change the code. In this work, we refer this problem to the task of detecting &lt;italic&gt;TODO-missed commits&lt;/italic&gt;, and we propose a novel approach named TDR&lt;sc&gt;eminder&lt;/sc&gt; (&lt;bold&gt;T&lt;/bold&gt;O&lt;bold&gt;D&lt;/bold&gt;O comment &lt;bold&gt;Reminder&lt;/bold&gt;) to address the task. With the help of TDR&lt;sc&gt;eminder&lt;/sc&gt;, developers can identify possible missing TODO commits just-in-time when submitting a commit. Our approach has two phases: offline training and online inference. We first embed code change and commit message into contextual vector representations using two neural encoders respectively. The association between these representations is learned by our model automatically.In the online inference phase, TDR&lt;sc&gt;eminder&lt;/sc&gt; leverages the trained model to compute the likelihood of a commit being a &lt;italic&gt;TODO-missed commit&lt;/italic&gt;. We evaluate TDR&lt;sc&gt;eminder&lt;/sc&gt; on datasets crawled from 10k popular Python and Java repositories in GitHub respectively. Our experimental results show that TDR&lt;sc&gt;eminder&lt;/sc&gt; outperforms a set of benchmarks by a large margin in &lt;italic&gt;TODO-missed commits&lt;/italic&gt; detection. Moreover, to better help developers use TDR&lt;sc&gt;eminder&lt;/sc&gt; in practice, we have incorporated Large Language Models (LLMs) with our approach to provide explainable recommendations. The user study shows that our tool can effectively inform developers not only &amp;#x201C;when&amp;#x201D; to add TODOs, but also &amp;#x201C;where&amp;#x201D; and &amp;#x201C;what&amp;#x201D; TODOs should be added, verifying the value of our tool in practical application. IEEE</t>
  </si>
  <si>
    <t>In the evolving landscape of software development and system operations, the demand for automating traditionally manual tasks has surged. Continuous operation and minimal downtimes highlight the need for automated detection and remediation of runtime anomalies. Ansible, known for its scalable features, including high-level abstraction and modularity, stands out as a reliable solution for managing complex systems securely. The challenge lies in creating an on-the-spot Ansible solution for dynamic auto-remediation, requiring a substantial dataset for in-context tuning of large language models (LLMs). Our research introduces KubePlaybook, a curated dataset with 130 natural language prompts for generating automation-focused remediation code scripts. After rigorous manual testing, the generated code achieved an impressive 98.86% accuracy rate, affirming the solution's reliability and performance in addressing dynamic auto-remediation complexities.  © 2024 Copyright held by the owner/author(s).</t>
  </si>
  <si>
    <t>Writing a readme is a crucial aspect of software development as it plays a vital role in managing and reusing program code. Though it is a pain point for many developers, automatically creating one remains a challenge even with the recent advancements in large language models (LLMs), because it requires generating an abstract description from thousands of lines of code. In this demo paper, we show that LLMs are capable of generating a coherent and factually correct readmes if we can identify a code fragment that is representative of the repository. Building upon this finding, we developed LARCH (LLM-based Automatic Readme Creation with Heuristics) which leverages representative code identification with heuristics and weak supervision. Through human and automated evaluations, we illustrate that LARCH can generate coherent and factually correct readmes in the majority of cases, outperforming a baseline that does not rely on representative code identification. We have made LARCH open-source and provided a cross-platform Visual Studio Code interface and command-line interface, accessible at https://github.com/hitachi-nlp/larch. A demo video showcasing LARCH's capabilities is available at https://youtu.be/ZUKkh5EDO4. © 2023 Copyright held by the owner/author(s). Publication rights licensed to ACM.</t>
  </si>
  <si>
    <t>Many developers rely on Large Language Models (LLMs) to facilitate software development. Nevertheless, these models have exhibited limited capabilities in the security domain. We introduce LLMSecGuard, a framework to offer enhanced code security through the synergy between static code analyzers and LLMs. LLMSecGuard is open source and aims to equip developers with code solutions that are more secure than the code initially generated by LLMs. This framework also has a benchmarking feature, aimed at providing insights into the evolving security attributes of these models. © 2024 Owner/Author.</t>
  </si>
  <si>
    <t>Logs are important in modern software development with runtime information. Log parsing is the first step in many log-based analyses, that involve extracting structured information from unstructured log data. Traditional log parsers face challenges in accurately parsing logs due to the diversity of log formats, which directly impacts the performance of downstream log-analysis tasks. In this paper, we explore the potential of using Large Language Models (LLMs) for log parsing and propose LLMParser, an LLM-based log parser based on generative LLMs and few-shot tuning. We leverage four LLMs, Flan-T5-small, Flan-T5-base, LLaMA-7B, and ChatGLM-6B in LLMParsers. Our evaluation of 16 open-source systems shows that LLMParser achieves statistically significantly higher parsing accuracy than state-of-the-art parsers (a 96% average parsing accuracy). We further conduct a comprehensive empirical analysis on the effect of training size, model size, and pre-training LLM on log parsing accuracy. We find that smaller LLMs may be more effective than more complex LLMs; for instance where Flan-T5-base achieves comparable results as LLaMA-7B with a shorter inference time. We also find that using LLMs pre-trained using logs from other systems does not always improve parsing accuracy. While using pre-trained Flan-T5-base shows an improvement in accuracy, pre-trained LLaMA results in a decrease (decrease by almost 55% in group accuracy). In short, our study provides empirical evidence for using LLMs for log parsing and highlights the limitations and future research direction of LLM-based log parsers.  © 2024 ACM.</t>
  </si>
  <si>
    <t>The software industry's complexity and scale have increased rapidly, leading to challenges in managing information and tasks among developer teams, often resulting in inefficiencies, misunderstandings, and delays. The extensive search for automated tasks led to using chatbots - conversational agents - in software development. However, despite their positive contributions, their adoption has numerous issues, notably the lack of full working context, making their support sometimes useless. To address such a limitation, we propose C4SE, a chatbot designed to assist software engineers and managers in performing various tasks by gathering information helpful for better support. We use the GPT 3.5 model, and a specialized data store based on a vector database for long-term memory, to understand users' intentions and maintain contextual information. Our prototype C4SE can perform code suggestions, reviews, GitHub API operations, and generate unit and acceptance test cases. Preliminary evaluation reports encouraging results, showing potential to increase productivity in the software development lifecycle.  © 2023 IEEE.</t>
  </si>
  <si>
    <t>The increasing adoption of microservices in software development requires effective recommendation systems that guide developers to relevant microservices. In this paper, we introduce MicroRec, a novel microservice recommender framework which leverages insights from Stack Overflow posts and the power of Large Language Models (LLMs). MicroRec utilizes a dual-encoder architecture that combines contrastive learning and semantic similarity learning, allowing us to achieve robust and accurate retrieval and ranking of relevant posts based on user queries. Using LLMs, MicroRec builds up a deep understanding of both user queries and microservices through the information they provide (e.g., README files and Dockerfiles). Our empirical evaluations demonstrate significant improvements brought by MicroRec over the existing methods across a variety of performance metrics including MRR, MAP, and precision@k. In addition, the results returned by MicroRec were fourteen times more accurate than those provided by the existing recommendation tool on the widely-used Docker Hub platform.CCS CONCEPTS• Computing methodologies → Semantic networks; Natural language processing; • Applied computing → Document searching; • Information systems → Recommender systems.  © 2024 ACM.</t>
  </si>
  <si>
    <t>Bug reproduction stands as a pivotal phase in software development, but the absence of configuration information emerges as the main obstacle to effective bug reproduction. Since configuration options generally control critical branches of the software, many bugs can only be triggered under specific configuration settings. We refer to these bugs as configuration-triggered bugs or CTBugs for short. The reproduction of CTBugs consumes considerable time and manual efforts due to the challenges in deducing the missing configuration options within the vast search space of configurations. This complexity contributes to a form of technical debt in software development. To address these challenges, we first conducted an empirical study on 120 CTBugs from 4 widely used systems to understand the root causes and factors influencing the reproduction of CTBugs. Based on our study, we designed and implemented MissConf, the first LLM-enhanced automated tool for CTBug reproduction. Miss- Conf first leverages the LLM to infer whether crucial configuration options are missing in the bug report. Once a suspect CTBug is found, MissConf employs configuration taint analysis and dynamic monitoring methods to filter suspicious configuration options set. Furthermore, it adopts a heuristic strategy for identifying crucial configuration options and their corresponding values.We evaluated MissConf on 5 real-world software systems. The experimental results demonstrate that MissConf successfully infers the 84% (41/49) of the CTBugs and reproduces the 65% (32/49) CTBugs. In the reproduction phase, MissConf eliminates up to 76% of irrelevant configurations, offering significant time savings for developers. © 2024 IEEE Computer Society. All rights reserved.</t>
  </si>
  <si>
    <t>This paper presents an approach to software development which uses a generative AI Model as compiler to translate human language requirements into high-level programming language. We propose an executable human-language module specification and a tool to support it, which has been used successfully for human-language UI test automation. We anticipate further development of this approach to enable complex software to be programmed in human language, allowing for more intuitive and efficient software development. © 2023 IEEE.</t>
  </si>
  <si>
    <t>Software Defect Detection (SDD) has always been critical to the development life cycle. A stable defect detection system can not only alleviate the workload of software testers but also enhance the overall efficiency of software development. Researchers have recently proposed various artificial intelligence-based SDD methods and achieved significant advancements. However, these methods still exhibit limitations in terms of reliability and usability. Therefore, we introduce MSDD-(IA)3, a novel framework leveraging the pre-trained CodeT5+ and (IA)3 for parameter-efficient multi-classification SDD. This framework constructs a detection model based on pre-trained CodeT5+ to generate code representations while capturing defect-prone features. Considering the high overhead of pre-trained LLMs, we injects (IA)3 vectors into specific layers, where only these injected parameters are updated to reduce the training cost. Furthermore, leveraging the properties of the pre-trained CodeT5+, we design a novel feature sequence that enriches the input data through the combination of source code with Natural Language (NL)-based expert metrics. Our experimental results on 64K real-world Python snippets show that MSDD-(IA)3 demonstrates superior performance compared to state-of-the-art SDD methods, including PM2-CNN, in terms of F1-weighted, Recall-weighted, Precision-weighted, and Matthews Correlation Coefficient. Notably, the training parameters of MSDD-(IA)3 are only 0.04% of those of the original CodeT5+. Our experimental data and code can be available at (https://gitee.com/wxyzjp123/msdd-ia3/). © The Author(s) 2024.</t>
  </si>
  <si>
    <t>Automatically generating summaries for source code has emerged as a valuable task in software development. While state-of-the-art (SOTA) approaches have demonstrated significant efficacy in summarizing general code, they seldom concern code summarization for a specific project. Project-specific code summarization (PCS) poses special challenges due to the scarce availability of training data and the unique styles of different projects. In this paper, we empirically analyze the performance of Large Language Models (LLMs) on PCS tasks. Our study reveals that using appropriate prompts is an effective way to solicit LLMs for generating project-specific code summaries. Based on these findings, we propose a novel project-specific code summarization approach called P-CodeSum. P-CodeSum gathers a repository-level pool of (code, summary) examples to characterize the project-specific features. Then, it trains a neural prompt selector on a high-quality dataset crafted by LLMs using the example pool. The prompt selector offers relevant and high-quality prompts for LLMs to generate project-specific summaries. We evaluate against a variety of baseline approaches on six PCS datasets. Experimental results show that the P-CodeSum improves the performance by 5.9% (RLPG) to 101.51% (CodeBERT) on BLEU-4 compared to the state-of-the-art approaches in project-specific code summarization. © 2024 Elsevier Inc.</t>
  </si>
  <si>
    <t>Large language models (LLMs) have recently been applied in software engineering to perform tasks such as translating code between programming languages, generating code from natural language, and autocompleting code as it is being written. When used within development tools, these systems typically treat each model invocation independently from all previous invocations, and only a specific limited functionality is exposed within the user interface. This approach to user interaction misses an opportunity for users to more deeply engage with the model by having the context of their previous interactions, as well as the context of their code, inform the model's responses. We developed a prototype system - the Programmer's Assistant - in order to explore the utility of conversational interactions grounded in code, as well as software engineers' receptiveness to the idea of conversing with, rather than invoking, a code-fluent LLM. Through an evaluation with 42 participants with varied levels of programming experience, we found that our system was capable of conducting extended, multi-turn discussions, and that it enabled additional knowledge and capabilities beyond code generation to emerge from the LLM. Despite skeptical initial expectations for conversational programming assistance, participants were impressed by the breadth of the assistant's capabilities, the quality of its responses, and its potential for improving their productivity. Our work demonstrates the unique potential of conversational interactions with LLMs for co-creative processes like software development.  © 2023 Owner/Author.</t>
  </si>
  <si>
    <t>Model Driven Engineering (MDE) proposes models as primary artefacts for analysis, simulation, software development etc. While MDE has delivered on the promise of enhanced productivity through automation, it continues to pose a significant entry barrier for domain experts who are typically not well-versed with MDE technology. With modelling gaining traction for analysis-heavy use cases like decision-making and regulatory compliance where domain experts play a central role, this barrier is beginning to hurt even more. We posit that Generative AI techniques can significantly lower this barrier by enabling domain experts to construct purposive models by operating at natural language level. This requires domain experts to interact with Generative AI tools using the right purpose-specific contextual prompts. We propose a model-driven approach where purposive meta models guide the interactions between domain expert and Generative AI to generate such prompts. The proposed approach helps in overcoming some of the limitations of Generative AI such as missing local context, limited context window size, attention fading etc. Industry scale models are typically large, necessitating a team of experts to work in a coordinated manner which requires sharing of outputs and persistence across sessions. Our approach brings together MDE and Generative AI in a symbiotic relationship complimenting respective strengths and overcoming limitations. We have validated this approach for development of digital twin based applications and early results are encouraging.  © 2023 IEEE.</t>
  </si>
  <si>
    <t>In today's dynamic software development landscape, Agile methodologies have established themselves as essential for organizations striving to swiftly adapt to evolving customer needs and market demands. A cornerstone of the Agile framework is the concept of User Stories, a concise format for expressing software requirements from an end-user perspective. The manual generation of User Stories from unstructured requirement texts proves to be a labor-intensive endeavor, riddled with challenges related to maintaining consistency and adhering to specific organizational practices. This research underscores the profound importance of Agile Methodology in contemporary software development and underscores the critical role that User Stories play within this framework. To address the inherent inefficiencies associated with manual User Story creation, this paper introduces a novel and innovative AI-powered approach that uses the advanced capabilities of the GPT-3.5 language model. This approach facilitates a seamless and efficient transformation of software requirement text into standardized User Stories by studying various prompting techniques. In this research paper the practical implementation of our approach have been illustrated, we have developed an application harnessing the natural language processing capabilities of GPT-3.5 where in the user can enter or upload the requirement text and it will be transformed into user stories.  © 2024 IEEE.</t>
  </si>
  <si>
    <t>Logging, which aims to determine the position of logging statements, the verbosity levels, and the log messages, is a crucial process for software reliability enhancement. In recent years, numerous automatic logging tools have been designed to assist developers in one of the logging tasks (e.g., providing suggestions on whether to log in try-catch blocks). These tools are useful in certain situations yet cannot provide a comprehensive logging solution in general. Moreover, although recent research has started to explore end-to-end logging, it is still largely constrained by the high cost of fine-tuning, hindering its practical usefulness in software development. To address these problems, this paper proposes UniLog, an automatic logging framework based on the in-context learning (ICL) paradigm of large language models (LLMs). Specifically, UniLog can generate an appropriate logging statement with only a prompt containing five demonstration examples without any model tuning. In addition, UniLog can further enhance its logging ability after warmup with only a few hundred random samples. We evaluated UniLog on a large dataset containing 12,012 code snippets extracted from 1,465 GitHub repositories. The results show that UniLog achieved the state-of-the-art performance in automatic logging: (1) 76.9% accuracy in selecting logging positions, (2) 72.3% accuracy in predicting verbosity levels, and (3) 27.1 BLEU-4 score in generating log messages. Meanwhile, UniLog requires less than 4% of the parameter tuning time needed by fine-tuning the same LLM. © 2024 IEEE Computer Society. All rights reserved.</t>
  </si>
  <si>
    <t>Incident management for large cloud services is a complex and tedious process that requires a significant amount of manual effort from on-call engineers (OCEs). OCEs typically leverage data from different stages of the software development lifecycle [SDLC] (e.g., codes, configuration, monitor data, service properties, service dependencies, trouble-shooting documents, etc.) to generate insights for detection, root cause analysis and mitigation of incidents. Recent advancements in large language models [LLMs] (e.g., ChatGPT, GPT-4, Gemini) have created opportunities to automatically generate contextual recommendations for the OCEs, assisting them in quickly identifying and mitigating critical issues. However, existing research typically takes a silo-ed view of solving a certain task in incident management by leveraging data from a single stage of the SDLC. In this paper, we demonstrate that augmenting additional contextual data from different stages of the SDLC improves the performance of two critically important and practically challenging tasks: (1) automatically generating root cause recommendations for dependency failure related incidents, and (2) identifying the ontology of service monitors used for automatically detecting incidents. By leveraging a dataset of 353 incidents and 260 monitors from Microsoft, we demonstrate that augmenting contextual information from different stages of the SDLC improves the performance over state-of-the-art methods. © 2024 Copyright held by the owner/author(s).</t>
  </si>
  <si>
    <t>Code search plays a crucial role in software development, enabling developers to retrieve and reuse code using natural language queries. While the performance of code search models improves with an increase in high-quality data, obtaining such data can be challenging and expensive. Recently, large language models (LLMs) such as ChatGPT have made remarkable progress in both natural and programming language understanding and generation, offering user-friendly interaction via simple prompts. Inspired by these advancements, we propose a novel approach ChatDANCE, which utilizes high-quality and diverse augmented data generated by a large language model and leverages a filtering mechanism to eliminate low-quality augmentations. Specifically, we first propose a set of ChatGPT prompting rules that are specifically designed for source code and queries. Then, we leverage ChatGPT to rewrite code and queries based on the according prompts and then propose a filtering mechanism which trains a cross-encoder from the backbone model UniXcoder to filter out code and query pairs with low matching scores. Finally, we re-Train the backbone model using the obtained high-quality augmented data. Experimental results show that ChatDANCE achieves state-of-The-Art performance, improving the best baseline by 13.2% (R@1) and 7% (MRR). Surprisingly, we find that this augment-filter-retrain strategy enables the backbone model (UniXcoder) to self-grow. Moreover, extensive experiments show the effectiveness of each component and ChatDANCE has stable performance under different hyperparameter settings. In addition, we conduct qualitative and quantitative analyses to investigate why ChatDANCE works well and find that it learns a more uniform distribution of representations and effectively aligns the code and query spaces. We have made the code and data anonymously available at https://anonymous.4open.science/r/ChatDANCE. © 2023 IEEE.</t>
  </si>
  <si>
    <t>flow-based programming; just-in-time programming; large language models</t>
  </si>
  <si>
    <t>artificial intelligence; conversational agents; extended reality; pair programming</t>
  </si>
  <si>
    <t>DevOps; Duplicate identification; Large language models; Latent semantic indexing; Natural language processing; Security findings management; Software development; Vulnerability</t>
  </si>
  <si>
    <t>AI-driven refactoring; ChatGPT; code improvement; code smells; continuous integration and delivery; data clumps; EU AI act; large language models; software maintenance; software quality</t>
  </si>
  <si>
    <t>Artificial Intelligence; Embedded Software Engineering (ESE); MDE Tool; Model-Driven Engineering (MDE); Software Development; Unified Modeling Language (UML)</t>
  </si>
  <si>
    <t>Code review; Falcon40B; Generative AI; GitHub webhooks; Intelligent bot; Pull request; WatsonX</t>
  </si>
  <si>
    <t>Constrained Decoding; Natural language processing; Stack Overflow; Weak Supervision</t>
  </si>
  <si>
    <t>ChatGPT; code generation; large language models; prompt engineering; software development</t>
  </si>
  <si>
    <t>API Documentation; Fine-Tuning; Generative AI; Large Language Models; Natural Language Processing; Web Scraping</t>
  </si>
  <si>
    <t>Code Generation; Component Recognition; Low-fidelity Design; Sketch2Code; UI Builder; UI design</t>
  </si>
  <si>
    <t>code-test alignment; large language models; test completion; test generation</t>
  </si>
  <si>
    <t>chinese prompts; code large language models; multi-lingual</t>
  </si>
  <si>
    <t>API recommendation; code generation; large language model; requirements decomposition</t>
  </si>
  <si>
    <t>Chatbot; Conversational Agent; Development Assistant; Eclipse; IDE; Java; Large Language Model; Method Renaming; Software Development</t>
  </si>
  <si>
    <t>Anomaly Detection; Cloud Native; Log System</t>
  </si>
  <si>
    <t>Design Systems; Design Systems AI integration; Design Systems API; DesignSystemsJS</t>
  </si>
  <si>
    <t>Large language model; Mutation testing; Test generation</t>
  </si>
  <si>
    <t>automated program repair; code debugging; large language models of code</t>
  </si>
  <si>
    <t>Code Intelligence; Federated Fine-Tuning; Large Language Model; Software Development</t>
  </si>
  <si>
    <t>fuzzing; large language models; software engineering</t>
  </si>
  <si>
    <t>Automated Program Repair; Fix Pattern; LLM4SE; Pretrained Model</t>
  </si>
  <si>
    <t>Benchmark dataset; Software functional requirements; Software models; Text-to-model transformation</t>
  </si>
  <si>
    <t>ChatGPT; Merge conflict; resolution generation</t>
  </si>
  <si>
    <t>finetuning; Program repair; prompt augmentation; static analyses</t>
  </si>
  <si>
    <t>Codes; Python; Software development management; Software quality; Stars; Task analysis; Training</t>
  </si>
  <si>
    <t>ansible playbook; auto-remediation; gpt-4; kubernetes; llms; microservices</t>
  </si>
  <si>
    <t>large language model; software development; weak supervision</t>
  </si>
  <si>
    <t>code models; secure code generation; Security analysis</t>
  </si>
  <si>
    <t>large language model; log analysis; Log parsing</t>
  </si>
  <si>
    <t>Chatbot; LangChain; large language model; software engineering; vector database</t>
  </si>
  <si>
    <t>Docker Hub; Large Language Models; Microservices; Recommendation System; Semantic Search</t>
  </si>
  <si>
    <t>Bug reproduction; Software configuration; Software maintenance</t>
  </si>
  <si>
    <t>BDD; Generative AI; GPT; HLP (Human Language Programming); LLM (Large Language Model); OOBDD (Object-oriented Behavior Driven Development); SDD (Specification Driven Development)</t>
  </si>
  <si>
    <t>(IA)&lt;sup&gt;3&lt;/sup&gt;; CodeT5+; LLMs; Multi-classification software defect detection</t>
  </si>
  <si>
    <t>In-context learning; Large language model; Project-specific code summarization; Prompt generation</t>
  </si>
  <si>
    <t>code-fluent large language models; conversational interaction; foundation models; human-centered AI</t>
  </si>
  <si>
    <t>Generative AI; MDE; Modelling; Prompt engineering; Simulation</t>
  </si>
  <si>
    <t>Agile; Data Mining; Few Shot Prompting; Generative Pre-Trained Transformers; Large Language Model; Natural Language Processing; Prompt Engineering; Software Requirements; User Story</t>
  </si>
  <si>
    <t>In-Context Learning; Large Language Model; Logging</t>
  </si>
  <si>
    <t>Cloud Services; Large language models; Monitor management; Reliability; Root-cause analysis</t>
  </si>
  <si>
    <t>ChatGPT; Code Search; Data Augmentation</t>
  </si>
  <si>
    <t>Author Keywords</t>
  </si>
  <si>
    <t>Codes (symbols); Computational linguistics; Software design; Composable; Flow based; Flow-based programming; Just-in-time; Just-in-time programming; Language model; Large language model; Model-based OPC; Programming framework; Work-flows; Just in time production</t>
  </si>
  <si>
    <t>Agile manufacturing systems; Codes (symbols); E-learning; Interactive computer graphics; Software design; Virtual addresses; Agile software development; Conversational agents; Extended reality; Learn+; Mixed reality; Pair-programming; Programming education; Single computer; Software development methodologies; Virtual avatar; Mixed reality</t>
  </si>
  <si>
    <t>Application programs; Indexing (of information); Industrial research; Life cycle; Natural language processing systems; Semantics; Software design; Software testing; Duplicate identification; Language model; Language processing; Large language model; Latent Semantic Indexing; Natural language processing; Natural languages; Security finding management; Semantic similarity; Vulnerability; Automation</t>
  </si>
  <si>
    <t>Codes (symbols); Digital storage; Software design; Business operation; Business outcomes; Code review; Falcon40b; Generative AI; Github webhook; Intelligent bot; Pull request; Software development teams; Watsonx; Merging</t>
  </si>
  <si>
    <t>Domain Knowledge; Natural language processing systems; Software design; Constrained decoding; Domain-specific knowledge; Knowledge retrieval; Language model; Language processing; Natural language processing; Natural languages; Stack overflow; Uncertainty; Weak supervision; Decoding</t>
  </si>
  <si>
    <t>Automatic programming; Codes (symbols); Computational linguistics; Job analysis; Modeling languages; Natural language processing systems; Software design; Chatbots; ChatGPT; Code; Codegeneration; Computational modelling; Language model; Large language model; Natural languages; Prompt engineering; Software; Software development management; Source-coding; Task analysis; User interfaces</t>
  </si>
  <si>
    <t>Classification (of information); Computational linguistics; Program debugging; Bug reports; Classification methods; Ensemble methods; Language model; Orthogonality; Performance; Sequence classification; Stackings; Software design</t>
  </si>
  <si>
    <t>Application programming interfaces (API); Computational linguistics; Efficiency; Large datasets; Natural language processing systems; Software design; Application programming interface documentation; Applications programming interfaces; Fine tuning; Generative AI; Language model; Language processing; Large language model; Natural language processing; Natural languages; Web scrapings; Websites</t>
  </si>
  <si>
    <t>Automatic programming; Codes (symbols); Conceptual design; Deep learning; Graphical user interfaces; Musculoskeletal system; Visual languages; Automatic code generations; Codegeneration; Component recognition; Interface designers; Low fidelities; Low-fidelity design; Sketch2code; User interface builder; User Interface design process; User interface designs; Software design</t>
  </si>
  <si>
    <t>Automation; Computational linguistics; Natural language processing systems; Program debugging; Repair; Software design; Automatic Generation; Bug reports; Case based; Feasibility studies; Language model; Natural languages; Software automation; Software development projects; Test case; Test case generation; Software testing</t>
  </si>
  <si>
    <t>Computational linguistics; Natural language processing systems; Software design; Software testing; Code languages; Code-test alignment; Language model; Large language model; Model training; Software development process; Test completion; Test files; Test generations; Test language; Python</t>
  </si>
  <si>
    <t>Codes (symbols); Deep learning; Open systems; Repair; Software design; Code completions; In-buildings; Language model; Model-based OPC; Open-source code; Programming tasks; Real-world; Software-systems; Text sources; Unstructured texts; Open source software</t>
  </si>
  <si>
    <t>Application programs; Computational linguistics; Natural language processing systems; Software design; Chinese prompt; Code large language model; High quality; Language model; Multi-lingual; Pre-training; Real-world; Training dataset; Training process; Usage scenarios; Life cycle</t>
  </si>
  <si>
    <t>Application programming interfaces (API); Computational linguistics; Software design; API recommendation; Coarse-grained; Codegeneration; Language model; Large language model; Model-based OPC; Performance; Requirements decomposition; Subtask; Training data; Libraries</t>
  </si>
  <si>
    <t>Java programming language; Chatbots; Conversational agents; Daily lives; Development assistant; Eclipse; Integrated development environment; Java; Language model; Large language model; Method renaming; Software design</t>
  </si>
  <si>
    <t>Anomaly detection; Application programs; Computer architecture; Digital storage; Environmental management; Human resource management; Information management; Life cycle; Anomaly detection; Cloud native; Cloud services; Cloud-computing; Design and Development; Log managements; Log system; Management platforms; Management systems; Production environments; Software design</t>
  </si>
  <si>
    <t>Application programming interfaces (API); Application programs; Artificial intelligence; Computer software reusability; Data integration; Data mining; Efficiency; High level languages; Integration; Integration testing; Interoperability; Software design; User interfaces; Design system API; Design system artificial intelligence integration; Design systems; Designsystemsjs; Development designs; Intelligence integration; Javascript; Software-reuse; Standardization</t>
  </si>
  <si>
    <t>Benchmarking; Computational linguistics; Life cycle; Program debugging; Software design; Automated test generations; Critical phasis; Generation tools; Language model; Large language model; Model testing; Mutation testing; Software development life-cycle; Test case; Test generations; Software testing</t>
  </si>
  <si>
    <t>Software design; Software testing; Execution informations; Language model; Large-scales; Neural code; Program execution; Programming tasks; Real-world; Recent trends; Run-time errors; Unit tests; Forecasting</t>
  </si>
  <si>
    <t>Application programs; Computational linguistics; Learning systems; Sensitive data; Code intelligence; Development tasks; Federated fine-tuning; Fine tuning; Language model; Large language model; Learning frameworks; Performance; Privacy concerns; Sensitive datas; Software design</t>
  </si>
  <si>
    <t>C++ (programming language); Iterative methods; Program compilers; Program debugging; Python; Quantum computers; Software design; Software testing; Constraint solvers; Fundamental building blocks; Fuzzing; Language model; Large language model; Runtimes; Software libraries; Software-systems; Specific languages; Systems under tests; Engines</t>
  </si>
  <si>
    <t>Automation; Codes (symbols); Computational linguistics; Masks; Program debugging; Repair; Software design; Automated program repair; Correct code; Debugging efforts; Fix pattern; Language model; LLM4SE; Pretrained model; Software bug; State of the art; Template-based; Forecasting</t>
  </si>
  <si>
    <t>Automatic programming; Codes (symbols); Computational linguistics; Natural language processing systems; Semantics; Software design; Syntactics; Trees (mathematics); Abstract Syntax Trees; Automatic code generations; Codegeneration; Docstrings; Generation method; Language description; Natural languages; Python code; Semantic constraints; Size complexity; Python</t>
  </si>
  <si>
    <t>Natural language processing systems; Requirements engineering; Benchmark datasets; Domain model; Model transformation; Natural languages texts; Requirements document; Software analysis; Software functional requirement; Software modeling; Software requirements; Text-to-model transformation; Software design</t>
  </si>
  <si>
    <t>Codes (symbols); Concurrency control; Concurrent engineering; Software design; ChatGPT; Code line; Collaborative software development; Concurrent development; Conflict Resolution; Merge conflict; Resolution generation; Resolution strategy; Seamless integration; Version control system; Mergers and acquisitions</t>
  </si>
  <si>
    <t>Java programming language; Learning systems; Life cycle; Program debugging; Repair; Software design; End to end; Finetuning; Language model; Program repair; Prompt augmentation; Software defects; Software development costs; Software development life-cycle; Static analyze; Static analyzers; Static analysis</t>
  </si>
  <si>
    <t>Codes (symbols); Computer software selection and evaluation; High level languages; Job analysis; Just in time production; Quality control; Software design; Software reliability; 'current; Code; Just-in-time; Online inferences; Software development management; Software Quality; Suboptimal solution; Task analysis; Team members; Technical debts; Python</t>
  </si>
  <si>
    <t>Codes (symbols); Large datasets; Natural language processing systems; Ansible playbook; Auto-remediation; Continuous operation; Development operation; Gpt-4; Kubernetes; Language model; Llms; Microservice; Systems operation; Software design</t>
  </si>
  <si>
    <t>Computational linguistics; HTTP; Open systems; Software design; Automated evaluation; Code fragments; Human evaluation; Language model; Large language model; Line of codes; Model-based OPC; Open-source; Program code; Weak supervision; Open source software</t>
  </si>
  <si>
    <t>Open systems; Software design; Code model; Code security; Codegeneration; Language model; Model security; Secure code generation; Secure codes; Security analysis; Security domains; Security guards; Open source software</t>
  </si>
  <si>
    <t>Open source software; Open systems; Software design; Well logging; Exploratory studies; Language model; Large language model; Log analysis; Log data; Log parsing; Model-based OPC; Performance; Run-time information; Structured information; Computational linguistics</t>
  </si>
  <si>
    <t>Life cycle; Software agents; Software design; Automated tasks; Chatbots; Conversational agents; Data store; Engineering tasks; Langchain; Language model; Large language model; Software industry; Vector database; Acceptance tests</t>
  </si>
  <si>
    <t>Computational linguistics; Natural language processing systems; Search engines; Semantic Web; Semantics; Software design; Docker hub; Encoder architecture; Language model; Large language model; Learning similarity; Microservice; Power; Semantic search; Stack overflow; User query; Recommender systems</t>
  </si>
  <si>
    <t>Cell proliferation; Computer software maintenance; Program debugging; Automated tools; Bug reports; Bug reproduction; Configuration options; Empirical studies; Root cause; Search spaces; Software configuration; Technical debts; Used systems; Software design</t>
  </si>
  <si>
    <t>Boolean functions; High level languages; Object oriented programming; Program compilers; Software design; BDD; Generative AI; GPT; Human language; Human language programming; Language model; Large language model; Object oriented; Object-oriented behavior driven development; Specification driven development; Specifications</t>
  </si>
  <si>
    <t>Classification (of information); Computer software; Defects; Life cycle; Software design; (IA)3; A-stable; Codet5+; Defect detection; Defect detection method; Defect-detection systems; LLM; Multi-classification; Multi-classification software defect detection; Software defects; Python</t>
  </si>
  <si>
    <t>Codes (symbols); Computational linguistics; Learning systems; Context learning; High quality; In contexts; In-context learning; Language model; Large language model; Performance; Project-specific code summarization; Prompt generation; State-of-the-art approach; Software design</t>
  </si>
  <si>
    <t>Computational linguistics; Computer aided language translation; Program translators; Software design; Software prototyping; Code-fluent large language model; Conversational interaction; Development tools; Fluents; Foundation models; Human-centered AI; Language model; Model response; Natural languages; User interaction; User interfaces</t>
  </si>
  <si>
    <t>Computer software; Decision making; Software design; Decisions makings; Domain experts; Entry barriers; Generative AI; Model-driven Engineering; Modeling; Prompt engineering; Simulation; Simulation software; Symbiotics; Regulatory compliance</t>
  </si>
  <si>
    <t>Computational linguistics; Natural language processing systems; Requirements engineering; Software design; Agile; Few shot prompting; Generative pre-trained transformer; Language model; Language processing; Large language model; Natural language processing; Natural languages; Prompt engineering; Software requirements; User stories; Data mining</t>
  </si>
  <si>
    <t>Computational linguistics; Large datasets; Learning systems; Software design; Context learning; Fine tuning; In contexts; In-context learning; Language model; Large language model; Logging; Model contexts; Reliability enhancement; Software-Reliability; Software reliability</t>
  </si>
  <si>
    <t>Computational linguistics; Distributed database systems; Life cycle; Reliability analysis; Software design; Cloud services; Code configuration; Different stages; Incident Management; Language model; Large language model; Monitor management; Performance; Root cause analysis; Software development life-cycle; Web services</t>
  </si>
  <si>
    <t>Computational linguistics; Computer software reusability; HTTP; Natural language processing systems; Semantic Web; Software design; ChatGPT; Code search; Data augmentation; Filtering mechanism; High quality; Language model; Natural language queries; Performance; Reuse; Semantic codes; Semantics</t>
  </si>
  <si>
    <t>Index Keywords</t>
  </si>
  <si>
    <t>Book chapter</t>
  </si>
  <si>
    <t>In agile software development, maintaining high-quality user stories is crucial, but also challenging. This study explores the application of large language models (LLMs) to improve the quality of user stories within the agile teams of Austrian Post Group IT. We developed an Autonomous LLM-based Agent System (ALAS) and evaluated its impact on user story quality with 11 participants from six agile teams. Our findings reveal the potential of LLMs in improving user story quality, provide a practical example, and lay the foundation for future research into the broad application of LLMs in a variety of industry settings.  © The Author(s) 2024.</t>
  </si>
  <si>
    <t>This paper presents a novel approach to enhance the performance of binary code comment quality classification models through the application of Generative Artificial Intelligence (AI). By leveraging the OpenAI API, a dataset comprising 1239 newly generated code-comment pairs, extracted from various GitHub repositories and open-source projects, has been labelled as "Useful" or "Not Useful", and integrated into the existing corpus of 9048 pairs in the C programming language. Employing a cutting-edge Large Language Model Architecture, the generated dataset demonstrates notable improvements in model accuracy. Specifically, when incorporated into the Support Vector Machine (SVM) model, a 6% increase in precision is observed, rising from 0.79 to 0.85. Additionally, the Artificial Neural Network (ANN) model exhibits a 1.5% increase in recall, climbing from 0.731 to 0.746. This paper sheds light on the potential of Generative AI in augmenting code comment quality classification models. The results affirm the effectiveness of this methodology, indicating its applicability in broader contexts within software development and quality assurance domains. The findings underscore the significance of integrating generative techniques to advance the accuracy and efficacy of machine learning models in practical software engineering scenarios. © 2023 Copyright for this paper by its authors.</t>
  </si>
  <si>
    <t>Agents; Large language models; User Story Quality</t>
  </si>
  <si>
    <t>Artificial Neural Networks; Code Comment Quality Classification; Generative Artificial Intelligence; Natural Language Processing; Support Vector Machines</t>
  </si>
  <si>
    <t>Agile manufacturing systems; Autonomous agents; Computational linguistics; Agent systems; Agile software development; Agile teams; Broad application; High quality; Language model; Large language model; Model-based OPC; User stories; User story quality; Software design</t>
  </si>
  <si>
    <t>Application programming interfaces (API); C (programming language); Codes (symbols); Large datasets; Natural language processing systems; Neural networks; Open source software; Open systems; Quality assurance; Software design; Classification models; Code comment quality classification; Generative artificial intelligence; Language processing; Natural language processing; Natural languages; Open source projects; Performance; Quality classification; Support vectors machine; Support vector machines</t>
  </si>
  <si>
    <t>GPT-3,GPT-4</t>
  </si>
  <si>
    <t>Not mentioned</t>
  </si>
  <si>
    <t>Incident Management</t>
  </si>
  <si>
    <t>GPT-3.5</t>
  </si>
  <si>
    <t>GPT-3.5-Turbo16K,GPT-4-1106-Preview</t>
  </si>
  <si>
    <t>ChatGPT</t>
  </si>
  <si>
    <t>ChatGPT,txt2Model</t>
  </si>
  <si>
    <t>User Story Generation/Enhancement</t>
  </si>
  <si>
    <t>Requirements Modelling</t>
  </si>
  <si>
    <t>UI/UX Design</t>
  </si>
  <si>
    <t>ChatGPT 3.5</t>
  </si>
  <si>
    <t>Code-davinci-002,llama-2-chat</t>
  </si>
  <si>
    <t>ChatGPT,CodeGPT</t>
  </si>
  <si>
    <t>SBERT</t>
  </si>
  <si>
    <t>GPT 3.5</t>
  </si>
  <si>
    <t>CODERANKER</t>
  </si>
  <si>
    <t>F-CodeLLM</t>
  </si>
  <si>
    <t>Code Documentation/Comprehension</t>
  </si>
  <si>
    <t>Code Generation,Code Translation,Code Completion/Suggestion,Code Refactoring/Improvement,Code Documentation/Comprehension,Bug/Defect Detection/Classification,Test Case/Data Generation</t>
  </si>
  <si>
    <t>Code Generation,Code Completion/Suggestion,Code Refactoring/Improvement,Code Documentation/Comprehension,Bug/Defect Detection/Classification,Test Case/Data Generation</t>
  </si>
  <si>
    <t>Faster RCNN Inception ResNet v2</t>
  </si>
  <si>
    <t>GPT-2,LLaMA-7B,LLaMA-13B</t>
  </si>
  <si>
    <t>gpt-3.5-turbo</t>
  </si>
  <si>
    <t>GPT-4</t>
  </si>
  <si>
    <t>GPT-3</t>
  </si>
  <si>
    <t>ChatGPT,CodeBERT,CodeT5</t>
  </si>
  <si>
    <t>BERT,Curie</t>
  </si>
  <si>
    <t>ChatGPT,UnixCoder</t>
  </si>
  <si>
    <t>Application for SDLC</t>
  </si>
  <si>
    <t>AI model</t>
  </si>
  <si>
    <t>ChatGPT as a Fullstack Web Developer - Early Results</t>
  </si>
  <si>
    <t>Applications</t>
  </si>
  <si>
    <t>Application</t>
  </si>
  <si>
    <t>Percentage</t>
  </si>
  <si>
    <t>GPT4,StarCoder</t>
  </si>
  <si>
    <t>Model</t>
  </si>
  <si>
    <t>GPT</t>
  </si>
  <si>
    <t>Llama</t>
  </si>
  <si>
    <t>BERT</t>
  </si>
  <si>
    <t>T5,CodeT5</t>
  </si>
  <si>
    <t>T5</t>
  </si>
  <si>
    <t>Types</t>
  </si>
  <si>
    <t>Others</t>
  </si>
  <si>
    <t>Flan-T5-small,Flan-T5-base,LLaMA-7B,ChatGLM-6B</t>
  </si>
  <si>
    <t>Results</t>
  </si>
  <si>
    <t>Code Refactoring/Improvement,Bug/Defect Detection/Classification</t>
  </si>
  <si>
    <t>General Results</t>
  </si>
  <si>
    <t>Number of studies</t>
  </si>
  <si>
    <t>Method/Approach</t>
  </si>
  <si>
    <t>None</t>
  </si>
  <si>
    <t>Judgement Study</t>
  </si>
  <si>
    <t>Authors</t>
  </si>
  <si>
    <t>Author full names</t>
  </si>
  <si>
    <t>Author(s) ID</t>
  </si>
  <si>
    <t>Source title</t>
  </si>
  <si>
    <t>Volume</t>
  </si>
  <si>
    <t>Issue</t>
  </si>
  <si>
    <t>Art. No.</t>
  </si>
  <si>
    <t>Page start</t>
  </si>
  <si>
    <t>Page end</t>
  </si>
  <si>
    <t>Page count</t>
  </si>
  <si>
    <t>Cited by</t>
  </si>
  <si>
    <t>DOI</t>
  </si>
  <si>
    <t>Link</t>
  </si>
  <si>
    <t>Publication Stage</t>
  </si>
  <si>
    <t>Open Access</t>
  </si>
  <si>
    <t>Source</t>
  </si>
  <si>
    <t>EID</t>
  </si>
  <si>
    <t>Communications in Computer and Information Science</t>
  </si>
  <si>
    <t>1925 CCIS</t>
  </si>
  <si>
    <t>https://www.scopus.com/inward/record.uri?eid=2-s2.0-85177860426&amp;partnerID=40&amp;md5=7f50276ce0aeffc3920f8774ce5dd385</t>
  </si>
  <si>
    <t>Conference review</t>
  </si>
  <si>
    <t>Final</t>
  </si>
  <si>
    <t>Scopus</t>
  </si>
  <si>
    <t>2-s2.0-85177860426</t>
  </si>
  <si>
    <t>International Conference on Model-Driven Engineering and Software Development</t>
  </si>
  <si>
    <t>https://www.scopus.com/inward/record.uri?eid=2-s2.0-85190384614&amp;partnerID=40&amp;md5=a48829caa6211a802ae6adcb61033366</t>
  </si>
  <si>
    <t>2-s2.0-85190384614</t>
  </si>
  <si>
    <t>Lecture Notes in Business Information Processing</t>
  </si>
  <si>
    <t>500 LNBIP</t>
  </si>
  <si>
    <t>https://www.scopus.com/inward/record.uri?eid=2-s2.0-85188704958&amp;partnerID=40&amp;md5=eb0b780f83a28f32a4b109717e41bf5d</t>
  </si>
  <si>
    <t>2-s2.0-85188704958</t>
  </si>
  <si>
    <t>512 LNBIP</t>
  </si>
  <si>
    <t>https://www.scopus.com/inward/record.uri?eid=2-s2.0-85197248959&amp;partnerID=40&amp;md5=0d584a4b4be1185b1914033a4dafbdd2</t>
  </si>
  <si>
    <t>2-s2.0-85197248959</t>
  </si>
  <si>
    <t>Ross S.I.; Muller M.; Martinez F.; Houde S.; Weisz J.D.</t>
  </si>
  <si>
    <t>Ross, Steven I. (34880707600); Muller, Michael (7404688942); Martinez, Fernando (57221839782); Houde, Stephanie (57209500162); Weisz, Justin D. (14036587800)</t>
  </si>
  <si>
    <t>34880707600; 7404688942; 57221839782; 57209500162; 14036587800</t>
  </si>
  <si>
    <t>CEUR Workshop Proceedings</t>
  </si>
  <si>
    <t>https://www.scopus.com/inward/record.uri?eid=2-s2.0-85150815013&amp;partnerID=40&amp;md5=f5f08d092f3d1a3ef371abc21aab6e45</t>
  </si>
  <si>
    <t>2-s2.0-85150815013</t>
  </si>
  <si>
    <t>Li J.; Tan C.W.; Hang C.N.; Qi X.</t>
  </si>
  <si>
    <t>Li, Jingting (57224646179); Tan, Chee Wei (15072338600); Hang, Ching Nam (57205457095); Qi, Xintong (57748962200)</t>
  </si>
  <si>
    <t>57224646179; 15072338600; 57205457095; 57748962200</t>
  </si>
  <si>
    <t>L@S 2022 - Proceedings of the 9th ACM Conference on Learning @ Scale</t>
  </si>
  <si>
    <t>10.1145/3491140.3528300</t>
  </si>
  <si>
    <t>https://www.scopus.com/inward/record.uri?eid=2-s2.0-85132152692&amp;doi=10.1145%2f3491140.3528300&amp;partnerID=40&amp;md5=a298041dbf2c4529932884ad246b8c99</t>
  </si>
  <si>
    <t>2-s2.0-85132152692</t>
  </si>
  <si>
    <t>Yengec-Tasdemir S.B.; Siddiqui F.; Sezer S.; Hui H.; McLaughlin K.; Sonigara B.</t>
  </si>
  <si>
    <t>Yengec-Tasdemir, Sena Busra (57207104464); Siddiqui, Fahad (56467805400); Sezer, Sakir (7004935772); Hui, Henry (57268371100); McLaughlin, Kieran (36604899500); Sonigara, Balmukund (58563370500)</t>
  </si>
  <si>
    <t>57207104464; 56467805400; 7004935772; 57268371100; 36604899500; 58563370500</t>
  </si>
  <si>
    <t>International System on Chip Conference</t>
  </si>
  <si>
    <t>2023-September</t>
  </si>
  <si>
    <t>10.1109/SOCC58585.2023.10256708</t>
  </si>
  <si>
    <t>https://www.scopus.com/inward/record.uri?eid=2-s2.0-85174605210&amp;doi=10.1109%2fSOCC58585.2023.10256708&amp;partnerID=40&amp;md5=77577f1f43c883dc0b9de8a2cebccac9</t>
  </si>
  <si>
    <t>All Open Access; Green Open Access</t>
  </si>
  <si>
    <t>2-s2.0-85174605210</t>
  </si>
  <si>
    <t>Patil A.; Han K.; Jadon A.</t>
  </si>
  <si>
    <t>Patil, Avinash (57979579300); Han, Kihwan (58570938300); Jadon, Aryan (57979202600)</t>
  </si>
  <si>
    <t>57979579300; 58570938300; 57979202600</t>
  </si>
  <si>
    <t>Proceedings - 11th International Conference on Signal Processing and Integrated Networks, SPIN 2024</t>
  </si>
  <si>
    <t>10.1109/SPIN60856.2024.10512000</t>
  </si>
  <si>
    <t>https://www.scopus.com/inward/record.uri?eid=2-s2.0-85193785777&amp;doi=10.1109%2fSPIN60856.2024.10512000&amp;partnerID=40&amp;md5=3dd9d685c851c8f85c0fe7b930188c87</t>
  </si>
  <si>
    <t>2-s2.0-85193785777</t>
  </si>
  <si>
    <t>Sobania D.; Petke J.; Briesch M.; Rothlauf F.</t>
  </si>
  <si>
    <t>Sobania, Dominik (57203129910); Petke, Justyna (36615643200); Briesch, Martin (57224984902); Rothlauf, Franz (6602821234)</t>
  </si>
  <si>
    <t>57203129910; 36615643200; 57224984902; 6602821234</t>
  </si>
  <si>
    <t>IEEE Transactions on Evolutionary Computation</t>
  </si>
  <si>
    <t>10.1109/TEVC.2024.3410873</t>
  </si>
  <si>
    <t>https://www.scopus.com/inward/record.uri?eid=2-s2.0-85195402049&amp;doi=10.1109%2fTEVC.2024.3410873&amp;partnerID=40&amp;md5=3db9805079f8d5ec750bfb2bf6e9dbd0</t>
  </si>
  <si>
    <t>Article in press</t>
  </si>
  <si>
    <t>2-s2.0-85195402049</t>
  </si>
  <si>
    <t>Vidan A.; Fiedler L.</t>
  </si>
  <si>
    <t>Vidan, Andy (6506220457); Fiedler, Lars (58546595100)</t>
  </si>
  <si>
    <t>6506220457; 58546595100</t>
  </si>
  <si>
    <t>2023 IEEE High Performance Extreme Computing Conference, HPEC 2023</t>
  </si>
  <si>
    <t>10.1109/HPEC58863.2023.10363587</t>
  </si>
  <si>
    <t>https://www.scopus.com/inward/record.uri?eid=2-s2.0-85182605894&amp;doi=10.1109%2fHPEC58863.2023.10363587&amp;partnerID=40&amp;md5=e352cd38b636baadfdd9ecf9e4a6fd0a</t>
  </si>
  <si>
    <t>2-s2.0-85182605894</t>
  </si>
  <si>
    <t>Manfredi G.; Erra U.; Gilio G.</t>
  </si>
  <si>
    <t>Manfredi, Gilda (57274495700); Erra, Ugo (55975916700); Gilio, Gabriele (57890026200)</t>
  </si>
  <si>
    <t>57274495700; 55975916700; 57890026200</t>
  </si>
  <si>
    <t>ACM International Conference Proceeding Series</t>
  </si>
  <si>
    <t>10.1145/3593434.3593952</t>
  </si>
  <si>
    <t>https://www.scopus.com/inward/record.uri?eid=2-s2.0-85162202901&amp;doi=10.1145%2f3593434.3593952&amp;partnerID=40&amp;md5=0c4600c2668bc32a893aebb291a3b579</t>
  </si>
  <si>
    <t>2-s2.0-85162202901</t>
  </si>
  <si>
    <t>Araújo C.A.G.</t>
  </si>
  <si>
    <t>Araújo, Cícero A. G. (58080844700)</t>
  </si>
  <si>
    <t>10.1145/3551349.3559563</t>
  </si>
  <si>
    <t>https://www.scopus.com/inward/record.uri?eid=2-s2.0-85146944323&amp;doi=10.1145%2f3551349.3559563&amp;partnerID=40&amp;md5=2e3d0296e9ee534e3f399e27ed793766</t>
  </si>
  <si>
    <t>All Open Access; Bronze Open Access</t>
  </si>
  <si>
    <t>2-s2.0-85146944323</t>
  </si>
  <si>
    <t>Rathore S.S.; Farooq S.U.; Tiwari S.</t>
  </si>
  <si>
    <t>Rathore, Santosh Singh (55437399500); Farooq, Sheikh Umar (55259943800); Tiwari, Saurabh (55303914000)</t>
  </si>
  <si>
    <t>55437399500; 55259943800; 55303914000</t>
  </si>
  <si>
    <t>10.1145/3641399.3641436</t>
  </si>
  <si>
    <t>https://www.scopus.com/inward/record.uri?eid=2-s2.0-85186757810&amp;doi=10.1145%2f3641399.3641436&amp;partnerID=40&amp;md5=7d77e7b16bacbfa20aed4d100b046488</t>
  </si>
  <si>
    <t>All Open Access; Hybrid Gold Open Access</t>
  </si>
  <si>
    <t>2-s2.0-85186757810</t>
  </si>
  <si>
    <t>Chang T.; Chen S.; Fan G.; Feng Z.</t>
  </si>
  <si>
    <t>Chang, Tianyou (58984148600); Chen, Shizhan (59157692000); Fan, Guodong (57205028891); Feng, Zhiyong (56984876600)</t>
  </si>
  <si>
    <t>58984148600; 59157692000; 57205028891; 56984876600</t>
  </si>
  <si>
    <t>Proceedings of the International Conference on Parallel and Distributed Systems - ICPADS</t>
  </si>
  <si>
    <t>10.1109/ICPADS60453.2023.00049</t>
  </si>
  <si>
    <t>https://www.scopus.com/inward/record.uri?eid=2-s2.0-85190276702&amp;doi=10.1109%2fICPADS60453.2023.00049&amp;partnerID=40&amp;md5=05fb124e1cf798bb56fc8a3395744d5b</t>
  </si>
  <si>
    <t>2-s2.0-85190276702</t>
  </si>
  <si>
    <t>Sharma P.; Kulkarni M.S.</t>
  </si>
  <si>
    <t>Sharma, Priyanshi (59207613100); Kulkarni, Mugdha Shailendra (57221587034)</t>
  </si>
  <si>
    <t>59207613100; 57221587034</t>
  </si>
  <si>
    <t>4th International Conference on Innovative Practices in Technology and Management 2024, ICIPTM 2024</t>
  </si>
  <si>
    <t>10.1109/ICIPTM59628.2024.10563618</t>
  </si>
  <si>
    <t>https://www.scopus.com/inward/record.uri?eid=2-s2.0-85197687722&amp;doi=10.1109%2fICIPTM59628.2024.10563618&amp;partnerID=40&amp;md5=c61f99125a1cc326c85d795043ec6a7e</t>
  </si>
  <si>
    <t>2-s2.0-85197687722</t>
  </si>
  <si>
    <t>Necula S.-C.; Dumitriu F.; Greavu-Șerban V.</t>
  </si>
  <si>
    <t>Necula, Sabina-Cristiana (42161946200); Dumitriu, Florin (54782379700); Greavu-Șerban, Valerică (57060527900)</t>
  </si>
  <si>
    <t>42161946200; 54782379700; 57060527900</t>
  </si>
  <si>
    <t>Electronics (Switzerland)</t>
  </si>
  <si>
    <t>10.3390/electronics13112055</t>
  </si>
  <si>
    <t>https://www.scopus.com/inward/record.uri?eid=2-s2.0-85195864589&amp;doi=10.3390%2felectronics13112055&amp;partnerID=40&amp;md5=ba06116e63908fc444a711ac6b0e5b2f</t>
  </si>
  <si>
    <t>Review</t>
  </si>
  <si>
    <t>All Open Access; Gold Open Access</t>
  </si>
  <si>
    <t>2-s2.0-85195864589</t>
  </si>
  <si>
    <t>Malik J.; Muthalagu R.; Pawar P.M.</t>
  </si>
  <si>
    <t>Malik, Jasmita (59203732300); Muthalagu, Raja (57223247904); Pawar, Pranav M. (54783215400)</t>
  </si>
  <si>
    <t>59203732300; 57223247904; 54783215400</t>
  </si>
  <si>
    <t>A Systematic Review of Adversarial Machine Learning Attacks, Defensive Controls and Technologies</t>
  </si>
  <si>
    <t>IEEE Access</t>
  </si>
  <si>
    <t>10.1109/ACCESS.2024.3423323</t>
  </si>
  <si>
    <t>https://www.scopus.com/inward/record.uri?eid=2-s2.0-85197531321&amp;doi=10.1109%2fACCESS.2024.3423323&amp;partnerID=40&amp;md5=1169fd4d69e2276a7de697a073f25bba</t>
  </si>
  <si>
    <t>2-s2.0-85197531321</t>
  </si>
  <si>
    <t>Rajbhoj A.; Somase A.; Kulkarni P.; Kulkarni V.</t>
  </si>
  <si>
    <t>Rajbhoj, Asha (36626383800); Somase, Akanksha (58921464800); Kulkarni, Piyush (58653680500); Kulkarni, Vinay (8542305000)</t>
  </si>
  <si>
    <t>36626383800; 58921464800; 58653680500; 8542305000</t>
  </si>
  <si>
    <t>10.1145/3641399.3641403</t>
  </si>
  <si>
    <t>https://www.scopus.com/inward/record.uri?eid=2-s2.0-85186771563&amp;doi=10.1145%2f3641399.3641403&amp;partnerID=40&amp;md5=66fc2218c887ae80212d8768c0f7da6f</t>
  </si>
  <si>
    <t>2-s2.0-85186771563</t>
  </si>
  <si>
    <t>Hamilton J.R.; Maxwell S.J.; Ali S.A.; Tee S.</t>
  </si>
  <si>
    <t>Hamilton, John R. (7403705677); Maxwell, Stephen J. (57200131576); Ali, Syeda Arfa (58067649500); Tee, Singwhat (16481474300)</t>
  </si>
  <si>
    <t>7403705677; 57200131576; 58067649500; 16481474300</t>
  </si>
  <si>
    <t xml:space="preserve">Sustainability (Switzerland) </t>
  </si>
  <si>
    <t>10.3390/su16103908</t>
  </si>
  <si>
    <t>https://www.scopus.com/inward/record.uri?eid=2-s2.0-85194430735&amp;doi=10.3390%2fsu16103908&amp;partnerID=40&amp;md5=f8ac8db2ca0815783cfd2119efc85b2e</t>
  </si>
  <si>
    <t>2-s2.0-85194430735</t>
  </si>
  <si>
    <t>Lavanya K.; Aravind K.; Dixit V.; Arockia Sachin A.</t>
  </si>
  <si>
    <t>Lavanya, K. (57217649371); Aravind, K. (59093214300); Dixit, Vishal (59092656500); Arockia Sachin, A. (59090961100)</t>
  </si>
  <si>
    <t>57217649371; 59093214300; 59092656500; 59090961100</t>
  </si>
  <si>
    <t>2nd International Conference on Emerging Trends in Information Technology and Engineering, ic-ETITE 2024</t>
  </si>
  <si>
    <t>10.1109/ic-ETITE58242.2024.10493791</t>
  </si>
  <si>
    <t>https://www.scopus.com/inward/record.uri?eid=2-s2.0-85192517174&amp;doi=10.1109%2fic-ETITE58242.2024.10493791&amp;partnerID=40&amp;md5=5ed0b07ee0a4f55c7b20d929847f06ee</t>
  </si>
  <si>
    <t>2-s2.0-85192517174</t>
  </si>
  <si>
    <t>Jiang X.; Chen F.; Pei Y.</t>
  </si>
  <si>
    <t>Jiang, Xiaojie (59004271600); Chen, Fengxiang (23026848600); Pei, Yaowang (57222052007)</t>
  </si>
  <si>
    <t>59004271600; 23026848600; 57222052007</t>
  </si>
  <si>
    <t>ICARCE 2023 - 2023 2nd International Conference on Automation, Robotics and Computer Engineering</t>
  </si>
  <si>
    <t>10.1109/ICARCE59252.2024.10492513</t>
  </si>
  <si>
    <t>https://www.scopus.com/inward/record.uri?eid=2-s2.0-85191460565&amp;doi=10.1109%2fICARCE59252.2024.10492513&amp;partnerID=40&amp;md5=2a663317a23a250a51a026f6fc292e2e</t>
  </si>
  <si>
    <t>2-s2.0-85191460565</t>
  </si>
  <si>
    <t>Sharma A.K.; Chanderwal N.; Prajapati A.; Singh P.; Kansal M.</t>
  </si>
  <si>
    <t>Sharma, Avinash Kumar (57214356058); Chanderwal, Nitin (36069158600); Prajapati, Amarjeet (43661719100); Singh, Pancham (58484344700); Kansal, Mrignainy (58483933100)</t>
  </si>
  <si>
    <t>57214356058; 36069158600; 43661719100; 58484344700; 58483933100</t>
  </si>
  <si>
    <t>Advancing Software Engineering Through AI, Federated Learning, and Large Language Models</t>
  </si>
  <si>
    <t>10.4018/979-8-3693-3502-4</t>
  </si>
  <si>
    <t>https://www.scopus.com/inward/record.uri?eid=2-s2.0-85195000518&amp;doi=10.4018%2f979-8-3693-3502-4&amp;partnerID=40&amp;md5=058c3cb6de48500cc664186caca8643f</t>
  </si>
  <si>
    <t>Book</t>
  </si>
  <si>
    <t>2-s2.0-85195000518</t>
  </si>
  <si>
    <t>Vallecillos Ruiz F.</t>
  </si>
  <si>
    <t>Vallecillos Ruiz, Fernando (59202260500)</t>
  </si>
  <si>
    <t>10.1145/3661167.3661171</t>
  </si>
  <si>
    <t>https://www.scopus.com/inward/record.uri?eid=2-s2.0-85197452583&amp;doi=10.1145%2f3661167.3661171&amp;partnerID=40&amp;md5=8a08fae5efa28736692b5340d5e5efa5</t>
  </si>
  <si>
    <t>2-s2.0-85197452583</t>
  </si>
  <si>
    <t>Voggenreiter M.; Schneider P.; Gulraiz A.</t>
  </si>
  <si>
    <t>Voggenreiter, Markus (57272030100); Schneider, Phillip (57933838000); Gulraiz, Abdullah (57215138012)</t>
  </si>
  <si>
    <t>57272030100; 57933838000; 57215138012</t>
  </si>
  <si>
    <t>Signals and Communication Technology</t>
  </si>
  <si>
    <t>Part F2085</t>
  </si>
  <si>
    <t>10.1007/978-3-031-44260-5_7</t>
  </si>
  <si>
    <t>https://www.scopus.com/inward/record.uri?eid=2-s2.0-85182477097&amp;doi=10.1007%2f978-3-031-44260-5_7&amp;partnerID=40&amp;md5=8acce4d66d9a121a747e8b9b5831f8da</t>
  </si>
  <si>
    <t>2-s2.0-85182477097</t>
  </si>
  <si>
    <t>Dhruva G.; Shettigar I.; Parthasarthy S.; Sapna V.M.</t>
  </si>
  <si>
    <t>Dhruva, G. (59227642900); Shettigar, Ishaan (59044789500); Parthasarthy, Srikrshna (59227200100); Sapna, V.M. (58149204300)</t>
  </si>
  <si>
    <t>59227642900; 59044789500; 59227200100; 58149204300</t>
  </si>
  <si>
    <t>2024 5th International Conference on Innovative Trends in Information Technology, ICITIIT 2024</t>
  </si>
  <si>
    <t>10.1109/ICITIIT61487.2024.10580873</t>
  </si>
  <si>
    <t>https://www.scopus.com/inward/record.uri?eid=2-s2.0-85199160700&amp;doi=10.1109%2fICITIIT61487.2024.10580873&amp;partnerID=40&amp;md5=bead3dc0ceb5897bb4f7e6fd7fc88f7c</t>
  </si>
  <si>
    <t>2-s2.0-85199160700</t>
  </si>
  <si>
    <t>Simaremare M.E.S.; Edison H.</t>
  </si>
  <si>
    <t>Simaremare, Mario E. S. (57202970391); Edison, Henry (55599004200)</t>
  </si>
  <si>
    <t>57202970391; 55599004200</t>
  </si>
  <si>
    <t>https://www.scopus.com/inward/record.uri?eid=2-s2.0-85183887388&amp;partnerID=40&amp;md5=0c5c6f44fc93f74d2156ce2e373a90be</t>
  </si>
  <si>
    <t>2-s2.0-85183887388</t>
  </si>
  <si>
    <t>Baumgartner N.; Iyenghar P.; Schoemaker T.; Pulvermüller E.</t>
  </si>
  <si>
    <t>Baumgartner, Nils (58293658200); Iyenghar, Padma (36702885100); Schoemaker, Timo (59125869100); Pulvermüller, Elke (24071721400)</t>
  </si>
  <si>
    <t>58293658200; 36702885100; 59125869100; 24071721400</t>
  </si>
  <si>
    <t>10.3390/electronics13091644</t>
  </si>
  <si>
    <t>https://www.scopus.com/inward/record.uri?eid=2-s2.0-85192997460&amp;doi=10.3390%2felectronics13091644&amp;partnerID=40&amp;md5=b30b809a3993185a75698f4d44701bb6</t>
  </si>
  <si>
    <t>2-s2.0-85192997460</t>
  </si>
  <si>
    <t>Dos Santos C.A.; Bouchard K.; Petrillo F.</t>
  </si>
  <si>
    <t>Dos Santos, Carlos Alberto (57225977575); Bouchard, Kevin (36170286900); Petrillo, Fabio (25655430600)</t>
  </si>
  <si>
    <t>57225977575; 36170286900; 25655430600</t>
  </si>
  <si>
    <t>International Conference on Artificial Intelligence, Computer, Data Sciences, and Applications, ACDSA 2024</t>
  </si>
  <si>
    <t>10.1109/ACDSA59508.2024.10467677</t>
  </si>
  <si>
    <t>https://www.scopus.com/inward/record.uri?eid=2-s2.0-85189935482&amp;doi=10.1109%2fACDSA59508.2024.10467677&amp;partnerID=40&amp;md5=d0032bb6c739339a389fe48eea2c10c6</t>
  </si>
  <si>
    <t>2-s2.0-85189935482</t>
  </si>
  <si>
    <t>Iyenghar P.; Otte F.; Pulvermueller E.</t>
  </si>
  <si>
    <t>Iyenghar, Padma (36702885100); Otte, Friedrich (58626038400); Pulvermueller, Elke (24071721400)</t>
  </si>
  <si>
    <t>36702885100; 58626038400; 24071721400</t>
  </si>
  <si>
    <t>10.5220/0011006200003119</t>
  </si>
  <si>
    <t>https://www.scopus.com/inward/record.uri?eid=2-s2.0-85171172267&amp;doi=10.5220%2f0011006200003119&amp;partnerID=40&amp;md5=be7c0c4e151499eceb21b77314ea7b73</t>
  </si>
  <si>
    <t>2-s2.0-85171172267</t>
  </si>
  <si>
    <t>Süße T.; Kobert M.; Grapenthin S.; Voigt B.-F.</t>
  </si>
  <si>
    <t>Süße, Thomas (56786297000); Kobert, Maria (57361335100); Grapenthin, Simon (55532631100); Voigt, Bernd-Friedrich (58712549300)</t>
  </si>
  <si>
    <t>56786297000; 57361335100; 55532631100; 58712549300</t>
  </si>
  <si>
    <t>IFIP Advances in Information and Communication Technology</t>
  </si>
  <si>
    <t>688 AICT</t>
  </si>
  <si>
    <t>10.1007/978-3-031-42622-3_49</t>
  </si>
  <si>
    <t>https://www.scopus.com/inward/record.uri?eid=2-s2.0-85174436695&amp;doi=10.1007%2f978-3-031-42622-3_49&amp;partnerID=40&amp;md5=337e8abda7dc60d9eaf82574f499a293</t>
  </si>
  <si>
    <t>2-s2.0-85174436695</t>
  </si>
  <si>
    <t>Adapa C.; Avulamanda S.S.; Anjana A.R.K.; Victor A.</t>
  </si>
  <si>
    <t>Adapa, Chathurya (59091511500); Avulamanda, Sai Sindhuri (59093204200); Anjana, A.R.K. (59094330900); Victor, Ajay (57759962700)</t>
  </si>
  <si>
    <t>59091511500; 59093204200; 59094330900; 57759962700</t>
  </si>
  <si>
    <t>Proceedings of ICWITE 2024: IEEE International Conference for Women in Innovation, Technology and Entrepreneurship</t>
  </si>
  <si>
    <t>10.1109/ICWITE59797.2024.10503540</t>
  </si>
  <si>
    <t>https://www.scopus.com/inward/record.uri?eid=2-s2.0-85192531677&amp;doi=10.1109%2fICWITE59797.2024.10503540&amp;partnerID=40&amp;md5=57f6eccf1325438f2c8d4453c5ad30b4</t>
  </si>
  <si>
    <t>2-s2.0-85192531677</t>
  </si>
  <si>
    <t>Bayri V.; Demirel E.</t>
  </si>
  <si>
    <t>Bayri, Vahit (58876481200); Demirel, Ece (58876587400)</t>
  </si>
  <si>
    <t>58876481200; 58876587400</t>
  </si>
  <si>
    <t>4th International Informatics and Software Engineering Conference - Symposium Program, IISEC 2023</t>
  </si>
  <si>
    <t>10.1109/IISEC59749.2023.10391027</t>
  </si>
  <si>
    <t>https://www.scopus.com/inward/record.uri?eid=2-s2.0-85184666280&amp;doi=10.1109%2fIISEC59749.2023.10391027&amp;partnerID=40&amp;md5=1c637f44d6823b5411ca85f1d7021577</t>
  </si>
  <si>
    <t>2-s2.0-85184666280</t>
  </si>
  <si>
    <t>Pudari R.; Zhou S.; Ahmed I.; Dai Z.; Zhou S.</t>
  </si>
  <si>
    <t>Pudari, Rohith (57221156912); Zhou, Shiyuan (58476040000); Ahmed, Iftekhar (57209289155); Dai, Zhuyun (57044002300); Zhou, Shurui (57188683983)</t>
  </si>
  <si>
    <t>57221156912; 58476040000; 57209289155; 57044002300; 57188683983</t>
  </si>
  <si>
    <t>Proceedings - 2023 IEEE International Conference on Software Maintenance and Evolution, ICSME 2023</t>
  </si>
  <si>
    <t>10.1109/ICSME58846.2023.00043</t>
  </si>
  <si>
    <t>https://www.scopus.com/inward/record.uri?eid=2-s2.0-85181532882&amp;doi=10.1109%2fICSME58846.2023.00043&amp;partnerID=40&amp;md5=783800472f04346080517beffccf0662</t>
  </si>
  <si>
    <t>2-s2.0-85181532882</t>
  </si>
  <si>
    <t>Kopp A.; Orlovskyi D.</t>
  </si>
  <si>
    <t>Kopp, Andrii (57202887287); Orlovskyi, Dmytro (57202894400)</t>
  </si>
  <si>
    <t>57202887287; 57202894400</t>
  </si>
  <si>
    <t>https://www.scopus.com/inward/record.uri?eid=2-s2.0-85134756480&amp;partnerID=40&amp;md5=1e416855b82e11d85ef05cdddbce4538</t>
  </si>
  <si>
    <t>2-s2.0-85134756480</t>
  </si>
  <si>
    <t>Li Y.; Shi J.; Zhang Z.</t>
  </si>
  <si>
    <t>Li, Youjia (58783320000); Shi, Jianjun (58783320100); Zhang, Zheng (57192637706)</t>
  </si>
  <si>
    <t>58783320000; 58783320100; 57192637706</t>
  </si>
  <si>
    <t>10.1109/ACCESS.2024.3385682</t>
  </si>
  <si>
    <t>https://www.scopus.com/inward/record.uri?eid=2-s2.0-85190166927&amp;doi=10.1109%2fACCESS.2024.3385682&amp;partnerID=40&amp;md5=5e02b9ae99dc34af9c87f01f9d7d2c6c</t>
  </si>
  <si>
    <t>2-s2.0-85190166927</t>
  </si>
  <si>
    <t>Gao X.; Yin B.; Qiu M.; Fan X.; Hu Y.; Yang Y.</t>
  </si>
  <si>
    <t>Gao, Xiaomei (58968483700); Yin, Bin (57206160457); Qiu, Mengyue (58968483800); Fan, Xiaochen (58815388200); Hu, Yiwen (58815461900); Yang, Yuchuan (58968261200)</t>
  </si>
  <si>
    <t>58968483700; 57206160457; 58968483800; 58815388200; 58815461900; 58968261200</t>
  </si>
  <si>
    <t>Proceedings - 2023 China Automation Congress, CAC 2023</t>
  </si>
  <si>
    <t>10.1109/CAC59555.2023.10451303</t>
  </si>
  <si>
    <t>https://www.scopus.com/inward/record.uri?eid=2-s2.0-85189350161&amp;doi=10.1109%2fCAC59555.2023.10451303&amp;partnerID=40&amp;md5=8df3c62c3832a3e8bbd11f48baae64ed</t>
  </si>
  <si>
    <t>2-s2.0-85189350161</t>
  </si>
  <si>
    <t>Schafer M.; Nadi S.; Eghbali A.; Tip F.</t>
  </si>
  <si>
    <t>Schafer, Max (26427858100); Nadi, Sarah (36025717300); Eghbali, Aryaz (57205341954); Tip, Frank (57203108250)</t>
  </si>
  <si>
    <t>26427858100; 36025717300; 57205341954; 57203108250</t>
  </si>
  <si>
    <t>IEEE Transactions on Software Engineering</t>
  </si>
  <si>
    <t>10.1109/TSE.2023.3334955</t>
  </si>
  <si>
    <t>https://www.scopus.com/inward/record.uri?eid=2-s2.0-85179087505&amp;doi=10.1109%2fTSE.2023.3334955&amp;partnerID=40&amp;md5=99993a045589554365e391e9eeda26fb</t>
  </si>
  <si>
    <t>2-s2.0-85179087505</t>
  </si>
  <si>
    <t>Liu M.; Wang J.; Lin T.; Ma Q.; Fang Z.; Wu Y.</t>
  </si>
  <si>
    <t>Liu, Mingxing (56174338600); Wang, Junfeng (57205765387); Lin, Tao (57095282700); Ma, Quan (57198824344); Fang, Zhiyang (49663272000); Wu, Yanqun (57195432185)</t>
  </si>
  <si>
    <t>56174338600; 57205765387; 57095282700; 57198824344; 49663272000; 57195432185</t>
  </si>
  <si>
    <t>Applied Sciences (Switzerland)</t>
  </si>
  <si>
    <t>10.3390/app14031046</t>
  </si>
  <si>
    <t>https://www.scopus.com/inward/record.uri?eid=2-s2.0-85186316411&amp;doi=10.3390%2fapp14031046&amp;partnerID=40&amp;md5=2d583e6a4c3f80aa08442a90ca8dbbd2</t>
  </si>
  <si>
    <t>2-s2.0-85186316411</t>
  </si>
  <si>
    <t>Dipongkor A.K.</t>
  </si>
  <si>
    <t>Dipongkor, Atish Kumar (57207908475)</t>
  </si>
  <si>
    <t>Proceedings - International Conference on Software Engineering</t>
  </si>
  <si>
    <t>10.1145/3639478.3641228</t>
  </si>
  <si>
    <t>https://www.scopus.com/inward/record.uri?eid=2-s2.0-85194838089&amp;doi=10.1145%2f3639478.3641228&amp;partnerID=40&amp;md5=51c43a4cf20dc96faf390e311d0cb2ff</t>
  </si>
  <si>
    <t>2-s2.0-85194838089</t>
  </si>
  <si>
    <t>Hort M.; Grishina A.; Moonen L.</t>
  </si>
  <si>
    <t>Hort, Max (57218601709); Grishina, Anastasiia (57205678390); Moonen, Leon (7003285889)</t>
  </si>
  <si>
    <t>57218601709; 57205678390; 7003285889</t>
  </si>
  <si>
    <t>International Symposium on Empirical Software Engineering and Measurement</t>
  </si>
  <si>
    <t>10.1109/ESEM56168.2023.10304803</t>
  </si>
  <si>
    <t>https://www.scopus.com/inward/record.uri?eid=2-s2.0-85174881692&amp;doi=10.1109%2fESEM56168.2023.10304803&amp;partnerID=40&amp;md5=4885114c68615e8fcb045a469f58c63f</t>
  </si>
  <si>
    <t>2-s2.0-85174881692</t>
  </si>
  <si>
    <t>Davila N.; Wiese I.; Steinmacher I.; Lucio Da Silva L.; Kawamoto A.; Favaro G.J.P.; Nunes I.</t>
  </si>
  <si>
    <t>Davila, Nicole (57222742197); Wiese, Igor (6603482090); Steinmacher, Igor (36609225300); Lucio Da Silva, Lucas (59160586400); Kawamoto, Andre (24469821200); Favaro, Gilson Jose Peres (59160744300); Nunes, Ingrid (26633080300)</t>
  </si>
  <si>
    <t>57222742197; 6603482090; 36609225300; 59160586400; 24469821200; 59160744300; 26633080300</t>
  </si>
  <si>
    <t>10.1145/3639477.3643648</t>
  </si>
  <si>
    <t>https://www.scopus.com/inward/record.uri?eid=2-s2.0-85195257600&amp;doi=10.1145%2f3639477.3643648&amp;partnerID=40&amp;md5=a20100d67b8236ff4cfc35dcb6a71413</t>
  </si>
  <si>
    <t>2-s2.0-85195257600</t>
  </si>
  <si>
    <t>Mousavi Z.; Islam C.; Moore K.; Abuadbba A.; Babar M.A.</t>
  </si>
  <si>
    <t>Mousavi, Zahra (57423347600); Islam, Chadni (57208753315); Moore, Kristen (57224508209); Abuadbba, Alsharif (56401899800); Babar, Muhammad Ali (6602842620)</t>
  </si>
  <si>
    <t>57423347600; 57208753315; 57224508209; 56401899800; 6602842620</t>
  </si>
  <si>
    <t>ACM AsiaCCS 2024 - Proceedings of the 19th ACM Asia Conference on Computer and Communications Security</t>
  </si>
  <si>
    <t>10.1145/3634737.3661134</t>
  </si>
  <si>
    <t>https://www.scopus.com/inward/record.uri?eid=2-s2.0-85199260629&amp;doi=10.1145%2f3634737.3661134&amp;partnerID=40&amp;md5=d706a603fa76cbb4a8226060acd8ab98</t>
  </si>
  <si>
    <t>2-s2.0-85199260629</t>
  </si>
  <si>
    <t>Park S.-S.; Kim K.; So J.; Jung J.; Lee J.; Woo K.; Kim N.; Lee Y.; Kim H.; Kwon Y.; Kim J.; Lee J.; Cho Y.; Tai Y.; Cho J.; Song H.; Ahn J.H.; Kim N.S.</t>
  </si>
  <si>
    <t>Park, Sang-Soo (56097942700); Kim, Kyungsoo (57199439791); So, Jinin (57226174686); Jung, Jin (57226181546); Lee, Jonggeon (57226177951); Woo, Kyoungwan (58983238800); Kim, Nayeon (58983721200); Lee, Younghyun (58984048500); Kim, Hyungyo (58706430400); Kwon, Yongsuk (57226191350); Kim, Jinhyun (57202055787); Lee, Jieun (58682275600); Cho, Yeongon (55549024200); Tai, Yongmin (55286917600); Cho, Jeonghyeon (25824750600); Song, Hoyoung (56317919000); Ahn, Jung Ho (7403019527); Kim, Nam Sung (35176068600)</t>
  </si>
  <si>
    <t>56097942700; 57199439791; 57226174686; 57226181546; 57226177951; 58983238800; 58983721200; 58984048500; 58706430400; 57226191350; 57202055787; 58682275600; 55549024200; 55286917600; 25824750600; 56317919000; 7403019527; 35176068600</t>
  </si>
  <si>
    <t>Proceedings - International Symposium on High-Performance Computer Architecture</t>
  </si>
  <si>
    <t>10.1109/HPCA57654.2024.00078</t>
  </si>
  <si>
    <t>https://www.scopus.com/inward/record.uri?eid=2-s2.0-85190237695&amp;doi=10.1109%2fHPCA57654.2024.00078&amp;partnerID=40&amp;md5=e752bd34afe79dd583ea197f5e5aba86</t>
  </si>
  <si>
    <t>2-s2.0-85190237695</t>
  </si>
  <si>
    <t>Uyanlk B.; Sayar A.</t>
  </si>
  <si>
    <t>Uyanlk, Burak (58915800300); Sayar, Ahmet (6603628718)</t>
  </si>
  <si>
    <t>58915800300; 6603628718</t>
  </si>
  <si>
    <t>10.1145/3637792.3637795</t>
  </si>
  <si>
    <t>https://www.scopus.com/inward/record.uri?eid=2-s2.0-85186492056&amp;doi=10.1145%2f3637792.3637795&amp;partnerID=40&amp;md5=9fcf0216eb9c1f19d3b6a54bc4e70b4e</t>
  </si>
  <si>
    <t>2-s2.0-85186492056</t>
  </si>
  <si>
    <t>Purwoko J.W.; Abdullah T.; Wijaya B.; Santoso Gunawan A.A.; Saputra K.E.</t>
  </si>
  <si>
    <t>Purwoko, Justine Winata (58766318800); Abdullah, Tegar (58766561700); Wijaya, Budiman (58766318900); Santoso Gunawan, Alexander Agung (55991217400); Saputra, Karen Etania (57211242305)</t>
  </si>
  <si>
    <t>58766318800; 58766561700; 58766318900; 55991217400; 57211242305</t>
  </si>
  <si>
    <t>Proceedings - 2023 International Conference on Networking, Electrical Engineering, Computer Science, and Technology, IConNECT 2023</t>
  </si>
  <si>
    <t>10.1109/IConNECT56593.2023.10327087</t>
  </si>
  <si>
    <t>https://www.scopus.com/inward/record.uri?eid=2-s2.0-85179890904&amp;doi=10.1109%2fIConNECT56593.2023.10327087&amp;partnerID=40&amp;md5=11ee63dae39539e8a881d989caee3fe3</t>
  </si>
  <si>
    <t>2-s2.0-85179890904</t>
  </si>
  <si>
    <t>Deo S.; Hinge D.; Chavan O.S.; Olivia Wang Y.; Mkaouer M.W.</t>
  </si>
  <si>
    <t>Deo, Soham (58778519600); Hinge, Divya (59202380800); Chavan, Omkar Sandip (57226005513); Olivia Wang, Yaxuan (59201703100); Mkaouer, Mohamed Wiem (55904259300)</t>
  </si>
  <si>
    <t>58778519600; 59202380800; 57226005513; 59201703100; 55904259300</t>
  </si>
  <si>
    <t>10.1145/3643991.3645082</t>
  </si>
  <si>
    <t>https://www.scopus.com/inward/record.uri?eid=2-s2.0-85197381511&amp;doi=10.1145%2f3643991.3645082&amp;partnerID=40&amp;md5=54a30303534f3ee7152699e3c878f155</t>
  </si>
  <si>
    <t>2-s2.0-85197381511</t>
  </si>
  <si>
    <t>Samarakoon P.; Asanka D.; Jayalal S.; Jayalath N.</t>
  </si>
  <si>
    <t>Samarakoon, Pramodya (59185470300); Asanka, Dinesh (59185318800); Jayalal, Shantha (16642442900); Jayalath, Nirasha (59184865800)</t>
  </si>
  <si>
    <t>59185470300; 59185318800; 16642442900; 59184865800</t>
  </si>
  <si>
    <t>Proceedings - International Research Conference on Smart Computing and Systems Engineering, SCSE 2024</t>
  </si>
  <si>
    <t>10.1109/SCSE61872.2024.10550837</t>
  </si>
  <si>
    <t>https://www.scopus.com/inward/record.uri?eid=2-s2.0-85196755110&amp;doi=10.1109%2fSCSE61872.2024.10550837&amp;partnerID=40&amp;md5=8d5dc75779cc1463f503d5602df50f83</t>
  </si>
  <si>
    <t>2-s2.0-85196755110</t>
  </si>
  <si>
    <t>Obrien D.; Biswas S.; Imtiaz S.M.; Abdalkareem R.; Shihab E.; Rajan H.</t>
  </si>
  <si>
    <t>Obrien, David (57987884800); Biswas, Sumon (57215649680); Imtiaz, Sayem Mohammad (57205018935); Abdalkareem, Rabe (57193842880); Shihab, Emad (23566819100); Rajan, Hridesh (8288073800)</t>
  </si>
  <si>
    <t>57987884800; 57215649680; 57205018935; 57193842880; 23566819100; 8288073800</t>
  </si>
  <si>
    <t>10.1145/3597503.3639176</t>
  </si>
  <si>
    <t>https://www.scopus.com/inward/record.uri?eid=2-s2.0-85185371579&amp;doi=10.1145%2f3597503.3639176&amp;partnerID=40&amp;md5=ad7d43e5feffea64328a16993c9ed1a6</t>
  </si>
  <si>
    <t>2-s2.0-85185371579</t>
  </si>
  <si>
    <t>De Oliveira B.; Castor F.</t>
  </si>
  <si>
    <t>De Oliveira, Benedito (59198685600); Castor, Fernando (54945662000)</t>
  </si>
  <si>
    <t>59198685600; 54945662000</t>
  </si>
  <si>
    <t>IEEE International Conference on Program Comprehension</t>
  </si>
  <si>
    <t>10.1145/3643916.3644437</t>
  </si>
  <si>
    <t>https://www.scopus.com/inward/record.uri?eid=2-s2.0-85197268221&amp;doi=10.1145%2f3643916.3644437&amp;partnerID=40&amp;md5=f5c852308d04cddf1e937696c0c1a81b</t>
  </si>
  <si>
    <t>2-s2.0-85197268221</t>
  </si>
  <si>
    <t>Ren Y.; Clement J.</t>
  </si>
  <si>
    <t>Ren, Yuqing (13403673900); Clement, Jeffrey (57222713716)</t>
  </si>
  <si>
    <t>13403673900; 57222713716</t>
  </si>
  <si>
    <t>ACM Transactions on Human-Robot Interaction</t>
  </si>
  <si>
    <t>10.1145/3649884</t>
  </si>
  <si>
    <t>https://www.scopus.com/inward/record.uri?eid=2-s2.0-85191273865&amp;doi=10.1145%2f3649884&amp;partnerID=40&amp;md5=b7be045772af9fb4a3e30ff62eeba439</t>
  </si>
  <si>
    <t>2-s2.0-85191273865</t>
  </si>
  <si>
    <t>Dhyani P.; Nautiyal S.; Negi A.; Dhyani S.; Chaudhary P.</t>
  </si>
  <si>
    <t>Dhyani, Prakhar (58988495400); Nautiyal, Shubhang (58939758300); Negi, Aditya (58988210400); Dhyani, Shikhar (58939758200); Chaudhary, Preeti (58366729500)</t>
  </si>
  <si>
    <t>58988495400; 58939758300; 58988210400; 58939758200; 58366729500</t>
  </si>
  <si>
    <t>2024 IEEE International Students' Conference on Electrical, Electronics and Computer Science, SCEECS 2024</t>
  </si>
  <si>
    <t>10.1109/SCEECS61402.2024.10482119</t>
  </si>
  <si>
    <t>https://www.scopus.com/inward/record.uri?eid=2-s2.0-85190556867&amp;doi=10.1109%2fSCEECS61402.2024.10482119&amp;partnerID=40&amp;md5=f6798f5b1bde9cdc9f668e82b2c09352</t>
  </si>
  <si>
    <t>2-s2.0-85190556867</t>
  </si>
  <si>
    <t>Shahzad K.; Iqbal S.; Fraz M.M.</t>
  </si>
  <si>
    <t>Shahzad, Khuram (57207741899); Iqbal, Sohail (57207911092); Fraz, Muhammad Moazam (56381648300)</t>
  </si>
  <si>
    <t>57207741899; 57207911092; 56381648300</t>
  </si>
  <si>
    <t>2023 17th International Conference on Engineering of Modern Electric Systems, EMES 2023</t>
  </si>
  <si>
    <t>10.1109/EMES58375.2023.10171681</t>
  </si>
  <si>
    <t>https://www.scopus.com/inward/record.uri?eid=2-s2.0-85166341129&amp;doi=10.1109%2fEMES58375.2023.10171681&amp;partnerID=40&amp;md5=48bd5c7141b942463b57dec4837db5c8</t>
  </si>
  <si>
    <t>2-s2.0-85166341129</t>
  </si>
  <si>
    <t>Khan J.Y.; Uddin G.</t>
  </si>
  <si>
    <t>Khan, Junaed Younus (57219734934); Uddin, Gias (55206085400)</t>
  </si>
  <si>
    <t>57219734934; 55206085400</t>
  </si>
  <si>
    <t>10.1145/3551349.3559548</t>
  </si>
  <si>
    <t>https://www.scopus.com/inward/record.uri?eid=2-s2.0-85146957070&amp;doi=10.1145%2f3551349.3559548&amp;partnerID=40&amp;md5=b46e2e59aed42eeee68f495deebc6c8a</t>
  </si>
  <si>
    <t>All Open Access; Bronze Open Access; Green Open Access</t>
  </si>
  <si>
    <t>2-s2.0-85146957070</t>
  </si>
  <si>
    <t>Wu H.; Zhang Y.; Dai W.</t>
  </si>
  <si>
    <t>Wu, Huiwen (58066543000); Zhang, Yingyue (57347863800); Dai, Wenbin (58987537700)</t>
  </si>
  <si>
    <t>58066543000; 57347863800; 58987537700</t>
  </si>
  <si>
    <t>Proceedings of the IEEE International Conference on Industrial Technology</t>
  </si>
  <si>
    <t>2022-August</t>
  </si>
  <si>
    <t>10.1109/ICIT48603.2022.10002722</t>
  </si>
  <si>
    <t>https://www.scopus.com/inward/record.uri?eid=2-s2.0-85146333828&amp;doi=10.1109%2fICIT48603.2022.10002722&amp;partnerID=40&amp;md5=efd9ae1af58e5836374d8c53ceab3994</t>
  </si>
  <si>
    <t>2-s2.0-85146333828</t>
  </si>
  <si>
    <t>Adefris B.B.; Habtie A.B.; Taye Y.G.</t>
  </si>
  <si>
    <t>Adefris, Biniam Behailu (58040117900); Habtie, Ayalew Belay (55646156400); Taye, Yesuneh Getachew (58040281500)</t>
  </si>
  <si>
    <t>58040117900; 55646156400; 58040281500</t>
  </si>
  <si>
    <t>2022 International Conference on Information and Communication Technology for Development for Africa, ICT4DA 2022</t>
  </si>
  <si>
    <t>10.1109/ICT4DA56482.2022.9971204</t>
  </si>
  <si>
    <t>https://www.scopus.com/inward/record.uri?eid=2-s2.0-85145434606&amp;doi=10.1109%2fICT4DA56482.2022.9971204&amp;partnerID=40&amp;md5=a2695efd8aaf0ff75e69de1dbd4a3423</t>
  </si>
  <si>
    <t>2-s2.0-85145434606</t>
  </si>
  <si>
    <t>Silva-Vásquez P.O.; Rosales-Morales V.Y.; Benítez-Guerrero E.</t>
  </si>
  <si>
    <t>Silva-Vásquez, P.O. (57222055545); Rosales-Morales, V.Y. (37120706700); Benítez-Guerrero, E. (15755550600)</t>
  </si>
  <si>
    <t>57222055545; 37120706700; 15755550600</t>
  </si>
  <si>
    <t>Programming and Computer Software</t>
  </si>
  <si>
    <t>10.1134/S0361768822080187</t>
  </si>
  <si>
    <t>https://www.scopus.com/inward/record.uri?eid=2-s2.0-85144547433&amp;doi=10.1134%2fS0361768822080187&amp;partnerID=40&amp;md5=298182b6104e8554e9ef30de0f2c167d</t>
  </si>
  <si>
    <t>2-s2.0-85144547433</t>
  </si>
  <si>
    <t>Zhang Y.; Qiu Z.; Stol K.-J.; Zhu W.; Zhu J.; Tian Y.; Liu H.</t>
  </si>
  <si>
    <t>Zhang, Yuxia (57195345510); Qiu, Zhiqing (58929735700); Stol, Klaas-Jan (6603128515); Zhu, Wenhui (58929558600); Zhu, Jiaxin (56136250100); Tian, Yingchen (57453723600); Liu, Hui (56862404100)</t>
  </si>
  <si>
    <t>57195345510; 58929735700; 6603128515; 58929558600; 56136250100; 57453723600; 56862404100</t>
  </si>
  <si>
    <t>10.1109/TSE.2024.3364675</t>
  </si>
  <si>
    <t>https://www.scopus.com/inward/record.uri?eid=2-s2.0-85187275304&amp;doi=10.1109%2fTSE.2024.3364675&amp;partnerID=40&amp;md5=9367577bd45bd2403b32184431181c96</t>
  </si>
  <si>
    <t>2-s2.0-85187275304</t>
  </si>
  <si>
    <t>Garmaev I.; Miny T.; Kleinert T.</t>
  </si>
  <si>
    <t>Garmaev, Igor (57807369500); Miny, Torben (57220860583); Kleinert, Tobias (23389614200)</t>
  </si>
  <si>
    <t>57807369500; 57220860583; 23389614200</t>
  </si>
  <si>
    <t>IEEE International Conference on Emerging Technologies and Factory Automation, ETFA</t>
  </si>
  <si>
    <t>10.1109/ETFA54631.2023.10275592</t>
  </si>
  <si>
    <t>https://www.scopus.com/inward/record.uri?eid=2-s2.0-85175423642&amp;doi=10.1109%2fETFA54631.2023.10275592&amp;partnerID=40&amp;md5=3f10dbac1eee346f882ae8d70d4d58ca</t>
  </si>
  <si>
    <t>2-s2.0-85175423642</t>
  </si>
  <si>
    <t>Plein L.; Ouédraogo W.C.; Klein J.; Bissyandé T.F.</t>
  </si>
  <si>
    <t>Plein, Laura (57219508910); Ouédraogo, Wendkûuni C. (58657065800); Klein, Jacques (56282553000); Bissyandé, Tegawendé F. (36080354200)</t>
  </si>
  <si>
    <t>57219508910; 58657065800; 56282553000; 36080354200</t>
  </si>
  <si>
    <t>10.1145/3639478.3643119</t>
  </si>
  <si>
    <t>https://www.scopus.com/inward/record.uri?eid=2-s2.0-85194888172&amp;doi=10.1145%2f3639478.3643119&amp;partnerID=40&amp;md5=36dc619c6a7be006d52585e2906cefc7</t>
  </si>
  <si>
    <t>2-s2.0-85194888172</t>
  </si>
  <si>
    <t>Duong T.N.B.; Meng C.Y.</t>
  </si>
  <si>
    <t>Duong, Ta Nguyen Binh (57480653900); Meng, Chai Yi (59226687600)</t>
  </si>
  <si>
    <t>57480653900; 59226687600</t>
  </si>
  <si>
    <t>IEEE Global Engineering Education Conference, EDUCON</t>
  </si>
  <si>
    <t>10.1109/EDUCON60312.2024.10578839</t>
  </si>
  <si>
    <t>https://www.scopus.com/inward/record.uri?eid=2-s2.0-85199098330&amp;doi=10.1109%2fEDUCON60312.2024.10578839&amp;partnerID=40&amp;md5=6218db03188cdc0cb57ab847259a4e7e</t>
  </si>
  <si>
    <t>2-s2.0-85199098330</t>
  </si>
  <si>
    <t>Fix S.; Probst T.; Ruggli O.; Hanne T.; Christen P.</t>
  </si>
  <si>
    <t>Fix, Sebastian (57222312270); Probst, Thomas (57222313072); Ruggli, Oliver (57221832759); Hanne, Thomas (6602279467); Christen, Patrik (42061205800)</t>
  </si>
  <si>
    <t>57222312270; 57222313072; 57221832759; 6602279467; 42061205800</t>
  </si>
  <si>
    <t>International Journal of Computer Information Systems and Industrial Management Applications</t>
  </si>
  <si>
    <t>https://www.scopus.com/inward/record.uri?eid=2-s2.0-85130441571&amp;partnerID=40&amp;md5=752939ec90e5e9d063dcac9d754115ed</t>
  </si>
  <si>
    <t>2-s2.0-85130441571</t>
  </si>
  <si>
    <t>Tao X.; Zhu Y.; Wang B.; Xu J.; Pang J.; Zhao J.</t>
  </si>
  <si>
    <t>Tao, Xiaohan (57204679864); Zhu, Yu (57198948295); Wang, Boyang (58111949100); Xu, Jinlong (37053056800); Pang, Jianmin (24344798200); Zhao, Jie (55459983400)</t>
  </si>
  <si>
    <t>57204679864; 57198948295; 58111949100; 37053056800; 24344798200; 55459983400</t>
  </si>
  <si>
    <t>10.1145/3545008.3545031</t>
  </si>
  <si>
    <t>https://www.scopus.com/inward/record.uri?eid=2-s2.0-85148594250&amp;doi=10.1145%2f3545008.3545031&amp;partnerID=40&amp;md5=cc52b96a14ac6e6ae09f7a613e70b789</t>
  </si>
  <si>
    <t>2-s2.0-85148594250</t>
  </si>
  <si>
    <t>Herwanto G.B.</t>
  </si>
  <si>
    <t>Herwanto, Guntur Budi (57205433071)</t>
  </si>
  <si>
    <t>https://www.scopus.com/inward/record.uri?eid=2-s2.0-85193049373&amp;partnerID=40&amp;md5=cdcd1b3a68d342c8a5cc50ef26ac04ca</t>
  </si>
  <si>
    <t>2-s2.0-85193049373</t>
  </si>
  <si>
    <t>Garikapati D.; Shetiya S.S.</t>
  </si>
  <si>
    <t>Garikapati, Divya (57226404455); Shetiya, Sneha Sudhir (58931177600)</t>
  </si>
  <si>
    <t>57226404455; 58931177600</t>
  </si>
  <si>
    <t>Big Data and Cognitive Computing</t>
  </si>
  <si>
    <t>10.3390/bdcc8040042</t>
  </si>
  <si>
    <t>https://www.scopus.com/inward/record.uri?eid=2-s2.0-85191455647&amp;doi=10.3390%2fbdcc8040042&amp;partnerID=40&amp;md5=1038088ddb20ab2944a2da3ba1f21a94</t>
  </si>
  <si>
    <t>2-s2.0-85191455647</t>
  </si>
  <si>
    <t>Hashimoto W.; Yasui M.; Takeuchi K.</t>
  </si>
  <si>
    <t>Hashimoto, Wakana (57773267600); Yasui, Masahito (59004348800); Takeuchi, Kazuhiro (23986181100)</t>
  </si>
  <si>
    <t>57773267600; 59004348800; 23986181100</t>
  </si>
  <si>
    <t>Proceedings - 2023 15th International Congress on Advanced Applied Informatics Winter, IIAI-AAI-Winter 2023</t>
  </si>
  <si>
    <t>10.1109/IIAI-AAI-Winter61682.2023.00012</t>
  </si>
  <si>
    <t>https://www.scopus.com/inward/record.uri?eid=2-s2.0-85191496013&amp;doi=10.1109%2fIIAI-AAI-Winter61682.2023.00012&amp;partnerID=40&amp;md5=e25e11acb77c61fbebdd34804b42f08a</t>
  </si>
  <si>
    <t>2-s2.0-85191496013</t>
  </si>
  <si>
    <t>Rodriguez-Cardenas D.</t>
  </si>
  <si>
    <t>Rodriguez-Cardenas, Daniel (57215224368)</t>
  </si>
  <si>
    <t>10.1145/3639478.3639792</t>
  </si>
  <si>
    <t>https://www.scopus.com/inward/record.uri?eid=2-s2.0-85194849388&amp;doi=10.1145%2f3639478.3639792&amp;partnerID=40&amp;md5=c3a024cd7c99673e0297bfd77ca44f9a</t>
  </si>
  <si>
    <t>2-s2.0-85194849388</t>
  </si>
  <si>
    <t>Imgrund E.; Ganz T.; Härterich M.; Pirch L.; Risse N.; Rieck K.</t>
  </si>
  <si>
    <t>Imgrund, Erik (58554227900); Ganz, Tom (57368584800); Härterich, Martin (55814005200); Pirch, Lukas (57223808266); Risse, Niklas (57219733279); Rieck, Konrad (14016551700)</t>
  </si>
  <si>
    <t>58554227900; 57368584800; 55814005200; 57223808266; 57219733279; 14016551700</t>
  </si>
  <si>
    <t>AISec 2023 - Proceedings of the 16th ACM Workshop on Artificial Intelligence and Security</t>
  </si>
  <si>
    <t>10.1145/3605764.3623915</t>
  </si>
  <si>
    <t>https://www.scopus.com/inward/record.uri?eid=2-s2.0-85179584734&amp;doi=10.1145%2f3605764.3623915&amp;partnerID=40&amp;md5=bea4df0ec86fab8c6f37d4cd186cfc4c</t>
  </si>
  <si>
    <t>2-s2.0-85179584734</t>
  </si>
  <si>
    <t>Ozkaya I.</t>
  </si>
  <si>
    <t>Ozkaya, Ipek (22981245900)</t>
  </si>
  <si>
    <t>IEEE Software</t>
  </si>
  <si>
    <t>10.1109/MS.2023.3306641</t>
  </si>
  <si>
    <t>https://www.scopus.com/inward/record.uri?eid=2-s2.0-85174926820&amp;doi=10.1109%2fMS.2023.3306641&amp;partnerID=40&amp;md5=24e1be4a4b05e7b44136293eeb6e97d5</t>
  </si>
  <si>
    <t>Editorial</t>
  </si>
  <si>
    <t>2-s2.0-85174926820</t>
  </si>
  <si>
    <t>Souma N.; Ito W.; Obara M.; Kawaguchi T.; Akinobu Y.; Kurabayashi T.; Tanno H.; Kuramitsu K.</t>
  </si>
  <si>
    <t>Souma, Nao (58123590400); Ito, Waka (58988297300); Obara, Momoka (57338213700); Kawaguchi, Takako (58988864200); Akinobu, Yuka (57338653800); Kurabayashi, Toshiyuki (57195324874); Tanno, Haruto (47062091000); Kuramitsu, Kimio (6603910588)</t>
  </si>
  <si>
    <t>58123590400; 58988297300; 57338213700; 58988864200; 57338653800; 57195324874; 47062091000; 6603910588</t>
  </si>
  <si>
    <t>Proceedings - Asia-Pacific Software Engineering Conference, APSEC</t>
  </si>
  <si>
    <t>10.1109/APSEC60848.2023.00094</t>
  </si>
  <si>
    <t>https://www.scopus.com/inward/record.uri?eid=2-s2.0-85190554236&amp;doi=10.1109%2fAPSEC60848.2023.00094&amp;partnerID=40&amp;md5=05577be2c319e3325588361a5d43c950</t>
  </si>
  <si>
    <t>2-s2.0-85190554236</t>
  </si>
  <si>
    <t>Jin K.; Wang C.-Y.; Pham H.V.; Hemmati H.</t>
  </si>
  <si>
    <t>Jin, Kailun (58912834800); Wang, Chung-Yu (58912834900); Pham, Hung Viet (57188848389); Hemmati, Hadi (15046849800)</t>
  </si>
  <si>
    <t>58912834800; 58912834900; 57188848389; 15046849800</t>
  </si>
  <si>
    <t>10.1145/3643991.3645074</t>
  </si>
  <si>
    <t>https://www.scopus.com/inward/record.uri?eid=2-s2.0-85197379198&amp;doi=10.1145%2f3643991.3645074&amp;partnerID=40&amp;md5=74acb67e49950c1fb52bfc0d0f507c5c</t>
  </si>
  <si>
    <t>2-s2.0-85197379198</t>
  </si>
  <si>
    <t>Zhong L.; Wang Z.</t>
  </si>
  <si>
    <t>Zhong, Li (57226499433); Wang, Zilong (57221155226)</t>
  </si>
  <si>
    <t>57226499433; 57221155226</t>
  </si>
  <si>
    <t>Proceedings of the AAAI Conference on Artificial Intelligence</t>
  </si>
  <si>
    <t>10.1609/aaai.v38i19.30185</t>
  </si>
  <si>
    <t>https://www.scopus.com/inward/record.uri?eid=2-s2.0-85189606835&amp;doi=10.1609%2faaai.v38i19.30185&amp;partnerID=40&amp;md5=88178c44873682e1f7d8e113d932acce</t>
  </si>
  <si>
    <t>2-s2.0-85189606835</t>
  </si>
  <si>
    <t>Yuan R.; Xiao C.; Liu M.; Chen J.; Yu M.</t>
  </si>
  <si>
    <t>Yuan, Ruiteng (57698315100); Xiao, Chun (55238335400); Liu, Mengjie (57698315300); Chen, Jing (55717596000); Yu, Maochang (57217130036)</t>
  </si>
  <si>
    <t>57698315100; 55238335400; 57698315300; 55717596000; 57217130036</t>
  </si>
  <si>
    <t>Journal of Physics: Conference Series</t>
  </si>
  <si>
    <t>10.1088/1742-6596/2232/1/012009</t>
  </si>
  <si>
    <t>https://www.scopus.com/inward/record.uri?eid=2-s2.0-85130274124&amp;doi=10.1088%2f1742-6596%2f2232%2f1%2f012009&amp;partnerID=40&amp;md5=26672496b9166a963cadb2e611bbba99</t>
  </si>
  <si>
    <t>2-s2.0-85130274124</t>
  </si>
  <si>
    <t>Vasiliniuc M.-S.; Groza A.</t>
  </si>
  <si>
    <t>Vasiliniuc, Mircea-Serban (58546873300); Groza, Adrian (23389267600)</t>
  </si>
  <si>
    <t>58546873300; 23389267600</t>
  </si>
  <si>
    <t>Proceedings - 2023 IEEE 19th International Conference on Intelligent Computer Communication and Processing Conference, ICCP 2023</t>
  </si>
  <si>
    <t>10.1109/ICCP60212.2023.10398656</t>
  </si>
  <si>
    <t>https://www.scopus.com/inward/record.uri?eid=2-s2.0-85183411582&amp;doi=10.1109%2fICCP60212.2023.10398656&amp;partnerID=40&amp;md5=5145ad14f8fd455099263298d25d9202</t>
  </si>
  <si>
    <t>2-s2.0-85183411582</t>
  </si>
  <si>
    <t>Rao N.; Jain K.; Alon U.; Goues C.L.; Hellendoorn V.J.</t>
  </si>
  <si>
    <t>Rao, Nikitha (57218709801); Jain, Kush (56900598100); Alon, Uri (57213128182); Goues, Claire Le (56904346900); Hellendoorn, Vincent J. (57021723600)</t>
  </si>
  <si>
    <t>57218709801; 56900598100; 57213128182; 56904346900; 57021723600</t>
  </si>
  <si>
    <t>Proceedings - 2023 38th IEEE/ACM International Conference on Automated Software Engineering, ASE 2023</t>
  </si>
  <si>
    <t>10.1109/ASE56229.2023.00193</t>
  </si>
  <si>
    <t>https://www.scopus.com/inward/record.uri?eid=2-s2.0-85178995379&amp;doi=10.1109%2fASE56229.2023.00193&amp;partnerID=40&amp;md5=1fde1a74a39f4501bac8de6acb5b34af</t>
  </si>
  <si>
    <t>2-s2.0-85178995379</t>
  </si>
  <si>
    <t>Li Z.; Wang C.; Liu Z.; Wang H.; Chen D.; Wang S.; Gao C.</t>
  </si>
  <si>
    <t>Li, Zongjie (57221598146); Wang, Chaozheng (57219285770); Liu, Zhibo (57218364577); Wang, Haoxuan (57849500200); Chen, Dong (58046110600); Wang, Shuai (57190181124); Gao, Cuiyun (57189036288)</t>
  </si>
  <si>
    <t>57221598146; 57219285770; 57218364577; 57849500200; 58046110600; 57190181124; 57189036288</t>
  </si>
  <si>
    <t>10.1109/ICSE48619.2023.00110</t>
  </si>
  <si>
    <t>https://www.scopus.com/inward/record.uri?eid=2-s2.0-85163941249&amp;doi=10.1109%2fICSE48619.2023.00110&amp;partnerID=40&amp;md5=43b7e845ba21fcdd3d967372d76f266c</t>
  </si>
  <si>
    <t>2-s2.0-85163941249</t>
  </si>
  <si>
    <t>Li G.; Peng X.; Wang Q.-X.; Xie T.; Jin Z.; Wang J.; Ma X.-X.; Li X.-D.</t>
  </si>
  <si>
    <t>Li, Ge (55901136600); Peng, Xin (53865467700); Wang, Qian-Xiang (57208587889); Xie, Tao (55574210063); Jin, Zhi (8961795500); Wang, Ji (56259417500); Ma, Xiao-Xing (7404550517); Li, Xuan-Dong (35173053900)</t>
  </si>
  <si>
    <t>55901136600; 53865467700; 57208587889; 55574210063; 8961795500; 56259417500; 7404550517; 35173053900</t>
  </si>
  <si>
    <t>Challenges from LLMs as a Natural Language Based Human-machine Collaborative Tool for Software Development and Evolution; [大模型: 基于自然交互的人机协同软件开发与演化工具带来的挑战]</t>
  </si>
  <si>
    <t>Ruan Jian Xue Bao/Journal of Software</t>
  </si>
  <si>
    <t>10.13328/j.cnki.jos.007008</t>
  </si>
  <si>
    <t>https://www.scopus.com/inward/record.uri?eid=2-s2.0-85182925864&amp;doi=10.13328%2fj.cnki.jos.007008&amp;partnerID=40&amp;md5=90db31718bdf3b07fc59d8f5490f2583</t>
  </si>
  <si>
    <t>2-s2.0-85182925864</t>
  </si>
  <si>
    <t>Waseem M.; Das T.; Ahmad A.; Liang P.; Fahmideh M.; Mikkonen T.</t>
  </si>
  <si>
    <t>Waseem, Muhammad (57189504629); Das, Teerath (56046524500); Ahmad, Aakash (36760479100); Liang, Peng (24923262400); Fahmideh, Mahdi (43061009500); Mikkonen, Tommi (57220096141)</t>
  </si>
  <si>
    <t>57189504629; 56046524500; 36760479100; 24923262400; 43061009500; 57220096141</t>
  </si>
  <si>
    <t>International Conference on Evaluation of Novel Approaches to Software Engineering, ENASE - Proceedings</t>
  </si>
  <si>
    <t>10.5220/0012631600003687</t>
  </si>
  <si>
    <t>https://www.scopus.com/inward/record.uri?eid=2-s2.0-85193992243&amp;doi=10.5220%2f0012631600003687&amp;partnerID=40&amp;md5=5cae26c16f0838a9e28d3c2cfdf7b9aa</t>
  </si>
  <si>
    <t>2-s2.0-85193992243</t>
  </si>
  <si>
    <t>Abrahamsson P.; Anttila T.; Hakala J.; Ketola J.; Knappe A.; Lahtinen D.; Liukko V.; Poranen T.; Ritala T.-M.; Setälä M.</t>
  </si>
  <si>
    <t>Abrahamsson, Pekka (7006011356); Anttila, Tatu (6603850285); Hakala, Jyri (58805684100); Ketola, Juulia (58805659000); Knappe, Anna (58805738800); Lahtinen, Daniel (58805712100); Liukko, Väinö (58805684200); Poranen, Timo (6508132105); Ritala, Topi-Matti (58805792800); Setälä, Manu (57387694900)</t>
  </si>
  <si>
    <t>7006011356; 6603850285; 58805684100; 58805659000; 58805738800; 58805712100; 58805684200; 6508132105; 58805792800; 57387694900</t>
  </si>
  <si>
    <t>489 LNBIP</t>
  </si>
  <si>
    <t>10.1007/978-3-031-48550-3_20</t>
  </si>
  <si>
    <t>https://www.scopus.com/inward/record.uri?eid=2-s2.0-85181976399&amp;doi=10.1007%2f978-3-031-48550-3_20&amp;partnerID=40&amp;md5=4007f98c2e407166f7a7b581beb2b79f</t>
  </si>
  <si>
    <t>2-s2.0-85181976399</t>
  </si>
  <si>
    <t>Ronanki K.; Cabrero-Daniel B.; Berger C.</t>
  </si>
  <si>
    <t>Ronanki, Krishna (58483395600); Cabrero-Daniel, Beatriz (57219337738); Berger, Christian (16067915300)</t>
  </si>
  <si>
    <t>58483395600; 57219337738; 16067915300</t>
  </si>
  <si>
    <t>ChatGPT as a Tool for User Story Quality Evaluation: Trustworthy Out of the Box?</t>
  </si>
  <si>
    <t>10.1007/978-3-031-48550-3_17</t>
  </si>
  <si>
    <t>https://www.scopus.com/inward/record.uri?eid=2-s2.0-85181984259&amp;doi=10.1007%2f978-3-031-48550-3_17&amp;partnerID=40&amp;md5=625695241fbeaa175d610f19a1d49386</t>
  </si>
  <si>
    <t>All Open Access; Green Open Access; Hybrid Gold Open Access</t>
  </si>
  <si>
    <t>2-s2.0-85181984259</t>
  </si>
  <si>
    <t>Wu L.; Zhao Y.; Hou X.; Liu T.; Wang H.</t>
  </si>
  <si>
    <t>Wu, Liangxuan (59201705600); Zhao, Yanjie (57219535472); Hou, Xinyi (58630209700); Liu, Tianming (57202730312); Wang, Haoyu (55808022700)</t>
  </si>
  <si>
    <t>59201705600; 57219535472; 58630209700; 57202730312; 55808022700</t>
  </si>
  <si>
    <t>10.1145/3643991.3645069</t>
  </si>
  <si>
    <t>https://www.scopus.com/inward/record.uri?eid=2-s2.0-85197420497&amp;doi=10.1145%2f3643991.3645069&amp;partnerID=40&amp;md5=42bd6180be8aa0fc7aaafb60e33900c4</t>
  </si>
  <si>
    <t>2-s2.0-85197420497</t>
  </si>
  <si>
    <t>Petrovic N.; Konicanin S.; Suljovic S.</t>
  </si>
  <si>
    <t>Petrovic, N. (57206900973); Konicanin, S. (56301298800); Suljovic, S. (54403894300)</t>
  </si>
  <si>
    <t>57206900973; 56301298800; 54403894300</t>
  </si>
  <si>
    <t>2023 IEEE 33rd International Conference on Microelectronics, MIEL 2023</t>
  </si>
  <si>
    <t>10.1109/MIEL58498.2023.10315791</t>
  </si>
  <si>
    <t>https://www.scopus.com/inward/record.uri?eid=2-s2.0-85183815994&amp;doi=10.1109%2fMIEL58498.2023.10315791&amp;partnerID=40&amp;md5=782f4e6f07bb42eeb6efdfa95c33eb54</t>
  </si>
  <si>
    <t>2-s2.0-85183815994</t>
  </si>
  <si>
    <t>Mohamed S.; Parvin A.; Parra E.</t>
  </si>
  <si>
    <t>Mohamed, Suad (59203058100); Parvin, Abdullah (59202383500); Parra, Esteban (57195261532)</t>
  </si>
  <si>
    <t>59203058100; 59202383500; 57195261532</t>
  </si>
  <si>
    <t>10.1145/3643991.3645078</t>
  </si>
  <si>
    <t>https://www.scopus.com/inward/record.uri?eid=2-s2.0-85197375789&amp;doi=10.1145%2f3643991.3645078&amp;partnerID=40&amp;md5=49e3d21b1b012d05a9763ab062176bf8</t>
  </si>
  <si>
    <t>2-s2.0-85197375789</t>
  </si>
  <si>
    <t>Dehaerne E.; Dey B.; Halder S.; De Gendt S.; Meert W.</t>
  </si>
  <si>
    <t>Dehaerne, Enrique (57218169391); Dey, Bappaditya (57201113535); Halder, Sandip (56284109200); De Gendt, Stefan (55146552400); Meert, Wannes (23393307400)</t>
  </si>
  <si>
    <t>57218169391; 57201113535; 56284109200; 55146552400; 23393307400</t>
  </si>
  <si>
    <t>10.1109/ACCESS.2022.3196347</t>
  </si>
  <si>
    <t>https://www.scopus.com/inward/record.uri?eid=2-s2.0-85135738530&amp;doi=10.1109%2fACCESS.2022.3196347&amp;partnerID=40&amp;md5=dd0d44633358297fa2a9ea979422c527</t>
  </si>
  <si>
    <t>2-s2.0-85135738530</t>
  </si>
  <si>
    <t>Di P.; Li J.; Yu H.; Jiang W.; Cai W.; Cao Y.; Chen C.; Chen D.; Chen H.; Chen L.; Fan G.; Gong J.; Gong Z.; Hu W.; Guo T.; Lei Z.; Li T.; Li Z.; Liang M.; Liao C.; Liu B.; Liu J.; Liu Z.; Lu S.; Shen M.; Wang G.; Wang H.; Wang Z.; Xu Z.; Yang J.; Ye Q.; Zhang G.; Zhang Y.; Zhao Z.; Zheng X.; Zhou H.; Zhu L.; Zhu X.</t>
  </si>
  <si>
    <t>Di, Peng (36751781800); Li, Jianguo (55924903000); Yu, Hang (55267096200); Jiang, Wei (57968652900); Cai, Wenting (58123945900); Cao, Yang (58664516200); Chen, Chaoyu (58106092700); Chen, Dajun (58664561200); Chen, Hongwei (58664605300); Chen, Liang (58845494700); Fan, Gang (57202858475); Gong, Jie (58664372000); Gong, Zi (58664372100); Hu, Wen (57043824900); Guo, Tingting (58664467900); Lei, Zhichao (58106321800); Li, Ting (57888091300); Li, Zheng (58664561400); Liang, Ming (58664468000); Liao, Cong (57747061300); Liu, Bingchang (57204643589); Liu, Jiachen (58664650500); Liu, Zhiwei (59060261300); Lu, Shaojun (58664468200); Shen, Min (58664605400); Wang, Guangpei (58664468300); Wang, Huan (58664650600); Wang, Zhi (58664420900); Xu, Zhaogui (55884412400); Yang, Jiawei (58664468400); Ye, Qing (58664516300); Zhang, Gehao (58664516400); Zhang, Yu (59160581100); Zhao, Zelin (57193120359); Zheng, Xunjin (58664372200); Zhou, Hailian (58664421000); Zhu, Lifu (58664561600); Zhu, Xianying (58664605500)</t>
  </si>
  <si>
    <t>36751781800; 55924903000; 55267096200; 57968652900; 58123945900; 58664516200; 58106092700; 58664561200; 58664605300; 58845494700; 57202858475; 58664372000; 58664372100; 57043824900; 58664467900; 58106321800; 57888091300; 58664561400; 58664468000; 57747061300; 57204643589; 58664650500; 59060261300; 58664468200; 58664605400; 58664468300; 58664650600; 58664420900; 55884412400; 58664468400; 58664516300; 58664516400; 59160581100; 57193120359; 58664372200; 58664421000; 58664561600; 58664605500</t>
  </si>
  <si>
    <t>10.1145/3639477.3639719</t>
  </si>
  <si>
    <t>https://www.scopus.com/inward/record.uri?eid=2-s2.0-85195266428&amp;doi=10.1145%2f3639477.3639719&amp;partnerID=40&amp;md5=a82a1f1b45fc45fd6802379bb9a17637</t>
  </si>
  <si>
    <t>2-s2.0-85195266428</t>
  </si>
  <si>
    <t>Martins J.; Branco F.; Mamede H.</t>
  </si>
  <si>
    <t>Martins, José (7201798940); Branco, Frederico (7003808329); Mamede, Henrique (36458782500)</t>
  </si>
  <si>
    <t>7201798940; 7003808329; 36458782500</t>
  </si>
  <si>
    <t>Intelligent Systems with Applications</t>
  </si>
  <si>
    <t>10.1016/j.iswa.2023.200289</t>
  </si>
  <si>
    <t>https://www.scopus.com/inward/record.uri?eid=2-s2.0-85174408846&amp;doi=10.1016%2fj.iswa.2023.200289&amp;partnerID=40&amp;md5=eb07857c54dba2d9f1b448f90cf7dc21</t>
  </si>
  <si>
    <t>2-s2.0-85174408846</t>
  </si>
  <si>
    <t>Ma Z.; An S.; Xie B.; Lin Z.</t>
  </si>
  <si>
    <t>Ma, Zexiong (58728982800); An, Shengnan (57219755668); Xie, Bing (57223618107); Lin, Zeqi (56683474100)</t>
  </si>
  <si>
    <t>58728982800; 57219755668; 57223618107; 56683474100</t>
  </si>
  <si>
    <t>10.1145/3643916.3644403</t>
  </si>
  <si>
    <t>https://www.scopus.com/inward/record.uri?eid=2-s2.0-85197242916&amp;doi=10.1145%2f3643916.3644403&amp;partnerID=40&amp;md5=a16d94ab400d932a6af1f5496737ba46</t>
  </si>
  <si>
    <t>2-s2.0-85197242916</t>
  </si>
  <si>
    <t>Karpurapu S.; Myneni S.; Nettur U.; Gajja L.S.; Burke D.; Stiehm T.; Payne J.</t>
  </si>
  <si>
    <t>Karpurapu, Shanthi (57195316200); Myneni, Sravanthy (58967468700); Nettur, Unnati (58968141700); Gajja, Likhit Sagar (58967468800); Burke, Dave (58968141800); Stiehm, Tom (35759708100); Payne, Jeffery (58968141900)</t>
  </si>
  <si>
    <t>57195316200; 58967468700; 58968141700; 58967468800; 58968141800; 35759708100; 58968141900</t>
  </si>
  <si>
    <t>10.1109/ACCESS.2024.3391815</t>
  </si>
  <si>
    <t>https://www.scopus.com/inward/record.uri?eid=2-s2.0-85191320325&amp;doi=10.1109%2fACCESS.2024.3391815&amp;partnerID=40&amp;md5=37aa820db8c906f919969cd23783c2b4</t>
  </si>
  <si>
    <t>2-s2.0-85191320325</t>
  </si>
  <si>
    <t>Merunka V.; Wijekoon H.; Beránek P.</t>
  </si>
  <si>
    <t>Merunka, Vojtěch (6508362925); Wijekoon, Himesha (57212254140); Beránek, Pavel (55256440000)</t>
  </si>
  <si>
    <t>6508362925; 57212254140; 55256440000</t>
  </si>
  <si>
    <t>10.1007/978-3-031-61003-5_21</t>
  </si>
  <si>
    <t>https://www.scopus.com/inward/record.uri?eid=2-s2.0-85191742945&amp;doi=10.1109%2fSoutheastCon52093.2024.10500073&amp;partnerID=40&amp;md5=e119f7de29930b833cca2c5cce6de4ab</t>
  </si>
  <si>
    <t>2-s2.0-85196186509</t>
  </si>
  <si>
    <t>Qu D.; Zhang Y.; Hu X.; Dai W.</t>
  </si>
  <si>
    <t>Qu, Deyuan (57258955300); Zhang, Yingyue (57347863800); Hu, Xiaoyu (58615901000); Dai, Wenbin (58987537700)</t>
  </si>
  <si>
    <t>57258955300; 57347863800; 58615901000; 58987537700</t>
  </si>
  <si>
    <t>IEEE International Symposium on Industrial Electronics</t>
  </si>
  <si>
    <t>2023-June</t>
  </si>
  <si>
    <t>10.1109/ISIE51358.2023.10228144</t>
  </si>
  <si>
    <t>https://www.scopus.com/inward/record.uri?eid=2-s2.0-85172134231&amp;doi=10.1109%2fISIE51358.2023.10228144&amp;partnerID=40&amp;md5=902507388ed665684d7e44a9cb3e19da</t>
  </si>
  <si>
    <t>2-s2.0-85172134231</t>
  </si>
  <si>
    <t>Contreras A.; Guerra E.; de Lara J.</t>
  </si>
  <si>
    <t>Contreras, Albert (59139724800); Guerra, Esther (14051863600); de Lara, Juan (6604098453)</t>
  </si>
  <si>
    <t>59139724800; 14051863600; 6604098453</t>
  </si>
  <si>
    <t>10.5220/0012561600003687</t>
  </si>
  <si>
    <t>https://www.scopus.com/inward/record.uri?eid=2-s2.0-85193910502&amp;doi=10.5220%2f0012561600003687&amp;partnerID=40&amp;md5=5682e72ac6bddbdc270cfe407ff13a70</t>
  </si>
  <si>
    <t>2-s2.0-85193910502</t>
  </si>
  <si>
    <t>Alsharidi M.; Ali A.H.</t>
  </si>
  <si>
    <t>Alsharidi, Manal (58886804400); Ali, Abdelgaffar Hamed (58886678200)</t>
  </si>
  <si>
    <t>58886804400; 58886678200</t>
  </si>
  <si>
    <t>International Journal of Advanced Computer Science and Applications</t>
  </si>
  <si>
    <t>10.14569/IJACSA.2024.0150130</t>
  </si>
  <si>
    <t>https://www.scopus.com/inward/record.uri?eid=2-s2.0-85184992364&amp;doi=10.14569%2fIJACSA.2024.0150130&amp;partnerID=40&amp;md5=fcd8f657b98b2908f19dc124affa5de3</t>
  </si>
  <si>
    <t>2-s2.0-85184992364</t>
  </si>
  <si>
    <t>Fernandez A.S.; Cornell K.A.</t>
  </si>
  <si>
    <t>Fernandez, Amanda S. (57212193065); Cornell, Kimberly A. (57209656541)</t>
  </si>
  <si>
    <t>57212193065; 57209656541</t>
  </si>
  <si>
    <t>SIGCSE 2024 - Proceedings of the 55th ACM Technical Symposium on Computer Science Education</t>
  </si>
  <si>
    <t>10.1145/3626252.3630817</t>
  </si>
  <si>
    <t>https://www.scopus.com/inward/record.uri?eid=2-s2.0-85189322137&amp;doi=10.1145%2f3626252.3630817&amp;partnerID=40&amp;md5=9e8cbe96e4c1fffcde14f93066bd019a</t>
  </si>
  <si>
    <t>2-s2.0-85189322137</t>
  </si>
  <si>
    <t>Meyer A.; Ruthard J.; Streichert T.</t>
  </si>
  <si>
    <t>Meyer, Annika (57226814169); Ruthard, Johannes (56419828000); Streichert, Thomas (6506880491)</t>
  </si>
  <si>
    <t>57226814169; 56419828000; 6506880491</t>
  </si>
  <si>
    <t>Journal of Laboratory Medicine</t>
  </si>
  <si>
    <t>10.1515/labmed-2024-0034</t>
  </si>
  <si>
    <t>https://www.scopus.com/inward/record.uri?eid=2-s2.0-85193251497&amp;doi=10.1515%2flabmed-2024-0034&amp;partnerID=40&amp;md5=4baee5c88e074faa05c19ec82d1bd136</t>
  </si>
  <si>
    <t>2-s2.0-85193251497</t>
  </si>
  <si>
    <t>Reddy S.</t>
  </si>
  <si>
    <t>Reddy, Sreedhar (56265169100)</t>
  </si>
  <si>
    <t>Enterprise Engineering Series</t>
  </si>
  <si>
    <t>Part F1727</t>
  </si>
  <si>
    <t>10.1007/978-3-031-29053-4_5</t>
  </si>
  <si>
    <t>https://www.scopus.com/inward/record.uri?eid=2-s2.0-85178142195&amp;doi=10.1007%2f978-3-031-29053-4_5&amp;partnerID=40&amp;md5=c1ae9eb404db6855e02ef60121ee45f9</t>
  </si>
  <si>
    <t>2-s2.0-85178142195</t>
  </si>
  <si>
    <t>Wei M.; Harzevili N.S.; Huang Y.; Yang J.; Wang J.; Wang S.</t>
  </si>
  <si>
    <t>Wei, Moshi (57225202710); Harzevili, Nima Shiri (57221044093); Huang, YueKai (57268606700); Yang, Jinqiu (59147820700); Wang, Junjie (55976866600); Wang, Song (56995463200)</t>
  </si>
  <si>
    <t>57225202710; 57221044093; 57268606700; 59147820700; 55976866600; 56995463200</t>
  </si>
  <si>
    <t>10.1145/3510003.3510159</t>
  </si>
  <si>
    <t>https://www.scopus.com/inward/record.uri?eid=2-s2.0-85192600401&amp;doi=10.1145%2f3510003.3510159&amp;partnerID=40&amp;md5=6db3d5adf89c89be7d103f666f4b12ad</t>
  </si>
  <si>
    <t>2-s2.0-85192600401</t>
  </si>
  <si>
    <t>Sun Y.; Chen Y.; Zhao H.; Peng S.</t>
  </si>
  <si>
    <t>Sun, Yuchen (58908961700); Chen, Yanpiao (58909164400); Zhao, Haotian (58909115000); Peng, Shan (58909011400)</t>
  </si>
  <si>
    <t>58908961700; 58909164400; 58909115000; 58909011400</t>
  </si>
  <si>
    <t>ICSAI 2023 - 9th International Conference on Systems and Informatics</t>
  </si>
  <si>
    <t>10.1109/ICSAI61474.2023.10423328</t>
  </si>
  <si>
    <t>https://www.scopus.com/inward/record.uri?eid=2-s2.0-85186118265&amp;doi=10.1109%2fICSAI61474.2023.10423328&amp;partnerID=40&amp;md5=2e0c953f3d647e1bd18f8bae2d18ff48</t>
  </si>
  <si>
    <t>2-s2.0-85186118265</t>
  </si>
  <si>
    <t>Chen J.; Zacharias J.</t>
  </si>
  <si>
    <t>Chen, Johannes (57557485400); Zacharias, Jan (57998933100)</t>
  </si>
  <si>
    <t>57557485400; 57998933100</t>
  </si>
  <si>
    <t>Design Principles for Collaborative Generative AI Systems in Software Development</t>
  </si>
  <si>
    <t>Lecture Notes in Computer Science (including subseries Lecture Notes in Artificial Intelligence and Lecture Notes in Bioinformatics)</t>
  </si>
  <si>
    <t>14621 LNCS</t>
  </si>
  <si>
    <t>10.1007/978-3-031-61175-9_23</t>
  </si>
  <si>
    <t>https://www.scopus.com/inward/record.uri?eid=2-s2.0-85195264965&amp;doi=10.1007%2f978-3-031-61175-9_23&amp;partnerID=40&amp;md5=ff7d84b61211b0df13983dcd4fddccd1</t>
  </si>
  <si>
    <t>2-s2.0-85195264965</t>
  </si>
  <si>
    <t>Shah H.; Kamuni N.</t>
  </si>
  <si>
    <t>Shah, Hardik (57209562296); Kamuni, Navin (58864877300)</t>
  </si>
  <si>
    <t>57209562296; 58864877300</t>
  </si>
  <si>
    <t>Proceedings - 2023 International Conference on Computing, Networking, Telecommunications and Engineering Sciences Applications, CoNTESA 2023</t>
  </si>
  <si>
    <t>10.1109/CoNTESA61248.2023.10384889</t>
  </si>
  <si>
    <t>https://www.scopus.com/inward/record.uri?eid=2-s2.0-85184122054&amp;doi=10.1109%2fCoNTESA61248.2023.10384889&amp;partnerID=40&amp;md5=d09f00987984f43813c1afc5c6906ffe</t>
  </si>
  <si>
    <t>2-s2.0-85184122054</t>
  </si>
  <si>
    <t>Pinto G.; De Souza C.; Rocha T.; Steinmacher I.; Souza A.; Monteiro E.</t>
  </si>
  <si>
    <t>Pinto, Gustavo (54941690500); De Souza, Cleidson (34972632800); Rocha, Thayssa (58784444900); Steinmacher, Igor (36609225300); Souza, Alberto (57779458900); Monteiro, Edward (58778747500)</t>
  </si>
  <si>
    <t>54941690500; 34972632800; 58784444900; 36609225300; 57779458900; 58778747500</t>
  </si>
  <si>
    <t>Proceedings - 2024 IEEE/ACM 3rd International Conference on AI Engineering - Software Engineering for AI, CAIN 2024</t>
  </si>
  <si>
    <t>10.1145/3644815.3644949</t>
  </si>
  <si>
    <t>https://www.scopus.com/inward/record.uri?eid=2-s2.0-85196534384&amp;doi=10.1145%2f3644815.3644949&amp;partnerID=40&amp;md5=2cf7d4445fbc2c86130c3c1554a7b9ad</t>
  </si>
  <si>
    <t>2-s2.0-85196534384</t>
  </si>
  <si>
    <t>Kuang P.; Söderberg E.; Höst M.</t>
  </si>
  <si>
    <t>Kuang, Peng (58095953100); Söderberg, Emma (37007724200); Höst, Martin (6602902996)</t>
  </si>
  <si>
    <t>58095953100; 37007724200; 6602902996</t>
  </si>
  <si>
    <t>Programming Companion 2024 - Proceedings of the 8th International Conference on  on the Art, Science, and Engineering of Programming</t>
  </si>
  <si>
    <t>10.1145/3660829.3660848</t>
  </si>
  <si>
    <t>https://www.scopus.com/inward/record.uri?eid=2-s2.0-85199097186&amp;doi=10.1145%2f3660829.3660848&amp;partnerID=40&amp;md5=82d5b97a38edb45676fb4b5220ea6253</t>
  </si>
  <si>
    <t>2-s2.0-85199097186</t>
  </si>
  <si>
    <t>Styve A.; Virkki O.T.; Naeem U.</t>
  </si>
  <si>
    <t>Styve, Arne (55053352000); Virkki, Outi T. (57217534983); Naeem, Usman (23474551500)</t>
  </si>
  <si>
    <t>55053352000; 57217534983; 23474551500</t>
  </si>
  <si>
    <t>10.1109/EDUCON60312.2024.10578746</t>
  </si>
  <si>
    <t>https://www.scopus.com/inward/record.uri?eid=2-s2.0-85199061601&amp;doi=10.1109%2fEDUCON60312.2024.10578746&amp;partnerID=40&amp;md5=d1be14e8b4a8e02ace05a87fd4f690a7</t>
  </si>
  <si>
    <t>2-s2.0-85199061601</t>
  </si>
  <si>
    <t>Dong X.</t>
  </si>
  <si>
    <t>Dong, Xiaolin (58810827400)</t>
  </si>
  <si>
    <t>Proceedings of 2023 IEEE 5th International Conference on Civil Aviation Safety and Information Technology, ICCASIT 2023</t>
  </si>
  <si>
    <t>10.1109/ICCASIT58768.2023.10351541</t>
  </si>
  <si>
    <t>https://www.scopus.com/inward/record.uri?eid=2-s2.0-85182273108&amp;doi=10.1109%2fICCASIT58768.2023.10351541&amp;partnerID=40&amp;md5=2b5a29a6c57b3eb4309807812638044c</t>
  </si>
  <si>
    <t>2-s2.0-85182273108</t>
  </si>
  <si>
    <t>Xiao T.; Treude C.; Hata H.; Matsumoto K.</t>
  </si>
  <si>
    <t>Xiao, Tao (57222289322); Treude, Christoph (23135531900); Hata, Hideaki (24445001100); Matsumoto, Kenichi (58511611300)</t>
  </si>
  <si>
    <t>57222289322; 23135531900; 24445001100; 58511611300</t>
  </si>
  <si>
    <t>10.1145/3643991.3648400</t>
  </si>
  <si>
    <t>https://www.scopus.com/inward/record.uri?eid=2-s2.0-85197397508&amp;doi=10.1145%2f3643991.3648400&amp;partnerID=40&amp;md5=1e4fb68d2e3426369a41a41052180828</t>
  </si>
  <si>
    <t>2-s2.0-85197397508</t>
  </si>
  <si>
    <t>Sakzad A.; Paul D.; Sheard J.; Brankovic L.; Skerritt M.P.; Li N.; Minagar S.; Simon; Billingsley W.</t>
  </si>
  <si>
    <t>Sakzad, Amin (35204033600); Paul, David (36173145100); Sheard, Judithe (7003718377); Brankovic, Ljiljana (6603279036); Skerritt, Matthew P. (57194155739); Li, Nan (57197435905); Minagar, Sepehr (57199499161); Simon (7409710825); Billingsley, William (14031227700)</t>
  </si>
  <si>
    <t>35204033600; 36173145100; 7003718377; 6603279036; 57194155739; 57197435905; 57199499161; 7409710825; 14031227700</t>
  </si>
  <si>
    <t>10.1145/3626252.3630832</t>
  </si>
  <si>
    <t>https://www.scopus.com/inward/record.uri?eid=2-s2.0-85189311251&amp;doi=10.1145%2f3626252.3630832&amp;partnerID=40&amp;md5=9f39be4d93156d555075dcbf84a97664</t>
  </si>
  <si>
    <t>2-s2.0-85189311251</t>
  </si>
  <si>
    <t>Pashchenko D.S.</t>
  </si>
  <si>
    <t>Pashchenko, Denis S. (57574013400)</t>
  </si>
  <si>
    <t>International Journal of Information Technology and Computer Science</t>
  </si>
  <si>
    <t>10.5815/ijitcs.2023.06.03</t>
  </si>
  <si>
    <t>https://www.scopus.com/inward/record.uri?eid=2-s2.0-85185890483&amp;doi=10.5815%2fijitcs.2023.06.03&amp;partnerID=40&amp;md5=e782d034084c1a96abd720f34eda65b3</t>
  </si>
  <si>
    <t>2-s2.0-85185890483</t>
  </si>
  <si>
    <t>Dakhel A.M.; Nikanjam A.; Majdinasab V.; Khomh F.; Desmarais M.C.</t>
  </si>
  <si>
    <t>Dakhel, Arghavan Moradi (57811184400); Nikanjam, Amin (15043154500); Majdinasab, Vahid (57811395600); Khomh, Foutse (24724747600); Desmarais, Michel C. (14035156500)</t>
  </si>
  <si>
    <t>57811184400; 15043154500; 57811395600; 24724747600; 14035156500</t>
  </si>
  <si>
    <t>Information and Software Technology</t>
  </si>
  <si>
    <t>10.1016/j.infsof.2024.107468</t>
  </si>
  <si>
    <t>https://www.scopus.com/inward/record.uri?eid=2-s2.0-85190736860&amp;doi=10.1016%2fj.infsof.2024.107468&amp;partnerID=40&amp;md5=18c3fc5db1ef65c38d1e8efeea0f13a1</t>
  </si>
  <si>
    <t>2-s2.0-85190736860</t>
  </si>
  <si>
    <t>Coello C.E.A.; Alimam M.N.; Kouatly R.</t>
  </si>
  <si>
    <t>Coello, Carlos Eduardo Andino (58956888200); Alimam, Mohammed Nazeh (58955895000); Kouatly, Rand (58067695600)</t>
  </si>
  <si>
    <t>58956888200; 58955895000; 58067695600</t>
  </si>
  <si>
    <t>Digital</t>
  </si>
  <si>
    <t>10.3390/digital4010005</t>
  </si>
  <si>
    <t>https://www.scopus.com/inward/record.uri?eid=2-s2.0-85183394926&amp;doi=10.3390%2fdigital4010005&amp;partnerID=40&amp;md5=9919924d78895a7605ce2ba81127a164</t>
  </si>
  <si>
    <t>2-s2.0-85183394926</t>
  </si>
  <si>
    <t>Muthumanikandan V.; George T.T.; Harendra R.K.</t>
  </si>
  <si>
    <t>Muthumanikandan, V. (57191364726); George, Timothy Thomas (57614101100); Harendra, Rupin Kirtan (58904606800)</t>
  </si>
  <si>
    <t>57191364726; 57614101100; 58904606800</t>
  </si>
  <si>
    <t>Intelligent Decision Technologies</t>
  </si>
  <si>
    <t>10.3233/IDT-220319</t>
  </si>
  <si>
    <t>https://www.scopus.com/inward/record.uri?eid=2-s2.0-85185892205&amp;doi=10.3233%2fIDT-220319&amp;partnerID=40&amp;md5=26c8f02693950bec917ac7bcbeed4e66</t>
  </si>
  <si>
    <t>2-s2.0-85185892205</t>
  </si>
  <si>
    <t>Barot J.</t>
  </si>
  <si>
    <t>Barot, Jaivin (59139855000)</t>
  </si>
  <si>
    <t>https://www.scopus.com/inward/record.uri?eid=2-s2.0-85194002391&amp;partnerID=40&amp;md5=884bd8cf1b7bebcbcfac9e4bd086fe22</t>
  </si>
  <si>
    <t>2-s2.0-85194002391</t>
  </si>
  <si>
    <t>Woodring J.; Perez K.; Ali-Gombe A.</t>
  </si>
  <si>
    <t>Woodring, Justin (59181575600); Perez, Katherine (59181328200); Ali-Gombe, Aisha (57189036515)</t>
  </si>
  <si>
    <t>59181575600; 59181328200; 57189036515</t>
  </si>
  <si>
    <t>Computers and Security</t>
  </si>
  <si>
    <t>10.1016/j.cose.2024.103997</t>
  </si>
  <si>
    <t>https://www.scopus.com/inward/record.uri?eid=2-s2.0-85199395303&amp;doi=10.1016%2fj.cose.2024.103997&amp;partnerID=40&amp;md5=4e67244499d620d09e1ef4ac7633d2af</t>
  </si>
  <si>
    <t>2-s2.0-85199395303</t>
  </si>
  <si>
    <t>Alawaji B.; Hakami M.; Alshemaimri B.</t>
  </si>
  <si>
    <t>Alawaji, Batool (59187378800); Hakami, Mona (56938495500); Alshemaimri, Bader (57212024319)</t>
  </si>
  <si>
    <t>59187378800; 56938495500; 57212024319</t>
  </si>
  <si>
    <t>2024 IEEE 9th International Conference for Convergence in Technology, I2CT 2024</t>
  </si>
  <si>
    <t>10.1109/I2CT61223.2024.10544242</t>
  </si>
  <si>
    <t>https://www.scopus.com/inward/record.uri?eid=2-s2.0-85196834386&amp;doi=10.1109%2fI2CT61223.2024.10544242&amp;partnerID=40&amp;md5=17098065a3814fb1c17cd702c9487e2f</t>
  </si>
  <si>
    <t>2-s2.0-85196834386</t>
  </si>
  <si>
    <t>Omidvar-Tehrani B.; Ishaani M.; Anubhai A.</t>
  </si>
  <si>
    <t>Omidvar-Tehrani, Behrooz (56189603100); Ishaani, M. (59144374200); Anubhai, Anmol (58168059800)</t>
  </si>
  <si>
    <t>56189603100; 59144374200; 58168059800</t>
  </si>
  <si>
    <t>Conference on Human Factors in Computing Systems - Proceedings</t>
  </si>
  <si>
    <t>10.1145/3613905.3650896</t>
  </si>
  <si>
    <t>https://www.scopus.com/inward/record.uri?eid=2-s2.0-85194151741&amp;doi=10.1145%2f3613905.3650896&amp;partnerID=40&amp;md5=64444c9fdfd195819542fe2c6db06063</t>
  </si>
  <si>
    <t>2-s2.0-85194151741</t>
  </si>
  <si>
    <t>Du X.; Liu M.; Wang K.; Wang H.; Liu J.; Chen Y.; Feng J.; Sha C.; Peng X.; Lou Y.</t>
  </si>
  <si>
    <t>Du, Xueying (58546572800); Liu, Mingwei (57204696756); Wang, Kaixin (58303887900); Wang, Hanlin (58546799700); Liu, Junwei (58546742300); Chen, Yixuan (57846510700); Feng, Jiayi (58546857600); Sha, Chaofeng (8419449500); Peng, Xin (53865467700); Lou, Yiling (58827705100)</t>
  </si>
  <si>
    <t>58546572800; 57204696756; 58303887900; 58546799700; 58546742300; 57846510700; 58546857600; 8419449500; 53865467700; 58827705100</t>
  </si>
  <si>
    <t>10.1145/3597503.3639219</t>
  </si>
  <si>
    <t>https://www.scopus.com/inward/record.uri?eid=2-s2.0-85196772420&amp;doi=10.1145%2f3597503.3639219&amp;partnerID=40&amp;md5=91090dc76cebbc8b811278c034cd234c</t>
  </si>
  <si>
    <t>2-s2.0-85196772420</t>
  </si>
  <si>
    <t>Ylldlrlm R.; Aydln K.; Çetin O.</t>
  </si>
  <si>
    <t>Ylldlrlm, Recep (59175427500); Aydln, Kerem (59175827000); Çetin, Orçun (56875299600)</t>
  </si>
  <si>
    <t>59175427500; 59175827000; 56875299600</t>
  </si>
  <si>
    <t>10.1145/3655693.3655701</t>
  </si>
  <si>
    <t>https://www.scopus.com/inward/record.uri?eid=2-s2.0-85196193646&amp;doi=10.1145%2f3655693.3655701&amp;partnerID=40&amp;md5=1214ea85743d2304395dbc07c77d2155</t>
  </si>
  <si>
    <t>2-s2.0-85196193646</t>
  </si>
  <si>
    <t>Fischer M.; Lanquillon C.</t>
  </si>
  <si>
    <t>Fischer, Mahsa (58296294100); Lanquillon, Carsten (24178557600)</t>
  </si>
  <si>
    <t>58296294100; 24178557600</t>
  </si>
  <si>
    <t>Evaluation of Generative AI-Assisted Software Design and Engineering: A User-Centered Approach</t>
  </si>
  <si>
    <t>14734 LNAI</t>
  </si>
  <si>
    <t>10.1007/978-3-031-60606-9_3</t>
  </si>
  <si>
    <t>https://www.scopus.com/inward/record.uri?eid=2-s2.0-85196159369&amp;doi=10.1007%2f978-3-031-60606-9_3&amp;partnerID=40&amp;md5=65fb8f4082fa5383eeaace95e592aa90</t>
  </si>
  <si>
    <t>2-s2.0-85196159369</t>
  </si>
  <si>
    <t>Macneil S.; Tran A.; Hellas A.; Kim J.; Sarsa S.; Denny P.; Bernstein S.; Leinonen J.</t>
  </si>
  <si>
    <t>Macneil, Stephen (57206488947); Tran, Andrew (57869752200); Hellas, Arto (57192188480); Kim, Joanne (57969399800); Sarsa, Sami (57219472588); Denny, Paul (9269552700); Bernstein, Seth (57869295900); Leinonen, Juho (57156123300)</t>
  </si>
  <si>
    <t>57206488947; 57869752200; 57192188480; 57969399800; 57219472588; 9269552700; 57869295900; 57156123300</t>
  </si>
  <si>
    <t>SIGCSE 2023 - Proceedings of the 54th ACM Technical Symposium on Computer Science Education</t>
  </si>
  <si>
    <t>10.1145/3545945.3569785</t>
  </si>
  <si>
    <t>https://www.scopus.com/inward/record.uri?eid=2-s2.0-85148727616&amp;doi=10.1145%2f3545945.3569785&amp;partnerID=40&amp;md5=bc60d33cc49ca5732caef1ea07b42140</t>
  </si>
  <si>
    <t>2-s2.0-85148727616</t>
  </si>
  <si>
    <t>Rodriguez R.; Syynimaa N.</t>
  </si>
  <si>
    <t>Rodriguez, Roberto (59139813800); Syynimaa, Nestori (36640626700)</t>
  </si>
  <si>
    <t>59139813800; 36640626700</t>
  </si>
  <si>
    <t>International Conference on Enterprise Information Systems, ICEIS - Proceedings</t>
  </si>
  <si>
    <t>10.5220/0012735700003690</t>
  </si>
  <si>
    <t>https://www.scopus.com/inward/record.uri?eid=2-s2.0-85193933367&amp;doi=10.5220%2f0012735700003690&amp;partnerID=40&amp;md5=c17626580a63120a5725b9ce2306eb37</t>
  </si>
  <si>
    <t>2-s2.0-85193933367</t>
  </si>
  <si>
    <t>Sultana S.; Kali M.B.</t>
  </si>
  <si>
    <t>Sultana, Sayma (57226329403); Kali, Maimuna Begum (57435441700)</t>
  </si>
  <si>
    <t>57226329403; 57435441700</t>
  </si>
  <si>
    <t>10.1145/3652037.3663918</t>
  </si>
  <si>
    <t>https://www.scopus.com/inward/record.uri?eid=2-s2.0-85198109191&amp;doi=10.1145%2f3652037.3663918&amp;partnerID=40&amp;md5=021f9007d254d7bb148343c9baa0ae21</t>
  </si>
  <si>
    <t>2-s2.0-85198109191</t>
  </si>
  <si>
    <t>Cabrero-Daniel B.; Herda T.; Pichler V.; Eder M.</t>
  </si>
  <si>
    <t>Cabrero-Daniel, Beatriz (57219337738); Herda, Tomas (58678912100); Pichler, Victoria (59090992200); Eder, Martin (59093248500)</t>
  </si>
  <si>
    <t>57219337738; 58678912100; 59090992200; 59093248500</t>
  </si>
  <si>
    <t>Exploring Human-AI Collaboration in Agile: Customised LLM Meeting Assistants</t>
  </si>
  <si>
    <t>10.1007/978-3-031-61154-4_11</t>
  </si>
  <si>
    <t>https://www.scopus.com/inward/record.uri?eid=2-s2.0-85197240505&amp;doi=10.1007%2f978-3-031-61154-4_11&amp;partnerID=40&amp;md5=2d86a6998d0b2a028bf5803c5254324a</t>
  </si>
  <si>
    <t>2-s2.0-85197240505</t>
  </si>
  <si>
    <t>Neyem A.; Alcocer J.P.S.; Mendoza M.; Centellas-Claros L.; Gonzalez L.A.; Paredes-Robles C.</t>
  </si>
  <si>
    <t>Neyem, Andres (13105631200); Alcocer, Juan Pablo Sandoval (57218705105); Mendoza, Marcelo (7101729849); Centellas-Claros, Leonardo (58967859700); Gonzalez, Luis A. (57203191310); Paredes-Robles, Carlos (58967184500)</t>
  </si>
  <si>
    <t>13105631200; 57218705105; 7101729849; 58967859700; 57203191310; 58967184500</t>
  </si>
  <si>
    <t>10.1145/3626252.3630854</t>
  </si>
  <si>
    <t>https://www.scopus.com/inward/record.uri?eid=2-s2.0-85189360811&amp;doi=10.1145%2f3626252.3630854&amp;partnerID=40&amp;md5=a0f2c3f68a99337c3966c01c0db499a3</t>
  </si>
  <si>
    <t>2-s2.0-85189360811</t>
  </si>
  <si>
    <t>Hao S.; Shi X.; Liu H.</t>
  </si>
  <si>
    <t>Hao, Sichong (58795531400); Shi, Xianjun (58795703200); Liu, Hongwei (56108647100)</t>
  </si>
  <si>
    <t>58795531400; 58795703200; 56108647100</t>
  </si>
  <si>
    <t>10.3390/electronics13071200</t>
  </si>
  <si>
    <t>https://www.scopus.com/inward/record.uri?eid=2-s2.0-85189971922&amp;doi=10.3390%2felectronics13071200&amp;partnerID=40&amp;md5=9fa87de02ab7c836ed1b6123261380d3</t>
  </si>
  <si>
    <t>2-s2.0-85189971922</t>
  </si>
  <si>
    <t>Valente H.; De Miguel M.A.; Zurera J.; Pérez Á.G.; Alonso A.; Zamorano J.; De La Puente J.A.</t>
  </si>
  <si>
    <t>Valente, Hugo (57872144900); De Miguel, Miguel A. (15064025100); Zurera, Jesús (57871938700); Pérez, Ángel G. (58894822100); Alonso, Alejandro (7402478477); Zamorano, Juan (7101735274); De La Puente, Juan A. (7003400960)</t>
  </si>
  <si>
    <t>57872144900; 15064025100; 57871938700; 58894822100; 7402478477; 7101735274; 7003400960</t>
  </si>
  <si>
    <t>IFAC-PapersOnLine</t>
  </si>
  <si>
    <t>10.1016/j.ifacol.2022.06.047</t>
  </si>
  <si>
    <t>https://www.scopus.com/inward/record.uri?eid=2-s2.0-85137155778&amp;doi=10.1016%2fj.ifacol.2022.06.047&amp;partnerID=40&amp;md5=a3f5392e8d069e57c16a1879cb79e0a3</t>
  </si>
  <si>
    <t>2-s2.0-85137155778</t>
  </si>
  <si>
    <t>Inala J.P.; Wang C.; Yang M.; Codas A.; Encarnación M.; Lahiri S.K.; Musuvathi M.; Gao J.</t>
  </si>
  <si>
    <t>Inala, Jeevana Priya (57189510407); Wang, Chenglong (57194614165); Yang, Mei (57753780800); Codas, Andres (25649015300); Encarnación, Mark (57198887062); Lahiri, Shuvendu K. (8938407600); Musuvathi, Madanlal (11141222500); Gao, Jianfeng (55702627000)</t>
  </si>
  <si>
    <t>57189510407; 57194614165; 57753780800; 25649015300; 57198887062; 8938407600; 11141222500; 55702627000</t>
  </si>
  <si>
    <t>Advances in Neural Information Processing Systems</t>
  </si>
  <si>
    <t>https://www.scopus.com/inward/record.uri?eid=2-s2.0-85156184145&amp;partnerID=40&amp;md5=1920fd7916dc46aeba5baee49f506b87</t>
  </si>
  <si>
    <t>2-s2.0-85156184145</t>
  </si>
  <si>
    <t>Cai Z.; Chen J.; Chen W.; Wang W.; Zhu X.; Ouyang A.</t>
  </si>
  <si>
    <t>Cai, Zeju (58745122800); Chen, Jianguo (57190416449); Chen, Wenqing (57204476130); Wang, Weicheng (58570590900); Zhu, Xiangyuan (23993287400); Ouyang, Aijia (35178217800)</t>
  </si>
  <si>
    <t>58745122800; 57190416449; 57204476130; 58570590900; 23993287400; 35178217800</t>
  </si>
  <si>
    <t>10.1145/3639478.3643533</t>
  </si>
  <si>
    <t>https://www.scopus.com/inward/record.uri?eid=2-s2.0-85194898282&amp;doi=10.1145%2f3639478.3643533&amp;partnerID=40&amp;md5=4154d26530fefcdb5cda803bad36171c</t>
  </si>
  <si>
    <t>2-s2.0-85194898282</t>
  </si>
  <si>
    <t>Rozo-Torres A.; Latorre-Rojas C.J.; Sarmiento W.J.</t>
  </si>
  <si>
    <t>Rozo-Torres, Alexander (57226608890); Latorre-Rojas, Carlos J. (57671517300); Sarmiento, Wilson J. (36875260700)</t>
  </si>
  <si>
    <t>57226608890; 57671517300; 36875260700</t>
  </si>
  <si>
    <t>CLEI Eletronic Journal (CLEIej)</t>
  </si>
  <si>
    <t>10.19153/cleiej.27.1.6</t>
  </si>
  <si>
    <t>https://www.scopus.com/inward/record.uri?eid=2-s2.0-85192754570&amp;doi=10.19153%2fcleiej.27.1.6&amp;partnerID=40&amp;md5=5375afbe8de07cef3f43dad81c401af7</t>
  </si>
  <si>
    <t>2-s2.0-85192754570</t>
  </si>
  <si>
    <t>https://www.scopus.com/inward/record.uri?eid=2-s2.0-85199112643&amp;partnerID=40&amp;md5=299876d85e94c3161d86c88d97a422d3</t>
  </si>
  <si>
    <t>2-s2.0-85199112643</t>
  </si>
  <si>
    <t>Sauvola J.; Tarkoma S.; Klemettinen M.; Riekki J.; Doermann D.</t>
  </si>
  <si>
    <t>Sauvola, Jaakko (6603933909); Tarkoma, Sasu (10141380000); Klemettinen, Mika (6602736521); Riekki, Jukka (14009440600); Doermann, David (7003658285)</t>
  </si>
  <si>
    <t>6603933909; 10141380000; 6602736521; 14009440600; 7003658285</t>
  </si>
  <si>
    <t>Automated Software Engineering</t>
  </si>
  <si>
    <t>10.1007/s10515-024-00426-z</t>
  </si>
  <si>
    <t>https://www.scopus.com/inward/record.uri?eid=2-s2.0-85187214717&amp;doi=10.1007%2fs10515-024-00426-z&amp;partnerID=40&amp;md5=8a2554ca83a09a6a21810b73b48b76c6</t>
  </si>
  <si>
    <t>2-s2.0-85187214717</t>
  </si>
  <si>
    <t>Xia C.S.; Paltenghi M.; Tian J.L.; Pradel M.; Zhang L.</t>
  </si>
  <si>
    <t>Xia, Chunqiu Steven (57819309600); Paltenghi, Matteo (57330643700); Tian, Jia Le (59186915700); Pradel, Michael (25641744400); Zhang, Lingming (57203347002)</t>
  </si>
  <si>
    <t>57819309600; 57330643700; 59186915700; 25641744400; 57203347002</t>
  </si>
  <si>
    <t>10.1145/3597503.3639121</t>
  </si>
  <si>
    <t>https://www.scopus.com/inward/record.uri?eid=2-s2.0-85196866760&amp;doi=10.1145%2f3597503.3639121&amp;partnerID=40&amp;md5=a44605d2dff6e91f5b7b1cd3593174ed</t>
  </si>
  <si>
    <t>2-s2.0-85196866760</t>
  </si>
  <si>
    <t>Zhang Q.; Fang C.; Zhang T.; Yu B.; Sun W.; Chen Z.</t>
  </si>
  <si>
    <t>Zhang, Quanjun (57462106200); Fang, Chunrong (55321130800); Zhang, Tongke (58561461800); Yu, Bowen (58561561800); Sun, Weisong (57208225070); Chen, Zhenyu (55579848600)</t>
  </si>
  <si>
    <t>57462106200; 55321130800; 58561461800; 58561561800; 57208225070; 55579848600</t>
  </si>
  <si>
    <t>10.1109/ASE56229.2023.00063</t>
  </si>
  <si>
    <t>https://www.scopus.com/inward/record.uri?eid=2-s2.0-85170505302&amp;doi=10.1109%2fASE56229.2023.00063&amp;partnerID=40&amp;md5=c77f4620bdc18e0821185c8a4792add7</t>
  </si>
  <si>
    <t>2-s2.0-85170505302</t>
  </si>
  <si>
    <t>Zhao J.; Song Y.; Wang J.; Harris I.G.</t>
  </si>
  <si>
    <t>Zhao, Junchen (57209137827); Song, Yurun (57432228400); Wang, Junlin (57217633798); Harris, Ian G. (7202355494)</t>
  </si>
  <si>
    <t>57209137827; 57432228400; 57217633798; 7202355494</t>
  </si>
  <si>
    <t>EACL 2023 - 17th Conference of the European Chapter of the Association for Computational Linguistics, Proceedings of the Student Research Workshop</t>
  </si>
  <si>
    <t>https://www.scopus.com/inward/record.uri?eid=2-s2.0-85159853171&amp;partnerID=40&amp;md5=e2e711a12db555012cbc46c3d2e5f467</t>
  </si>
  <si>
    <t>2-s2.0-85159853171</t>
  </si>
  <si>
    <t>Albuquerque B.V.L.D.; Cunha A.F.S.D.; Souza L.; Siqueira S.W.M.; Santos R.P.D.</t>
  </si>
  <si>
    <t>Albuquerque, Beatriz Ventorini Lins De (59151684900); Cunha, Antonio Fernando Souza Da (59151846300); Souza, Leonardo (59151524700); Siqueira, Sean Wolfgand Matsui (6604043043); Santos, Rodrigo Pereira Dos (57221267688)</t>
  </si>
  <si>
    <t>59151684900; 59151846300; 59151524700; 6604043043; 57221267688</t>
  </si>
  <si>
    <t>10.1145/3658271.3658342</t>
  </si>
  <si>
    <t>https://www.scopus.com/inward/record.uri?eid=2-s2.0-85194863774&amp;doi=10.1145%2f3658271.3658342&amp;partnerID=40&amp;md5=bea58d25374aa13084957f305d605082</t>
  </si>
  <si>
    <t>2-s2.0-85194863774</t>
  </si>
  <si>
    <t>Bozyigit F.; Bardakci T.; Khalilipour A.; Challenger M.; Ramackers G.; Babur Ö.; Chaudron M.R.V.</t>
  </si>
  <si>
    <t>Bozyigit, Fatma (57063298500); Bardakci, Tolgahan (59123583300); Khalilipour, Alireza (57192434385); Challenger, Moharram (55910368200); Ramackers, Guus (6507356363); Babur, Önder (55949449000); Chaudron, Michel R. V. (6602727769)</t>
  </si>
  <si>
    <t>57063298500; 59123583300; 57192434385; 55910368200; 6507356363; 55949449000; 6602727769</t>
  </si>
  <si>
    <t>Software and Systems Modeling</t>
  </si>
  <si>
    <t>10.1007/s10270-024-01176-y</t>
  </si>
  <si>
    <t>https://www.scopus.com/inward/record.uri?eid=2-s2.0-85192837407&amp;doi=10.1007%2fs10270-024-01176-y&amp;partnerID=40&amp;md5=05083072b9bb803d8276a3f8ed35b8de</t>
  </si>
  <si>
    <t>2-s2.0-85192837407</t>
  </si>
  <si>
    <t>Héjja F.; Bartók T.; Dakroub R.; Kocsis G.</t>
  </si>
  <si>
    <t>Héjja, Ferenc (59143326300); Bartók, Tamás (59143160900); Dakroub, Roy (58105042200); Kocsis, Gergely (16745150700)</t>
  </si>
  <si>
    <t>59143326300; 59143160900; 58105042200; 16745150700</t>
  </si>
  <si>
    <t>International Conference on Complexity, Future Information Systems and Risk, COMPLEXIS - Proceedings</t>
  </si>
  <si>
    <t>10.5220/0012736200003708</t>
  </si>
  <si>
    <t>https://www.scopus.com/inward/record.uri?eid=2-s2.0-85194191340&amp;doi=10.5220%2f0012736200003708&amp;partnerID=40&amp;md5=cc19d39b740925d870095801616acc62</t>
  </si>
  <si>
    <t>2-s2.0-85194191340</t>
  </si>
  <si>
    <t>Ebert C.; Louridas P.</t>
  </si>
  <si>
    <t>Ebert, Christof (56406144100); Louridas, Panos (17343724600)</t>
  </si>
  <si>
    <t>56406144100; 17343724600</t>
  </si>
  <si>
    <t>10.1109/MS.2023.3265877</t>
  </si>
  <si>
    <t>https://www.scopus.com/inward/record.uri?eid=2-s2.0-85164735915&amp;doi=10.1109%2fMS.2023.3265877&amp;partnerID=40&amp;md5=7bfbe4af8e24cd13b1e2a7a989816a1f</t>
  </si>
  <si>
    <t>2-s2.0-85164735915</t>
  </si>
  <si>
    <t>Sidaoui K.; Mahr D.; Odekerken-Schröder G.</t>
  </si>
  <si>
    <t>Sidaoui, Karim (57211542904); Mahr, Dominik (36727950100); Odekerken-Schröder, Gaby (6602297452)</t>
  </si>
  <si>
    <t>57211542904; 36727950100; 6602297452</t>
  </si>
  <si>
    <t>Organizational Dynamics</t>
  </si>
  <si>
    <t>10.1016/j.orgdyn.2024.101045</t>
  </si>
  <si>
    <t>https://www.scopus.com/inward/record.uri?eid=2-s2.0-85189474997&amp;doi=10.1016%2fj.orgdyn.2024.101045&amp;partnerID=40&amp;md5=34c1b29b778ad33a8b0efd0b0dfcd6c4</t>
  </si>
  <si>
    <t>2-s2.0-85189474997</t>
  </si>
  <si>
    <t>Petrovska O.; Clift L.; Moller F.</t>
  </si>
  <si>
    <t>Petrovska, Olga (36473842000); Clift, Lee (57456130000); Moller, Faron (56235197000)</t>
  </si>
  <si>
    <t>36473842000; 57456130000; 56235197000</t>
  </si>
  <si>
    <t>10.1145/3610969.3611132</t>
  </si>
  <si>
    <t>https://www.scopus.com/inward/record.uri?eid=2-s2.0-85174512557&amp;doi=10.1145%2f3610969.3611132&amp;partnerID=40&amp;md5=542691c5e9422d0e155454106442d34a</t>
  </si>
  <si>
    <t>2-s2.0-85174512557</t>
  </si>
  <si>
    <t>Baudry B.; Etemadi K.; Fang S.; Gamage Y.; Liu Y.; Liu Y.; Monperrus M.; Ron J.; Silva A.; Tiwari D.</t>
  </si>
  <si>
    <t>Baudry, Benoit (57203847520); Etemadi, Khashayar (57214759428); Fang, Sen (58710630600); Gamage, Yogya (58846697500); Liu, Yi (58899634100); Liu, Yuxin (58899373600); Monperrus, Martin (6506353145); Ron, Javier (57221813088); Silva, Andre (57684468200); Tiwari, Deepika (57219589969)</t>
  </si>
  <si>
    <t>57203847520; 57214759428; 58710630600; 58846697500; 58899634100; 58899373600; 6506353145; 57221813088; 57684468200; 57219589969</t>
  </si>
  <si>
    <t>10.1109/MS.2024.3418570</t>
  </si>
  <si>
    <t>https://www.scopus.com/inward/record.uri?eid=2-s2.0-85197039632&amp;doi=10.1109%2fMS.2024.3418570&amp;partnerID=40&amp;md5=eaa88d43e75931efbec65736152940c5</t>
  </si>
  <si>
    <t>2-s2.0-85197039632</t>
  </si>
  <si>
    <t>Bull C.; Kharrufa A.</t>
  </si>
  <si>
    <t>Bull, Christopher (42161038900); Kharrufa, Ahmed (37013444900)</t>
  </si>
  <si>
    <t>42161038900; 37013444900</t>
  </si>
  <si>
    <t>10.1109/MS.2023.3300574</t>
  </si>
  <si>
    <t>https://www.scopus.com/inward/record.uri?eid=2-s2.0-85167803999&amp;doi=10.1109%2fMS.2023.3300574&amp;partnerID=40&amp;md5=bb28076fcf64faa43d1d24ebc07516e9</t>
  </si>
  <si>
    <t>2-s2.0-85167803999</t>
  </si>
  <si>
    <t>Shen C.; Yang W.; Pan M.; Zhou Y.</t>
  </si>
  <si>
    <t>Shen, Chaochao (58146082400); Yang, Wenhua (56005881100); Pan, Minxue (35100822300); Zhou, Yu (57071818500)</t>
  </si>
  <si>
    <t>58146082400; 56005881100; 35100822300; 57071818500</t>
  </si>
  <si>
    <t>IEEE International Conference on Software Quality, Reliability and Security, QRS</t>
  </si>
  <si>
    <t>10.1109/QRS60937.2023.00031</t>
  </si>
  <si>
    <t>https://www.scopus.com/inward/record.uri?eid=2-s2.0-85182511659&amp;doi=10.1109%2fQRS60937.2023.00031&amp;partnerID=40&amp;md5=b1169584853882701fb7d9f7de704c39</t>
  </si>
  <si>
    <t>2-s2.0-85182511659</t>
  </si>
  <si>
    <t>Panchal P.; Myschik S.; Dmitriev K.; Bhardwaj P.; Holzapfel F.</t>
  </si>
  <si>
    <t>Panchal, Purav (57826612800); Myschik, Stephan (24921889100); Dmitriev, Konstantin (57220983564); Bhardwaj, Pranav (57203431201); Holzapfel, Florian (10641256100)</t>
  </si>
  <si>
    <t>57826612800; 24921889100; 57220983564; 57203431201; 10641256100</t>
  </si>
  <si>
    <t>AIAA/IEEE Digital Avionics Systems Conference - Proceedings</t>
  </si>
  <si>
    <t>2022-September</t>
  </si>
  <si>
    <t>10.1109/DASC55683.2022.9925871</t>
  </si>
  <si>
    <t>https://www.scopus.com/inward/record.uri?eid=2-s2.0-85141937654&amp;doi=10.1109%2fDASC55683.2022.9925871&amp;partnerID=40&amp;md5=3d07c7fa98d1dc19717d160440006753</t>
  </si>
  <si>
    <t>2-s2.0-85141937654</t>
  </si>
  <si>
    <t>Santos P.D.O.; Figueiredo A.C.; Nuno Moura P.; Diirr B.; Alvim A.C.F.; Santos R.P.D.</t>
  </si>
  <si>
    <t>Santos, Patricia De Oliveira (59151198700); Figueiredo, Allan Chamon (59151524200); Nuno Moura, Pedro (57226402111); Diirr, Bruna (24472910900); Alvim, Adriana C. F. (59151198800); Santos, Rodrigo Pereira Dos (57221267688)</t>
  </si>
  <si>
    <t>59151198700; 59151524200; 57226402111; 24472910900; 59151198800; 57221267688</t>
  </si>
  <si>
    <t>10.1145/3658321.3658367</t>
  </si>
  <si>
    <t>https://www.scopus.com/inward/record.uri?eid=2-s2.0-85194864854&amp;doi=10.1145%2f3658321.3658367&amp;partnerID=40&amp;md5=30e57d5ff5822be0b2d9fd50665b3fd9</t>
  </si>
  <si>
    <t>2-s2.0-85194864854</t>
  </si>
  <si>
    <t>Chouchen M.; Bessghaier N.; Begoug M.; Ouni A.; Alomar E.A.; Wiem Mkaouer M.</t>
  </si>
  <si>
    <t>Chouchen, Moataz (57217835480); Bessghaier, Narjes (57201776805); Begoug, Mahi (58746885200); Ouni, Ali (50761492200); Alomar, Eman Abdullah (57211323794); Wiem Mkaouer, Mohamed (55904259300)</t>
  </si>
  <si>
    <t>57217835480; 57201776805; 58746885200; 50761492200; 57211323794; 55904259300</t>
  </si>
  <si>
    <t>10.1145/3643991.3645084</t>
  </si>
  <si>
    <t>https://www.scopus.com/inward/record.uri?eid=2-s2.0-85197444292&amp;doi=10.1145%2f3643991.3645084&amp;partnerID=40&amp;md5=b051d88472299225e69c8d5fce8637aa</t>
  </si>
  <si>
    <t>2-s2.0-85197444292</t>
  </si>
  <si>
    <t>Przymus P.; Fejzer M.; Narebski J.; Stencel K.</t>
  </si>
  <si>
    <t>Przymus, Piotr (36802542200); Fejzer, Mikolaj (56495411400); Narebski, Jakub (57222403182); Stencel, Krzysztof (8961539800)</t>
  </si>
  <si>
    <t>36802542200; 56495411400; 57222403182; 8961539800</t>
  </si>
  <si>
    <t>10.1145/3643991.3645073</t>
  </si>
  <si>
    <t>https://www.scopus.com/inward/record.uri?eid=2-s2.0-85197386608&amp;doi=10.1145%2f3643991.3645073&amp;partnerID=40&amp;md5=c5c398d2de3de0b8ddb369b78cbdd4b2</t>
  </si>
  <si>
    <t>2-s2.0-85197386608</t>
  </si>
  <si>
    <t>Sikand S.; Phokela K.K.; Sharma V.S.; Singi K.; Kaulgud V.; Tung T.; Sharma P.; Burden A.P.</t>
  </si>
  <si>
    <t>Sikand, Samarth (57203395027); Phokela, Kanchanjot Kaur (57214074816); Sharma, Vibhu Saujanya (55463051100); Singi, Kapil (56705537600); Kaulgud, Vikrant (14009680600); Tung, Teresa (45861700900); Sharma, Pragya (58921271200); Burden, Adam P. (57214666664)</t>
  </si>
  <si>
    <t>57203395027; 57214074816; 55463051100; 56705537600; 14009680600; 45861700900; 58921271200; 57214666664</t>
  </si>
  <si>
    <t>10.1145/3641399.3641419</t>
  </si>
  <si>
    <t>https://www.scopus.com/inward/record.uri?eid=2-s2.0-85186759643&amp;doi=10.1145%2f3641399.3641419&amp;partnerID=40&amp;md5=2528f4581a8e8f0c8c8934dc2199c84f</t>
  </si>
  <si>
    <t>2-s2.0-85186759643</t>
  </si>
  <si>
    <t>https://www.scopus.com/inward/record.uri?eid=2-s2.0-85183834379&amp;partnerID=40&amp;md5=7b3fb62f93c401ad8eddefee5816fdac</t>
  </si>
  <si>
    <t>2-s2.0-85183834379</t>
  </si>
  <si>
    <t>10.1145/3658271.3658337</t>
  </si>
  <si>
    <t>https://www.scopus.com/inward/record.uri?eid=2-s2.0-85194874597&amp;doi=10.1145%2f3658271.3658337&amp;partnerID=40&amp;md5=b2ae9bb84eca11ef4bffddefbbeb370a</t>
  </si>
  <si>
    <t>2-s2.0-85194874597</t>
  </si>
  <si>
    <t>Loh S.H.; Jeuk V.J.; Sim J.J.; Yeap K.H.</t>
  </si>
  <si>
    <t>Loh, Siu Hong (57193563903); Jeuk, Vincent Jascha (58627589500); Sim, Jia Jia (36844659400); Yeap, Kim Ho (36024759100)</t>
  </si>
  <si>
    <t>57193563903; 58627589500; 36844659400; 36024759100</t>
  </si>
  <si>
    <t>Proceedings - 13th IEEE International Conference on Control System, Computing and Engineering, ICCSCE 2023</t>
  </si>
  <si>
    <t>10.1109/ICCSCE58721.2023.10237164</t>
  </si>
  <si>
    <t>https://www.scopus.com/inward/record.uri?eid=2-s2.0-85172919089&amp;doi=10.1109%2fICCSCE58721.2023.10237164&amp;partnerID=40&amp;md5=13b2524cbeb4a75749797e3e2572c86c</t>
  </si>
  <si>
    <t>2-s2.0-85172919089</t>
  </si>
  <si>
    <t>Aktas E.U.; Cakmak E.; Inan M.C.; Yilmaz C.</t>
  </si>
  <si>
    <t>Aktas, Ethem Utku (57197834205); Cakmak, Ebru (58755071700); Inan, Mete Cihad (58755518000); Yilmaz, Cemal (57199655575)</t>
  </si>
  <si>
    <t>57197834205; 58755071700; 58755518000; 57199655575</t>
  </si>
  <si>
    <t>Empirical Software Engineering</t>
  </si>
  <si>
    <t>10.1007/s10664-023-10434-4</t>
  </si>
  <si>
    <t>https://www.scopus.com/inward/record.uri?eid=2-s2.0-85184999387&amp;doi=10.1007%2fs10664-023-10434-4&amp;partnerID=40&amp;md5=dafc6003b66045e10527fa1ea55c807e</t>
  </si>
  <si>
    <t>2-s2.0-85184999387</t>
  </si>
  <si>
    <t>Petrovska O.; Clift L.; Moller F.; Pearsall R.</t>
  </si>
  <si>
    <t>Petrovska, Olga (36473842000); Clift, Lee (57456130000); Moller, Faron (56235197000); Pearsall, Rebecca (58821298900)</t>
  </si>
  <si>
    <t>36473842000; 57456130000; 56235197000; 58821298900</t>
  </si>
  <si>
    <t>10.1145/3633053.3633057</t>
  </si>
  <si>
    <t>https://www.scopus.com/inward/record.uri?eid=2-s2.0-85182731336&amp;doi=10.1145%2f3633053.3633057&amp;partnerID=40&amp;md5=d76af33a5a4cba23f7dc55e33afca376</t>
  </si>
  <si>
    <t>2-s2.0-85182731336</t>
  </si>
  <si>
    <t>Jin M.; Shahriar S.; Tufano M.; Shi X.; Lu S.; Sundaresan N.; Svyatkovskiy A.</t>
  </si>
  <si>
    <t>Jin, Matthew (57566373500); Shahriar, Syed (58151241600); Tufano, Michele (57651427900); Shi, Xin (57565396400); Lu, Shuai (57204470965); Sundaresan, Neel (7005588783); Svyatkovskiy, Alexey (36640625700)</t>
  </si>
  <si>
    <t>57566373500; 58151241600; 57651427900; 57565396400; 57204470965; 7005588783; 36640625700</t>
  </si>
  <si>
    <t>ESEC/FSE 2023 - Proceedings of the 31st ACM Joint Meeting European Software Engineering Conference and Symposium on the Foundations of Software Engineering</t>
  </si>
  <si>
    <t>10.1145/3611643.3613892</t>
  </si>
  <si>
    <t>https://www.scopus.com/inward/record.uri?eid=2-s2.0-85180554634&amp;doi=10.1145%2f3611643.3613892&amp;partnerID=40&amp;md5=528a86559e550f7c698f3e2b189da3db</t>
  </si>
  <si>
    <t>2-s2.0-85180554634</t>
  </si>
  <si>
    <t>Bahi A.; Gharib J.; Gahi Y.</t>
  </si>
  <si>
    <t>Bahi, Anas (57199648769); Gharib, Jihane (57194158677); Gahi, Youssef (25929173300)</t>
  </si>
  <si>
    <t>57199648769; 57194158677; 25929173300</t>
  </si>
  <si>
    <t>10.14569/IJACSA.2024.0150306</t>
  </si>
  <si>
    <t>https://www.scopus.com/inward/record.uri?eid=2-s2.0-85189940766&amp;doi=10.14569%2fIJACSA.2024.0150306&amp;partnerID=40&amp;md5=7c9a6d1d09b1dc98d3d23c6146f4f519</t>
  </si>
  <si>
    <t>2-s2.0-85189940766</t>
  </si>
  <si>
    <t>Goel P.K.</t>
  </si>
  <si>
    <t>Goel, Pawan Kumar (57207762069)</t>
  </si>
  <si>
    <t>10.4018/979-8-3693-3502-4.ch001</t>
  </si>
  <si>
    <t>https://www.scopus.com/inward/record.uri?eid=2-s2.0-85195017161&amp;doi=10.4018%2f979-8-3693-3502-4.ch001&amp;partnerID=40&amp;md5=b822e740fed29b3c0de4c255fe575155</t>
  </si>
  <si>
    <t>2-s2.0-85195017161</t>
  </si>
  <si>
    <t>Wang H.; Gao Z.; Hu X.; Lo D.; Grundy J.; Wang X.</t>
  </si>
  <si>
    <t>Wang, Haoye (57210933456); Gao, Zhipeng (57215134215); Hu, Xing (57191413796); Lo, David (35269388000); Grundy, John (7102156137); Wang, Xinyu (7501858663)</t>
  </si>
  <si>
    <t>57210933456; 57215134215; 57191413796; 35269388000; 7102156137; 7501858663</t>
  </si>
  <si>
    <t>10.1109/TSE.2024.3405005</t>
  </si>
  <si>
    <t>https://www.scopus.com/inward/record.uri?eid=2-s2.0-85194054507&amp;doi=10.1109%2fTSE.2024.3405005&amp;partnerID=40&amp;md5=eacd95bc6661fac606743fa9919c1788</t>
  </si>
  <si>
    <t>2-s2.0-85194054507</t>
  </si>
  <si>
    <t>Namrud Z.; Sarda K.; Litoiu M.; Shwartz L.; Watts I.</t>
  </si>
  <si>
    <t>Namrud, Zakeya (57217584064); Sarda, Komal (57217007364); Litoiu, Marin (6603658203); Shwartz, Larisa (35613995300); Watts, Ian (59138134300)</t>
  </si>
  <si>
    <t>57217584064; 57217007364; 6603658203; 35613995300; 59138134300</t>
  </si>
  <si>
    <t>ICPE 2024 - Companion of the 15th ACM/SPEC International Conference on Performance Engineering</t>
  </si>
  <si>
    <t>10.1145/3629527.3653665</t>
  </si>
  <si>
    <t>https://www.scopus.com/inward/record.uri?eid=2-s2.0-85193906362&amp;doi=10.1145%2f3629527.3653665&amp;partnerID=40&amp;md5=b62d246fb23ecbe2b1abbe11d4e30379</t>
  </si>
  <si>
    <t>2-s2.0-85193906362</t>
  </si>
  <si>
    <t>Koreeda Y.; Morishita T.; Imaichi O.; Sogawa Y.</t>
  </si>
  <si>
    <t>Koreeda, Yuta (57191904157); Morishita, Terufumi (57216711347); Imaichi, Osamu (56805143000); Sogawa, Yasuhiro (57881097500)</t>
  </si>
  <si>
    <t>57191904157; 57216711347; 56805143000; 57881097500</t>
  </si>
  <si>
    <t>International Conference on Information and Knowledge Management, Proceedings</t>
  </si>
  <si>
    <t>10.1145/3583780.3614744</t>
  </si>
  <si>
    <t>https://www.scopus.com/inward/record.uri?eid=2-s2.0-85178105179&amp;doi=10.1145%2f3583780.3614744&amp;partnerID=40&amp;md5=0707c2ce62a5aa56f88d3429ab16a17f</t>
  </si>
  <si>
    <t>2-s2.0-85178105179</t>
  </si>
  <si>
    <t>Dinh T.; Zhao J.; Tan S.; Negrinho R.; Lausen L.; Zha S.; Karypis G.</t>
  </si>
  <si>
    <t>Dinh, Tuan (57218158415); Zhao, Jinman (57191474311); Tan, Samson (57219732929); Negrinho, Renato (56104306400); Lausen, Leonard (57193251059); Zha, Sheng (57204391111); Karypis, George (15069396800)</t>
  </si>
  <si>
    <t>57218158415; 57191474311; 57219732929; 56104306400; 57193251059; 57204391111; 15069396800</t>
  </si>
  <si>
    <t>https://www.scopus.com/inward/record.uri?eid=2-s2.0-85190169480&amp;partnerID=40&amp;md5=d1fdf59cb408cca762f21fc979d414a6</t>
  </si>
  <si>
    <t>2-s2.0-85190169480</t>
  </si>
  <si>
    <t>Escalona M.-J.; Koch N.; Garcia-Borgoñon L.</t>
  </si>
  <si>
    <t>Escalona, Maria-Jose (6701914836); Koch, Nora (8886088700); Garcia-Borgoñon, Laura (54418588500)</t>
  </si>
  <si>
    <t>6701914836; 8886088700; 54418588500</t>
  </si>
  <si>
    <t>PeerJ Computer Science</t>
  </si>
  <si>
    <t>e817</t>
  </si>
  <si>
    <t>10.7717/PEERJ-CS.817</t>
  </si>
  <si>
    <t>https://www.scopus.com/inward/record.uri?eid=2-s2.0-85126378482&amp;doi=10.7717%2fPEERJ-CS.817&amp;partnerID=40&amp;md5=7ad2f1e0a592015b4e2ef06b4f895a1f</t>
  </si>
  <si>
    <t>All Open Access; Gold Open Access; Green Open Access</t>
  </si>
  <si>
    <t>2-s2.0-85126378482</t>
  </si>
  <si>
    <t>Pinto G.; De Souza C.; Neto J.B.; Souza A.; Gotto T.; Monteiro E.</t>
  </si>
  <si>
    <t>Pinto, Gustavo (54941690500); De Souza, Cleidson (34972632800); Neto, João Batista (58778747400); Souza, Alberto (57779458900); Gotto, Tarcísio (58779253900); Monteiro, Edward (58778747500)</t>
  </si>
  <si>
    <t>54941690500; 34972632800; 58778747400; 57779458900; 58779253900; 58778747500</t>
  </si>
  <si>
    <t>10.1145/3639477.3639751</t>
  </si>
  <si>
    <t>https://www.scopus.com/inward/record.uri?eid=2-s2.0-85195305220&amp;doi=10.1145%2f3639477.3639751&amp;partnerID=40&amp;md5=bcd733085ca9544e6df66d5026707654</t>
  </si>
  <si>
    <t>2-s2.0-85195305220</t>
  </si>
  <si>
    <t>Rodriguez D.V.; Lawrence K.; Gonzalez J.; Brandfield-Harvey B.; Xu L.; Tasneem S.; Levine D.L.; Mann D.</t>
  </si>
  <si>
    <t>Rodriguez, Danissa V. (57202925421); Lawrence, Katharine (56470356700); Gonzalez, Javier (57216645031); Brandfield-Harvey, Beatrix (57209104111); Xu, Lynn (59043583900); Tasneem, Sumaiya (57156257700); Levine, Defne L. (58939636200); Mann, Devin (7402056653)</t>
  </si>
  <si>
    <t>57202925421; 56470356700; 57216645031; 57209104111; 59043583900; 57156257700; 58939636200; 7402056653</t>
  </si>
  <si>
    <t>JMIR Human Factors</t>
  </si>
  <si>
    <t>e52885</t>
  </si>
  <si>
    <t>10.2196/52885</t>
  </si>
  <si>
    <t>https://www.scopus.com/inward/record.uri?eid=2-s2.0-85192269045&amp;doi=10.2196%2f52885&amp;partnerID=40&amp;md5=fc9b90515869135d34e998a0cd59d2d4</t>
  </si>
  <si>
    <t>2-s2.0-85192269045</t>
  </si>
  <si>
    <t>Syed S.; Angel Deborah S.</t>
  </si>
  <si>
    <t>Syed, Samah (58719418600); Angel Deborah, S. (37013147900)</t>
  </si>
  <si>
    <t>58719418600; 37013147900</t>
  </si>
  <si>
    <t>https://www.scopus.com/inward/record.uri?eid=2-s2.0-85193921478&amp;partnerID=40&amp;md5=cb74949a3932d7e26307844c64f329e8</t>
  </si>
  <si>
    <t>2-s2.0-85193921478</t>
  </si>
  <si>
    <t>Patel J.</t>
  </si>
  <si>
    <t>Patel, Jagrat (59139509700)</t>
  </si>
  <si>
    <t>https://www.scopus.com/inward/record.uri?eid=2-s2.0-85193931478&amp;partnerID=40&amp;md5=0cb4218e87c10c133e4a81f44f019fe0</t>
  </si>
  <si>
    <t>2-s2.0-85193931478</t>
  </si>
  <si>
    <t>Sreevaatsav B.; Srikanth C.; Vamshi B.K.; Deepesh G.V.; Sai K.S.</t>
  </si>
  <si>
    <t>Sreevaatsav, B. (58704389500); Srikanth, Chaitanya (58703935500); Vamshi, B.Krishna (58704539800); Deepesh, G.Veera (58703781400); Sai, K.Sujith (58704539700)</t>
  </si>
  <si>
    <t>58704389500; 58703935500; 58704539800; 58703781400; 58704539700</t>
  </si>
  <si>
    <t>Proceedings of the 2023 International Conference on Emerging Techniques in Computational Intelligence, ICETCI 2023</t>
  </si>
  <si>
    <t>10.1109/ICETCI58599.2023.10331012</t>
  </si>
  <si>
    <t>https://www.scopus.com/inward/record.uri?eid=2-s2.0-85180735996&amp;doi=10.1109%2fICETCI58599.2023.10331012&amp;partnerID=40&amp;md5=2cbeec4d23c3dcf0a37c68a7a36d287b</t>
  </si>
  <si>
    <t>2-s2.0-85180735996</t>
  </si>
  <si>
    <t>Kavian A.; Pourhashem Kallehbasti M.M.; Kazemi S.; Firouzi E.; Ghafari M.</t>
  </si>
  <si>
    <t>Kavian, Arya (59146126300); Pourhashem Kallehbasti, Mohammad Mehdi (56786293000); Kazemi, Sajjad (59146278100); Firouzi, Ehsan (57208248547); Ghafari, Mohammad (49661276600)</t>
  </si>
  <si>
    <t>59146126300; 56786293000; 59146278100; 57208248547; 49661276600</t>
  </si>
  <si>
    <t>10.1145/3661167.3661263</t>
  </si>
  <si>
    <t>https://www.scopus.com/inward/record.uri?eid=2-s2.0-85197421450&amp;doi=10.1145%2f3661167.3661263&amp;partnerID=40&amp;md5=377c6206c1bc17a284ac5fbb5bde8852</t>
  </si>
  <si>
    <t>2-s2.0-85197421450</t>
  </si>
  <si>
    <t>Fu W.; Yang K.; Dutta R.G.; Guo X.; Qu G.</t>
  </si>
  <si>
    <t>Fu, Weimin (57439930600); Yang, Kaichen (56491882000); Dutta, Raj Gautam (56900674000); Guo, Xiaolong (56900187200); Qu, Gang (7102342937)</t>
  </si>
  <si>
    <t>57439930600; 56491882000; 56900674000; 56900187200; 7102342937</t>
  </si>
  <si>
    <t>Proceedings of the 2023 Asian Hardware Oriented Security and Trust Symposium, AsianHOST 2023</t>
  </si>
  <si>
    <t>10.1109/AsianHOST59942.2023.10409307</t>
  </si>
  <si>
    <t>https://www.scopus.com/inward/record.uri?eid=2-s2.0-85184999433&amp;doi=10.1109%2fAsianHOST59942.2023.10409307&amp;partnerID=40&amp;md5=3a19a87add7b89730edd29d0e22e8d33</t>
  </si>
  <si>
    <t>2-s2.0-85184999433</t>
  </si>
  <si>
    <t>Zhang Z.; Rayhan M.; Herda T.; Goisauf M.; Abrahamsson P.</t>
  </si>
  <si>
    <t>Zhang, Zheying (56068626800); Rayhan, Maruf (58847727900); Herda, Tomas (58678912100); Goisauf, Manuel (58967441200); Abrahamsson, Pekka (7006011356)</t>
  </si>
  <si>
    <t>56068626800; 58847727900; 58678912100; 58967441200; 7006011356</t>
  </si>
  <si>
    <t>LLM-Based Agents for Automating the Enhancement of User Story Quality: An Early Report</t>
  </si>
  <si>
    <t>10.1007/978-3-031-61154-4_8</t>
  </si>
  <si>
    <t>https://www.scopus.com/inward/record.uri?eid=2-s2.0-85197230809&amp;doi=10.1007%2f978-3-031-61154-4_8&amp;partnerID=40&amp;md5=71a1dd8761cd72e93fe001a88ab8ec9a</t>
  </si>
  <si>
    <t>2-s2.0-85197230809</t>
  </si>
  <si>
    <t>Abedu S.; Abdellatif A.; Shihab E.</t>
  </si>
  <si>
    <t>Abedu, Samuel (57482176500); Abdellatif, Ahmad (57208187325); Shihab, Emad (23566819100)</t>
  </si>
  <si>
    <t>57482176500; 57208187325; 23566819100</t>
  </si>
  <si>
    <t>10.1145/3661167.3661218</t>
  </si>
  <si>
    <t>https://www.scopus.com/inward/record.uri?eid=2-s2.0-85197397580&amp;doi=10.1145%2f3661167.3661218&amp;partnerID=40&amp;md5=94ae409e5dde86fbdf9e2d9642092568</t>
  </si>
  <si>
    <t>2-s2.0-85197397580</t>
  </si>
  <si>
    <t>Ma Z.; Chen A.R.; Kim D.J.; Chen T.-H.P.; Wang S.</t>
  </si>
  <si>
    <t>Ma, Zeyang (59122589000); Chen, An Ran (57210913270); Kim, Dong Jae (57219604394); Chen, Tse-Hsun Peter (55339201600); Wang, Shaowei (54685504200)</t>
  </si>
  <si>
    <t>59122589000; 57210913270; 57219604394; 55339201600; 54685504200</t>
  </si>
  <si>
    <t>10.1145/3597503.3639150</t>
  </si>
  <si>
    <t>https://www.scopus.com/inward/record.uri?eid=2-s2.0-85189312663&amp;doi=10.1145%2f3597503.3639150&amp;partnerID=40&amp;md5=ac7c2df02b803340f6df94f53c0d0157</t>
  </si>
  <si>
    <t>2-s2.0-85189312663</t>
  </si>
  <si>
    <t>De Vito G.; Lambiase S.; Palomba F.; Ferrucci F.</t>
  </si>
  <si>
    <t>De Vito, Gabriele (56442221800); Lambiase, Stefano (57219252610); Palomba, Fabio (55321369000); Ferrucci, Filomena (7003406181)</t>
  </si>
  <si>
    <t>56442221800; 57219252610; 55321369000; 7003406181</t>
  </si>
  <si>
    <t>Proceedings - 2023 49th Euromicro Conference on Software Engineering and Advanced Applications, SEAA 2023</t>
  </si>
  <si>
    <t>10.1109/SEAA60479.2023.00044</t>
  </si>
  <si>
    <t>https://www.scopus.com/inward/record.uri?eid=2-s2.0-85183322950&amp;doi=10.1109%2fSEAA60479.2023.00044&amp;partnerID=40&amp;md5=b0aab682e4404c0d2db3a6d8a57b67d4</t>
  </si>
  <si>
    <t>2-s2.0-85183322950</t>
  </si>
  <si>
    <t>Alsayed A.S.; Khanh Dam H.; Nguyen C.</t>
  </si>
  <si>
    <t>Alsayed, Ahmed Saeed (58943218200); Khanh Dam, Hoa (59201703600); Nguyen, Chau (57656576000)</t>
  </si>
  <si>
    <t>58943218200; 59201703600; 57656576000</t>
  </si>
  <si>
    <t>10.1145/3643991.3644916</t>
  </si>
  <si>
    <t>https://www.scopus.com/inward/record.uri?eid=2-s2.0-85197413585&amp;doi=10.1145%2f3643991.3644916&amp;partnerID=40&amp;md5=ddf382ace390ee60d0ce9eb75f7fd894</t>
  </si>
  <si>
    <t>2-s2.0-85197413585</t>
  </si>
  <si>
    <t>Fu Y.; Wang T.; Li S.; Ding J.; Zhou S.; Jia Z.; Li W.; Jiang Y.; Liao X.</t>
  </si>
  <si>
    <t>Fu, Ying (57204640095); Wang, Teng (57203411271); Li, Shanshan (55741045700); Ding, Jinyan (58651910400); Zhou, Shulin (57190581161); Jia, Zhouyang (56733791600); Li, Wang (57195104217); Jiang, Yu (56193157500); Liao, Xiangke (14834355700)</t>
  </si>
  <si>
    <t>57204640095; 57203411271; 55741045700; 58651910400; 57190581161; 56733791600; 57195104217; 56193157500; 14834355700</t>
  </si>
  <si>
    <t>10.1145/3639478.3647635</t>
  </si>
  <si>
    <t>https://www.scopus.com/inward/record.uri?eid=2-s2.0-85194888773&amp;doi=10.1145%2f3639478.3647635&amp;partnerID=40&amp;md5=f84075af45b4f98d92967431558a1c36</t>
  </si>
  <si>
    <t>2-s2.0-85194888773</t>
  </si>
  <si>
    <t>Mythily M.; David B.; Venkatesan R.; Joseph I.T.</t>
  </si>
  <si>
    <t>Mythily, M. (49361603000); David, Beaulah (56046035900); Venkatesan, R. (56375685100); Joseph, Iwin Thanakumar (57742545100)</t>
  </si>
  <si>
    <t>49361603000; 56046035900; 56375685100; 57742545100</t>
  </si>
  <si>
    <t>Journal of Intelligent and Fuzzy Systems</t>
  </si>
  <si>
    <t>10.3233/JIFS-231359</t>
  </si>
  <si>
    <t>https://www.scopus.com/inward/record.uri?eid=2-s2.0-85173809363&amp;doi=10.3233%2fJIFS-231359&amp;partnerID=40&amp;md5=be432ab1a93c46c568ff0f7a48cd9d26</t>
  </si>
  <si>
    <t>2-s2.0-85173809363</t>
  </si>
  <si>
    <t>Vahdati A.; Ramsin R.</t>
  </si>
  <si>
    <t>Vahdati, Adel (57439468600); Ramsin, Raman (23390310800)</t>
  </si>
  <si>
    <t>57439468600; 23390310800</t>
  </si>
  <si>
    <t>438 LNBIP</t>
  </si>
  <si>
    <t>10.1007/978-3-030-94238-0_7</t>
  </si>
  <si>
    <t>https://www.scopus.com/inward/record.uri?eid=2-s2.0-85124019694&amp;doi=10.1007%2f978-3-030-94238-0_7&amp;partnerID=40&amp;md5=228a0bf921fef554113acb00392515de</t>
  </si>
  <si>
    <t>2-s2.0-85124019694</t>
  </si>
  <si>
    <t>Bardaro G.; Matteucci M.</t>
  </si>
  <si>
    <t>Bardaro, Gianluca (56488001100); Matteucci, Matteo (7005216953)</t>
  </si>
  <si>
    <t>56488001100; 7005216953</t>
  </si>
  <si>
    <t>Ada User Journal</t>
  </si>
  <si>
    <t>https://www.scopus.com/inward/record.uri?eid=2-s2.0-85171366449&amp;partnerID=40&amp;md5=27f39342d3f8a74bbd39fc19a3144820</t>
  </si>
  <si>
    <t>2-s2.0-85171366449</t>
  </si>
  <si>
    <t>Wong M.-F.; Guo S.; Hang C.-N.; Ho S.-W.; Tan C.-W.</t>
  </si>
  <si>
    <t>Wong, Man-Fai (57223141367); Guo, Shangxin (58421050300); Hang, Ching-Nam (57205457095); Ho, Siu-Wai (24461938900); Tan, Chee-Wei (58856511000)</t>
  </si>
  <si>
    <t>57223141367; 58421050300; 57205457095; 24461938900; 58856511000</t>
  </si>
  <si>
    <t>Entropy</t>
  </si>
  <si>
    <t>10.3390/e25060888</t>
  </si>
  <si>
    <t>https://www.scopus.com/inward/record.uri?eid=2-s2.0-85163818468&amp;doi=10.3390%2fe25060888&amp;partnerID=40&amp;md5=0495b9b73475a78f70607672a362863d</t>
  </si>
  <si>
    <t>2-s2.0-85163818468</t>
  </si>
  <si>
    <t>France S.L.</t>
  </si>
  <si>
    <t>France, Stephen L. (23091144100)</t>
  </si>
  <si>
    <t>Business Horizons</t>
  </si>
  <si>
    <t>10.1016/j.bushor.2024.05.009</t>
  </si>
  <si>
    <t>https://www.scopus.com/inward/record.uri?eid=2-s2.0-85196623494&amp;doi=10.1016%2fj.bushor.2024.05.009&amp;partnerID=40&amp;md5=093b4d8f8b37081181e2d7b0e2c65cf7</t>
  </si>
  <si>
    <t>2-s2.0-85196623494</t>
  </si>
  <si>
    <t>Lee E.; Gong J.; Cao Q.</t>
  </si>
  <si>
    <t>Lee, Eric (58630283100); Gong, Jiayu (57221535110); Cao, Qinghong (58630708100)</t>
  </si>
  <si>
    <t>58630283100; 57221535110; 58630708100</t>
  </si>
  <si>
    <t>2023 26th ACIS International Winter Conference on Software Engineering, Artificial Intelligence, Networking and Parallel/Distributed Computing, SNPD-Winter 2023</t>
  </si>
  <si>
    <t>10.1109/SNPD-Winter57765.2023.10223873</t>
  </si>
  <si>
    <t>https://www.scopus.com/inward/record.uri?eid=2-s2.0-85173089442&amp;doi=10.1109%2fSNPD-Winter57765.2023.10223873&amp;partnerID=40&amp;md5=6138c3b0131baee40ecd525b72ec61bc</t>
  </si>
  <si>
    <t>2-s2.0-85173089442</t>
  </si>
  <si>
    <t>Leung M.; Murphy G.</t>
  </si>
  <si>
    <t>Leung, Mira (57208444880); Murphy, Gail (7402791460)</t>
  </si>
  <si>
    <t>57208444880; 7402791460</t>
  </si>
  <si>
    <t>10.1109/ASE56229.2023.00035</t>
  </si>
  <si>
    <t>https://www.scopus.com/inward/record.uri?eid=2-s2.0-85179009761&amp;doi=10.1109%2fASE56229.2023.00035&amp;partnerID=40&amp;md5=dc348fcaf7f861016a7fdbdd609f2e33</t>
  </si>
  <si>
    <t>2-s2.0-85179009761</t>
  </si>
  <si>
    <t>Bera P.; Wautelet Y.; Poels G.</t>
  </si>
  <si>
    <t>Bera, Palash (35721499600); Wautelet, Yves (24605650900); Poels, Geert (6602187929)</t>
  </si>
  <si>
    <t>35721499600; 24605650900; 6602187929</t>
  </si>
  <si>
    <t>https://www.scopus.com/inward/record.uri?eid=2-s2.0-85163636200&amp;partnerID=40&amp;md5=95f0a9c9935d75f8ec69d52a7c21670d</t>
  </si>
  <si>
    <t>2-s2.0-85163636200</t>
  </si>
  <si>
    <t>https://www.scopus.com/inward/record.uri?eid=2-s2.0-85178342366&amp;partnerID=40&amp;md5=96e8dd1d4d5acc9cf1935772776ba221</t>
  </si>
  <si>
    <t>2-s2.0-85178342366</t>
  </si>
  <si>
    <t>Lecture Notes in Networks and Systems</t>
  </si>
  <si>
    <t>418 LNNS</t>
  </si>
  <si>
    <t>10.1007/978-3-030-96308-8_1</t>
  </si>
  <si>
    <t>https://www.scopus.com/inward/record.uri?eid=2-s2.0-85127721088&amp;doi=10.1007%2f978-3-030-96308-8_1&amp;partnerID=40&amp;md5=f1264f17cb78bf42ec1f03e18654a2d8</t>
  </si>
  <si>
    <t>2-s2.0-85127721088</t>
  </si>
  <si>
    <t>Houde S.; Ross S.I.; Muller M.; Agarwal M.; Martinez F.; Richards J.; Talamadupula K.; Weisz J.D.</t>
  </si>
  <si>
    <t>Houde, Stephanie (57209500162); Ross, Steven I. (34880707600); Muller, Michael (7404688942); Agarwal, Mayank (57215275555); Martinez, Fernando (57221839782); Richards, John (56421198500); Talamadupula, Kartik (25960433100); Weisz, Justin D. (14036587800)</t>
  </si>
  <si>
    <t>57209500162; 34880707600; 7404688942; 57215275555; 57221839782; 56421198500; 25960433100; 14036587800</t>
  </si>
  <si>
    <t>https://www.scopus.com/inward/record.uri?eid=2-s2.0-85128859581&amp;partnerID=40&amp;md5=f377e5cd1c434a7fd7d1e0c5e65ccaad</t>
  </si>
  <si>
    <t>2-s2.0-85128859581</t>
  </si>
  <si>
    <t>Alahmadi M.D.; Alshangiti M.</t>
  </si>
  <si>
    <t>Alahmadi, Mohammad D. (57202134207); Alshangiti, Moayad (57203802139)</t>
  </si>
  <si>
    <t>57202134207; 57203802139</t>
  </si>
  <si>
    <t>Mathematics</t>
  </si>
  <si>
    <t>10.3390/math12071036</t>
  </si>
  <si>
    <t>https://www.scopus.com/inward/record.uri?eid=2-s2.0-85190239196&amp;doi=10.3390%2fmath12071036&amp;partnerID=40&amp;md5=0436867576bdda266ece8b3a9b25b690</t>
  </si>
  <si>
    <t>2-s2.0-85190239196</t>
  </si>
  <si>
    <t>Wang X.; Lu L.; Yang Z.; Tian Q.; Lin H.</t>
  </si>
  <si>
    <t>Wang, Xuanye (58185153900); Lu, Lu (55312142100); Yang, Zhanyu (57194406538); Tian, Qingyan (59177688700); Lin, Haisha (59177541000)</t>
  </si>
  <si>
    <t>58185153900; 55312142100; 57194406538; 59177688700; 59177541000</t>
  </si>
  <si>
    <t>International Journal of Computational Intelligence Systems</t>
  </si>
  <si>
    <t>10.1007/s44196-024-00551-3</t>
  </si>
  <si>
    <t>https://www.scopus.com/inward/record.uri?eid=2-s2.0-85196275701&amp;doi=10.1007%2fs44196-024-00551-3&amp;partnerID=40&amp;md5=a970d93d351423a20271af29e2a0e86a</t>
  </si>
  <si>
    <t>2-s2.0-85196275701</t>
  </si>
  <si>
    <t>Kim H.; Jin H.M.; Jung Y.B.; You S.C.</t>
  </si>
  <si>
    <t>Kim, Hanjae (59011335900); Jin, Hee Min (59011405100); Jung, Yoon Bin (57191587599); You, Seng Chan (58852802000)</t>
  </si>
  <si>
    <t>59011335900; 59011405100; 57191587599; 58852802000</t>
  </si>
  <si>
    <t>Journal of Korean Medical Science</t>
  </si>
  <si>
    <t>e148</t>
  </si>
  <si>
    <t>10.3346/jkms.2024.39.e148</t>
  </si>
  <si>
    <t>https://www.scopus.com/inward/record.uri?eid=2-s2.0-85191917718&amp;doi=10.3346%2fjkms.2024.39.e148&amp;partnerID=40&amp;md5=961a5546f52e438c671df7d00bf39b8e</t>
  </si>
  <si>
    <t>2-s2.0-85191917718</t>
  </si>
  <si>
    <t>Rojas A.M.; Amaya S.P.; Calderon J.M.</t>
  </si>
  <si>
    <t>Rojas, Armando Mateus (57872146400); Amaya, Sindy Paola (57209173683); Calderon, Juan M. (14067057900)</t>
  </si>
  <si>
    <t>57872146400; 57209173683; 14067057900</t>
  </si>
  <si>
    <t>10.1016/j.ifacol.2022.06.036</t>
  </si>
  <si>
    <t>https://www.scopus.com/inward/record.uri?eid=2-s2.0-85137154209&amp;doi=10.1016%2fj.ifacol.2022.06.036&amp;partnerID=40&amp;md5=6c112c7ce347517ff26084d3a6386f81</t>
  </si>
  <si>
    <t>2-s2.0-85137154209</t>
  </si>
  <si>
    <t>Berko A.; Alieksieiev V.; Dovbysh A.</t>
  </si>
  <si>
    <t>Berko, Andrii (24483044100); Alieksieiev, Vladyslav (57203618952); Dovbysh, Artur (57217114155)</t>
  </si>
  <si>
    <t>24483044100; 57203618952; 57217114155</t>
  </si>
  <si>
    <t>https://www.scopus.com/inward/record.uri?eid=2-s2.0-85197361416&amp;partnerID=40&amp;md5=cd16e07aa1b6491e0c7a08c11e59a660</t>
  </si>
  <si>
    <t>2-s2.0-85197361416</t>
  </si>
  <si>
    <t>https://www.scopus.com/inward/record.uri?eid=2-s2.0-85188220551&amp;partnerID=40&amp;md5=21c50f73319dfe5c150753b46f1f0755</t>
  </si>
  <si>
    <t>2-s2.0-85188220551</t>
  </si>
  <si>
    <t>https://www.scopus.com/inward/record.uri?eid=2-s2.0-85168005504&amp;partnerID=40&amp;md5=8cfcaa04879cc410838ebb739d6d1ce0</t>
  </si>
  <si>
    <t>2-s2.0-85168005504</t>
  </si>
  <si>
    <t>https://www.scopus.com/inward/record.uri?eid=2-s2.0-85197385972&amp;partnerID=40&amp;md5=7a2a82121920b376f0ec7c5df35caf9e</t>
  </si>
  <si>
    <t>2-s2.0-85197385972</t>
  </si>
  <si>
    <t>https://www.scopus.com/inward/record.uri?eid=2-s2.0-85174680969&amp;partnerID=40&amp;md5=3027cd3f37a4492cb94fa1d8e41ac344</t>
  </si>
  <si>
    <t>2-s2.0-85174680969</t>
  </si>
  <si>
    <t>https://www.scopus.com/inward/record.uri?eid=2-s2.0-85197410091&amp;partnerID=40&amp;md5=ec4db9e912e1c0e3ccc379c57a4d6230</t>
  </si>
  <si>
    <t>2-s2.0-85197410091</t>
  </si>
  <si>
    <t>https://www.scopus.com/inward/record.uri?eid=2-s2.0-85187011208&amp;partnerID=40&amp;md5=0b08d7b5e59f9211b637de1b9cc020ec</t>
  </si>
  <si>
    <t>2-s2.0-85187011208</t>
  </si>
  <si>
    <t>https://www.scopus.com/inward/record.uri?eid=2-s2.0-85182755414&amp;partnerID=40&amp;md5=07aaf94a16153843bcd0985ec1cfccd0</t>
  </si>
  <si>
    <t>2-s2.0-85182755414</t>
  </si>
  <si>
    <t>Zhang Y.; Wang Q.; Qu D.; Dai W.</t>
  </si>
  <si>
    <t>Zhang, Yingyue (57347863800); Wang, Qiuyue (58169052500); Qu, Deyuan (57258955300); Dai, Wenbin (58987537700)</t>
  </si>
  <si>
    <t>57347863800; 58169052500; 57258955300; 58987537700</t>
  </si>
  <si>
    <t>IECON Proceedings (Industrial Electronics Conference)</t>
  </si>
  <si>
    <t>10.1109/IECON51785.2023.10312311</t>
  </si>
  <si>
    <t>https://www.scopus.com/inward/record.uri?eid=2-s2.0-85179509814&amp;doi=10.1109%2fIECON51785.2023.10312311&amp;partnerID=40&amp;md5=d0b31021b9ccaea8bf445b3886e01450</t>
  </si>
  <si>
    <t>2-s2.0-85179509814</t>
  </si>
  <si>
    <t>Fernandes L.C.</t>
  </si>
  <si>
    <t>Fernandes, Leandro Carisio (36162751800)</t>
  </si>
  <si>
    <t>IEEE Antennas and Propagation Magazine</t>
  </si>
  <si>
    <t>10.1109/MAP.2023.3336708</t>
  </si>
  <si>
    <t>https://www.scopus.com/inward/record.uri?eid=2-s2.0-85185549989&amp;doi=10.1109%2fMAP.2023.3336708&amp;partnerID=40&amp;md5=baefd88af41ca0b36bd20c1e6687a303</t>
  </si>
  <si>
    <t>2-s2.0-85185549989</t>
  </si>
  <si>
    <t>Yun S.; Lin S.; Gu X.; Shen B.</t>
  </si>
  <si>
    <t>Yun, Shangbo (58858512300); Lin, Shuhuai (58858706500); Gu, Xiaodong (57188851712); Shen, Beijun (23089553000)</t>
  </si>
  <si>
    <t>58858512300; 58858706500; 57188851712; 23089553000</t>
  </si>
  <si>
    <t>Journal of Systems and Software</t>
  </si>
  <si>
    <t>10.1016/j.jss.2024.112149</t>
  </si>
  <si>
    <t>https://www.scopus.com/inward/record.uri?eid=2-s2.0-85197778722&amp;doi=10.1016%2fj.jss.2024.112149&amp;partnerID=40&amp;md5=98e8b31c709c17dfad6fb115caae5e8a</t>
  </si>
  <si>
    <t>2-s2.0-85197778722</t>
  </si>
  <si>
    <t>Zhang C.; Liu H.; Zeng J.; Yang K.; Li Y.; Li H.</t>
  </si>
  <si>
    <t>Zhang, Chenyuan (58567741800); Liu, Hao (57830330100); Zeng, Jiutian (58566991700); Yang, Kejing (58567741900); Li, Yuhong (57198892029); Li, Hui (57211503963)</t>
  </si>
  <si>
    <t>58567741800; 57830330100; 58566991700; 58567741900; 57198892029; 57211503963</t>
  </si>
  <si>
    <t>10.1145/3639478.3643065</t>
  </si>
  <si>
    <t>https://www.scopus.com/inward/record.uri?eid=2-s2.0-85194891931&amp;doi=10.1145%2f3639478.3643065&amp;partnerID=40&amp;md5=4de4c6e5f3e5d6c9ec56496c98f22ffc</t>
  </si>
  <si>
    <t>2-s2.0-85194891931</t>
  </si>
  <si>
    <t>Siddiq M.L.; Roney L.; Zhang J.; Santos J.C.S.</t>
  </si>
  <si>
    <t>Siddiq, Mohammed Latif (57694302400); Roney, Lindsay (59155776800); Zhang, Jiahao (59155776700); Santos, Joanna C. S. (57188733292)</t>
  </si>
  <si>
    <t>57694302400; 59155776800; 59155776700; 57188733292</t>
  </si>
  <si>
    <t>10.1145/3643991.3645071</t>
  </si>
  <si>
    <t>https://www.scopus.com/inward/record.uri?eid=2-s2.0-85197369365&amp;doi=10.1145%2f3643991.3645071&amp;partnerID=40&amp;md5=e1ba6a39d238380c2ee3f1605163c1e6</t>
  </si>
  <si>
    <t>2-s2.0-85197369365</t>
  </si>
  <si>
    <t>Couder J.O.; Gomez D.; Ochoa O.</t>
  </si>
  <si>
    <t>Couder, Juan Ortiz (58746645100); Gomez, Dawson (58746747200); Ochoa, Omar (8982210700)</t>
  </si>
  <si>
    <t>58746645100; 58746747200; 8982210700</t>
  </si>
  <si>
    <t>Conference Proceedings - IEEE SOUTHEASTCON</t>
  </si>
  <si>
    <t>10.1109/SoutheastCon52093.2024.10500073</t>
  </si>
  <si>
    <t>2-s2.0-85191742945</t>
  </si>
  <si>
    <t>Hassan A.E.; Lin D.; Rajbahadur G.K.; Gallaba K.; Cogo F.R.; Chen B.; Zhang H.; Thangarajah K.; Oliva G.; Lin J.; Abdullah W.M.; Jiang Z.M.</t>
  </si>
  <si>
    <t>Hassan, Ahmed E. (7402686972); Lin, Dayi (57192114831); Rajbahadur, Gopi Krishnan (57195249851); Gallaba, Keheliya (55977439500); Cogo, Filipe Roseiro (55211772300); Chen, Boyuan (57189213914); Zhang, Haoxiang (59225991400); Thangarajah, Kishanthan (57755621600); Oliva, Gustavo (51663673600); Lin, Jiahuei (58930214500); Abdullah, Wali Mohammad (58930415100); Jiang, Zhen Ming (57197839751)</t>
  </si>
  <si>
    <t>7402686972; 57192114831; 57195249851; 55977439500; 55211772300; 57189213914; 59225991400; 57755621600; 51663673600; 58930214500; 58930415100; 57197839751</t>
  </si>
  <si>
    <t>10.1145/3663529.3663849</t>
  </si>
  <si>
    <t>https://www.scopus.com/inward/record.uri?eid=2-s2.0-85199073643&amp;doi=10.1145%2f3663529.3663849&amp;partnerID=40&amp;md5=94e632372c7cea3cf5c1383136a852ef</t>
  </si>
  <si>
    <t>2-s2.0-85199073643</t>
  </si>
  <si>
    <t>Jánki Z.R.; Bilicki V.</t>
  </si>
  <si>
    <t>Jánki, Zoltán Richárd (57202285139); Bilicki, Vilmos (6503856058)</t>
  </si>
  <si>
    <t>57202285139; 6503856058</t>
  </si>
  <si>
    <t>10.3390/electronics12153364</t>
  </si>
  <si>
    <t>https://www.scopus.com/inward/record.uri?eid=2-s2.0-85167673014&amp;doi=10.3390%2felectronics12153364&amp;partnerID=40&amp;md5=5841c367b5e13d01b9d32cbbddb6ef8a</t>
  </si>
  <si>
    <t>2-s2.0-85167673014</t>
  </si>
  <si>
    <t>Yang W.; Song L.; Xue Y.</t>
  </si>
  <si>
    <t>Yang, Wenzhang (59170986100); Song, Linhai (42162158900); Xue, Yinxing (35101120400)</t>
  </si>
  <si>
    <t>59170986100; 42162158900; 35101120400</t>
  </si>
  <si>
    <t>10.1145/3597503.3639103</t>
  </si>
  <si>
    <t>https://www.scopus.com/inward/record.uri?eid=2-s2.0-85196796859&amp;doi=10.1145%2f3597503.3639103&amp;partnerID=40&amp;md5=6e63b86c5fcddaab2f55db57aece75b2</t>
  </si>
  <si>
    <t>2-s2.0-85196796859</t>
  </si>
  <si>
    <t>Chari G.; Sheffer B.; Branavan S.R.K.; D'Ippolito N.</t>
  </si>
  <si>
    <t>Chari, Guido (57090466900); Sheffer, Brandon (58608908200); Branavan, S.R.K. (35279066800); D'Ippolito, Nicolas (25823095200)</t>
  </si>
  <si>
    <t>57090466900; 58608908200; 35279066800; 25823095200</t>
  </si>
  <si>
    <t>10.1109/ICSE-SEIP58684.2023.00007</t>
  </si>
  <si>
    <t>https://www.scopus.com/inward/record.uri?eid=2-s2.0-85171750290&amp;doi=10.1109%2fICSE-SEIP58684.2023.00007&amp;partnerID=40&amp;md5=bd618fa9cfe878ab43403d68813488af</t>
  </si>
  <si>
    <t>2-s2.0-85171750290</t>
  </si>
  <si>
    <t>Nascimento N.; Alencar P.; Cowan D.</t>
  </si>
  <si>
    <t>Nascimento, Nathalia (57219458130); Alencar, Paulo (57222737817); Cowan, Donald (7202126389)</t>
  </si>
  <si>
    <t>57219458130; 57222737817; 7202126389</t>
  </si>
  <si>
    <t>Proceedings - 2023 IEEE International Conference on Automatic Computing and Self-Organizing Systems Companion, ACSOS-C 2023</t>
  </si>
  <si>
    <t>10.1109/ACSOS-C58168.2023.00048</t>
  </si>
  <si>
    <t>https://www.scopus.com/inward/record.uri?eid=2-s2.0-85181531939&amp;doi=10.1109%2fACSOS-C58168.2023.00048&amp;partnerID=40&amp;md5=51bb428552c55511c72be5202308b736</t>
  </si>
  <si>
    <t>2-s2.0-85181531939</t>
  </si>
  <si>
    <t>Socher G.; Weisser T.</t>
  </si>
  <si>
    <t>Socher, Gudrun (6602848136); Weisser, Tina (57202233504)</t>
  </si>
  <si>
    <t>6602848136; 57202233504</t>
  </si>
  <si>
    <t>10.1109/EDUCON60312.2024.10578655</t>
  </si>
  <si>
    <t>https://www.scopus.com/inward/record.uri?eid=2-s2.0-85199051283&amp;doi=10.1109%2fEDUCON60312.2024.10578655&amp;partnerID=40&amp;md5=14626f31fc145792c05913f477ded7cf</t>
  </si>
  <si>
    <t>2-s2.0-85199051283</t>
  </si>
  <si>
    <t>Treude C.; Hata H.</t>
  </si>
  <si>
    <t>Treude, Christoph (23135531900); Hata, Hideaki (24445001100)</t>
  </si>
  <si>
    <t>23135531900; 24445001100</t>
  </si>
  <si>
    <t>Proceedings - 2023 IEEE/ACM 20th International Conference on Mining Software Repositories, MSR 2023</t>
  </si>
  <si>
    <t>10.1109/MSR59073.2023.00088</t>
  </si>
  <si>
    <t>https://www.scopus.com/inward/record.uri?eid=2-s2.0-85166285641&amp;doi=10.1109%2fMSR59073.2023.00088&amp;partnerID=40&amp;md5=68efb56998a142d18002e1cf14405044</t>
  </si>
  <si>
    <t>2-s2.0-85166285641</t>
  </si>
  <si>
    <t>Weber T.; Brandmaier M.; Schmidt A.; Mayer S.</t>
  </si>
  <si>
    <t>Weber, Thomas (57222568396); Brandmaier, Maximilian (59178886800); Schmidt, Albrecht (55596321600); Mayer, Sven (57014349100)</t>
  </si>
  <si>
    <t>57222568396; 59178886800; 55596321600; 57014349100</t>
  </si>
  <si>
    <t>Proceedings of the ACM on Human-Computer Interaction</t>
  </si>
  <si>
    <t>EICS</t>
  </si>
  <si>
    <t>10.1145/3661145</t>
  </si>
  <si>
    <t>https://www.scopus.com/inward/record.uri?eid=2-s2.0-85196400315&amp;doi=10.1145%2f3661145&amp;partnerID=40&amp;md5=41c2e4f30d9b967c48f2e3e6478d21a3</t>
  </si>
  <si>
    <t>2-s2.0-85196400315</t>
  </si>
  <si>
    <t>Israilidis J.; Chen W.-Y.; Tsakalerou M.</t>
  </si>
  <si>
    <t>Israilidis, John (55502856500); Chen, Wen-Yuan (59226520400); Tsakalerou, Mariza (56705376500)</t>
  </si>
  <si>
    <t>55502856500; 59226520400; 56705376500</t>
  </si>
  <si>
    <t>10.1109/EDUCON60312.2024.10578564</t>
  </si>
  <si>
    <t>https://www.scopus.com/inward/record.uri?eid=2-s2.0-85199082294&amp;doi=10.1109%2fEDUCON60312.2024.10578564&amp;partnerID=40&amp;md5=35f3e526d0a051726dfa3677e1c7b3ff</t>
  </si>
  <si>
    <t>2-s2.0-85199082294</t>
  </si>
  <si>
    <t>Peng X.</t>
  </si>
  <si>
    <t>Peng, Xin (53865467700)</t>
  </si>
  <si>
    <t>Software development in the age of intelligence: embracing large language models with the right approach; [智能化时代的软件开发: 拥抱大模型的正确姿势]</t>
  </si>
  <si>
    <t>Frontiers of Information Technology and Electronic Engineering</t>
  </si>
  <si>
    <t>10.1631/FITEE.2300537</t>
  </si>
  <si>
    <t>https://www.scopus.com/inward/record.uri?eid=2-s2.0-85178939500&amp;doi=10.1631%2fFITEE.2300537&amp;partnerID=40&amp;md5=c84c7138c549e5ce8616f7ee8de57c27</t>
  </si>
  <si>
    <t>2-s2.0-85178939500</t>
  </si>
  <si>
    <t>Jaccheri L.; Duc A.N.</t>
  </si>
  <si>
    <t>Jaccheri, Letizia (6508386763); Duc, Anh Nguyen (55925400800)</t>
  </si>
  <si>
    <t>6508386763; 55925400800</t>
  </si>
  <si>
    <t>10.1145/3663529.3663818</t>
  </si>
  <si>
    <t>https://www.scopus.com/inward/record.uri?eid=2-s2.0-85199098875&amp;doi=10.1145%2f3663529.3663818&amp;partnerID=40&amp;md5=447112ca0b263d9f9d5689e11b2308ae</t>
  </si>
  <si>
    <t>2-s2.0-85199098875</t>
  </si>
  <si>
    <t>Killivalavan S.; Thenmozhi D.</t>
  </si>
  <si>
    <t>Killivalavan, Seetharam (58668871800); Thenmozhi, Durairaj (37079700700)</t>
  </si>
  <si>
    <t>58668871800; 37079700700</t>
  </si>
  <si>
    <t>Software Metadata Classification based on Generative Artificial Intelligence</t>
  </si>
  <si>
    <t>https://www.scopus.com/inward/record.uri?eid=2-s2.0-85193931871&amp;partnerID=40&amp;md5=b5c7a9b0914fb4123c4ffa6fcac1d5fe</t>
  </si>
  <si>
    <t>2-s2.0-85193931871</t>
  </si>
  <si>
    <t>Purba M.D.; Ghosh A.; Radford B.J.; Chu B.</t>
  </si>
  <si>
    <t>Purba, Moumita Das (58730719900); Ghosh, Arpita (58730310700); Radford, Benjamin J. (57208026628); Chu, Bill (36918104500)</t>
  </si>
  <si>
    <t>58730719900; 58730310700; 57208026628; 36918104500</t>
  </si>
  <si>
    <t>Proceedings - 2023 IEEE 34th International Symposium on Software Reliability Engineering Workshop, ISSREW 2023</t>
  </si>
  <si>
    <t>10.1109/ISSREW60843.2023.00058</t>
  </si>
  <si>
    <t>https://www.scopus.com/inward/record.uri?eid=2-s2.0-85178239225&amp;doi=10.1109%2fISSREW60843.2023.00058&amp;partnerID=40&amp;md5=c294d2931500625acdfe43679b8fe7db</t>
  </si>
  <si>
    <t>2-s2.0-85178239225</t>
  </si>
  <si>
    <t>Thome J.; Johnson J.; Dawson I.; Bolkensteyn D.; Henriksen M.; Art M.</t>
  </si>
  <si>
    <t>Thome, Julian (56875233700); Johnson, James (58594289200); Dawson, Isaac (58510043400); Bolkensteyn, Dinesh (58509306300); Henriksen, Michael (58508813100); Art, Mark (58508813200)</t>
  </si>
  <si>
    <t>56875233700; 58594289200; 58510043400; 58509306300; 58508813100; 58508813200</t>
  </si>
  <si>
    <t>Proceedings - 2023 IEEE/ACM International Conference on Automation of Software Test, AST 2023</t>
  </si>
  <si>
    <t>10.1109/AST58925.2023.00011</t>
  </si>
  <si>
    <t>https://www.scopus.com/inward/record.uri?eid=2-s2.0-85165940061&amp;doi=10.1109%2fAST58925.2023.00011&amp;partnerID=40&amp;md5=630b08a4dea603d85784c7ab8130930c</t>
  </si>
  <si>
    <t>2-s2.0-85165940061</t>
  </si>
  <si>
    <t>Schmidt A.</t>
  </si>
  <si>
    <t>Schmidt, Albrecht (55596321600)</t>
  </si>
  <si>
    <t>EICS 2023 Companion - Companion of the 2023 ACM SIGCHI Symposium on Engineering Interactive Computing Systems</t>
  </si>
  <si>
    <t>10.1145/3596454.3597176</t>
  </si>
  <si>
    <t>https://www.scopus.com/inward/record.uri?eid=2-s2.0-85168335496&amp;doi=10.1145%2f3596454.3597176&amp;partnerID=40&amp;md5=22b11dda05381ca02145b55edc4ae2ac</t>
  </si>
  <si>
    <t>2-s2.0-85168335496</t>
  </si>
  <si>
    <t>Gupta S.; Sharma P.; Chaudhary S.; Kumar V.; Singh S.P.; Lourens M.; Beri N.</t>
  </si>
  <si>
    <t>Gupta, Suneet (58814222500); Sharma, Pragalbh (57216545062); Chaudhary, Shweta (58827827500); Kumar, Vinod (57750182500); Singh, Surinder Pal (57488358600); Lourens, Melanie (56005520200); Beri, Nimisha (57189636586)</t>
  </si>
  <si>
    <t>58814222500; 57216545062; 58827827500; 57750182500; 57488358600; 56005520200; 57189636586</t>
  </si>
  <si>
    <t>International Journal of Intelligent Systems and Applications in Engineering</t>
  </si>
  <si>
    <t>8s</t>
  </si>
  <si>
    <t>https://www.scopus.com/inward/record.uri?eid=2-s2.0-85182471625&amp;partnerID=40&amp;md5=696ce4916c6cfe1441cc068bf32718f9</t>
  </si>
  <si>
    <t>2-s2.0-85182471625</t>
  </si>
  <si>
    <t>Tosi D.</t>
  </si>
  <si>
    <t>Tosi, Davide (55389955100)</t>
  </si>
  <si>
    <t>Future Internet</t>
  </si>
  <si>
    <t>10.3390/fi16060188</t>
  </si>
  <si>
    <t>https://www.scopus.com/inward/record.uri?eid=2-s2.0-85197181777&amp;doi=10.3390%2ffi16060188&amp;partnerID=40&amp;md5=2d751db37b070a3812fa8903ce695c7c</t>
  </si>
  <si>
    <t>2-s2.0-85197181777</t>
  </si>
  <si>
    <t>Hua Z.-H.; Yang L.; Lu J.-Y.; Zuo C.</t>
  </si>
  <si>
    <t>Hua, Zi-Han (57848790400); Yang, Li (57208731132); Lu, Jun-Yi (58567742200); Zuo, Chun (35876113700)</t>
  </si>
  <si>
    <t>57848790400; 57208731132; 58567742200; 35876113700</t>
  </si>
  <si>
    <t>Survey on Code Review Automation Research; [代码审查自动化研究综述]</t>
  </si>
  <si>
    <t>10.13328/j.cnki.jos.007112</t>
  </si>
  <si>
    <t>https://www.scopus.com/inward/record.uri?eid=2-s2.0-85198009421&amp;doi=10.13328%2fj.cnki.jos.007112&amp;partnerID=40&amp;md5=87742a324990258f558dd6180117b4fb</t>
  </si>
  <si>
    <t>2-s2.0-85198009421</t>
  </si>
  <si>
    <t>Davila N.; Melegati J.; Wiese I.</t>
  </si>
  <si>
    <t>Davila, Nicole (57222742197); Melegati, Jorge (57050359600); Wiese, Igor (6603482090)</t>
  </si>
  <si>
    <t>57222742197; 57050359600; 6603482090</t>
  </si>
  <si>
    <t>10.1109/MS.2024.3428439</t>
  </si>
  <si>
    <t>https://www.scopus.com/inward/record.uri?eid=2-s2.0-85199031853&amp;doi=10.1109%2fMS.2024.3428439&amp;partnerID=40&amp;md5=5f8d7efd73a32e70f8f2e43a9b79560a</t>
  </si>
  <si>
    <t>2-s2.0-85199031853</t>
  </si>
  <si>
    <t>Gumina S.; Dalton T.; Gerdes J.</t>
  </si>
  <si>
    <t>Gumina, Sharon (57302849200); Dalton, Travis (57302209100); Gerdes, John (7102116781)</t>
  </si>
  <si>
    <t>57302849200; 57302209100; 7102116781</t>
  </si>
  <si>
    <t>SIGITE 2023 - Proceedings of the 24th Annual Conference on Information Technology Education</t>
  </si>
  <si>
    <t>10.1145/3585059.3611409</t>
  </si>
  <si>
    <t>https://www.scopus.com/inward/record.uri?eid=2-s2.0-85176250332&amp;doi=10.1145%2f3585059.3611409&amp;partnerID=40&amp;md5=297190eedee3cb93d250dd630309ec3d</t>
  </si>
  <si>
    <t>2-s2.0-85176250332</t>
  </si>
  <si>
    <t>Aggrawal S.; Magana A.J.</t>
  </si>
  <si>
    <t>Aggrawal, Sakhi (58612291800); Magana, Alejandra J. (25655033800)</t>
  </si>
  <si>
    <t>58612291800; 25655033800</t>
  </si>
  <si>
    <t>10.3390/fi16050177</t>
  </si>
  <si>
    <t>https://www.scopus.com/inward/record.uri?eid=2-s2.0-85193912105&amp;doi=10.3390%2ffi16050177&amp;partnerID=40&amp;md5=6fb19dd3424067dc65bb43e56502d1e3</t>
  </si>
  <si>
    <t>2-s2.0-85193912105</t>
  </si>
  <si>
    <t>Zheng X.; Mok A.K.; Piskac R.; Lee Y.J.; Krishnamachari B.; Zhu D.; Sokolsky O.; Lee I.</t>
  </si>
  <si>
    <t>Zheng, Xi (57222996905); Mok, Aloysius K. (7006798508); Piskac, Ruzica (23973342100); Lee, Yong Jae (50561495900); Krishnamachari, Bhaskar (7004879601); Zhu, Dakai (8083631400); Sokolsky, Oleg (6701505144); Lee, Insup (36071144900)</t>
  </si>
  <si>
    <t>57222996905; 7006798508; 23973342100; 50561495900; 7004879601; 8083631400; 6701505144; 36071144900</t>
  </si>
  <si>
    <t>10.1145/3663529.3663779</t>
  </si>
  <si>
    <t>https://www.scopus.com/inward/record.uri?eid=2-s2.0-85199085406&amp;doi=10.1145%2f3663529.3663779&amp;partnerID=40&amp;md5=446b4a19c2109a2695de73988022a1bf</t>
  </si>
  <si>
    <t>2-s2.0-85199085406</t>
  </si>
  <si>
    <t>Wu D.; Zhang H.; Feng Y.; Dong Z.; Sun Y.</t>
  </si>
  <si>
    <t>Wu, Di (57044889400); Zhang, Hongyu (55685668500); Feng, Yang (57214739527); Dong, Zhenjiang (55234009800); Sun, Ying (57201316858)</t>
  </si>
  <si>
    <t>57044889400; 55685668500; 57214739527; 55234009800; 57201316858</t>
  </si>
  <si>
    <t>10.1007/s10515-024-00442-z</t>
  </si>
  <si>
    <t>https://www.scopus.com/inward/record.uri?eid=2-s2.0-85195688994&amp;doi=10.1007%2fs10515-024-00442-z&amp;partnerID=40&amp;md5=b3cc9d46ba50d733eb8fbc465c828330</t>
  </si>
  <si>
    <t>2-s2.0-85195688994</t>
  </si>
  <si>
    <t>Aviv I.; Leiba M.; Rika H.; Shani Y.</t>
  </si>
  <si>
    <t>Aviv, Itzhak (55504993600); Leiba, Moshe (24476542400); Rika, Havana (57209236514); Shani, Yogev (59186949900)</t>
  </si>
  <si>
    <t>55504993600; 24476542400; 57209236514; 59186949900</t>
  </si>
  <si>
    <t>14724 LNCS</t>
  </si>
  <si>
    <t>10.1007/978-3-031-61691-4_14</t>
  </si>
  <si>
    <t>https://www.scopus.com/inward/record.uri?eid=2-s2.0-85196858578&amp;doi=10.1007%2f978-3-031-61691-4_14&amp;partnerID=40&amp;md5=d47934a5e2f223484166d890657a2e09</t>
  </si>
  <si>
    <t>2-s2.0-85196858578</t>
  </si>
  <si>
    <t>Jošt G.; Taneski V.; Karakatič S.</t>
  </si>
  <si>
    <t>Jošt, Gregor (55957378300); Taneski, Viktor (56349147700); Karakatič, Sašo (55772495000)</t>
  </si>
  <si>
    <t>55957378300; 56349147700; 55772495000</t>
  </si>
  <si>
    <t>10.3390/app14104115</t>
  </si>
  <si>
    <t>https://www.scopus.com/inward/record.uri?eid=2-s2.0-85194184036&amp;doi=10.3390%2fapp14104115&amp;partnerID=40&amp;md5=226f71f322bc92f2dbc2bcfa6c3ceb16</t>
  </si>
  <si>
    <t>2-s2.0-85194184036</t>
  </si>
  <si>
    <t>Yao W.; Jiang Y.; Yang Y.</t>
  </si>
  <si>
    <t>Yao, Wenjun (58564637200); Jiang, Ying (55514958300); Yang, Yang (57192549888)</t>
  </si>
  <si>
    <t>58564637200; 55514958300; 57192549888</t>
  </si>
  <si>
    <t>International Journal of Digital Crime and Forensics</t>
  </si>
  <si>
    <t>10.4018/IJDCF.325062</t>
  </si>
  <si>
    <t>https://www.scopus.com/inward/record.uri?eid=2-s2.0-85169925495&amp;doi=10.4018%2fIJDCF.325062&amp;partnerID=40&amp;md5=9c0927371dac7de374de7669696cf02a</t>
  </si>
  <si>
    <t>2-s2.0-85169925495</t>
  </si>
  <si>
    <t>10.1109/MS.2023.3278056</t>
  </si>
  <si>
    <t>https://www.scopus.com/inward/record.uri?eid=2-s2.0-85164683997&amp;doi=10.1109%2fMS.2023.3278056&amp;partnerID=40&amp;md5=f0325b58fa32008de32b41738402213e</t>
  </si>
  <si>
    <t>2-s2.0-85164683997</t>
  </si>
  <si>
    <t>Ross S.I.; Martinez F.; Houde S.; Muller M.; Weisz J.D.</t>
  </si>
  <si>
    <t>Ross, Steven I. (34880707600); Martinez, Fernando (57221839782); Houde, Stephanie (57209500162); Muller, Michael (7404688942); Weisz, Justin D. (14036587800)</t>
  </si>
  <si>
    <t>34880707600; 57221839782; 57209500162; 7404688942; 14036587800</t>
  </si>
  <si>
    <t>International Conference on Intelligent User Interfaces, Proceedings IUI</t>
  </si>
  <si>
    <t>10.1145/3581641.3584037</t>
  </si>
  <si>
    <t>https://www.scopus.com/inward/record.uri?eid=2-s2.0-85146856593&amp;doi=10.1145%2f3581641.3584037&amp;partnerID=40&amp;md5=e6ac09d8a145c8524c19d6c77d7680a8</t>
  </si>
  <si>
    <t>2-s2.0-85146856593</t>
  </si>
  <si>
    <t>Raj R.; Costa D.E.</t>
  </si>
  <si>
    <t>Raj, Rachna (58865722500); Costa, Diego Elias (57198365954)</t>
  </si>
  <si>
    <t>58865722500; 57198365954</t>
  </si>
  <si>
    <t>10.1145/3643991.3645075</t>
  </si>
  <si>
    <t>https://www.scopus.com/inward/record.uri?eid=2-s2.0-85197392432&amp;doi=10.1145%2f3643991.3645075&amp;partnerID=40&amp;md5=ce8544d95c9e6f557e3249dcf4f18701</t>
  </si>
  <si>
    <t>2-s2.0-85197392432</t>
  </si>
  <si>
    <t>Böhm K.; Schedlberger L.-M.</t>
  </si>
  <si>
    <t>Böhm, Karsten (8690366600); Schedlberger, Lisa-Maria (58788941300)</t>
  </si>
  <si>
    <t>8690366600; 58788941300</t>
  </si>
  <si>
    <t>https://www.scopus.com/inward/record.uri?eid=2-s2.0-85181134921&amp;partnerID=40&amp;md5=9e6d9dfbc3efaa13da3b8e8f8e75c582</t>
  </si>
  <si>
    <t>2-s2.0-85181134921</t>
  </si>
  <si>
    <t>Martins G.F.; Firmino E.C.M.; De Mello V.P.</t>
  </si>
  <si>
    <t>Martins, Gustavo F. (59164972800); Firmino, Emiliandro C. M. (59164575600); De Mello, Vinicius P. (59165103500)</t>
  </si>
  <si>
    <t>59164972800; 59164575600; 59165103500</t>
  </si>
  <si>
    <t>The Use of Large Language Model in Code Review Automation: An Examination of Enforcing SOLID Principles</t>
  </si>
  <si>
    <t>14736 LNAI</t>
  </si>
  <si>
    <t>10.1007/978-3-031-60615-1_6</t>
  </si>
  <si>
    <t>https://www.scopus.com/inward/record.uri?eid=2-s2.0-85195447374&amp;doi=10.1007%2f978-3-031-60615-1_6&amp;partnerID=40&amp;md5=8b805d511e7b842419705f5a17e909d5</t>
  </si>
  <si>
    <t>2-s2.0-85195447374</t>
  </si>
  <si>
    <t>Manh D.N.; Le Hai N.; Dau A.T.V.; Nguyen A.M.; Nghiem K.; Guo J.; Bui N.D.Q.</t>
  </si>
  <si>
    <t>Manh, Dung Nguyen (57556765400); Le Hai, Nam (58071715800); Dau, Anh T.V. (57970609500); Nguyen, Anh Minh (58310629400); Nghiem, Khanh (58310052100); Guo, Jin (57203289380); Bui, Nghi D.Q. (57202916441)</t>
  </si>
  <si>
    <t>57556765400; 58071715800; 57970609500; 58310629400; 58310052100; 57203289380; 57202916441</t>
  </si>
  <si>
    <t>3rd Workshop for Natural Language Processing Open Source Software, NLP-OSS 2023, Proceedings of the Workshop</t>
  </si>
  <si>
    <t>https://www.scopus.com/inward/record.uri?eid=2-s2.0-85184998945&amp;partnerID=40&amp;md5=eef87b559e0bc274a6de9bea9a720b9a</t>
  </si>
  <si>
    <t>2-s2.0-85184998945</t>
  </si>
  <si>
    <t>14684 LNCS</t>
  </si>
  <si>
    <t>https://www.scopus.com/inward/record.uri?eid=2-s2.0-85195844991&amp;partnerID=40&amp;md5=51c0fedf8fd1499d7f3fd37e8700e113</t>
  </si>
  <si>
    <t>2-s2.0-85195844991</t>
  </si>
  <si>
    <t>Kulkarni V.; Reddy S.; Barat S.; Dutta J.</t>
  </si>
  <si>
    <t>Kulkarni, Vinay (8542305000); Reddy, Sreedhar (56265169100); Barat, Souvik (22633698400); Dutta, Jaya (58811612300)</t>
  </si>
  <si>
    <t>8542305000; 56265169100; 22633698400; 58811612300</t>
  </si>
  <si>
    <t>Proceedings - ACM/IEEE 26th International Conference on Model Driven Engineering Languages and Systems, MODELS 2023</t>
  </si>
  <si>
    <t>10.1109/MODELS58315.2023.00039</t>
  </si>
  <si>
    <t>https://www.scopus.com/inward/record.uri?eid=2-s2.0-85182329840&amp;doi=10.1109%2fMODELS58315.2023.00039&amp;partnerID=40&amp;md5=fb881707e4089d166a650c632d2f5da4</t>
  </si>
  <si>
    <t>2-s2.0-85182329840</t>
  </si>
  <si>
    <t>Neyem A.; Gonzalez L.A.; Mendoza M.; Alcocer J.P.S.; Centellas L.; Paredes C.</t>
  </si>
  <si>
    <t>Neyem, Andres (13105631200); Gonzalez, Luis A. (57203191310); Mendoza, Marcelo (7101729849); Alcocer, Juan Pablo Sandoval (57218705105); Centellas, Leonardo (59034881100); Paredes, Carlos (59034881200)</t>
  </si>
  <si>
    <t>13105631200; 57203191310; 7101729849; 57218705105; 59034881100; 59034881200</t>
  </si>
  <si>
    <t>IEEE Transactions on Learning Technologies</t>
  </si>
  <si>
    <t>10.1109/TLT.2024.3396735</t>
  </si>
  <si>
    <t>https://www.scopus.com/inward/record.uri?eid=2-s2.0-85192199453&amp;doi=10.1109%2fTLT.2024.3396735&amp;partnerID=40&amp;md5=e489d20ff79241841a6215cb235a6554</t>
  </si>
  <si>
    <t>2-s2.0-85192199453</t>
  </si>
  <si>
    <t>Helskyaho H.</t>
  </si>
  <si>
    <t>Helskyaho, Heli (57208391835)</t>
  </si>
  <si>
    <t>Conference of Open Innovation Association, FRUCT</t>
  </si>
  <si>
    <t>https://www.scopus.com/inward/record.uri?eid=2-s2.0-85179841784&amp;partnerID=40&amp;md5=d68ec6cdaedc8f2294fe1bccc253b5f4</t>
  </si>
  <si>
    <t>2-s2.0-85179841784</t>
  </si>
  <si>
    <t>Chemnitz L.; Reichenbach D.; Aldebes H.; Naveed M.; Narasimhan K.; Mezini M.</t>
  </si>
  <si>
    <t>Chemnitz, Leon (58317734700); Reichenbach, David (58316885000); Aldebes, Hani (58317734800); Naveed, Mariam (58316885100); Narasimhan, Krishna (57224950881); Mezini, Mira (6602112237)</t>
  </si>
  <si>
    <t>58317734700; 58316885000; 58317734800; 58316885100; 57224950881; 6602112237</t>
  </si>
  <si>
    <t>Proceedings - 2023 IEEE/ACM 2nd International Conference on AI Engineering - Software Engineering for AI, CAIN 2023</t>
  </si>
  <si>
    <t>10.1109/CAIN58948.2023.00031</t>
  </si>
  <si>
    <t>https://www.scopus.com/inward/record.uri?eid=2-s2.0-85165213729&amp;doi=10.1109%2fCAIN58948.2023.00031&amp;partnerID=40&amp;md5=74315df475b4ca92ec4edbb0e156c614</t>
  </si>
  <si>
    <t>2-s2.0-85165213729</t>
  </si>
  <si>
    <t>Wei X.; Gonugondla S.K.; Wang S.; Ahmad W.; Ray B.; Qian H.; Li X.; Kumar V.; Wang Z.; Tian Y.; Sun Q.; Athiwaratkun B.; Shang M.; Ramanathan M.K.; Bhatia P.; Xiang B.</t>
  </si>
  <si>
    <t>Wei, Xiaokai (56718883100); Gonugondla, Sujan Kumar (56940882300); Wang, Shiqi (57955356700); Ahmad, Wasi (57204779815); Ray, Baishakhi (24492560400); Qian, Haifeng (57955805800); Li, Xiaopeng (57221401597); Kumar, Varun (57220974632); Wang, Zijian (57566888400); Tian, Yuchen (57954916400); Sun, Qing (57219791460); Athiwaratkun, Ben (57194874763); Shang, Mingyue (57204474234); Ramanathan, Murali Krishna (7005717319); Bhatia, Parminder (57209095435); Xiang, Bing (7005065960)</t>
  </si>
  <si>
    <t>56718883100; 56940882300; 57955356700; 57204779815; 24492560400; 57955805800; 57221401597; 57220974632; 57566888400; 57954916400; 57219791460; 57194874763; 57204474234; 7005717319; 57209095435; 7005065960</t>
  </si>
  <si>
    <t>10.1145/3611643.3616302</t>
  </si>
  <si>
    <t>https://www.scopus.com/inward/record.uri?eid=2-s2.0-85177430344&amp;doi=10.1145%2f3611643.3616302&amp;partnerID=40&amp;md5=29361784898c0da553a1f68a7ebf1bef</t>
  </si>
  <si>
    <t>2-s2.0-85177430344</t>
  </si>
  <si>
    <t>Fürntratt H.; Schnabl P.; Krebs F.; Unterberger R.; Zeiner H.</t>
  </si>
  <si>
    <t>Fürntratt, Hermann (24479570000); Schnabl, Paul (58975833300); Krebs, Florian (57202951854); Unterberger, Roland (56111266200); Zeiner, Herwig (57269975800)</t>
  </si>
  <si>
    <t>24479570000; 58975833300; 57202951854; 56111266200; 57269975800</t>
  </si>
  <si>
    <t>Towards Higher Abstraction Levels in Quantum Computing</t>
  </si>
  <si>
    <t>14518 LNCS</t>
  </si>
  <si>
    <t>10.1007/978-981-97-0989-2_13</t>
  </si>
  <si>
    <t>https://www.scopus.com/inward/record.uri?eid=2-s2.0-85189757676&amp;doi=10.1007%2f978-981-97-0989-2_13&amp;partnerID=40&amp;md5=c126e4a4bc0b42bada73cf6f64d59f7e</t>
  </si>
  <si>
    <t>2-s2.0-85189757676</t>
  </si>
  <si>
    <t>Ahmad A.; Waseem M.; Liang P.; Fahmideh M.; Aktar M.S.; Mikkonen T.</t>
  </si>
  <si>
    <t>Ahmad, Aakash (36760479100); Waseem, Muhammad (57189504629); Liang, Peng (24923262400); Fahmideh, Mahdi (43061009500); Aktar, Mst Shamima (58146654300); Mikkonen, Tommi (57220096141)</t>
  </si>
  <si>
    <t>36760479100; 57189504629; 24923262400; 43061009500; 58146654300; 57220096141</t>
  </si>
  <si>
    <t>10.1145/3593434.3593468</t>
  </si>
  <si>
    <t>https://www.scopus.com/inward/record.uri?eid=2-s2.0-85162246873&amp;doi=10.1145%2f3593434.3593468&amp;partnerID=40&amp;md5=1c78ccea23743fa91c3d8528df2c40fc</t>
  </si>
  <si>
    <t>2-s2.0-85162246873</t>
  </si>
  <si>
    <t>Maninger D.; Narasimhan K.; Mezini M.</t>
  </si>
  <si>
    <t>Maninger, Daniel (58774116600); Narasimhan, Krishna (57224950881); Mezini, Mira (6602112237)</t>
  </si>
  <si>
    <t>58774116600; 57224950881; 6602112237</t>
  </si>
  <si>
    <t>10.1145/3639476.3639770</t>
  </si>
  <si>
    <t>https://www.scopus.com/inward/record.uri?eid=2-s2.0-85195151909&amp;doi=10.1145%2f3639476.3639770&amp;partnerID=40&amp;md5=02eaafc0892d7308dc0fab12e9777b02</t>
  </si>
  <si>
    <t>2-s2.0-85195151909</t>
  </si>
  <si>
    <t>Oswal J.U.; Kanakia H.T.; Suktel D.</t>
  </si>
  <si>
    <t>Oswal, Jay U. (58981884300); Kanakia, Harshil T. (56572713900); Suktel, Devvrat (58981884400)</t>
  </si>
  <si>
    <t>58981884300; 56572713900; 58981884400</t>
  </si>
  <si>
    <t>2nd International Conference on Intelligent Data Communication Technologies and Internet of Things, IDCIoT 2024</t>
  </si>
  <si>
    <t>10.1109/IDCIoT59759.2024.10467750</t>
  </si>
  <si>
    <t>https://www.scopus.com/inward/record.uri?eid=2-s2.0-85190131589&amp;doi=10.1109%2fIDCIoT59759.2024.10467750&amp;partnerID=40&amp;md5=280733fe088a3bf03db506d67a2ef0ce</t>
  </si>
  <si>
    <t>2-s2.0-85190131589</t>
  </si>
  <si>
    <t>Gilstrap C.; Bacic D.; Gilstrap C.</t>
  </si>
  <si>
    <t>Gilstrap, Curt (56835637000); Bacic, Dinko (55711015700); Gilstrap, Cristina (9638046400)</t>
  </si>
  <si>
    <t>56835637000; 55711015700; 9638046400</t>
  </si>
  <si>
    <t>2024 47th ICT and Electronics Convention, MIPRO 2024 - Proceedings</t>
  </si>
  <si>
    <t>10.1109/MIPRO60963.2024.10569536</t>
  </si>
  <si>
    <t>https://www.scopus.com/inward/record.uri?eid=2-s2.0-85198221353&amp;doi=10.1109%2fMIPRO60963.2024.10569536&amp;partnerID=40&amp;md5=ec8ebb3fb99832a86c731463e08ca109</t>
  </si>
  <si>
    <t>2-s2.0-85198221353</t>
  </si>
  <si>
    <t>Xu J.; Zhang X.; Li L.; Dang Y.; Cui Z.; He S.; Kang Y.; Rajmohan S.; Zhao Y.; He P.; Lin Q.; Zhang D.</t>
  </si>
  <si>
    <t>Xu, Junjielong (58523693500); Zhang, Xu (57212045781); Li, Liqun (58249839800); Dang, Yingnong (41561172500); Cui, Ziang (58896668600); He, Shilin (57191853952); Kang, Yu (51461513900); Rajmohan, Saravan (59052470500); Zhao, Yuan (59048195700); He, Pinjia (56241158600); Lin, Qingwei (55370882300); Zhang, Dongmei (55717568500)</t>
  </si>
  <si>
    <t>58523693500; 57212045781; 58249839800; 41561172500; 58896668600; 57191853952; 51461513900; 59052470500; 59048195700; 56241158600; 55370882300; 55717568500</t>
  </si>
  <si>
    <t>10.1145/3597503.3623326</t>
  </si>
  <si>
    <t>https://www.scopus.com/inward/record.uri?eid=2-s2.0-85185534853&amp;doi=10.1145%2f3597503.3623326&amp;partnerID=40&amp;md5=1768456382145e888b9ce44ce49619a0</t>
  </si>
  <si>
    <t>2-s2.0-85185534853</t>
  </si>
  <si>
    <t>Roy P.R.; Alam A.I.; Al-Omari F.; Roy B.; Roy C.K.; Schneider K.A.</t>
  </si>
  <si>
    <t>Roy, Palash R. (58621467400); Alam, Ajmain I. (58621513500); Al-Omari, Farouq (55555998600); Roy, Banani (15064838600); Roy, Chanchal K. (36176304400); Schneider, Kevin A. (7402470734)</t>
  </si>
  <si>
    <t>58621467400; 58621513500; 55555998600; 15064838600; 36176304400; 7402470734</t>
  </si>
  <si>
    <t>Proceedings - 2023 IEEE 17th International Workshop on Software Clones, IWSC 2023</t>
  </si>
  <si>
    <t>10.1109/IWSC60764.2023.00011</t>
  </si>
  <si>
    <t>https://www.scopus.com/inward/record.uri?eid=2-s2.0-85184238737&amp;doi=10.1109%2fIWSC60764.2023.00011&amp;partnerID=40&amp;md5=237a52813e9976737b8976c2a4c0eccd</t>
  </si>
  <si>
    <t>2-s2.0-85184238737</t>
  </si>
  <si>
    <t>Anderson N.; McGowan A.; Hanna P.; Cutting D.; Galway L.; Collins M.</t>
  </si>
  <si>
    <t>Anderson, Neil (7402523283); McGowan, Aidan (56829017200); Hanna, Philip (7103317172); Cutting, David (57210234641); Galway, Leo (29767562700); Collins, Matthew (56828603200)</t>
  </si>
  <si>
    <t>7402523283; 56829017200; 7103317172; 57210234641; 29767562700; 56828603200</t>
  </si>
  <si>
    <t>10.1109/EDUCON60312.2024.10578808</t>
  </si>
  <si>
    <t>https://www.scopus.com/inward/record.uri?eid=2-s2.0-85199020062&amp;doi=10.1109%2fEDUCON60312.2024.10578808&amp;partnerID=40&amp;md5=b6773b8d24ecf83ec60fa9c538eccc65</t>
  </si>
  <si>
    <t>2-s2.0-85199020062</t>
  </si>
  <si>
    <t>El Haji K.; Brandt C.; Zaidman A.</t>
  </si>
  <si>
    <t>El Haji, Khalid (59179119600); Brandt, Carolin (57219536571); Zaidman, Andy (18435685400)</t>
  </si>
  <si>
    <t>59179119600; 57219536571; 18435685400</t>
  </si>
  <si>
    <t>Proceedings - 2024 IEEE/ACM International Conference on Automation of Software Test, AST 2024</t>
  </si>
  <si>
    <t>10.1145/3644032.3644443</t>
  </si>
  <si>
    <t>https://www.scopus.com/inward/record.uri?eid=2-s2.0-85196127951&amp;doi=10.1145%2f3644032.3644443&amp;partnerID=40&amp;md5=8b4b2ae9b853ddbee3047178d0869795</t>
  </si>
  <si>
    <t>2-s2.0-85196127951</t>
  </si>
  <si>
    <t>Kazuo Y.</t>
  </si>
  <si>
    <t>Kazuo, Yanoo (59211664200)</t>
  </si>
  <si>
    <t>NEC Technical Journal</t>
  </si>
  <si>
    <t>https://www.scopus.com/inward/record.uri?eid=2-s2.0-85198017810&amp;partnerID=40&amp;md5=aa6e6ed3b554b46b8b64dc0272340952</t>
  </si>
  <si>
    <t>2-s2.0-85198017810</t>
  </si>
  <si>
    <t>Pan H.; Yang Y.</t>
  </si>
  <si>
    <t>Pan, Hongyue (59152015200); Yang, Yilong (57201588421)</t>
  </si>
  <si>
    <t>59152015200; 57201588421</t>
  </si>
  <si>
    <t>10.1145/3639478.3640048</t>
  </si>
  <si>
    <t>https://www.scopus.com/inward/record.uri?eid=2-s2.0-85194867757&amp;doi=10.1145%2f3639478.3640048&amp;partnerID=40&amp;md5=7802bb2285453a729698e91e7ec73983</t>
  </si>
  <si>
    <t>2-s2.0-85194867757</t>
  </si>
  <si>
    <t>Akuthota V.; Kasula R.; Sumona S.T.; Mohiuddin M.; Reza M.T.; Rahman M.M.</t>
  </si>
  <si>
    <t>Akuthota, Vishwanath (58985609200); Kasula, Raghunandan (58985703600); Sumona, Sabiha Tasnim (58985609300); Mohiuddin, Masud (58143859100); Reza, Md Tanzim (57215130369); Rahman, Md Mizanur (57220839113)</t>
  </si>
  <si>
    <t>58985609200; 58985703600; 58985609300; 58143859100; 57215130369; 57220839113</t>
  </si>
  <si>
    <t>Proceedings of 2023 IEEE 9th International Women in Engineering (WIE) Conference on Electrical and Computer Engineering, WIECON-ECE 2023</t>
  </si>
  <si>
    <t>10.1109/WIECON-ECE60392.2023.10456393</t>
  </si>
  <si>
    <t>https://www.scopus.com/inward/record.uri?eid=2-s2.0-85190377343&amp;doi=10.1109%2fWIECON-ECE60392.2023.10456393&amp;partnerID=40&amp;md5=deeeb3f008d529302dfef0431060e605</t>
  </si>
  <si>
    <t>2-s2.0-85190377343</t>
  </si>
  <si>
    <t>Jeuring J.; Groot R.; Keuning H.</t>
  </si>
  <si>
    <t>Jeuring, Johan (6602137556); Groot, Roel (58666417500); Keuning, Hieke (56644624100)</t>
  </si>
  <si>
    <t>6602137556; 58666417500; 56644624100</t>
  </si>
  <si>
    <t>10.1145/3631802.3631807</t>
  </si>
  <si>
    <t>https://www.scopus.com/inward/record.uri?eid=2-s2.0-85185532000&amp;doi=10.1145%2f3631802.3631807&amp;partnerID=40&amp;md5=c5efa8d4e68c5e82e6f6a54290e91ba8</t>
  </si>
  <si>
    <t>2-s2.0-85185532000</t>
  </si>
  <si>
    <t>https://www.scopus.com/inward/record.uri?eid=2-s2.0-85182005065&amp;partnerID=40&amp;md5=d01a03e73129169357f5c2e826e1cdea</t>
  </si>
  <si>
    <t>2-s2.0-85182005065</t>
  </si>
  <si>
    <t>Moratis K.; Diamantopoulos T.; Nastos D.-N.; Symeonidis A.</t>
  </si>
  <si>
    <t>Moratis, Konstantinos (59201779100); Diamantopoulos, Themistoklis (56044278100); Nastos, Dimitrios-Nikitas (57195503108); Symeonidis, Andreas (7004087388)</t>
  </si>
  <si>
    <t>59201779100; 56044278100; 57195503108; 7004087388</t>
  </si>
  <si>
    <t>10.1145/3643991.3645070</t>
  </si>
  <si>
    <t>https://www.scopus.com/inward/record.uri?eid=2-s2.0-85197448489&amp;doi=10.1145%2f3643991.3645070&amp;partnerID=40&amp;md5=afa73f63301728370f390f041282065d</t>
  </si>
  <si>
    <t>2-s2.0-85197448489</t>
  </si>
  <si>
    <t>https://www.scopus.com/inward/record.uri?eid=2-s2.0-85182791481&amp;partnerID=40&amp;md5=9eb0fb5ecae527881975176069a24e4f</t>
  </si>
  <si>
    <t>2-s2.0-85182791481</t>
  </si>
  <si>
    <t>Goel D.; Husain F.; Singh A.; Ghosh S.; Parayil A.; Bansal C.; Zhang X.; Rajmohan S.</t>
  </si>
  <si>
    <t>Goel, Drishti (58994497000); Husain, Fiza (57375981800); Singh, Aditya (59093047300); Ghosh, Supriyo (55786324100); Parayil, Anjaly (57202265189); Bansal, Chetan (55370264500); Zhang, Xuchao (57192072028); Rajmohan, Saravan (57224576879)</t>
  </si>
  <si>
    <t>58994497000; 57375981800; 59093047300; 55786324100; 57202265189; 55370264500; 57192072028; 57224576879</t>
  </si>
  <si>
    <t>10.1145/3663529.3663861</t>
  </si>
  <si>
    <t>https://www.scopus.com/inward/record.uri?eid=2-s2.0-85198654519&amp;doi=10.1145%2f3663529.3663861&amp;partnerID=40&amp;md5=10425cdfe461f881a386a15e22de81db</t>
  </si>
  <si>
    <t>2-s2.0-85198654519</t>
  </si>
  <si>
    <t>Wang Y.; Guo L.; Shi E.; Chen W.; Chen J.; Zhong W.; Wang M.; Li H.; Zhang H.; Lyu Z.; Zheng Z.</t>
  </si>
  <si>
    <t>Wang, Yanlin (57222817085); Guo, Lianghong (58317707800); Shi, Ensheng (57226182242); Chen, Wenqing (57204476130); Chen, Jiachi (57184505400); Zhong, Wanjun (57211975950); Wang, Menghan (57193331008); Li, Hui (57211503963); Zhang, Hongyu (55685668500); Lyu, Ziyu (56286393800); Zheng, Zibin (25224189400)</t>
  </si>
  <si>
    <t>57222817085; 58317707800; 57226182242; 57204476130; 57184505400; 57211975950; 57193331008; 57211503963; 55685668500; 56286393800; 25224189400</t>
  </si>
  <si>
    <t>10.1109/ICSME58846.2023.00014</t>
  </si>
  <si>
    <t>https://www.scopus.com/inward/record.uri?eid=2-s2.0-85181535121&amp;doi=10.1109%2fICSME58846.2023.00014&amp;partnerID=40&amp;md5=f3800911850416f2a5808e4cb7dda81f</t>
  </si>
  <si>
    <t>2-s2.0-85181535121</t>
  </si>
  <si>
    <t>Siddiq M.L.; Samee A.; Azgor S.R.; Haider M.A.; Sawraz S.I.; Santos J.C.S.</t>
  </si>
  <si>
    <t>Siddiq, Mohammed Latif (57694302400); Samee, Abdus (58225424100); Azgor, Sk Ruhul (58536583300); Haider, Md. Asif (58536595100); Sawraz, Shehabul Islam (58536599200); Santos, Joanna C. S. (57188733292)</t>
  </si>
  <si>
    <t>57694302400; 58225424100; 58536583300; 58536595100; 58536599200; 57188733292</t>
  </si>
  <si>
    <t>10.1109/NLBSE59153.2023.00018</t>
  </si>
  <si>
    <t>https://www.scopus.com/inward/record.uri?eid=2-s2.0-85160941441&amp;doi=10.1109%2fNLBSE59153.2023.00018&amp;partnerID=40&amp;md5=34b8bf4fa7f2c25fc821fdb64f333b4a</t>
  </si>
  <si>
    <t>2-s2.0-85160941441</t>
  </si>
  <si>
    <t>Software Construction</t>
  </si>
  <si>
    <t>Software Quality</t>
  </si>
  <si>
    <t>SDLC Application</t>
  </si>
  <si>
    <t>Research Strategy</t>
  </si>
  <si>
    <t>Terms</t>
  </si>
  <si>
    <t>Combination WITH repetitions</t>
  </si>
  <si>
    <t>Combination WITHOUT repetitions</t>
  </si>
  <si>
    <t>Font</t>
  </si>
  <si>
    <t>software development</t>
  </si>
  <si>
    <t>large language model</t>
  </si>
  <si>
    <t>llm</t>
  </si>
  <si>
    <t>generative ai</t>
  </si>
  <si>
    <t>automatic programming</t>
  </si>
  <si>
    <t>genai</t>
  </si>
  <si>
    <t>ai chatbot</t>
  </si>
  <si>
    <t>conversational ai</t>
  </si>
  <si>
    <t>Software Testing</t>
  </si>
  <si>
    <t>Software Construction,Software Testing</t>
  </si>
  <si>
    <t>Description</t>
  </si>
  <si>
    <t>Integrates LLMs with Flow-Based Programming (FBP) to facilitate real-time code generation.</t>
  </si>
  <si>
    <t>Presents a prototype of an AI-based chatbot designed to assist users of a Model-Driven Engineering (MDE) tool.</t>
  </si>
  <si>
    <t>Contribution facet</t>
  </si>
  <si>
    <t>Integrates a conversational AI virtual avatar to help users learn Pair Programming (PP) methodologies.</t>
  </si>
  <si>
    <t>Applies Latent Semantic Indexing (LSI) to cluster safety findings in industrial software development.</t>
  </si>
  <si>
    <t>Presents an AI-driven pipeline for detecting and refactoring data clumps in software development.</t>
  </si>
  <si>
    <t>Describes the implementation of an AI-powered code review assistant to improve pull request management.</t>
  </si>
  <si>
    <t>Introduces DOSA, an approach that matches Stack Overflow (SO) questions to official documentation (DOC).</t>
  </si>
  <si>
    <t>Presents a web-based AI tool for rapid source code development using  ChatGPT and prompt engineering.</t>
  </si>
  <si>
    <t>Describes a method for automating bug triage using bug report content to assign developers and components.</t>
  </si>
  <si>
    <t>Introduces An AI-powered API documentation generator that overcomes the limitations of manual and semi-automated processes.</t>
  </si>
  <si>
    <t>Presents a system that automates the transformation of sketched wireframes into UI skeleton code, streamlining the design process and reducing manual effort.</t>
  </si>
  <si>
    <t>Investigates the feasibility of using LLMs to automatically generate test cases from informal bug reports.</t>
  </si>
  <si>
    <t>Presents CAT-LM, a GPT-style language model with 2.7 billion parameters, trained on aligned code and tests to improve automated test generation.</t>
  </si>
  <si>
    <t>Introduces CCTEST, a framework designed to test and repair code completion systems in black-box settings.</t>
  </si>
  <si>
    <t>Introduces CodeFuse-13B, an open-source, pre-trained multilingual LLM specifically designed for code-related tasks with English and Chinese prompts.</t>
  </si>
  <si>
    <t>Presents CAPIR (Compositional API Recommendation), an approach to API recommendation for library-oriented code generation.</t>
  </si>
  <si>
    <t>Introduces CARET, a conversational assistant for Java development in Eclipse to assist with software development tasks.</t>
  </si>
  <si>
    <t>Discusses the design and development of a log management platform that uses LLMs to improve log parsing and anomaly detection.</t>
  </si>
  <si>
    <t>Presents DesignSystemsJS, a JavaScript library that standardizes Design Systems to address inconsistencies and inefficiencies across teams.</t>
  </si>
  <si>
    <t>Introduces MuTAP, a method that enhances test case generation using mutation testing to better reveal bugs.</t>
  </si>
  <si>
    <t>Proposes an approach to improve the performance of Pre-trained Language Models of Code (PLMCs) for Automated Program Repair (APR) through source code augmentation and curriculum learning.</t>
  </si>
  <si>
    <t>Introduces CODERANKER, a neural ranker designed to predict the correctness of a sampled program without execution.</t>
  </si>
  <si>
    <t>Introduces F-CodeLLM, a federated learning framework designed to adapt LLMs for software development tasks while preserving code data privacy.</t>
  </si>
  <si>
    <t xml:space="preserve">Introduces Fuzz4All, a universal fuzzing tool for generating diverse and realistic input for a wide range of programming and formal languages. </t>
  </si>
  <si>
    <t>Proposes GAMMA, an approach for donor code generation in template-based Automated Program Repair (APR).</t>
  </si>
  <si>
    <t>Presents GAP-Gen, a Guided Automatic Python Code Generation method, designed to improve the efficiency of generating Python source code.</t>
  </si>
  <si>
    <t>Provides a benchmark dataset for the automatic generation of domain models from natural language software requirements.</t>
  </si>
  <si>
    <t>Introduces an approach, named CHATMERGE, for resolving Git merge conflicts in collaborative software development</t>
  </si>
  <si>
    <t>Introduces InferFix, an end-to-end program repair framework to fix critical security and performance bugs in software.</t>
  </si>
  <si>
    <t>Presents an approach, TDREMINDER, for detecting TODO-missed commits in software repositories.</t>
  </si>
  <si>
    <t>Introduces KubePlaybook, a repository of Ansible playbooks designed for Kubernetes auto-remediation.</t>
  </si>
  <si>
    <t>Discusses LARCH (Large Language Model-based Automatic Readme Creation with Heuristics), a system developed to automatically generate coherent and factually correct  readmes for software repositories.</t>
  </si>
  <si>
    <t>Introduces LLMSecGuard, an open-source framework designed to enhance code security by integrating LLMs with static code analysers.</t>
  </si>
  <si>
    <t>Implements an Autonomous LLM-based Agent System (ALAS) at Austrian Post Group IT to automate the enhancement of user story quality in agile software development.</t>
  </si>
  <si>
    <t>Proposes LLMParser, a tool leveraging generative LLMs and few-shot tuning for log parsing, a critical first step in log-based analyses.</t>
  </si>
  <si>
    <t>Introduces C4SE, a chatbot designed to assist software engineers and managers with various tasks throughout the software development lifecycle.</t>
  </si>
  <si>
    <t>Introduces MicroRec, a novel microservice recommendation to improve the discovery, evaluation and compatibility of microservices.</t>
  </si>
  <si>
    <t>Presents MissConf, the first LLM-enhanced automated tool designed to  reproduce Configuration-Triggered Bugs (CTBugs).</t>
  </si>
  <si>
    <t>Presents an approach to translate human language requirements into high-level programming languages.</t>
  </si>
  <si>
    <t>Introduces MSDD-(IA)3, a parameter-efficient multi-classification Software Defect Detection (SDD) framework.</t>
  </si>
  <si>
    <t>Proposes P-CodeSum, an approach to Project-specific Code Summarisation (PCS) that uses a neural prompt selector to generate high-quality, project-specific code summaries.</t>
  </si>
  <si>
    <t>Presents an approach for improving the performance of binary code comment quality classification models.</t>
  </si>
  <si>
    <t>Discusses the development and evaluation of the Programmer’s Assistant, a prototype system designed to explore the utility of conversational interactions with a code-fluent LLM in software development.</t>
  </si>
  <si>
    <t>Proposes an approach to help domain experts create models in Model Driven Engineering (MDE) by generating context-specific prompts that overcome limitations such as context size and attention fading.</t>
  </si>
  <si>
    <t>Introduces an innovative AI-powered approach to transform   unstructured software requirement texts into standardized User Stories.</t>
  </si>
  <si>
    <t>Discusses UniLog, an automatic logging framework to generate log messages, determine logging positions and set verbosity levels.</t>
  </si>
  <si>
    <t>Explores the use of X-lifecycle data for enhancing cloud incident management.</t>
  </si>
  <si>
    <t>Proposes an approach called ChatDANCE to generate high quality and diverse augmented data to improve the performance of semantic code search models.</t>
  </si>
  <si>
    <t>Contribution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</si>
</sst>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22"/>
      <color theme="1"/>
      <name val="Calibri"/>
      <family val="2"/>
      <scheme val="minor"/>
    </font>
    <font>
      <b/>
      <sz val="18"/>
      <color theme="1"/>
      <name val="Calibri"/>
      <family val="2"/>
      <scheme val="minor"/>
    </font>
    <font>
      <sz val="18"/>
      <color theme="1"/>
      <name val="Calibri"/>
      <family val="2"/>
      <scheme val="minor"/>
    </font>
    <font>
      <sz val="11"/>
      <color theme="0"/>
      <name val="Calibri"/>
      <family val="2"/>
      <scheme val="minor"/>
    </font>
    <font>
      <sz val="12"/>
      <color theme="0"/>
      <name val="Calibri"/>
      <family val="2"/>
      <scheme val="minor"/>
    </font>
    <font>
      <b/>
      <sz val="22"/>
      <color theme="0"/>
      <name val="Calibri"/>
      <family val="2"/>
      <scheme val="minor"/>
    </font>
    <font>
      <b/>
      <sz val="12"/>
      <name val="Calibri"/>
      <family val="2"/>
      <scheme val="minor"/>
    </font>
    <font>
      <b/>
      <sz val="20"/>
      <color theme="0"/>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theme="4" tint="0.79998168889431442"/>
      </patternFill>
    </fill>
    <fill>
      <patternFill patternType="solid">
        <fgColor theme="4" tint="-0.24997711111789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theme="9"/>
      </left>
      <right style="thin">
        <color theme="9"/>
      </right>
      <top/>
      <bottom style="medium">
        <color theme="9"/>
      </bottom>
      <diagonal/>
    </border>
  </borders>
  <cellStyleXfs count="1">
    <xf numFmtId="0" fontId="0" fillId="0" borderId="0"/>
  </cellStyleXfs>
  <cellXfs count="60">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left"/>
    </xf>
    <xf numFmtId="0" fontId="1" fillId="0" borderId="13" xfId="0" applyFont="1" applyBorder="1" applyAlignment="1">
      <alignment horizontal="center"/>
    </xf>
    <xf numFmtId="0" fontId="6" fillId="2" borderId="1" xfId="0" applyFont="1" applyFill="1"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xf numFmtId="0" fontId="0" fillId="0" borderId="7" xfId="0" applyBorder="1"/>
    <xf numFmtId="0" fontId="0" fillId="0" borderId="1" xfId="0" applyBorder="1"/>
    <xf numFmtId="0" fontId="0" fillId="0" borderId="1" xfId="0" applyBorder="1" applyAlignment="1">
      <alignment horizontal="center"/>
    </xf>
    <xf numFmtId="0" fontId="0" fillId="0" borderId="2" xfId="0" applyBorder="1"/>
    <xf numFmtId="0" fontId="0" fillId="0" borderId="8"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3" xfId="0" applyBorder="1"/>
    <xf numFmtId="2" fontId="0" fillId="0" borderId="3" xfId="0" applyNumberFormat="1" applyBorder="1" applyAlignment="1">
      <alignment horizontal="center" vertical="center"/>
    </xf>
    <xf numFmtId="2" fontId="0" fillId="0" borderId="9" xfId="0" applyNumberFormat="1" applyBorder="1" applyAlignment="1">
      <alignment horizontal="center" vertical="center"/>
    </xf>
    <xf numFmtId="0" fontId="7" fillId="6" borderId="1" xfId="0" applyFont="1" applyFill="1" applyBorder="1" applyAlignment="1">
      <alignment horizontal="center" vertical="center"/>
    </xf>
    <xf numFmtId="0" fontId="0" fillId="2" borderId="1" xfId="0" applyFill="1" applyBorder="1"/>
    <xf numFmtId="0" fontId="0" fillId="2" borderId="1" xfId="0" applyFill="1" applyBorder="1" applyAlignment="1">
      <alignment horizontal="center" vertical="center"/>
    </xf>
    <xf numFmtId="0" fontId="0" fillId="7" borderId="1" xfId="0" applyFill="1" applyBorder="1"/>
    <xf numFmtId="0" fontId="0" fillId="7" borderId="1" xfId="0" applyFill="1" applyBorder="1" applyAlignment="1">
      <alignment horizontal="center" vertical="center"/>
    </xf>
    <xf numFmtId="0" fontId="0" fillId="5" borderId="1" xfId="0" applyFill="1" applyBorder="1"/>
    <xf numFmtId="0" fontId="4" fillId="4"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0" fillId="4" borderId="1" xfId="0" applyFont="1" applyFill="1" applyBorder="1" applyAlignment="1">
      <alignment horizontal="center"/>
    </xf>
    <xf numFmtId="0" fontId="2" fillId="4" borderId="1" xfId="0" applyFont="1" applyFill="1" applyBorder="1" applyAlignment="1">
      <alignment horizontal="center" vertical="center"/>
    </xf>
    <xf numFmtId="0" fontId="3" fillId="2" borderId="1" xfId="0" applyFont="1" applyFill="1" applyBorder="1" applyAlignment="1">
      <alignment horizontal="center" vertical="center"/>
    </xf>
    <xf numFmtId="2" fontId="0" fillId="0" borderId="0" xfId="0" applyNumberFormat="1" applyAlignment="1">
      <alignment horizontal="center" vertical="center"/>
    </xf>
    <xf numFmtId="1" fontId="0" fillId="0" borderId="0" xfId="0" applyNumberFormat="1" applyAlignment="1">
      <alignment horizontal="center" vertical="center"/>
    </xf>
    <xf numFmtId="2" fontId="0" fillId="0" borderId="1" xfId="0" applyNumberFormat="1" applyBorder="1" applyAlignment="1">
      <alignment horizontal="center"/>
    </xf>
    <xf numFmtId="2" fontId="0" fillId="0" borderId="3" xfId="0" applyNumberFormat="1" applyBorder="1" applyAlignment="1">
      <alignment horizontal="center"/>
    </xf>
    <xf numFmtId="2" fontId="0" fillId="0" borderId="9" xfId="0" applyNumberFormat="1" applyBorder="1" applyAlignment="1">
      <alignment horizontal="center"/>
    </xf>
    <xf numFmtId="0" fontId="0" fillId="0" borderId="0" xfId="0" applyAlignment="1">
      <alignment horizontal="left"/>
    </xf>
    <xf numFmtId="0" fontId="9" fillId="6" borderId="9" xfId="0" applyFont="1" applyFill="1" applyBorder="1" applyAlignment="1">
      <alignment horizontal="center" vertical="center"/>
    </xf>
    <xf numFmtId="0" fontId="9" fillId="6" borderId="7" xfId="0" applyFont="1" applyFill="1" applyBorder="1" applyAlignment="1">
      <alignment horizontal="center" vertical="center"/>
    </xf>
    <xf numFmtId="0" fontId="9" fillId="6" borderId="10" xfId="0" applyFont="1" applyFill="1" applyBorder="1" applyAlignment="1">
      <alignment horizontal="center" vertical="center"/>
    </xf>
    <xf numFmtId="0" fontId="9" fillId="6" borderId="11" xfId="0" applyFont="1" applyFill="1" applyBorder="1" applyAlignment="1">
      <alignment horizontal="center" vertical="center"/>
    </xf>
    <xf numFmtId="0" fontId="9" fillId="6" borderId="6" xfId="0" applyFont="1" applyFill="1" applyBorder="1" applyAlignment="1">
      <alignment horizontal="center" vertical="center"/>
    </xf>
    <xf numFmtId="0" fontId="9" fillId="6" borderId="4"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8"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0" fillId="2" borderId="8" xfId="0" applyFill="1" applyBorder="1" applyAlignment="1">
      <alignment horizontal="center" vertical="center"/>
    </xf>
    <xf numFmtId="0" fontId="0" fillId="2" borderId="5" xfId="0" applyFill="1" applyBorder="1" applyAlignment="1">
      <alignment horizontal="center" vertical="center"/>
    </xf>
    <xf numFmtId="0" fontId="0" fillId="7" borderId="8" xfId="0" applyFill="1" applyBorder="1" applyAlignment="1">
      <alignment horizontal="center" vertical="center"/>
    </xf>
    <xf numFmtId="0" fontId="0" fillId="7" borderId="5" xfId="0" applyFill="1" applyBorder="1" applyAlignment="1">
      <alignment horizontal="center" vertical="center"/>
    </xf>
    <xf numFmtId="0" fontId="0" fillId="2" borderId="12" xfId="0" applyFill="1" applyBorder="1" applyAlignment="1">
      <alignment horizontal="center" vertical="center"/>
    </xf>
    <xf numFmtId="0" fontId="8" fillId="6" borderId="1" xfId="0" applyFont="1" applyFill="1" applyBorder="1" applyAlignment="1">
      <alignment horizontal="center"/>
    </xf>
    <xf numFmtId="0" fontId="11" fillId="6" borderId="1" xfId="0" applyFont="1" applyFill="1" applyBorder="1" applyAlignment="1">
      <alignment horizontal="center" wrapText="1"/>
    </xf>
    <xf numFmtId="0" fontId="0" fillId="0" borderId="0" xfId="0" applyFill="1"/>
  </cellXfs>
  <cellStyles count="1">
    <cellStyle name="Normal" xfId="0" builtinId="0"/>
  </cellStyles>
  <dxfs count="161">
    <dxf>
      <alignment horizontal="center" vertical="center" textRotation="0" wrapText="0" indent="0" justifyLastLine="0" shrinkToFit="0" readingOrder="0"/>
    </dxf>
    <dxf>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bottom style="thin">
          <color rgb="FF000000"/>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bottom style="thin">
          <color rgb="FF000000"/>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bottom style="thin">
          <color rgb="FF000000"/>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bottom style="thin">
          <color rgb="FF000000"/>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border outline="0">
        <top style="thin">
          <color theme="9"/>
        </top>
      </border>
    </dxf>
    <dxf>
      <alignment horizontal="left" vertical="bottom" textRotation="0" wrapText="0" indent="0" justifyLastLine="0" shrinkToFit="0" readingOrder="0"/>
    </dxf>
    <dxf>
      <border outline="0">
        <bottom style="medium">
          <color theme="9"/>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theme="9"/>
        </left>
        <right style="thin">
          <color theme="9"/>
        </right>
        <top/>
        <bottom/>
      </border>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'Q1.1'!$B$3:$B$5</c:f>
              <c:numCache>
                <c:formatCode>General</c:formatCode>
                <c:ptCount val="3"/>
                <c:pt idx="0">
                  <c:v>2022</c:v>
                </c:pt>
                <c:pt idx="1">
                  <c:v>2023</c:v>
                </c:pt>
                <c:pt idx="2">
                  <c:v>2024</c:v>
                </c:pt>
              </c:numCache>
            </c:numRef>
          </c:cat>
          <c:val>
            <c:numRef>
              <c:f>'Q1.1'!$C$3:$C$5</c:f>
              <c:numCache>
                <c:formatCode>General</c:formatCode>
                <c:ptCount val="3"/>
                <c:pt idx="0">
                  <c:v>3</c:v>
                </c:pt>
                <c:pt idx="1">
                  <c:v>18</c:v>
                </c:pt>
                <c:pt idx="2">
                  <c:v>27</c:v>
                </c:pt>
              </c:numCache>
            </c:numRef>
          </c:val>
          <c:smooth val="0"/>
          <c:extLst>
            <c:ext xmlns:c16="http://schemas.microsoft.com/office/drawing/2014/chart" uri="{C3380CC4-5D6E-409C-BE32-E72D297353CC}">
              <c16:uniqueId val="{00000000-B48F-468A-8608-1C0DEFA0F9A9}"/>
            </c:ext>
          </c:extLst>
        </c:ser>
        <c:dLbls>
          <c:dLblPos val="t"/>
          <c:showLegendKey val="0"/>
          <c:showVal val="1"/>
          <c:showCatName val="0"/>
          <c:showSerName val="0"/>
          <c:showPercent val="0"/>
          <c:showBubbleSize val="0"/>
        </c:dLbls>
        <c:smooth val="0"/>
        <c:axId val="925591567"/>
        <c:axId val="925588207"/>
      </c:lineChart>
      <c:catAx>
        <c:axId val="925591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'Q1.2'!$B$3:$B$5</c:f>
              <c:strCache>
                <c:ptCount val="3"/>
                <c:pt idx="0">
                  <c:v>Conference paper</c:v>
                </c:pt>
                <c:pt idx="1">
                  <c:v>Article</c:v>
                </c:pt>
                <c:pt idx="2">
                  <c:v>Book Chapter</c:v>
                </c:pt>
              </c:strCache>
            </c:strRef>
          </c:cat>
          <c:val>
            <c:numRef>
              <c:f>'Q1.2'!$C$3:$C$5</c:f>
              <c:numCache>
                <c:formatCode>General</c:formatCode>
                <c:ptCount val="3"/>
                <c:pt idx="0">
                  <c:v>39</c:v>
                </c:pt>
                <c:pt idx="1">
                  <c:v>8</c:v>
                </c:pt>
                <c:pt idx="2">
                  <c:v>1</c:v>
                </c:pt>
              </c:numCache>
            </c:numRef>
          </c:val>
          <c:extLst>
            <c:ext xmlns:c16="http://schemas.microsoft.com/office/drawing/2014/chart" uri="{C3380CC4-5D6E-409C-BE32-E72D297353CC}">
              <c16:uniqueId val="{00000000-7850-48BB-A917-B67A84F910DD}"/>
            </c:ext>
          </c:extLst>
        </c:ser>
        <c:dLbls>
          <c:showLegendKey val="0"/>
          <c:showVal val="1"/>
          <c:showCatName val="0"/>
          <c:showSerName val="0"/>
          <c:showPercent val="0"/>
          <c:showBubbleSize val="0"/>
        </c:dLbls>
        <c:gapWidth val="150"/>
        <c:axId val="925591567"/>
        <c:axId val="925588207"/>
      </c:barChart>
      <c:catAx>
        <c:axId val="925591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'Q2.1'!$B$3:$B$7</c:f>
              <c:strCache>
                <c:ptCount val="5"/>
                <c:pt idx="0">
                  <c:v>Software Maintenance</c:v>
                </c:pt>
                <c:pt idx="1">
                  <c:v>Software Testing</c:v>
                </c:pt>
                <c:pt idx="2">
                  <c:v>Software Construction</c:v>
                </c:pt>
                <c:pt idx="3">
                  <c:v>Software Architecture and Design</c:v>
                </c:pt>
                <c:pt idx="4">
                  <c:v>Software Requirements</c:v>
                </c:pt>
              </c:strCache>
            </c:strRef>
          </c:cat>
          <c:val>
            <c:numRef>
              <c:f>'Q2.1'!$C$3:$C$7</c:f>
              <c:numCache>
                <c:formatCode>General</c:formatCode>
                <c:ptCount val="5"/>
                <c:pt idx="0">
                  <c:v>3</c:v>
                </c:pt>
                <c:pt idx="1">
                  <c:v>20</c:v>
                </c:pt>
                <c:pt idx="2">
                  <c:v>27</c:v>
                </c:pt>
                <c:pt idx="3">
                  <c:v>3</c:v>
                </c:pt>
                <c:pt idx="4">
                  <c:v>3</c:v>
                </c:pt>
              </c:numCache>
            </c:numRef>
          </c:val>
          <c:extLst>
            <c:ext xmlns:c16="http://schemas.microsoft.com/office/drawing/2014/chart" uri="{C3380CC4-5D6E-409C-BE32-E72D297353CC}">
              <c16:uniqueId val="{00000000-E0FB-4464-8B45-F75345EC7A31}"/>
            </c:ext>
          </c:extLst>
        </c:ser>
        <c:dLbls>
          <c:showLegendKey val="0"/>
          <c:showVal val="1"/>
          <c:showCatName val="0"/>
          <c:showSerName val="0"/>
          <c:showPercent val="0"/>
          <c:showBubbleSize val="0"/>
        </c:dLbls>
        <c:gapWidth val="150"/>
        <c:axId val="925591567"/>
        <c:axId val="925588207"/>
      </c:barChart>
      <c:catAx>
        <c:axId val="925591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'Q2.2'!$B$40:$C$53</c:f>
              <c:multiLvlStrCache>
                <c:ptCount val="14"/>
                <c:lvl>
                  <c:pt idx="0">
                    <c:v>Incident Management</c:v>
                  </c:pt>
                  <c:pt idx="1">
                    <c:v>System Tracking</c:v>
                  </c:pt>
                  <c:pt idx="2">
                    <c:v>Bug/Defect Detection/Classification</c:v>
                  </c:pt>
                  <c:pt idx="3">
                    <c:v>Test Case/Data Generation</c:v>
                  </c:pt>
                  <c:pt idx="4">
                    <c:v>Version Control and Integration</c:v>
                  </c:pt>
                  <c:pt idx="5">
                    <c:v>Code Documentation/Comprehension</c:v>
                  </c:pt>
                  <c:pt idx="6">
                    <c:v>Code Refactoring/Improvement</c:v>
                  </c:pt>
                  <c:pt idx="7">
                    <c:v>Code Completion/Suggestion</c:v>
                  </c:pt>
                  <c:pt idx="8">
                    <c:v>Code Translation</c:v>
                  </c:pt>
                  <c:pt idx="9">
                    <c:v>Code Generation</c:v>
                  </c:pt>
                  <c:pt idx="10">
                    <c:v>UI/UX Design</c:v>
                  </c:pt>
                  <c:pt idx="11">
                    <c:v>Design Modelling</c:v>
                  </c:pt>
                  <c:pt idx="12">
                    <c:v>User Story Generation/Enhancement</c:v>
                  </c:pt>
                  <c:pt idx="13">
                    <c:v>Requirements Modelling</c:v>
                  </c:pt>
                </c:lvl>
                <c:lvl>
                  <c:pt idx="0">
                    <c:v>Software Maintenance</c:v>
                  </c:pt>
                  <c:pt idx="2">
                    <c:v>Software Testing</c:v>
                  </c:pt>
                  <c:pt idx="4">
                    <c:v>Software Construction</c:v>
                  </c:pt>
                  <c:pt idx="10">
                    <c:v>Software Architecture and Design</c:v>
                  </c:pt>
                  <c:pt idx="12">
                    <c:v>Software Requirements</c:v>
                  </c:pt>
                </c:lvl>
              </c:multiLvlStrCache>
            </c:multiLvlStrRef>
          </c:cat>
          <c:val>
            <c:numRef>
              <c:f>'Q2.2'!$D$40:$D$53</c:f>
              <c:numCache>
                <c:formatCode>General</c:formatCode>
                <c:ptCount val="14"/>
                <c:pt idx="0">
                  <c:v>1</c:v>
                </c:pt>
                <c:pt idx="1">
                  <c:v>2</c:v>
                </c:pt>
                <c:pt idx="2">
                  <c:v>17</c:v>
                </c:pt>
                <c:pt idx="3">
                  <c:v>10</c:v>
                </c:pt>
                <c:pt idx="4">
                  <c:v>2</c:v>
                </c:pt>
                <c:pt idx="5">
                  <c:v>12</c:v>
                </c:pt>
                <c:pt idx="6">
                  <c:v>9</c:v>
                </c:pt>
                <c:pt idx="7">
                  <c:v>10</c:v>
                </c:pt>
                <c:pt idx="8">
                  <c:v>6</c:v>
                </c:pt>
                <c:pt idx="9">
                  <c:v>15</c:v>
                </c:pt>
                <c:pt idx="10">
                  <c:v>1</c:v>
                </c:pt>
                <c:pt idx="11">
                  <c:v>2</c:v>
                </c:pt>
                <c:pt idx="12">
                  <c:v>2</c:v>
                </c:pt>
                <c:pt idx="13">
                  <c:v>1</c:v>
                </c:pt>
              </c:numCache>
            </c:numRef>
          </c:val>
          <c:extLst>
            <c:ext xmlns:c16="http://schemas.microsoft.com/office/drawing/2014/chart" uri="{C3380CC4-5D6E-409C-BE32-E72D297353CC}">
              <c16:uniqueId val="{00000000-E71B-483A-9527-5263D08584FC}"/>
            </c:ext>
          </c:extLst>
        </c:ser>
        <c:dLbls>
          <c:showLegendKey val="0"/>
          <c:showVal val="0"/>
          <c:showCatName val="0"/>
          <c:showSerName val="0"/>
          <c:showPercent val="0"/>
          <c:showBubbleSize val="0"/>
        </c:dLbls>
        <c:gapWidth val="182"/>
        <c:axId val="995089135"/>
        <c:axId val="995084335"/>
      </c:barChart>
      <c:catAx>
        <c:axId val="9950891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95084335"/>
        <c:crosses val="autoZero"/>
        <c:auto val="1"/>
        <c:lblAlgn val="ctr"/>
        <c:lblOffset val="100"/>
        <c:noMultiLvlLbl val="0"/>
      </c:catAx>
      <c:valAx>
        <c:axId val="9950843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95089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'Q2.3'!$C$15</c:f>
              <c:strCache>
                <c:ptCount val="1"/>
                <c:pt idx="0">
                  <c:v>Number of studies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'Q2.3'!$B$16:$B$21</c:f>
              <c:strCache>
                <c:ptCount val="6"/>
                <c:pt idx="0">
                  <c:v>Others</c:v>
                </c:pt>
                <c:pt idx="1">
                  <c:v>BERT</c:v>
                </c:pt>
                <c:pt idx="2">
                  <c:v>Codex</c:v>
                </c:pt>
                <c:pt idx="3">
                  <c:v>GPT</c:v>
                </c:pt>
                <c:pt idx="4">
                  <c:v>Llama</c:v>
                </c:pt>
                <c:pt idx="5">
                  <c:v>T5</c:v>
                </c:pt>
              </c:strCache>
            </c:strRef>
          </c:cat>
          <c:val>
            <c:numRef>
              <c:f>'Q2.3'!$C$16:$C$21</c:f>
              <c:numCache>
                <c:formatCode>General</c:formatCode>
                <c:ptCount val="6"/>
                <c:pt idx="0">
                  <c:v>14</c:v>
                </c:pt>
                <c:pt idx="1">
                  <c:v>8</c:v>
                </c:pt>
                <c:pt idx="2">
                  <c:v>3</c:v>
                </c:pt>
                <c:pt idx="3">
                  <c:v>23</c:v>
                </c:pt>
                <c:pt idx="4">
                  <c:v>4</c:v>
                </c:pt>
                <c:pt idx="5">
                  <c:v>5</c:v>
                </c:pt>
              </c:numCache>
            </c:numRef>
          </c:val>
          <c:extLst>
            <c:ext xmlns:c16="http://schemas.microsoft.com/office/drawing/2014/chart" uri="{C3380CC4-5D6E-409C-BE32-E72D297353CC}">
              <c16:uniqueId val="{00000000-7B4E-4FA6-8034-D25BB8E50272}"/>
            </c:ext>
          </c:extLst>
        </c:ser>
        <c:dLbls>
          <c:dLblPos val="outEnd"/>
          <c:showLegendKey val="0"/>
          <c:showVal val="1"/>
          <c:showCatName val="0"/>
          <c:showSerName val="0"/>
          <c:showPercent val="0"/>
          <c:showBubbleSize val="0"/>
        </c:dLbls>
        <c:gapWidth val="182"/>
        <c:axId val="1017322863"/>
        <c:axId val="1017321903"/>
      </c:barChart>
      <c:catAx>
        <c:axId val="1017322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s-ES"/>
          </a:p>
        </c:txPr>
        <c:crossAx val="1017321903"/>
        <c:crosses val="autoZero"/>
        <c:auto val="1"/>
        <c:lblAlgn val="ctr"/>
        <c:lblOffset val="100"/>
        <c:noMultiLvlLbl val="0"/>
      </c:catAx>
      <c:valAx>
        <c:axId val="10173219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17322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'Q3.1'!$B$3:$B$5</c:f>
              <c:strCache>
                <c:ptCount val="3"/>
                <c:pt idx="0">
                  <c:v>Method/Approach</c:v>
                </c:pt>
                <c:pt idx="1">
                  <c:v>Model/Framework</c:v>
                </c:pt>
                <c:pt idx="2">
                  <c:v>Tool</c:v>
                </c:pt>
              </c:strCache>
            </c:strRef>
          </c:cat>
          <c:val>
            <c:numRef>
              <c:f>'Q3.1'!$C$3:$C$5</c:f>
              <c:numCache>
                <c:formatCode>General</c:formatCode>
                <c:ptCount val="3"/>
                <c:pt idx="0">
                  <c:v>20</c:v>
                </c:pt>
                <c:pt idx="1">
                  <c:v>15</c:v>
                </c:pt>
                <c:pt idx="2">
                  <c:v>13</c:v>
                </c:pt>
              </c:numCache>
            </c:numRef>
          </c:val>
          <c:extLst>
            <c:ext xmlns:c16="http://schemas.microsoft.com/office/drawing/2014/chart" uri="{C3380CC4-5D6E-409C-BE32-E72D297353CC}">
              <c16:uniqueId val="{00000000-49CE-4AB2-9667-1685A0874760}"/>
            </c:ext>
          </c:extLst>
        </c:ser>
        <c:dLbls>
          <c:showLegendKey val="0"/>
          <c:showVal val="1"/>
          <c:showCatName val="0"/>
          <c:showSerName val="0"/>
          <c:showPercent val="0"/>
          <c:showBubbleSize val="0"/>
        </c:dLbls>
        <c:gapWidth val="150"/>
        <c:axId val="925591567"/>
        <c:axId val="925588207"/>
      </c:barChart>
      <c:catAx>
        <c:axId val="925591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'Q3.2'!$B$3:$B$7</c:f>
              <c:strCache>
                <c:ptCount val="5"/>
                <c:pt idx="0">
                  <c:v>None</c:v>
                </c:pt>
                <c:pt idx="1">
                  <c:v>Experimental Simulation</c:v>
                </c:pt>
                <c:pt idx="2">
                  <c:v>Field Experiment</c:v>
                </c:pt>
                <c:pt idx="3">
                  <c:v>Judgement Study</c:v>
                </c:pt>
                <c:pt idx="4">
                  <c:v>Laboratory Experiment</c:v>
                </c:pt>
              </c:strCache>
            </c:strRef>
          </c:cat>
          <c:val>
            <c:numRef>
              <c:f>'Q3.2'!$C$3:$C$7</c:f>
              <c:numCache>
                <c:formatCode>General</c:formatCode>
                <c:ptCount val="5"/>
                <c:pt idx="0">
                  <c:v>5</c:v>
                </c:pt>
                <c:pt idx="1">
                  <c:v>4</c:v>
                </c:pt>
                <c:pt idx="2">
                  <c:v>7</c:v>
                </c:pt>
                <c:pt idx="3">
                  <c:v>2</c:v>
                </c:pt>
                <c:pt idx="4">
                  <c:v>30</c:v>
                </c:pt>
              </c:numCache>
            </c:numRef>
          </c:val>
          <c:extLst>
            <c:ext xmlns:c16="http://schemas.microsoft.com/office/drawing/2014/chart" uri="{C3380CC4-5D6E-409C-BE32-E72D297353CC}">
              <c16:uniqueId val="{00000000-A568-49BD-A7FD-1778A18BADE7}"/>
            </c:ext>
          </c:extLst>
        </c:ser>
        <c:dLbls>
          <c:showLegendKey val="0"/>
          <c:showVal val="1"/>
          <c:showCatName val="0"/>
          <c:showSerName val="0"/>
          <c:showPercent val="0"/>
          <c:showBubbleSize val="0"/>
        </c:dLbls>
        <c:gapWidth val="150"/>
        <c:axId val="925591567"/>
        <c:axId val="925588207"/>
      </c:barChart>
      <c:catAx>
        <c:axId val="925591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600075</xdr:colOff>
      <xdr:row>6</xdr:row>
      <xdr:rowOff>180975</xdr:rowOff>
    </xdr:from>
    <xdr:to>
      <xdr:col>7</xdr:col>
      <xdr:colOff>495300</xdr:colOff>
      <xdr:row>26</xdr:row>
      <xdr:rowOff>42863</xdr:rowOff>
    </xdr:to>
    <xdr:graphicFrame macro="">
      <xdr:nvGraphicFramePr>
        <xdr:cNvPr id="5" name="Chart 4">
          <a:extLst>
            <a:ext uri="{FF2B5EF4-FFF2-40B4-BE49-F238E27FC236}">
              <a16:creationId xmlns:a16="http://schemas.microsoft.com/office/drawing/2014/main" id="{1DDFBB15-4563-43DB-91E4-33D32887B8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247650</xdr:colOff>
      <xdr:row>11</xdr:row>
      <xdr:rowOff>0</xdr:rowOff>
    </xdr:from>
    <xdr:to>
      <xdr:col>17</xdr:col>
      <xdr:colOff>752475</xdr:colOff>
      <xdr:row>23</xdr:row>
      <xdr:rowOff>171450</xdr:rowOff>
    </xdr:to>
    <xdr:pic>
      <xdr:nvPicPr>
        <xdr:cNvPr id="2" name="Graphic 1">
          <a:extLst>
            <a:ext uri="{FF2B5EF4-FFF2-40B4-BE49-F238E27FC236}">
              <a16:creationId xmlns:a16="http://schemas.microsoft.com/office/drawing/2014/main" id="{75F562EA-F74E-4612-AA7C-AF3D3DF9A445}"/>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1020425" y="2095500"/>
          <a:ext cx="6296025" cy="2457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600075</xdr:colOff>
      <xdr:row>6</xdr:row>
      <xdr:rowOff>180975</xdr:rowOff>
    </xdr:from>
    <xdr:to>
      <xdr:col>7</xdr:col>
      <xdr:colOff>495300</xdr:colOff>
      <xdr:row>26</xdr:row>
      <xdr:rowOff>42863</xdr:rowOff>
    </xdr:to>
    <xdr:graphicFrame macro="">
      <xdr:nvGraphicFramePr>
        <xdr:cNvPr id="2" name="Chart 1">
          <a:extLst>
            <a:ext uri="{FF2B5EF4-FFF2-40B4-BE49-F238E27FC236}">
              <a16:creationId xmlns:a16="http://schemas.microsoft.com/office/drawing/2014/main" id="{810B00EF-3EBA-4244-923A-BF908017D7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8</xdr:row>
      <xdr:rowOff>180975</xdr:rowOff>
    </xdr:from>
    <xdr:to>
      <xdr:col>7</xdr:col>
      <xdr:colOff>504825</xdr:colOff>
      <xdr:row>28</xdr:row>
      <xdr:rowOff>42863</xdr:rowOff>
    </xdr:to>
    <xdr:graphicFrame macro="">
      <xdr:nvGraphicFramePr>
        <xdr:cNvPr id="2" name="Chart 1">
          <a:extLst>
            <a:ext uri="{FF2B5EF4-FFF2-40B4-BE49-F238E27FC236}">
              <a16:creationId xmlns:a16="http://schemas.microsoft.com/office/drawing/2014/main" id="{C3B3F4B6-2F21-4653-A105-D88E03B9FC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xdr:colOff>
      <xdr:row>4</xdr:row>
      <xdr:rowOff>155864</xdr:rowOff>
    </xdr:from>
    <xdr:to>
      <xdr:col>26</xdr:col>
      <xdr:colOff>202216</xdr:colOff>
      <xdr:row>52</xdr:row>
      <xdr:rowOff>188462</xdr:rowOff>
    </xdr:to>
    <xdr:graphicFrame macro="">
      <xdr:nvGraphicFramePr>
        <xdr:cNvPr id="7" name="Chart 6">
          <a:extLst>
            <a:ext uri="{FF2B5EF4-FFF2-40B4-BE49-F238E27FC236}">
              <a16:creationId xmlns:a16="http://schemas.microsoft.com/office/drawing/2014/main" id="{ACF67F4D-66D9-4BF1-8AB1-262058FCA9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588819</xdr:colOff>
      <xdr:row>11</xdr:row>
      <xdr:rowOff>51954</xdr:rowOff>
    </xdr:from>
    <xdr:to>
      <xdr:col>16</xdr:col>
      <xdr:colOff>51158</xdr:colOff>
      <xdr:row>20</xdr:row>
      <xdr:rowOff>177956</xdr:rowOff>
    </xdr:to>
    <xdr:graphicFrame macro="">
      <xdr:nvGraphicFramePr>
        <xdr:cNvPr id="4" name="Chart 3">
          <a:extLst>
            <a:ext uri="{FF2B5EF4-FFF2-40B4-BE49-F238E27FC236}">
              <a16:creationId xmlns:a16="http://schemas.microsoft.com/office/drawing/2014/main" id="{A734EF3A-DEEF-4B7D-B04B-18A15CD966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600075</xdr:colOff>
      <xdr:row>6</xdr:row>
      <xdr:rowOff>180975</xdr:rowOff>
    </xdr:from>
    <xdr:to>
      <xdr:col>7</xdr:col>
      <xdr:colOff>495300</xdr:colOff>
      <xdr:row>26</xdr:row>
      <xdr:rowOff>42863</xdr:rowOff>
    </xdr:to>
    <xdr:graphicFrame macro="">
      <xdr:nvGraphicFramePr>
        <xdr:cNvPr id="2" name="Chart 1">
          <a:extLst>
            <a:ext uri="{FF2B5EF4-FFF2-40B4-BE49-F238E27FC236}">
              <a16:creationId xmlns:a16="http://schemas.microsoft.com/office/drawing/2014/main" id="{F19AF02C-376E-4500-93C9-5C8F125734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8</xdr:row>
      <xdr:rowOff>171450</xdr:rowOff>
    </xdr:from>
    <xdr:to>
      <xdr:col>7</xdr:col>
      <xdr:colOff>504825</xdr:colOff>
      <xdr:row>28</xdr:row>
      <xdr:rowOff>33338</xdr:rowOff>
    </xdr:to>
    <xdr:graphicFrame macro="">
      <xdr:nvGraphicFramePr>
        <xdr:cNvPr id="2" name="Chart 1">
          <a:extLst>
            <a:ext uri="{FF2B5EF4-FFF2-40B4-BE49-F238E27FC236}">
              <a16:creationId xmlns:a16="http://schemas.microsoft.com/office/drawing/2014/main" id="{357A5C0B-88CB-424E-AD4A-C677E12490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004AC40-8BA5-4ED6-9E79-7371211AFA3E}" name="Table21" displayName="Table21" ref="A2:T258" totalsRowShown="0" headerRowDxfId="160" dataDxfId="159">
  <autoFilter ref="A2:T258" xr:uid="{5004AC40-8BA5-4ED6-9E79-7371211AFA3E}"/>
  <tableColumns count="20">
    <tableColumn id="1" xr3:uid="{F6522AC6-DEFB-4E8F-9738-FE53C433C3DA}" name="Authors" dataDxfId="158"/>
    <tableColumn id="2" xr3:uid="{0734E8F5-8143-40EB-8BF8-A60DE9C32633}" name="Author full names" dataDxfId="157"/>
    <tableColumn id="3" xr3:uid="{FB39A068-EC39-4454-97BF-9A49697FCEB4}" name="Author(s) ID" dataDxfId="156"/>
    <tableColumn id="4" xr3:uid="{07E75C93-09F2-48A0-AE0A-D7C2EB67BE79}" name="Title" dataDxfId="155"/>
    <tableColumn id="5" xr3:uid="{531D561B-0D68-4A89-85F2-25574FD56530}" name="Year" dataDxfId="154"/>
    <tableColumn id="6" xr3:uid="{93AA98B2-C4E8-4D9C-A9CB-09399D3A92FA}" name="Source title" dataDxfId="153"/>
    <tableColumn id="7" xr3:uid="{C751A8BE-53BF-481F-BC1C-7081697FCA2D}" name="Volume" dataDxfId="152"/>
    <tableColumn id="8" xr3:uid="{0FEA69EC-EC69-44EA-BF4B-4339BB03C99D}" name="Issue" dataDxfId="151"/>
    <tableColumn id="9" xr3:uid="{5DF82281-8E52-475A-A4AA-C898DE4663A1}" name="Art. No." dataDxfId="150"/>
    <tableColumn id="10" xr3:uid="{63D5F0C6-471F-4CA2-A0D3-DEA456AA9B22}" name="Page start" dataDxfId="149"/>
    <tableColumn id="11" xr3:uid="{131F8873-1D0E-4A48-8389-D953CD15C9E7}" name="Page end" dataDxfId="148"/>
    <tableColumn id="12" xr3:uid="{A26CA5ED-FAD3-429F-9E0C-F7095C274E16}" name="Page count" dataDxfId="147"/>
    <tableColumn id="13" xr3:uid="{CCB13C01-CCE2-4524-A54D-C21DF50ED19D}" name="Cited by" dataDxfId="146"/>
    <tableColumn id="14" xr3:uid="{939B34D2-ABAA-4BC2-AD01-6C4BE47F4E40}" name="DOI" dataDxfId="145"/>
    <tableColumn id="15" xr3:uid="{46914630-4217-48AF-82F0-60EDE5C99FB7}" name="Link" dataDxfId="144"/>
    <tableColumn id="16" xr3:uid="{BE1721A1-6AFA-49CF-AE0C-C33AAB967D8F}" name="Document Type" dataDxfId="143"/>
    <tableColumn id="17" xr3:uid="{1927D17F-0255-453D-8A0E-DF4535CF2F01}" name="Publication Stage" dataDxfId="142"/>
    <tableColumn id="18" xr3:uid="{9C2CF1E0-9063-414D-9105-9ADF7FB67932}" name="Open Access" dataDxfId="141"/>
    <tableColumn id="19" xr3:uid="{A5ADB9E8-F0D6-48D8-B6C6-A69B5AB4A0E3}" name="Source" dataDxfId="140"/>
    <tableColumn id="20" xr3:uid="{303E2E2A-2701-41A1-8F15-27C27D62036C}" name="EID" dataDxfId="1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428161DB-ACAF-42B8-AFD9-E79A9ADB6624}" name="Table22" displayName="Table22" ref="A1:T57" totalsRowShown="0" headerRowDxfId="138" dataDxfId="136" headerRowBorderDxfId="137" tableBorderDxfId="135">
  <autoFilter ref="A1:T57" xr:uid="{428161DB-ACAF-42B8-AFD9-E79A9ADB6624}"/>
  <tableColumns count="20">
    <tableColumn id="1" xr3:uid="{33881B02-BC45-4C8F-9835-9DD8D27BB55C}" name="Authors" dataDxfId="134"/>
    <tableColumn id="2" xr3:uid="{BCD8BD15-FD15-48BD-A4BB-4099EDF90BFE}" name="Author full names" dataDxfId="133"/>
    <tableColumn id="3" xr3:uid="{2814F9B4-AAF1-4046-BDE4-8F82E3662EC2}" name="Author(s) ID" dataDxfId="132"/>
    <tableColumn id="4" xr3:uid="{D28CDB7D-4FCF-4BA7-8653-C29312D888E1}" name="Title" dataDxfId="131"/>
    <tableColumn id="5" xr3:uid="{DEDAD150-71FB-4AC5-B680-0F1E0F9F0FCA}" name="Year" dataDxfId="130"/>
    <tableColumn id="6" xr3:uid="{FA3E8087-FBD9-487C-AA8B-4A40C6D99EE1}" name="Source title" dataDxfId="129"/>
    <tableColumn id="7" xr3:uid="{17051911-AC48-4395-B612-EE0BD25D54FA}" name="Volume" dataDxfId="128"/>
    <tableColumn id="8" xr3:uid="{C5B3D66E-6884-42CD-A528-3E7747FA7F06}" name="Issue" dataDxfId="127"/>
    <tableColumn id="9" xr3:uid="{5BAB8E1F-C025-4249-810A-2778E6799963}" name="Art. No." dataDxfId="126"/>
    <tableColumn id="10" xr3:uid="{2C956FDA-8D50-46EE-9F6D-D25988995530}" name="Page start" dataDxfId="125"/>
    <tableColumn id="11" xr3:uid="{57BBB68D-1046-4AAA-A386-96F684624B63}" name="Page end" dataDxfId="124"/>
    <tableColumn id="12" xr3:uid="{F308570F-0120-4AF7-8FB6-D0A598AB03CF}" name="Page count" dataDxfId="123"/>
    <tableColumn id="13" xr3:uid="{5D5F08E5-D1FE-4EE4-B561-16228E07F02F}" name="Cited by" dataDxfId="122"/>
    <tableColumn id="14" xr3:uid="{3B6999B5-01AA-442A-B7F2-EB53F7293818}" name="DOI" dataDxfId="121"/>
    <tableColumn id="15" xr3:uid="{2D28DB15-E904-473F-815F-2B932135F315}" name="Link" dataDxfId="120"/>
    <tableColumn id="16" xr3:uid="{0FB0573B-F125-4E07-888D-9ED2BFDF18F4}" name="Document Type" dataDxfId="119"/>
    <tableColumn id="17" xr3:uid="{9407413B-0722-4479-8E4D-B499FBC803CA}" name="Publication Stage" dataDxfId="118"/>
    <tableColumn id="18" xr3:uid="{584880F5-631C-4098-AE99-321D1F5FD090}" name="Open Access" dataDxfId="117"/>
    <tableColumn id="19" xr3:uid="{514D2944-F8CC-4B17-8DB3-35669B19E3ED}" name="Source" dataDxfId="116"/>
    <tableColumn id="20" xr3:uid="{7135E142-116F-4104-B909-484DD75E9628}" name="EID" dataDxfId="1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38CE81-DF00-4BEB-B2CC-2C68FEEDE63A}" name="Table27" displayName="Table27" ref="A1:T49" totalsRowShown="0" headerRowDxfId="114">
  <autoFilter ref="A1:T49" xr:uid="{0038CE81-DF00-4BEB-B2CC-2C68FEEDE63A}"/>
  <tableColumns count="20">
    <tableColumn id="1" xr3:uid="{C0E2120B-E711-40E8-87CA-871C1244028F}" name="Authors"/>
    <tableColumn id="2" xr3:uid="{BBE1CDBA-963D-4BDC-BD0B-F9FC13B52246}" name="Author full names"/>
    <tableColumn id="3" xr3:uid="{B7EA8910-AA32-420D-92FC-1FFB5143314F}" name="Author(s) ID"/>
    <tableColumn id="4" xr3:uid="{69D4DA50-579E-4048-8956-CEA1722B402B}" name="Title"/>
    <tableColumn id="5" xr3:uid="{0BAD0C53-B9C5-429B-B2E0-92C453FAB7CF}" name="Year"/>
    <tableColumn id="6" xr3:uid="{2A3C2461-DC1A-46E6-A187-78E487F6F9C6}" name="Source title"/>
    <tableColumn id="7" xr3:uid="{95486A29-81B9-473E-896B-098AFA86E165}" name="Volume"/>
    <tableColumn id="8" xr3:uid="{801D5E08-8735-4965-80F0-A67C79799EA3}" name="Issue"/>
    <tableColumn id="9" xr3:uid="{3144EA10-A73E-49AD-B18A-E338D5F7F3A8}" name="Art. No."/>
    <tableColumn id="10" xr3:uid="{7DF4771B-C982-4D61-9CDA-5DB413C923D3}" name="Page start"/>
    <tableColumn id="11" xr3:uid="{C21B92CF-3E2D-4FA3-BFD7-28FC8D31708F}" name="Page end"/>
    <tableColumn id="12" xr3:uid="{ADE0031E-8E18-43C8-B684-596E1BD34B3E}" name="Page count"/>
    <tableColumn id="13" xr3:uid="{C00FB958-3F33-4D71-B82F-4CD4992401E8}" name="Cited by"/>
    <tableColumn id="14" xr3:uid="{49E26317-737E-4F7B-B007-F14ED5F51EAC}" name="DOI"/>
    <tableColumn id="15" xr3:uid="{71F02EF1-AE85-4F8A-9B35-0AC002F7C068}" name="Link"/>
    <tableColumn id="16" xr3:uid="{C2269B49-F41C-4BD4-8BFC-2A864ECF9E20}" name="Document Type"/>
    <tableColumn id="17" xr3:uid="{8DB7514F-86D1-45A7-A617-90E28C76EF21}" name="Publication Stage"/>
    <tableColumn id="18" xr3:uid="{0BE346FC-7FBA-4893-8C9B-4552D5513915}" name="Open Access"/>
    <tableColumn id="19" xr3:uid="{6433CE9B-2C40-421C-AA06-5DAC38912FC3}" name="Source"/>
    <tableColumn id="20" xr3:uid="{594F417C-E803-4357-ADB0-3F6BAAAE1E6E}" name="EI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130C1CD7-66C7-45B6-A9B2-6003DE6F12E9}" name="Table29" displayName="Table29" ref="A1:L49" totalsRowShown="0" headerRowDxfId="113">
  <autoFilter ref="A1:L49" xr:uid="{130C1CD7-66C7-45B6-A9B2-6003DE6F12E9}"/>
  <tableColumns count="12">
    <tableColumn id="1" xr3:uid="{73644A61-0BC9-407B-AE53-EAA37BA9DAB0}" name="Title"/>
    <tableColumn id="2" xr3:uid="{11214E1A-94AB-43DD-81EF-289F7BED19AB}" name="Author Keywords"/>
    <tableColumn id="3" xr3:uid="{65DAE43F-FAF3-4D30-B2DA-9BDE270954FC}" name="Index Keywords"/>
    <tableColumn id="4" xr3:uid="{F711CE64-C57A-4F0A-893F-3F7C52600678}" name="Document Type"/>
    <tableColumn id="5" xr3:uid="{C0BCD7DB-A809-49DE-9C30-0453B5EA9A03}" name="Year"/>
    <tableColumn id="6" xr3:uid="{57A19DB9-999D-433D-B67A-B665E2747B92}" name="Abstract"/>
    <tableColumn id="7" xr3:uid="{3128EE22-6954-4807-9BA1-18DDD0BC0789}" name="SDLC Phase"/>
    <tableColumn id="8" xr3:uid="{36788B80-609F-4C96-9EEB-BB23B16AFD2F}" name="Application for SDLC"/>
    <tableColumn id="9" xr3:uid="{957BEFDE-0CDB-4E03-9BAE-AEDA78C1F9A8}" name="Contribution Facet"/>
    <tableColumn id="13" xr3:uid="{8FDAA707-FFF7-4480-9211-095AD5ECB268}" name="Contribution"/>
    <tableColumn id="10" xr3:uid="{A6FB09CB-C1F6-4084-A89F-B68FFE5A28D6}" name="AI model"/>
    <tableColumn id="11" xr3:uid="{29D57035-CE90-485C-A894-02F21C53C24A}" name="Research strategy"/>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1B60E13-099B-4C54-B9B9-4D3AF8C9D58C}" name="Tabla431" displayName="Tabla431" ref="B2:D5" totalsRowShown="0" headerRowDxfId="112" dataDxfId="110" headerRowBorderDxfId="111" tableBorderDxfId="109" totalsRowBorderDxfId="108">
  <autoFilter ref="B2:D5" xr:uid="{A1B60E13-099B-4C54-B9B9-4D3AF8C9D58C}"/>
  <sortState xmlns:xlrd2="http://schemas.microsoft.com/office/spreadsheetml/2017/richdata2" ref="B3:D5">
    <sortCondition ref="B22:B25"/>
  </sortState>
  <tableColumns count="3">
    <tableColumn id="1" xr3:uid="{85E3F388-183E-40E8-97A4-E7E4FE75B36B}" name="Year" dataDxfId="107"/>
    <tableColumn id="2" xr3:uid="{8DAD522A-F5AA-41A5-B9F9-52ACF6A11210}" name="Number documents" dataDxfId="106">
      <calculatedColumnFormula>COUNTIF('Data extraction form'!$E$2:$E$9999,B3)</calculatedColumnFormula>
    </tableColumn>
    <tableColumn id="3" xr3:uid="{1DB07F8A-9C8C-48A1-AA5A-2627CDA98034}" name="Percentage (%)" dataDxfId="105">
      <calculatedColumnFormula>(C3/SUM(Tabla431[Number documents]))*100</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4AD96BC-962C-4AE3-9CA6-4634B6D902DD}" name="Table5010" displayName="Table5010" ref="L2:S10" totalsRowShown="0" headerRowDxfId="10" dataDxfId="1">
  <autoFilter ref="L2:S10" xr:uid="{C4AD96BC-962C-4AE3-9CA6-4634B6D902DD}"/>
  <tableColumns count="8">
    <tableColumn id="1" xr3:uid="{BE171548-A56E-4876-848F-BA8FA2DAF3E9}" name="Terms" dataDxfId="9"/>
    <tableColumn id="2" xr3:uid="{198A6BD6-0B39-4A82-A1D2-F82559920948}" name="Title" dataDxfId="8">
      <calculatedColumnFormula array="1">SUMPRODUCT(--ISNUMBER(SEARCH(L3, 'Data extraction form'!$A$2:$A$9999)))</calculatedColumnFormula>
    </tableColumn>
    <tableColumn id="3" xr3:uid="{AD1D8BEB-D2D4-4553-BDF0-DED08E1DB1C5}" name="Abstract" dataDxfId="7">
      <calculatedColumnFormula array="1">SUMPRODUCT(--ISNUMBER(SEARCH(L3, 'Data extraction form'!$F$2:$F$9999)))</calculatedColumnFormula>
    </tableColumn>
    <tableColumn id="4" xr3:uid="{D1A157B1-FDEA-4F26-80D7-036EE0F5D95E}" name="Author Keywords" dataDxfId="6">
      <calculatedColumnFormula array="1">SUMPRODUCT(--ISNUMBER(SEARCH(L3, 'Data extraction form'!$B$2:$B$9999)))</calculatedColumnFormula>
    </tableColumn>
    <tableColumn id="5" xr3:uid="{801E19FA-EE2F-4795-BEF1-7392DAE41D69}" name="Index Keywords" dataDxfId="5">
      <calculatedColumnFormula array="1">SUMPRODUCT(--ISNUMBER(SEARCH(L3, 'Data extraction form'!$C$2:$C$9999)))</calculatedColumnFormula>
    </tableColumn>
    <tableColumn id="6" xr3:uid="{E2C0A2DD-08DA-4591-B71D-14B0913FB30A}" name="Combination WITH repetitions" dataDxfId="4">
      <calculatedColumnFormula array="1">SUMPRODUCT(--ISNUMBER(SEARCH(L3, 'Data extraction form'!$A$2:'Data extraction form'!$L$9999)))</calculatedColumnFormula>
    </tableColumn>
    <tableColumn id="7" xr3:uid="{7B984BB3-FC09-435F-B76B-F4F446485F4D}" name="Combination WITHOUT repetitions" dataDxfId="3">
      <calculatedColumnFormula array="1">SUMPRODUCT(--(MMULT(--ISNUMBER(SEARCH(L3, 'Data extraction form'!$A$2:'Data extraction form'!$L$9999)), TRANSPOSE(COLUMN('Data extraction form'!$A$2:'Data extraction form'!$L$9999)^0)) &gt; 0))</calculatedColumnFormula>
    </tableColumn>
    <tableColumn id="8" xr3:uid="{558327CE-1521-45FF-B631-AED0611EC4AB}" name="Font" dataDxfId="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D1B62158-DCAE-4784-8869-6CC3BE97BA6B}" name="Tabla43132" displayName="Tabla43132" ref="B2:D5" totalsRowShown="0" headerRowDxfId="104" dataDxfId="102" headerRowBorderDxfId="103" tableBorderDxfId="101" totalsRowBorderDxfId="100">
  <autoFilter ref="B2:D5" xr:uid="{A1B60E13-099B-4C54-B9B9-4D3AF8C9D58C}"/>
  <sortState xmlns:xlrd2="http://schemas.microsoft.com/office/spreadsheetml/2017/richdata2" ref="B3:D5">
    <sortCondition ref="B22:B25"/>
  </sortState>
  <tableColumns count="3">
    <tableColumn id="1" xr3:uid="{1521AE05-902A-4FC2-8F07-70E634C8D951}" name="Year" dataDxfId="99"/>
    <tableColumn id="2" xr3:uid="{998D7C42-917A-4EA5-A5EF-E51853CE1E53}" name="Number documents" dataDxfId="98">
      <calculatedColumnFormula>COUNTIF('Data extraction form'!$D$2:$D$9999,B3)</calculatedColumnFormula>
    </tableColumn>
    <tableColumn id="3" xr3:uid="{BB99C339-ACBA-4327-BC73-EA6E42835DE9}" name="Percentage (%)" dataDxfId="97">
      <calculatedColumnFormula>(C3/SUM(Tabla43132[Number documents]))*100</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2505F3-AAEA-4ECE-AC35-02C6D384F6BF}" name="Tabla431322" displayName="Tabla431322" ref="B2:D7" totalsRowShown="0" headerRowDxfId="96" dataDxfId="94" headerRowBorderDxfId="95" tableBorderDxfId="93" totalsRowBorderDxfId="92">
  <autoFilter ref="B2:D7" xr:uid="{A1B60E13-099B-4C54-B9B9-4D3AF8C9D58C}"/>
  <tableColumns count="3">
    <tableColumn id="1" xr3:uid="{13E7FB44-4868-4F34-B502-F2F24F0CF674}" name="Year" dataDxfId="91"/>
    <tableColumn id="2" xr3:uid="{03E85AE7-70F9-4930-810C-1151BAA07037}" name="Number documents" dataDxfId="90">
      <calculatedColumnFormula>COUNTIF('Data extraction form'!$G$2:$G$9999,"*"&amp;B3&amp;"*")</calculatedColumnFormula>
    </tableColumn>
    <tableColumn id="3" xr3:uid="{BD40B1CB-A12A-4130-86F9-9A6D40A62C7C}" name="Percentage (%)" dataDxfId="89">
      <calculatedColumnFormula>(C3/SUM(Tabla431322[Number documents]))*100</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09A25E3-891D-4E61-818E-673A6CAAE926}" name="Table11" displayName="Table11" ref="B2:C7" totalsRowShown="0" headerRowDxfId="88" headerRowBorderDxfId="87" tableBorderDxfId="86" totalsRowBorderDxfId="85">
  <autoFilter ref="B2:C7" xr:uid="{E09A25E3-891D-4E61-818E-673A6CAAE926}"/>
  <tableColumns count="2">
    <tableColumn id="1" xr3:uid="{3038F329-8D8E-4141-9D5C-29D46963B377}" name="SDLC Phase" dataDxfId="84"/>
    <tableColumn id="2" xr3:uid="{2EBA13EA-9CE2-4B37-B937-51055D4FCA07}" name="Applications" dataDxfId="83">
      <calculatedColumnFormula array="1">_xlfn.TEXTJOIN(",", TRUE, _xlfn.UNIQUE(_xlfn._xlws.FILTER('Data extraction form'!$H$2:$H$9999, 'Data extraction form'!$G$2:$G$9999=B3, "No hay datos")))</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60EBC0A-0527-43DF-8060-637CAB609F09}" name="Table13" displayName="Table13" ref="B10:D12" totalsRowShown="0" headerRowDxfId="82">
  <autoFilter ref="B10:D12" xr:uid="{760EBC0A-0527-43DF-8060-637CAB609F09}"/>
  <tableColumns count="3">
    <tableColumn id="1" xr3:uid="{B6440E39-F1A7-412C-A2F3-1525ADA4AF18}" name="Application" dataDxfId="81"/>
    <tableColumn id="2" xr3:uid="{40526AAC-042C-4C7E-82EE-109C311BD217}" name="Number documents" dataDxfId="80">
      <calculatedColumnFormula array="1">COUNTA(_xlfn._xlws.FILTER(_xlfn.TEXTSPLIT(_xlfn.TEXTJOIN(",", TRUE, 'Data extraction form'!$H$2:$H$9999), ","), _xlfn.TEXTSPLIT(_xlfn.TEXTJOIN(",", TRUE, 'Data extraction form'!$H$2:$H$9999), ",")=B11))</calculatedColumnFormula>
    </tableColumn>
    <tableColumn id="3" xr3:uid="{4D89C8F4-9FF8-4C30-9C34-65DF78F8D686}" name="Percentage" dataDxfId="79">
      <calculatedColumnFormula>(C11/SUM(Table13[Number documents]))*100</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E18B90F-D6E3-4455-889B-ACBD870C49BD}" name="Table1318" displayName="Table1318" ref="B15:D17" totalsRowShown="0" headerRowDxfId="78">
  <autoFilter ref="B15:D17" xr:uid="{2E18B90F-D6E3-4455-889B-ACBD870C49BD}"/>
  <tableColumns count="3">
    <tableColumn id="1" xr3:uid="{D9D8BCA0-0849-4255-A324-933851F0198F}" name="Application" dataDxfId="77"/>
    <tableColumn id="2" xr3:uid="{444EB887-0AC4-4A63-9355-A70191837B91}" name="Number documents" dataDxfId="76">
      <calculatedColumnFormula array="1">COUNTA(_xlfn._xlws.FILTER(_xlfn.TEXTSPLIT(_xlfn.TEXTJOIN(",", TRUE, 'Data extraction form'!$H$2:$H$9999), ","), _xlfn.TEXTSPLIT(_xlfn.TEXTJOIN(",", TRUE, 'Data extraction form'!$H$2:$H$9999), ",")=B16))</calculatedColumnFormula>
    </tableColumn>
    <tableColumn id="3" xr3:uid="{DE236FC3-44BF-477E-A39C-09708BE4788F}" name="Percentage" dataDxfId="75">
      <calculatedColumnFormula>(C16/SUM(Table1318[Number documents]))*100</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CF7BF7D-BBEC-4BF9-B328-807CEE858A39}" name="Table131819" displayName="Table131819" ref="B20:D26" totalsRowShown="0" headerRowDxfId="74">
  <autoFilter ref="B20:D26" xr:uid="{3CF7BF7D-BBEC-4BF9-B328-807CEE858A39}"/>
  <tableColumns count="3">
    <tableColumn id="1" xr3:uid="{5046AC4A-F452-4C95-99C3-EAF5E396F4D2}" name="Application" dataDxfId="73"/>
    <tableColumn id="2" xr3:uid="{02F0502D-8C33-4276-A8F5-867AE0C63C2D}" name="Number documents" dataDxfId="72">
      <calculatedColumnFormula array="1">COUNTA(_xlfn._xlws.FILTER(_xlfn.TEXTSPLIT(_xlfn.TEXTJOIN(",", TRUE, 'Data extraction form'!$H$2:$H$9999), ","), _xlfn.TEXTSPLIT(_xlfn.TEXTJOIN(",", TRUE, 'Data extraction form'!$H$2:$H$9999), ",")=B21))</calculatedColumnFormula>
    </tableColumn>
    <tableColumn id="3" xr3:uid="{88211CE4-E628-412B-8125-7525FE7AB628}" name="Percentage" dataDxfId="71">
      <calculatedColumnFormula>(C21/SUM(Table131819[Number documents]))*100</calculatedColumn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AF74030-4A84-48D9-9BA7-C6934E869769}" name="Table20" displayName="Table20" ref="B29:D31" totalsRowShown="0" headerRowDxfId="70" headerRowBorderDxfId="69" tableBorderDxfId="68" totalsRowBorderDxfId="67">
  <autoFilter ref="B29:D31" xr:uid="{BAF74030-4A84-48D9-9BA7-C6934E869769}"/>
  <tableColumns count="3">
    <tableColumn id="1" xr3:uid="{934A3C83-FF8F-4DB9-8350-1C519826A36C}" name="Application" dataDxfId="66"/>
    <tableColumn id="2" xr3:uid="{321D15E4-AD74-4CBB-B848-4CA80FD236C7}" name="Number documents" dataDxfId="65">
      <calculatedColumnFormula array="1">COUNTA(_xlfn._xlws.FILTER(_xlfn.TEXTSPLIT(_xlfn.TEXTJOIN(",", TRUE, 'Data extraction form'!$H$2:$H$9999), ","), _xlfn.TEXTSPLIT(_xlfn.TEXTJOIN(",", TRUE, 'Data extraction form'!$H$2:$H$9999), ",")=B30))</calculatedColumnFormula>
    </tableColumn>
    <tableColumn id="3" xr3:uid="{72BA8D47-6227-4BD2-B236-FE6351055E4B}" name="Percentage" dataDxfId="64">
      <calculatedColumnFormula>(C30/SUM(Table131819[Number documents]))*100</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706ADD2A-A885-456E-904F-69874DEC5CBE}" name="Table2027" displayName="Table2027" ref="B34:D36" totalsRowShown="0" headerRowDxfId="63" headerRowBorderDxfId="62" tableBorderDxfId="61" totalsRowBorderDxfId="60">
  <autoFilter ref="B34:D36" xr:uid="{706ADD2A-A885-456E-904F-69874DEC5CBE}"/>
  <tableColumns count="3">
    <tableColumn id="1" xr3:uid="{A7AE853E-675E-4269-A349-68EC7FB8BA0B}" name="Application" dataDxfId="59"/>
    <tableColumn id="2" xr3:uid="{7506AD8A-DD0F-4240-801B-78662971518C}" name="Number documents" dataDxfId="58">
      <calculatedColumnFormula array="1">COUNTA(_xlfn._xlws.FILTER(_xlfn.TEXTSPLIT(_xlfn.TEXTJOIN(",", TRUE, 'Data extraction form'!$H$2:$H$9999), ","), _xlfn.TEXTSPLIT(_xlfn.TEXTJOIN(",", TRUE, 'Data extraction form'!$H$2:$H$9999), ",")=B35))</calculatedColumnFormula>
    </tableColumn>
    <tableColumn id="3" xr3:uid="{B813716D-6648-4C33-A2C8-0FAAEF306544}" name="Percentage" dataDxfId="57">
      <calculatedColumnFormula>(C35/SUM(Table131819[Number documents]))*100</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970127-7C12-4279-AD86-C02AB90C1A75}" name="Table3" displayName="Table3" ref="B15:C21" totalsRowShown="0" headerRowDxfId="56" dataDxfId="55" tableBorderDxfId="54">
  <autoFilter ref="B15:C21" xr:uid="{C2970127-7C12-4279-AD86-C02AB90C1A75}"/>
  <tableColumns count="2">
    <tableColumn id="1" xr3:uid="{2508C149-E3F7-4137-8892-9DFEEA7948B6}" name="Types" dataDxfId="53"/>
    <tableColumn id="2" xr3:uid="{5D524A6B-02B1-4A6E-B751-8FE29B7802F7}" name="Number of studies" dataDxfId="52">
      <calculatedColumnFormula array="1">SUM(IF(FREQUENCY(IF(ISNUMBER(SEARCH(_xlfn.TEXTSPLIT($C$12, ","), 'Data extraction form'!$K$2:$K$9999)), ROW('Data extraction form'!$K$2:$K$9999)), ROW('Data extraction form'!$K$2:$K$9999)) &gt; 0, 1))</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49E2ABE-79D7-4207-BDB6-882CF26BF320}" name="Table36" displayName="Table36" ref="B25:C31" totalsRowShown="0" headerRowDxfId="51" dataDxfId="50" tableBorderDxfId="49">
  <autoFilter ref="B25:C31" xr:uid="{049E2ABE-79D7-4207-BDB6-882CF26BF320}"/>
  <tableColumns count="2">
    <tableColumn id="1" xr3:uid="{C8CEFC44-D385-485D-8E2E-C4C135C5E0F6}" name="Types" dataDxfId="48"/>
    <tableColumn id="2" xr3:uid="{8DAACFE0-5D60-4BF4-B0E8-8BFC7453441E}" name="Number of studies" dataDxfId="47">
      <calculatedColumnFormula array="1">SUM(IF(FREQUENCY(IF(ISNUMBER(SEARCH(_xlfn.TEXTSPLIT($C$6, ","), _xlfn._xlws.FILTER(#REF!, ISNUMBER( SEARCH(B21,#REF!))))), _xlfn._xlws.FILTER(ROW(#REF!),ISNUMBER(SEARCH(B21,#REF!)))), _xlfn._xlws.FILTER(ROW(#REF!),ISNUMBER(SEARCH(B21,#REF!)))) &gt; 0, 1))</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1FCE5A35-FC8F-43B6-A862-37DD8BFC32DC}" name="Table3645" displayName="Table3645" ref="B34:C40" totalsRowShown="0" headerRowDxfId="46" dataDxfId="45" tableBorderDxfId="44">
  <autoFilter ref="B34:C40" xr:uid="{1FCE5A35-FC8F-43B6-A862-37DD8BFC32DC}"/>
  <tableColumns count="2">
    <tableColumn id="1" xr3:uid="{50F3E094-AE66-42AB-9A50-A5B4413856BC}" name="Types" dataDxfId="43"/>
    <tableColumn id="2" xr3:uid="{E4474A70-5340-47D0-9436-A5E7D5411B53}" name="Number of studies" dataDxfId="42">
      <calculatedColumnFormula array="1">SUM(IF(FREQUENCY(IF(ISNUMBER(SEARCH(_xlfn.TEXTSPLIT($C$6, ","), _xlfn._xlws.FILTER(#REF!, ISNUMBER( SEARCH(B30,#REF!))))), _xlfn._xlws.FILTER(ROW(#REF!),ISNUMBER(SEARCH(B30,#REF!)))), _xlfn._xlws.FILTER(ROW(#REF!),ISNUMBER(SEARCH(B30,#REF!)))) &gt; 0, 1))</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F28E268-194C-4193-9262-D51E4A6216C6}" name="Table3646" displayName="Table3646" ref="B43:C49" totalsRowShown="0" headerRowDxfId="41" dataDxfId="40" tableBorderDxfId="39">
  <autoFilter ref="B43:C49" xr:uid="{9F28E268-194C-4193-9262-D51E4A6216C6}"/>
  <tableColumns count="2">
    <tableColumn id="1" xr3:uid="{FF788980-EE61-4DB4-9920-49B429BD98C4}" name="Types" dataDxfId="38"/>
    <tableColumn id="2" xr3:uid="{F5B4D4EC-FB7F-4E55-AEAA-7D1A45A8DFE9}" name="Number of studies" dataDxfId="37">
      <calculatedColumnFormula array="1">SUM(IF(FREQUENCY(IF(ISNUMBER(SEARCH(_xlfn.TEXTSPLIT($C$6, ","), _xlfn._xlws.FILTER(#REF!, ISNUMBER( SEARCH(B39,#REF!))))), _xlfn._xlws.FILTER(ROW(#REF!),ISNUMBER(SEARCH(B39,#REF!)))), _xlfn._xlws.FILTER(ROW(#REF!),ISNUMBER(SEARCH(B39,#REF!)))) &gt; 0, 1))</calculatedColumnFormula>
    </tableColumn>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AC8D0C4-D08B-4B32-88CD-F59BE46822A6}" name="Table3647" displayName="Table3647" ref="B52:C58" totalsRowShown="0" headerRowDxfId="36" dataDxfId="35" tableBorderDxfId="34">
  <autoFilter ref="B52:C58" xr:uid="{0AC8D0C4-D08B-4B32-88CD-F59BE46822A6}"/>
  <tableColumns count="2">
    <tableColumn id="1" xr3:uid="{412B1347-2B08-4D15-9909-772D7B90E44E}" name="Types" dataDxfId="33"/>
    <tableColumn id="2" xr3:uid="{1712BF31-4A98-4CC5-B015-35D8D1FB7BD2}" name="Number of studies" dataDxfId="32">
      <calculatedColumnFormula array="1">SUM(IF(FREQUENCY(IF(ISNUMBER(SEARCH(_xlfn.TEXTSPLIT($C$6, ","), _xlfn._xlws.FILTER(#REF!, ISNUMBER( SEARCH(B48,#REF!))))), _xlfn._xlws.FILTER(ROW(#REF!),ISNUMBER(SEARCH(B48,#REF!)))), _xlfn._xlws.FILTER(ROW(#REF!),ISNUMBER(SEARCH(B48,#REF!)))) &gt; 0, 1))</calculatedColumnFormula>
    </tableColum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3552C961-8298-4698-9674-373DB58ECB00}" name="Table3648" displayName="Table3648" ref="B61:C67" totalsRowShown="0" headerRowDxfId="31" dataDxfId="30" tableBorderDxfId="29">
  <autoFilter ref="B61:C67" xr:uid="{3552C961-8298-4698-9674-373DB58ECB00}"/>
  <tableColumns count="2">
    <tableColumn id="1" xr3:uid="{B40A9F6B-C9C9-43C6-8246-3027662882D4}" name="Types" dataDxfId="28"/>
    <tableColumn id="2" xr3:uid="{60FA3E42-D3C1-45A1-AE36-7024597C3A84}" name="Number of studies" dataDxfId="27">
      <calculatedColumnFormula array="1">SUM(IF(FREQUENCY(IF(ISNUMBER(SEARCH(_xlfn.TEXTSPLIT($C$6, ","), _xlfn._xlws.FILTER(#REF!, ISNUMBER( SEARCH(B57,#REF!))))), _xlfn._xlws.FILTER(ROW(#REF!),ISNUMBER(SEARCH(B57,#REF!)))), _xlfn._xlws.FILTER(ROW(#REF!),ISNUMBER(SEARCH(B57,#REF!)))) &gt; 0, 1))</calculatedColumnFormula>
    </tableColum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E948BAA2-F0A1-467C-952A-26F26CC7B9BE}" name="Tabla4313249" displayName="Tabla4313249" ref="B2:D5" totalsRowShown="0" headerRowDxfId="26" dataDxfId="24" headerRowBorderDxfId="25" tableBorderDxfId="23" totalsRowBorderDxfId="22">
  <autoFilter ref="B2:D5" xr:uid="{A1B60E13-099B-4C54-B9B9-4D3AF8C9D58C}"/>
  <sortState xmlns:xlrd2="http://schemas.microsoft.com/office/spreadsheetml/2017/richdata2" ref="B3:D5">
    <sortCondition ref="B22:B25"/>
  </sortState>
  <tableColumns count="3">
    <tableColumn id="1" xr3:uid="{E7D6C9B4-DF56-43CB-9407-4C685B6A6A4C}" name="Contribution Facet" dataDxfId="21"/>
    <tableColumn id="2" xr3:uid="{AC21739E-4106-4309-9FEB-12B159944066}" name="Number documents" dataDxfId="20">
      <calculatedColumnFormula>COUNTIF('Data extraction form'!$I$2:$I$9999,B3)</calculatedColumnFormula>
    </tableColumn>
    <tableColumn id="3" xr3:uid="{2E8E8033-0577-4E1B-87D9-6E1414D19FD9}" name="Percentage (%)" dataDxfId="19">
      <calculatedColumnFormula>(C3/SUM(Tabla4313249[Number documents]))*100</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C805D1AC-250B-4C45-ADB7-8F88C5C843FD}" name="Tabla431324950" displayName="Tabla431324950" ref="B2:D7" totalsRowShown="0" headerRowDxfId="18" dataDxfId="16" headerRowBorderDxfId="17" tableBorderDxfId="15" totalsRowBorderDxfId="14">
  <autoFilter ref="B2:D7" xr:uid="{A1B60E13-099B-4C54-B9B9-4D3AF8C9D58C}"/>
  <sortState xmlns:xlrd2="http://schemas.microsoft.com/office/spreadsheetml/2017/richdata2" ref="B3:D5">
    <sortCondition ref="B22:B25"/>
  </sortState>
  <tableColumns count="3">
    <tableColumn id="1" xr3:uid="{4A813DB9-45C6-4F5B-90CD-988E9819FFBD}" name="Research Strategy" dataDxfId="13"/>
    <tableColumn id="2" xr3:uid="{0F6E2D45-2832-4440-B384-2821288EE737}" name="Number documents" dataDxfId="12">
      <calculatedColumnFormula>COUNTIF('Data extraction form'!$L$2:$L$9999,B3)</calculatedColumnFormula>
    </tableColumn>
    <tableColumn id="3" xr3:uid="{1A5C97D8-2166-48AF-8F45-3FA32B98D6E2}" name="Percentage (%)" dataDxfId="11">
      <calculatedColumnFormula>(C3/SUM(Tabla431324950[Number documents]))*100</calculatedColumn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8E0BBD0-69F0-4D2C-8927-2C314B42F393}" name="Table2911" displayName="Table2911" ref="A1:E49" totalsRowShown="0" headerRowDxfId="0">
  <autoFilter ref="A1:E49" xr:uid="{130C1CD7-66C7-45B6-A9B2-6003DE6F12E9}"/>
  <tableColumns count="5">
    <tableColumn id="1" xr3:uid="{2A0D8C56-C6BD-48B7-AC57-884EACE457FE}" name="Title"/>
    <tableColumn id="9" xr3:uid="{FD9FE5EE-5EF7-4272-B828-15E13D3661C5}" name="Contribution facet"/>
    <tableColumn id="10" xr3:uid="{32D40227-37AC-4BE1-9D5F-9B6B159070EE}" name="AI model"/>
    <tableColumn id="11" xr3:uid="{DB189267-F7D5-40E6-B1FA-85F0970309F3}" name="Research strategy"/>
    <tableColumn id="2" xr3:uid="{394D233E-A114-40DD-9144-7F11F16D264D}"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0.xml"/><Relationship Id="rId7" Type="http://schemas.openxmlformats.org/officeDocument/2006/relationships/table" Target="../tables/table14.xml"/><Relationship Id="rId2" Type="http://schemas.openxmlformats.org/officeDocument/2006/relationships/table" Target="../tables/table9.xml"/><Relationship Id="rId1" Type="http://schemas.openxmlformats.org/officeDocument/2006/relationships/drawing" Target="../drawings/drawing4.xml"/><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table" Target="../tables/table11.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7" Type="http://schemas.openxmlformats.org/officeDocument/2006/relationships/table" Target="../tables/table20.xml"/><Relationship Id="rId2" Type="http://schemas.openxmlformats.org/officeDocument/2006/relationships/table" Target="../tables/table15.xml"/><Relationship Id="rId1" Type="http://schemas.openxmlformats.org/officeDocument/2006/relationships/drawing" Target="../drawings/drawing5.xml"/><Relationship Id="rId6" Type="http://schemas.openxmlformats.org/officeDocument/2006/relationships/table" Target="../tables/table19.xml"/><Relationship Id="rId5" Type="http://schemas.openxmlformats.org/officeDocument/2006/relationships/table" Target="../tables/table18.xml"/><Relationship Id="rId4" Type="http://schemas.openxmlformats.org/officeDocument/2006/relationships/table" Target="../tables/table17.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DEA4D-382D-4D5F-8400-5570FABA2768}">
  <dimension ref="A1:T258"/>
  <sheetViews>
    <sheetView topLeftCell="A208" zoomScaleNormal="100" workbookViewId="0">
      <selection activeCell="A37" sqref="A37"/>
    </sheetView>
  </sheetViews>
  <sheetFormatPr defaultRowHeight="15" x14ac:dyDescent="0.25"/>
  <cols>
    <col min="1" max="3" width="255.7109375" bestFit="1" customWidth="1"/>
    <col min="4" max="4" width="191.7109375" bestFit="1" customWidth="1"/>
    <col min="5" max="5" width="10.28515625" bestFit="1" customWidth="1"/>
    <col min="6" max="6" width="187.28515625" bestFit="1" customWidth="1"/>
    <col min="7" max="7" width="17.85546875" bestFit="1" customWidth="1"/>
    <col min="8" max="8" width="11" bestFit="1" customWidth="1"/>
    <col min="9" max="9" width="13.5703125" bestFit="1" customWidth="1"/>
    <col min="10" max="10" width="16.7109375" bestFit="1" customWidth="1"/>
    <col min="11" max="11" width="15.85546875" bestFit="1" customWidth="1"/>
    <col min="12" max="12" width="18.140625" bestFit="1" customWidth="1"/>
    <col min="13" max="13" width="14.28515625" bestFit="1" customWidth="1"/>
    <col min="14" max="14" width="45.28515625" bestFit="1" customWidth="1"/>
    <col min="15" max="15" width="182.140625" bestFit="1" customWidth="1"/>
    <col min="16" max="16" width="22.85546875" bestFit="1" customWidth="1"/>
    <col min="17" max="17" width="25.7109375" bestFit="1" customWidth="1"/>
    <col min="18" max="18" width="64.28515625" bestFit="1" customWidth="1"/>
    <col min="19" max="19" width="13.140625" bestFit="1" customWidth="1"/>
    <col min="20" max="20" width="22.140625" customWidth="1"/>
    <col min="21" max="21" width="9.140625" customWidth="1"/>
  </cols>
  <sheetData>
    <row r="1" spans="1:20" x14ac:dyDescent="0.25">
      <c r="A1" s="40" t="s">
        <v>252</v>
      </c>
      <c r="B1" s="40"/>
      <c r="C1" s="40"/>
      <c r="D1" s="40"/>
      <c r="E1" s="40"/>
      <c r="F1" s="40"/>
      <c r="G1" s="40"/>
      <c r="H1" s="40"/>
      <c r="I1" s="40"/>
      <c r="J1" s="40"/>
      <c r="K1" s="40"/>
      <c r="L1" s="40"/>
      <c r="M1" s="40"/>
      <c r="N1" s="40"/>
      <c r="O1" s="40"/>
      <c r="P1" s="40"/>
      <c r="Q1" s="40"/>
      <c r="R1" s="40"/>
      <c r="S1" s="40"/>
      <c r="T1" s="40"/>
    </row>
    <row r="2" spans="1:20" x14ac:dyDescent="0.25">
      <c r="A2" s="1" t="s">
        <v>480</v>
      </c>
      <c r="B2" s="1" t="s">
        <v>481</v>
      </c>
      <c r="C2" s="1" t="s">
        <v>482</v>
      </c>
      <c r="D2" s="1" t="s">
        <v>0</v>
      </c>
      <c r="E2" s="1" t="s">
        <v>1</v>
      </c>
      <c r="F2" s="1" t="s">
        <v>483</v>
      </c>
      <c r="G2" s="1" t="s">
        <v>484</v>
      </c>
      <c r="H2" s="1" t="s">
        <v>485</v>
      </c>
      <c r="I2" s="1" t="s">
        <v>486</v>
      </c>
      <c r="J2" s="1" t="s">
        <v>487</v>
      </c>
      <c r="K2" s="1" t="s">
        <v>488</v>
      </c>
      <c r="L2" s="1" t="s">
        <v>489</v>
      </c>
      <c r="M2" s="1" t="s">
        <v>490</v>
      </c>
      <c r="N2" s="1" t="s">
        <v>491</v>
      </c>
      <c r="O2" s="1" t="s">
        <v>492</v>
      </c>
      <c r="P2" s="1" t="s">
        <v>3</v>
      </c>
      <c r="Q2" s="1" t="s">
        <v>493</v>
      </c>
      <c r="R2" s="1" t="s">
        <v>494</v>
      </c>
      <c r="S2" s="1" t="s">
        <v>495</v>
      </c>
      <c r="T2" s="1" t="s">
        <v>496</v>
      </c>
    </row>
    <row r="3" spans="1:20" x14ac:dyDescent="0.25">
      <c r="A3" s="4"/>
      <c r="B3" s="4"/>
      <c r="C3" s="4"/>
      <c r="D3" s="4" t="s">
        <v>75</v>
      </c>
      <c r="E3" s="4">
        <v>2023</v>
      </c>
      <c r="F3" s="4" t="s">
        <v>497</v>
      </c>
      <c r="G3" s="4" t="s">
        <v>498</v>
      </c>
      <c r="H3" s="4"/>
      <c r="I3" s="4"/>
      <c r="J3" s="4"/>
      <c r="K3" s="4"/>
      <c r="L3" s="4">
        <v>612</v>
      </c>
      <c r="M3" s="4">
        <v>0</v>
      </c>
      <c r="N3" s="4"/>
      <c r="O3" s="4" t="s">
        <v>499</v>
      </c>
      <c r="P3" s="4" t="s">
        <v>500</v>
      </c>
      <c r="Q3" s="4" t="s">
        <v>501</v>
      </c>
      <c r="R3" s="4"/>
      <c r="S3" s="4" t="s">
        <v>502</v>
      </c>
      <c r="T3" s="4" t="s">
        <v>503</v>
      </c>
    </row>
    <row r="4" spans="1:20" x14ac:dyDescent="0.25">
      <c r="A4" s="4"/>
      <c r="B4" s="4"/>
      <c r="C4" s="4"/>
      <c r="D4" s="4" t="s">
        <v>76</v>
      </c>
      <c r="E4" s="4">
        <v>2024</v>
      </c>
      <c r="F4" s="4" t="s">
        <v>504</v>
      </c>
      <c r="G4" s="4">
        <v>1</v>
      </c>
      <c r="H4" s="4"/>
      <c r="I4" s="4"/>
      <c r="J4" s="4"/>
      <c r="K4" s="4"/>
      <c r="L4" s="4">
        <v>393</v>
      </c>
      <c r="M4" s="4">
        <v>0</v>
      </c>
      <c r="N4" s="4"/>
      <c r="O4" s="4" t="s">
        <v>505</v>
      </c>
      <c r="P4" s="4" t="s">
        <v>500</v>
      </c>
      <c r="Q4" s="4" t="s">
        <v>501</v>
      </c>
      <c r="R4" s="4"/>
      <c r="S4" s="4" t="s">
        <v>502</v>
      </c>
      <c r="T4" s="4" t="s">
        <v>506</v>
      </c>
    </row>
    <row r="5" spans="1:20" x14ac:dyDescent="0.25">
      <c r="A5" s="4"/>
      <c r="B5" s="4"/>
      <c r="C5" s="4"/>
      <c r="D5" s="4" t="s">
        <v>77</v>
      </c>
      <c r="E5" s="4">
        <v>2024</v>
      </c>
      <c r="F5" s="4" t="s">
        <v>507</v>
      </c>
      <c r="G5" s="4" t="s">
        <v>508</v>
      </c>
      <c r="H5" s="4"/>
      <c r="I5" s="4"/>
      <c r="J5" s="4"/>
      <c r="K5" s="4"/>
      <c r="L5" s="4">
        <v>512</v>
      </c>
      <c r="M5" s="4">
        <v>0</v>
      </c>
      <c r="N5" s="4"/>
      <c r="O5" s="4" t="s">
        <v>509</v>
      </c>
      <c r="P5" s="4" t="s">
        <v>500</v>
      </c>
      <c r="Q5" s="4" t="s">
        <v>501</v>
      </c>
      <c r="R5" s="4"/>
      <c r="S5" s="4" t="s">
        <v>502</v>
      </c>
      <c r="T5" s="4" t="s">
        <v>510</v>
      </c>
    </row>
    <row r="6" spans="1:20" x14ac:dyDescent="0.25">
      <c r="A6" s="4"/>
      <c r="B6" s="4"/>
      <c r="C6" s="4"/>
      <c r="D6" s="4" t="s">
        <v>208</v>
      </c>
      <c r="E6" s="4">
        <v>2024</v>
      </c>
      <c r="F6" s="4" t="s">
        <v>507</v>
      </c>
      <c r="G6" s="4" t="s">
        <v>511</v>
      </c>
      <c r="H6" s="4"/>
      <c r="I6" s="4"/>
      <c r="J6" s="4"/>
      <c r="K6" s="4"/>
      <c r="L6" s="4">
        <v>195</v>
      </c>
      <c r="M6" s="4">
        <v>0</v>
      </c>
      <c r="N6" s="4"/>
      <c r="O6" s="4" t="s">
        <v>512</v>
      </c>
      <c r="P6" s="4" t="s">
        <v>500</v>
      </c>
      <c r="Q6" s="4" t="s">
        <v>501</v>
      </c>
      <c r="R6" s="4"/>
      <c r="S6" s="4" t="s">
        <v>502</v>
      </c>
      <c r="T6" s="4" t="s">
        <v>513</v>
      </c>
    </row>
    <row r="7" spans="1:20" x14ac:dyDescent="0.25">
      <c r="A7" s="4" t="s">
        <v>514</v>
      </c>
      <c r="B7" s="4" t="s">
        <v>515</v>
      </c>
      <c r="C7" s="4" t="s">
        <v>516</v>
      </c>
      <c r="D7" s="4" t="s">
        <v>159</v>
      </c>
      <c r="E7" s="4">
        <v>2023</v>
      </c>
      <c r="F7" s="4" t="s">
        <v>517</v>
      </c>
      <c r="G7" s="4">
        <v>3359</v>
      </c>
      <c r="H7" s="4"/>
      <c r="I7" s="4"/>
      <c r="J7" s="4">
        <v>121</v>
      </c>
      <c r="K7" s="4">
        <v>129</v>
      </c>
      <c r="L7" s="4">
        <v>8</v>
      </c>
      <c r="M7" s="4">
        <v>1</v>
      </c>
      <c r="N7" s="4"/>
      <c r="O7" s="4" t="s">
        <v>518</v>
      </c>
      <c r="P7" s="4" t="s">
        <v>4</v>
      </c>
      <c r="Q7" s="4" t="s">
        <v>501</v>
      </c>
      <c r="R7" s="4"/>
      <c r="S7" s="4" t="s">
        <v>502</v>
      </c>
      <c r="T7" s="4" t="s">
        <v>519</v>
      </c>
    </row>
    <row r="8" spans="1:20" x14ac:dyDescent="0.25">
      <c r="A8" s="4" t="s">
        <v>520</v>
      </c>
      <c r="B8" s="4" t="s">
        <v>521</v>
      </c>
      <c r="C8" s="4" t="s">
        <v>522</v>
      </c>
      <c r="D8" s="4" t="s">
        <v>78</v>
      </c>
      <c r="E8" s="4">
        <v>2022</v>
      </c>
      <c r="F8" s="4" t="s">
        <v>523</v>
      </c>
      <c r="G8" s="4"/>
      <c r="H8" s="4"/>
      <c r="I8" s="4"/>
      <c r="J8" s="4">
        <v>271</v>
      </c>
      <c r="K8" s="4">
        <v>274</v>
      </c>
      <c r="L8" s="4">
        <v>3</v>
      </c>
      <c r="M8" s="4">
        <v>1</v>
      </c>
      <c r="N8" s="4" t="s">
        <v>524</v>
      </c>
      <c r="O8" s="4" t="s">
        <v>525</v>
      </c>
      <c r="P8" s="4" t="s">
        <v>4</v>
      </c>
      <c r="Q8" s="4" t="s">
        <v>501</v>
      </c>
      <c r="R8" s="4"/>
      <c r="S8" s="4" t="s">
        <v>502</v>
      </c>
      <c r="T8" s="4" t="s">
        <v>526</v>
      </c>
    </row>
    <row r="9" spans="1:20" x14ac:dyDescent="0.25">
      <c r="A9" s="4" t="s">
        <v>527</v>
      </c>
      <c r="B9" s="4" t="s">
        <v>528</v>
      </c>
      <c r="C9" s="4" t="s">
        <v>529</v>
      </c>
      <c r="D9" s="4" t="s">
        <v>79</v>
      </c>
      <c r="E9" s="4">
        <v>2023</v>
      </c>
      <c r="F9" s="4" t="s">
        <v>530</v>
      </c>
      <c r="G9" s="4" t="s">
        <v>531</v>
      </c>
      <c r="H9" s="4"/>
      <c r="I9" s="4"/>
      <c r="J9" s="4"/>
      <c r="K9" s="4"/>
      <c r="L9" s="4"/>
      <c r="M9" s="4">
        <v>0</v>
      </c>
      <c r="N9" s="4" t="s">
        <v>532</v>
      </c>
      <c r="O9" s="4" t="s">
        <v>533</v>
      </c>
      <c r="P9" s="4" t="s">
        <v>4</v>
      </c>
      <c r="Q9" s="4" t="s">
        <v>501</v>
      </c>
      <c r="R9" s="4" t="s">
        <v>534</v>
      </c>
      <c r="S9" s="4" t="s">
        <v>502</v>
      </c>
      <c r="T9" s="4" t="s">
        <v>535</v>
      </c>
    </row>
    <row r="10" spans="1:20" x14ac:dyDescent="0.25">
      <c r="A10" s="4" t="s">
        <v>536</v>
      </c>
      <c r="B10" s="4" t="s">
        <v>537</v>
      </c>
      <c r="C10" s="4" t="s">
        <v>538</v>
      </c>
      <c r="D10" s="4" t="s">
        <v>15</v>
      </c>
      <c r="E10" s="4">
        <v>2024</v>
      </c>
      <c r="F10" s="4" t="s">
        <v>539</v>
      </c>
      <c r="G10" s="4"/>
      <c r="H10" s="4"/>
      <c r="I10" s="4"/>
      <c r="J10" s="4">
        <v>262</v>
      </c>
      <c r="K10" s="4">
        <v>267</v>
      </c>
      <c r="L10" s="4">
        <v>5</v>
      </c>
      <c r="M10" s="4">
        <v>1</v>
      </c>
      <c r="N10" s="4" t="s">
        <v>540</v>
      </c>
      <c r="O10" s="4" t="s">
        <v>541</v>
      </c>
      <c r="P10" s="4" t="s">
        <v>4</v>
      </c>
      <c r="Q10" s="4" t="s">
        <v>501</v>
      </c>
      <c r="R10" s="4"/>
      <c r="S10" s="4" t="s">
        <v>502</v>
      </c>
      <c r="T10" s="4" t="s">
        <v>542</v>
      </c>
    </row>
    <row r="11" spans="1:20" x14ac:dyDescent="0.25">
      <c r="A11" s="4" t="s">
        <v>543</v>
      </c>
      <c r="B11" s="4" t="s">
        <v>544</v>
      </c>
      <c r="C11" s="4" t="s">
        <v>545</v>
      </c>
      <c r="D11" s="4" t="s">
        <v>219</v>
      </c>
      <c r="E11" s="4">
        <v>2024</v>
      </c>
      <c r="F11" s="4" t="s">
        <v>546</v>
      </c>
      <c r="G11" s="4"/>
      <c r="H11" s="4"/>
      <c r="I11" s="4"/>
      <c r="J11" s="4">
        <v>1</v>
      </c>
      <c r="K11" s="4">
        <v>1</v>
      </c>
      <c r="L11" s="4">
        <v>0</v>
      </c>
      <c r="M11" s="4">
        <v>0</v>
      </c>
      <c r="N11" s="4" t="s">
        <v>547</v>
      </c>
      <c r="O11" s="4" t="s">
        <v>548</v>
      </c>
      <c r="P11" s="4" t="s">
        <v>5</v>
      </c>
      <c r="Q11" s="4" t="s">
        <v>549</v>
      </c>
      <c r="R11" s="4" t="s">
        <v>534</v>
      </c>
      <c r="S11" s="4" t="s">
        <v>502</v>
      </c>
      <c r="T11" s="4" t="s">
        <v>550</v>
      </c>
    </row>
    <row r="12" spans="1:20" x14ac:dyDescent="0.25">
      <c r="A12" s="4" t="s">
        <v>551</v>
      </c>
      <c r="B12" s="4" t="s">
        <v>552</v>
      </c>
      <c r="C12" s="4" t="s">
        <v>553</v>
      </c>
      <c r="D12" s="4" t="s">
        <v>135</v>
      </c>
      <c r="E12" s="4">
        <v>2023</v>
      </c>
      <c r="F12" s="4" t="s">
        <v>554</v>
      </c>
      <c r="G12" s="4"/>
      <c r="H12" s="4"/>
      <c r="I12" s="4"/>
      <c r="J12" s="4"/>
      <c r="K12" s="4"/>
      <c r="L12" s="4"/>
      <c r="M12" s="4">
        <v>1</v>
      </c>
      <c r="N12" s="4" t="s">
        <v>555</v>
      </c>
      <c r="O12" s="4" t="s">
        <v>556</v>
      </c>
      <c r="P12" s="4" t="s">
        <v>4</v>
      </c>
      <c r="Q12" s="4" t="s">
        <v>501</v>
      </c>
      <c r="R12" s="4" t="s">
        <v>534</v>
      </c>
      <c r="S12" s="4" t="s">
        <v>502</v>
      </c>
      <c r="T12" s="4" t="s">
        <v>557</v>
      </c>
    </row>
    <row r="13" spans="1:20" x14ac:dyDescent="0.25">
      <c r="A13" s="4" t="s">
        <v>558</v>
      </c>
      <c r="B13" s="4" t="s">
        <v>559</v>
      </c>
      <c r="C13" s="4" t="s">
        <v>560</v>
      </c>
      <c r="D13" s="4" t="s">
        <v>47</v>
      </c>
      <c r="E13" s="4">
        <v>2023</v>
      </c>
      <c r="F13" s="4" t="s">
        <v>561</v>
      </c>
      <c r="G13" s="4"/>
      <c r="H13" s="4"/>
      <c r="I13" s="4"/>
      <c r="J13" s="4">
        <v>450</v>
      </c>
      <c r="K13" s="4">
        <v>454</v>
      </c>
      <c r="L13" s="4">
        <v>4</v>
      </c>
      <c r="M13" s="4">
        <v>2</v>
      </c>
      <c r="N13" s="4" t="s">
        <v>562</v>
      </c>
      <c r="O13" s="4" t="s">
        <v>563</v>
      </c>
      <c r="P13" s="4" t="s">
        <v>4</v>
      </c>
      <c r="Q13" s="4" t="s">
        <v>501</v>
      </c>
      <c r="R13" s="4"/>
      <c r="S13" s="4" t="s">
        <v>502</v>
      </c>
      <c r="T13" s="4" t="s">
        <v>564</v>
      </c>
    </row>
    <row r="14" spans="1:20" x14ac:dyDescent="0.25">
      <c r="A14" s="4" t="s">
        <v>565</v>
      </c>
      <c r="B14" s="4" t="s">
        <v>566</v>
      </c>
      <c r="C14" s="4">
        <v>58080844700</v>
      </c>
      <c r="D14" s="4" t="s">
        <v>69</v>
      </c>
      <c r="E14" s="4">
        <v>2022</v>
      </c>
      <c r="F14" s="4" t="s">
        <v>561</v>
      </c>
      <c r="G14" s="4"/>
      <c r="H14" s="4"/>
      <c r="I14" s="4">
        <v>118</v>
      </c>
      <c r="J14" s="4"/>
      <c r="K14" s="4"/>
      <c r="L14" s="4"/>
      <c r="M14" s="4">
        <v>0</v>
      </c>
      <c r="N14" s="4" t="s">
        <v>567</v>
      </c>
      <c r="O14" s="4" t="s">
        <v>568</v>
      </c>
      <c r="P14" s="4" t="s">
        <v>4</v>
      </c>
      <c r="Q14" s="4" t="s">
        <v>501</v>
      </c>
      <c r="R14" s="4" t="s">
        <v>569</v>
      </c>
      <c r="S14" s="4" t="s">
        <v>502</v>
      </c>
      <c r="T14" s="4" t="s">
        <v>570</v>
      </c>
    </row>
    <row r="15" spans="1:20" x14ac:dyDescent="0.25">
      <c r="A15" s="4" t="s">
        <v>571</v>
      </c>
      <c r="B15" s="4" t="s">
        <v>572</v>
      </c>
      <c r="C15" s="4" t="s">
        <v>573</v>
      </c>
      <c r="D15" s="4" t="s">
        <v>147</v>
      </c>
      <c r="E15" s="4">
        <v>2024</v>
      </c>
      <c r="F15" s="4" t="s">
        <v>561</v>
      </c>
      <c r="G15" s="4"/>
      <c r="H15" s="4"/>
      <c r="I15" s="4">
        <v>20</v>
      </c>
      <c r="J15" s="4"/>
      <c r="K15" s="4"/>
      <c r="L15" s="4"/>
      <c r="M15" s="4">
        <v>0</v>
      </c>
      <c r="N15" s="4" t="s">
        <v>574</v>
      </c>
      <c r="O15" s="4" t="s">
        <v>575</v>
      </c>
      <c r="P15" s="4" t="s">
        <v>4</v>
      </c>
      <c r="Q15" s="4" t="s">
        <v>501</v>
      </c>
      <c r="R15" s="4" t="s">
        <v>576</v>
      </c>
      <c r="S15" s="4" t="s">
        <v>502</v>
      </c>
      <c r="T15" s="4" t="s">
        <v>577</v>
      </c>
    </row>
    <row r="16" spans="1:20" x14ac:dyDescent="0.25">
      <c r="A16" s="4" t="s">
        <v>578</v>
      </c>
      <c r="B16" s="4" t="s">
        <v>579</v>
      </c>
      <c r="C16" s="4" t="s">
        <v>580</v>
      </c>
      <c r="D16" s="4" t="s">
        <v>237</v>
      </c>
      <c r="E16" s="4">
        <v>2023</v>
      </c>
      <c r="F16" s="4" t="s">
        <v>581</v>
      </c>
      <c r="G16" s="4"/>
      <c r="H16" s="4"/>
      <c r="I16" s="4"/>
      <c r="J16" s="4">
        <v>275</v>
      </c>
      <c r="K16" s="4">
        <v>281</v>
      </c>
      <c r="L16" s="4">
        <v>6</v>
      </c>
      <c r="M16" s="4">
        <v>0</v>
      </c>
      <c r="N16" s="4" t="s">
        <v>582</v>
      </c>
      <c r="O16" s="4" t="s">
        <v>583</v>
      </c>
      <c r="P16" s="4" t="s">
        <v>4</v>
      </c>
      <c r="Q16" s="4" t="s">
        <v>501</v>
      </c>
      <c r="R16" s="4"/>
      <c r="S16" s="4" t="s">
        <v>502</v>
      </c>
      <c r="T16" s="4" t="s">
        <v>584</v>
      </c>
    </row>
    <row r="17" spans="1:20" x14ac:dyDescent="0.25">
      <c r="A17" s="4" t="s">
        <v>585</v>
      </c>
      <c r="B17" s="4" t="s">
        <v>586</v>
      </c>
      <c r="C17" s="4" t="s">
        <v>587</v>
      </c>
      <c r="D17" s="4" t="s">
        <v>140</v>
      </c>
      <c r="E17" s="4">
        <v>2024</v>
      </c>
      <c r="F17" s="4" t="s">
        <v>588</v>
      </c>
      <c r="G17" s="4"/>
      <c r="H17" s="4"/>
      <c r="I17" s="4"/>
      <c r="J17" s="4"/>
      <c r="K17" s="4"/>
      <c r="L17" s="4"/>
      <c r="M17" s="4">
        <v>0</v>
      </c>
      <c r="N17" s="4" t="s">
        <v>589</v>
      </c>
      <c r="O17" s="4" t="s">
        <v>590</v>
      </c>
      <c r="P17" s="4" t="s">
        <v>4</v>
      </c>
      <c r="Q17" s="4" t="s">
        <v>501</v>
      </c>
      <c r="R17" s="4"/>
      <c r="S17" s="4" t="s">
        <v>502</v>
      </c>
      <c r="T17" s="4" t="s">
        <v>591</v>
      </c>
    </row>
    <row r="18" spans="1:20" x14ac:dyDescent="0.25">
      <c r="A18" s="4" t="s">
        <v>592</v>
      </c>
      <c r="B18" s="4" t="s">
        <v>593</v>
      </c>
      <c r="C18" s="4" t="s">
        <v>594</v>
      </c>
      <c r="D18" s="4" t="s">
        <v>174</v>
      </c>
      <c r="E18" s="4">
        <v>2024</v>
      </c>
      <c r="F18" s="4" t="s">
        <v>595</v>
      </c>
      <c r="G18" s="4">
        <v>13</v>
      </c>
      <c r="H18" s="4">
        <v>11</v>
      </c>
      <c r="I18" s="4">
        <v>2055</v>
      </c>
      <c r="J18" s="4"/>
      <c r="K18" s="4"/>
      <c r="L18" s="4"/>
      <c r="M18" s="4">
        <v>0</v>
      </c>
      <c r="N18" s="4" t="s">
        <v>596</v>
      </c>
      <c r="O18" s="4" t="s">
        <v>597</v>
      </c>
      <c r="P18" s="4" t="s">
        <v>598</v>
      </c>
      <c r="Q18" s="4" t="s">
        <v>501</v>
      </c>
      <c r="R18" s="4" t="s">
        <v>599</v>
      </c>
      <c r="S18" s="4" t="s">
        <v>502</v>
      </c>
      <c r="T18" s="4" t="s">
        <v>600</v>
      </c>
    </row>
    <row r="19" spans="1:20" x14ac:dyDescent="0.25">
      <c r="A19" s="4" t="s">
        <v>601</v>
      </c>
      <c r="B19" s="4" t="s">
        <v>602</v>
      </c>
      <c r="C19" s="4" t="s">
        <v>603</v>
      </c>
      <c r="D19" s="4" t="s">
        <v>604</v>
      </c>
      <c r="E19" s="4">
        <v>2024</v>
      </c>
      <c r="F19" s="4" t="s">
        <v>605</v>
      </c>
      <c r="G19" s="4"/>
      <c r="H19" s="4"/>
      <c r="I19" s="4"/>
      <c r="J19" s="4">
        <v>1</v>
      </c>
      <c r="K19" s="4">
        <v>1</v>
      </c>
      <c r="L19" s="4">
        <v>0</v>
      </c>
      <c r="M19" s="4">
        <v>0</v>
      </c>
      <c r="N19" s="4" t="s">
        <v>606</v>
      </c>
      <c r="O19" s="4" t="s">
        <v>607</v>
      </c>
      <c r="P19" s="4" t="s">
        <v>5</v>
      </c>
      <c r="Q19" s="4" t="s">
        <v>549</v>
      </c>
      <c r="R19" s="4" t="s">
        <v>599</v>
      </c>
      <c r="S19" s="4" t="s">
        <v>502</v>
      </c>
      <c r="T19" s="4" t="s">
        <v>608</v>
      </c>
    </row>
    <row r="20" spans="1:20" x14ac:dyDescent="0.25">
      <c r="A20" s="4" t="s">
        <v>609</v>
      </c>
      <c r="B20" s="4" t="s">
        <v>610</v>
      </c>
      <c r="C20" s="4" t="s">
        <v>611</v>
      </c>
      <c r="D20" s="4" t="s">
        <v>12</v>
      </c>
      <c r="E20" s="4">
        <v>2024</v>
      </c>
      <c r="F20" s="4" t="s">
        <v>561</v>
      </c>
      <c r="G20" s="4"/>
      <c r="H20" s="4"/>
      <c r="I20" s="4">
        <v>5</v>
      </c>
      <c r="J20" s="4"/>
      <c r="K20" s="4"/>
      <c r="L20" s="4"/>
      <c r="M20" s="4">
        <v>0</v>
      </c>
      <c r="N20" s="4" t="s">
        <v>612</v>
      </c>
      <c r="O20" s="4" t="s">
        <v>613</v>
      </c>
      <c r="P20" s="4" t="s">
        <v>4</v>
      </c>
      <c r="Q20" s="4" t="s">
        <v>501</v>
      </c>
      <c r="R20" s="4"/>
      <c r="S20" s="4" t="s">
        <v>502</v>
      </c>
      <c r="T20" s="4" t="s">
        <v>614</v>
      </c>
    </row>
    <row r="21" spans="1:20" x14ac:dyDescent="0.25">
      <c r="A21" s="4" t="s">
        <v>615</v>
      </c>
      <c r="B21" s="4" t="s">
        <v>616</v>
      </c>
      <c r="C21" s="4" t="s">
        <v>617</v>
      </c>
      <c r="D21" s="4" t="s">
        <v>80</v>
      </c>
      <c r="E21" s="4">
        <v>2024</v>
      </c>
      <c r="F21" s="4" t="s">
        <v>618</v>
      </c>
      <c r="G21" s="4">
        <v>16</v>
      </c>
      <c r="H21" s="4">
        <v>10</v>
      </c>
      <c r="I21" s="4">
        <v>3908</v>
      </c>
      <c r="J21" s="4"/>
      <c r="K21" s="4"/>
      <c r="L21" s="4"/>
      <c r="M21" s="4">
        <v>0</v>
      </c>
      <c r="N21" s="4" t="s">
        <v>619</v>
      </c>
      <c r="O21" s="4" t="s">
        <v>620</v>
      </c>
      <c r="P21" s="4" t="s">
        <v>5</v>
      </c>
      <c r="Q21" s="4" t="s">
        <v>501</v>
      </c>
      <c r="R21" s="4" t="s">
        <v>599</v>
      </c>
      <c r="S21" s="4" t="s">
        <v>502</v>
      </c>
      <c r="T21" s="4" t="s">
        <v>621</v>
      </c>
    </row>
    <row r="22" spans="1:20" x14ac:dyDescent="0.25">
      <c r="A22" s="4" t="s">
        <v>622</v>
      </c>
      <c r="B22" s="4" t="s">
        <v>623</v>
      </c>
      <c r="C22" s="4" t="s">
        <v>624</v>
      </c>
      <c r="D22" s="4" t="s">
        <v>82</v>
      </c>
      <c r="E22" s="4">
        <v>2024</v>
      </c>
      <c r="F22" s="4" t="s">
        <v>625</v>
      </c>
      <c r="G22" s="4"/>
      <c r="H22" s="4"/>
      <c r="I22" s="4"/>
      <c r="J22" s="4"/>
      <c r="K22" s="4"/>
      <c r="L22" s="4"/>
      <c r="M22" s="4">
        <v>0</v>
      </c>
      <c r="N22" s="4" t="s">
        <v>626</v>
      </c>
      <c r="O22" s="4" t="s">
        <v>627</v>
      </c>
      <c r="P22" s="4" t="s">
        <v>4</v>
      </c>
      <c r="Q22" s="4" t="s">
        <v>501</v>
      </c>
      <c r="R22" s="4"/>
      <c r="S22" s="4" t="s">
        <v>502</v>
      </c>
      <c r="T22" s="4" t="s">
        <v>628</v>
      </c>
    </row>
    <row r="23" spans="1:20" x14ac:dyDescent="0.25">
      <c r="A23" s="4" t="s">
        <v>629</v>
      </c>
      <c r="B23" s="4" t="s">
        <v>630</v>
      </c>
      <c r="C23" s="4" t="s">
        <v>631</v>
      </c>
      <c r="D23" s="4" t="s">
        <v>83</v>
      </c>
      <c r="E23" s="4">
        <v>2023</v>
      </c>
      <c r="F23" s="4" t="s">
        <v>632</v>
      </c>
      <c r="G23" s="4"/>
      <c r="H23" s="4"/>
      <c r="I23" s="4"/>
      <c r="J23" s="4"/>
      <c r="K23" s="4"/>
      <c r="L23" s="4"/>
      <c r="M23" s="4">
        <v>0</v>
      </c>
      <c r="N23" s="4" t="s">
        <v>633</v>
      </c>
      <c r="O23" s="4" t="s">
        <v>634</v>
      </c>
      <c r="P23" s="4" t="s">
        <v>4</v>
      </c>
      <c r="Q23" s="4" t="s">
        <v>501</v>
      </c>
      <c r="R23" s="4"/>
      <c r="S23" s="4" t="s">
        <v>502</v>
      </c>
      <c r="T23" s="4" t="s">
        <v>635</v>
      </c>
    </row>
    <row r="24" spans="1:20" x14ac:dyDescent="0.25">
      <c r="A24" s="4" t="s">
        <v>636</v>
      </c>
      <c r="B24" s="4" t="s">
        <v>637</v>
      </c>
      <c r="C24" s="4" t="s">
        <v>638</v>
      </c>
      <c r="D24" s="4" t="s">
        <v>84</v>
      </c>
      <c r="E24" s="4">
        <v>2024</v>
      </c>
      <c r="F24" s="4" t="s">
        <v>639</v>
      </c>
      <c r="G24" s="4"/>
      <c r="H24" s="4"/>
      <c r="I24" s="4"/>
      <c r="J24" s="4">
        <v>1</v>
      </c>
      <c r="K24" s="4">
        <v>354</v>
      </c>
      <c r="L24" s="4">
        <v>353</v>
      </c>
      <c r="M24" s="4">
        <v>0</v>
      </c>
      <c r="N24" s="4" t="s">
        <v>640</v>
      </c>
      <c r="O24" s="4" t="s">
        <v>641</v>
      </c>
      <c r="P24" s="4" t="s">
        <v>642</v>
      </c>
      <c r="Q24" s="4" t="s">
        <v>501</v>
      </c>
      <c r="R24" s="4"/>
      <c r="S24" s="4" t="s">
        <v>502</v>
      </c>
      <c r="T24" s="4" t="s">
        <v>643</v>
      </c>
    </row>
    <row r="25" spans="1:20" x14ac:dyDescent="0.25">
      <c r="A25" s="4" t="s">
        <v>644</v>
      </c>
      <c r="B25" s="4" t="s">
        <v>645</v>
      </c>
      <c r="C25" s="4">
        <v>59202260500</v>
      </c>
      <c r="D25" s="4" t="s">
        <v>143</v>
      </c>
      <c r="E25" s="4">
        <v>2024</v>
      </c>
      <c r="F25" s="4" t="s">
        <v>561</v>
      </c>
      <c r="G25" s="4"/>
      <c r="H25" s="4"/>
      <c r="I25" s="4"/>
      <c r="J25" s="4">
        <v>470</v>
      </c>
      <c r="K25" s="4">
        <v>475</v>
      </c>
      <c r="L25" s="4">
        <v>5</v>
      </c>
      <c r="M25" s="4">
        <v>0</v>
      </c>
      <c r="N25" s="4" t="s">
        <v>646</v>
      </c>
      <c r="O25" s="4" t="s">
        <v>647</v>
      </c>
      <c r="P25" s="4" t="s">
        <v>4</v>
      </c>
      <c r="Q25" s="4" t="s">
        <v>501</v>
      </c>
      <c r="R25" s="4" t="s">
        <v>534</v>
      </c>
      <c r="S25" s="4" t="s">
        <v>502</v>
      </c>
      <c r="T25" s="4" t="s">
        <v>648</v>
      </c>
    </row>
    <row r="26" spans="1:20" x14ac:dyDescent="0.25">
      <c r="A26" s="4" t="s">
        <v>649</v>
      </c>
      <c r="B26" s="4" t="s">
        <v>650</v>
      </c>
      <c r="C26" s="4" t="s">
        <v>651</v>
      </c>
      <c r="D26" s="4" t="s">
        <v>230</v>
      </c>
      <c r="E26" s="4">
        <v>2024</v>
      </c>
      <c r="F26" s="4" t="s">
        <v>652</v>
      </c>
      <c r="G26" s="4" t="s">
        <v>653</v>
      </c>
      <c r="H26" s="4"/>
      <c r="I26" s="4"/>
      <c r="J26" s="4">
        <v>121</v>
      </c>
      <c r="K26" s="4">
        <v>139</v>
      </c>
      <c r="L26" s="4">
        <v>18</v>
      </c>
      <c r="M26" s="4">
        <v>0</v>
      </c>
      <c r="N26" s="4" t="s">
        <v>654</v>
      </c>
      <c r="O26" s="4" t="s">
        <v>655</v>
      </c>
      <c r="P26" s="4" t="s">
        <v>422</v>
      </c>
      <c r="Q26" s="4" t="s">
        <v>501</v>
      </c>
      <c r="R26" s="4"/>
      <c r="S26" s="4" t="s">
        <v>502</v>
      </c>
      <c r="T26" s="4" t="s">
        <v>656</v>
      </c>
    </row>
    <row r="27" spans="1:20" x14ac:dyDescent="0.25">
      <c r="A27" s="4" t="s">
        <v>657</v>
      </c>
      <c r="B27" s="4" t="s">
        <v>658</v>
      </c>
      <c r="C27" s="4" t="s">
        <v>659</v>
      </c>
      <c r="D27" s="4" t="s">
        <v>188</v>
      </c>
      <c r="E27" s="4">
        <v>2024</v>
      </c>
      <c r="F27" s="4" t="s">
        <v>660</v>
      </c>
      <c r="G27" s="4"/>
      <c r="H27" s="4"/>
      <c r="I27" s="4"/>
      <c r="J27" s="4"/>
      <c r="K27" s="4"/>
      <c r="L27" s="4"/>
      <c r="M27" s="4">
        <v>0</v>
      </c>
      <c r="N27" s="4" t="s">
        <v>661</v>
      </c>
      <c r="O27" s="4" t="s">
        <v>662</v>
      </c>
      <c r="P27" s="4" t="s">
        <v>4</v>
      </c>
      <c r="Q27" s="4" t="s">
        <v>501</v>
      </c>
      <c r="R27" s="4"/>
      <c r="S27" s="4" t="s">
        <v>502</v>
      </c>
      <c r="T27" s="4" t="s">
        <v>663</v>
      </c>
    </row>
    <row r="28" spans="1:20" x14ac:dyDescent="0.25">
      <c r="A28" s="4" t="s">
        <v>664</v>
      </c>
      <c r="B28" s="4" t="s">
        <v>665</v>
      </c>
      <c r="C28" s="4" t="s">
        <v>666</v>
      </c>
      <c r="D28" s="4" t="s">
        <v>85</v>
      </c>
      <c r="E28" s="4">
        <v>2024</v>
      </c>
      <c r="F28" s="4" t="s">
        <v>517</v>
      </c>
      <c r="G28" s="4">
        <v>3621</v>
      </c>
      <c r="H28" s="4"/>
      <c r="I28" s="4"/>
      <c r="J28" s="4"/>
      <c r="K28" s="4"/>
      <c r="L28" s="4"/>
      <c r="M28" s="4">
        <v>0</v>
      </c>
      <c r="N28" s="4"/>
      <c r="O28" s="4" t="s">
        <v>667</v>
      </c>
      <c r="P28" s="4" t="s">
        <v>4</v>
      </c>
      <c r="Q28" s="4" t="s">
        <v>501</v>
      </c>
      <c r="R28" s="4"/>
      <c r="S28" s="4" t="s">
        <v>502</v>
      </c>
      <c r="T28" s="4" t="s">
        <v>668</v>
      </c>
    </row>
    <row r="29" spans="1:20" x14ac:dyDescent="0.25">
      <c r="A29" s="4" t="s">
        <v>669</v>
      </c>
      <c r="B29" s="4" t="s">
        <v>670</v>
      </c>
      <c r="C29" s="4" t="s">
        <v>671</v>
      </c>
      <c r="D29" s="4" t="s">
        <v>30</v>
      </c>
      <c r="E29" s="4">
        <v>2024</v>
      </c>
      <c r="F29" s="4" t="s">
        <v>595</v>
      </c>
      <c r="G29" s="4">
        <v>13</v>
      </c>
      <c r="H29" s="4">
        <v>9</v>
      </c>
      <c r="I29" s="4">
        <v>1644</v>
      </c>
      <c r="J29" s="4"/>
      <c r="K29" s="4"/>
      <c r="L29" s="4"/>
      <c r="M29" s="4">
        <v>0</v>
      </c>
      <c r="N29" s="4" t="s">
        <v>672</v>
      </c>
      <c r="O29" s="4" t="s">
        <v>673</v>
      </c>
      <c r="P29" s="4" t="s">
        <v>5</v>
      </c>
      <c r="Q29" s="4" t="s">
        <v>501</v>
      </c>
      <c r="R29" s="4" t="s">
        <v>599</v>
      </c>
      <c r="S29" s="4" t="s">
        <v>502</v>
      </c>
      <c r="T29" s="4" t="s">
        <v>674</v>
      </c>
    </row>
    <row r="30" spans="1:20" x14ac:dyDescent="0.25">
      <c r="A30" s="4" t="s">
        <v>675</v>
      </c>
      <c r="B30" s="4" t="s">
        <v>676</v>
      </c>
      <c r="C30" s="4" t="s">
        <v>677</v>
      </c>
      <c r="D30" s="4" t="s">
        <v>227</v>
      </c>
      <c r="E30" s="4">
        <v>2024</v>
      </c>
      <c r="F30" s="4" t="s">
        <v>678</v>
      </c>
      <c r="G30" s="4"/>
      <c r="H30" s="4"/>
      <c r="I30" s="4"/>
      <c r="J30" s="4"/>
      <c r="K30" s="4"/>
      <c r="L30" s="4"/>
      <c r="M30" s="4">
        <v>0</v>
      </c>
      <c r="N30" s="4" t="s">
        <v>679</v>
      </c>
      <c r="O30" s="4" t="s">
        <v>680</v>
      </c>
      <c r="P30" s="4" t="s">
        <v>4</v>
      </c>
      <c r="Q30" s="4" t="s">
        <v>501</v>
      </c>
      <c r="R30" s="4"/>
      <c r="S30" s="4" t="s">
        <v>502</v>
      </c>
      <c r="T30" s="4" t="s">
        <v>681</v>
      </c>
    </row>
    <row r="31" spans="1:20" x14ac:dyDescent="0.25">
      <c r="A31" s="4" t="s">
        <v>682</v>
      </c>
      <c r="B31" s="4" t="s">
        <v>683</v>
      </c>
      <c r="C31" s="4" t="s">
        <v>684</v>
      </c>
      <c r="D31" s="4" t="s">
        <v>25</v>
      </c>
      <c r="E31" s="4">
        <v>2022</v>
      </c>
      <c r="F31" s="4" t="s">
        <v>504</v>
      </c>
      <c r="G31" s="4"/>
      <c r="H31" s="4"/>
      <c r="I31" s="4"/>
      <c r="J31" s="4">
        <v>395</v>
      </c>
      <c r="K31" s="4">
        <v>404</v>
      </c>
      <c r="L31" s="4">
        <v>9</v>
      </c>
      <c r="M31" s="4">
        <v>1</v>
      </c>
      <c r="N31" s="4" t="s">
        <v>685</v>
      </c>
      <c r="O31" s="4" t="s">
        <v>686</v>
      </c>
      <c r="P31" s="4" t="s">
        <v>4</v>
      </c>
      <c r="Q31" s="4" t="s">
        <v>501</v>
      </c>
      <c r="R31" s="4" t="s">
        <v>576</v>
      </c>
      <c r="S31" s="4" t="s">
        <v>502</v>
      </c>
      <c r="T31" s="4" t="s">
        <v>687</v>
      </c>
    </row>
    <row r="32" spans="1:20" x14ac:dyDescent="0.25">
      <c r="A32" s="4" t="s">
        <v>688</v>
      </c>
      <c r="B32" s="4" t="s">
        <v>689</v>
      </c>
      <c r="C32" s="4" t="s">
        <v>690</v>
      </c>
      <c r="D32" s="4" t="s">
        <v>248</v>
      </c>
      <c r="E32" s="4">
        <v>2023</v>
      </c>
      <c r="F32" s="4" t="s">
        <v>691</v>
      </c>
      <c r="G32" s="4" t="s">
        <v>692</v>
      </c>
      <c r="H32" s="4"/>
      <c r="I32" s="4"/>
      <c r="J32" s="4">
        <v>689</v>
      </c>
      <c r="K32" s="4">
        <v>705</v>
      </c>
      <c r="L32" s="4">
        <v>16</v>
      </c>
      <c r="M32" s="4">
        <v>1</v>
      </c>
      <c r="N32" s="4" t="s">
        <v>693</v>
      </c>
      <c r="O32" s="4" t="s">
        <v>694</v>
      </c>
      <c r="P32" s="4" t="s">
        <v>4</v>
      </c>
      <c r="Q32" s="4" t="s">
        <v>501</v>
      </c>
      <c r="R32" s="4"/>
      <c r="S32" s="4" t="s">
        <v>502</v>
      </c>
      <c r="T32" s="4" t="s">
        <v>695</v>
      </c>
    </row>
    <row r="33" spans="1:20" x14ac:dyDescent="0.25">
      <c r="A33" s="4" t="s">
        <v>696</v>
      </c>
      <c r="B33" s="4" t="s">
        <v>697</v>
      </c>
      <c r="C33" s="4" t="s">
        <v>698</v>
      </c>
      <c r="D33" s="4" t="s">
        <v>38</v>
      </c>
      <c r="E33" s="4">
        <v>2024</v>
      </c>
      <c r="F33" s="4" t="s">
        <v>699</v>
      </c>
      <c r="G33" s="4"/>
      <c r="H33" s="4"/>
      <c r="I33" s="4"/>
      <c r="J33" s="4">
        <v>323</v>
      </c>
      <c r="K33" s="4">
        <v>327</v>
      </c>
      <c r="L33" s="4">
        <v>4</v>
      </c>
      <c r="M33" s="4">
        <v>0</v>
      </c>
      <c r="N33" s="4" t="s">
        <v>700</v>
      </c>
      <c r="O33" s="4" t="s">
        <v>701</v>
      </c>
      <c r="P33" s="4" t="s">
        <v>4</v>
      </c>
      <c r="Q33" s="4" t="s">
        <v>501</v>
      </c>
      <c r="R33" s="4"/>
      <c r="S33" s="4" t="s">
        <v>502</v>
      </c>
      <c r="T33" s="4" t="s">
        <v>702</v>
      </c>
    </row>
    <row r="34" spans="1:20" x14ac:dyDescent="0.25">
      <c r="A34" s="4" t="s">
        <v>703</v>
      </c>
      <c r="B34" s="4" t="s">
        <v>704</v>
      </c>
      <c r="C34" s="4" t="s">
        <v>705</v>
      </c>
      <c r="D34" s="4" t="s">
        <v>141</v>
      </c>
      <c r="E34" s="4">
        <v>2023</v>
      </c>
      <c r="F34" s="4" t="s">
        <v>706</v>
      </c>
      <c r="G34" s="4"/>
      <c r="H34" s="4"/>
      <c r="I34" s="4"/>
      <c r="J34" s="4"/>
      <c r="K34" s="4"/>
      <c r="L34" s="4"/>
      <c r="M34" s="4">
        <v>0</v>
      </c>
      <c r="N34" s="4" t="s">
        <v>707</v>
      </c>
      <c r="O34" s="4" t="s">
        <v>708</v>
      </c>
      <c r="P34" s="4" t="s">
        <v>4</v>
      </c>
      <c r="Q34" s="4" t="s">
        <v>501</v>
      </c>
      <c r="R34" s="4"/>
      <c r="S34" s="4" t="s">
        <v>502</v>
      </c>
      <c r="T34" s="4" t="s">
        <v>709</v>
      </c>
    </row>
    <row r="35" spans="1:20" x14ac:dyDescent="0.25">
      <c r="A35" s="4" t="s">
        <v>710</v>
      </c>
      <c r="B35" s="4" t="s">
        <v>711</v>
      </c>
      <c r="C35" s="4" t="s">
        <v>712</v>
      </c>
      <c r="D35" s="4" t="s">
        <v>243</v>
      </c>
      <c r="E35" s="4">
        <v>2023</v>
      </c>
      <c r="F35" s="4" t="s">
        <v>713</v>
      </c>
      <c r="G35" s="4"/>
      <c r="H35" s="4"/>
      <c r="I35" s="4"/>
      <c r="J35" s="4">
        <v>346</v>
      </c>
      <c r="K35" s="4">
        <v>351</v>
      </c>
      <c r="L35" s="4">
        <v>5</v>
      </c>
      <c r="M35" s="4">
        <v>0</v>
      </c>
      <c r="N35" s="4" t="s">
        <v>714</v>
      </c>
      <c r="O35" s="4" t="s">
        <v>715</v>
      </c>
      <c r="P35" s="4" t="s">
        <v>4</v>
      </c>
      <c r="Q35" s="4" t="s">
        <v>501</v>
      </c>
      <c r="R35" s="4"/>
      <c r="S35" s="4" t="s">
        <v>502</v>
      </c>
      <c r="T35" s="4" t="s">
        <v>716</v>
      </c>
    </row>
    <row r="36" spans="1:20" x14ac:dyDescent="0.25">
      <c r="A36" s="4" t="s">
        <v>717</v>
      </c>
      <c r="B36" s="4" t="s">
        <v>718</v>
      </c>
      <c r="C36" s="4" t="s">
        <v>719</v>
      </c>
      <c r="D36" s="4" t="s">
        <v>86</v>
      </c>
      <c r="E36" s="4">
        <v>2022</v>
      </c>
      <c r="F36" s="4" t="s">
        <v>517</v>
      </c>
      <c r="G36" s="4">
        <v>3171</v>
      </c>
      <c r="H36" s="4"/>
      <c r="I36" s="4"/>
      <c r="J36" s="4">
        <v>338</v>
      </c>
      <c r="K36" s="4">
        <v>353</v>
      </c>
      <c r="L36" s="4">
        <v>15</v>
      </c>
      <c r="M36" s="4">
        <v>0</v>
      </c>
      <c r="N36" s="4"/>
      <c r="O36" s="4" t="s">
        <v>720</v>
      </c>
      <c r="P36" s="4" t="s">
        <v>4</v>
      </c>
      <c r="Q36" s="4" t="s">
        <v>501</v>
      </c>
      <c r="R36" s="4"/>
      <c r="S36" s="4" t="s">
        <v>502</v>
      </c>
      <c r="T36" s="4" t="s">
        <v>721</v>
      </c>
    </row>
    <row r="37" spans="1:20" x14ac:dyDescent="0.25">
      <c r="A37" s="4" t="s">
        <v>722</v>
      </c>
      <c r="B37" s="4" t="s">
        <v>723</v>
      </c>
      <c r="C37" s="4" t="s">
        <v>724</v>
      </c>
      <c r="D37" s="4" t="s">
        <v>42</v>
      </c>
      <c r="E37" s="4">
        <v>2024</v>
      </c>
      <c r="F37" s="4" t="s">
        <v>605</v>
      </c>
      <c r="G37" s="4">
        <v>12</v>
      </c>
      <c r="H37" s="4"/>
      <c r="I37" s="4"/>
      <c r="J37" s="4">
        <v>53074</v>
      </c>
      <c r="K37" s="4">
        <v>53087</v>
      </c>
      <c r="L37" s="4">
        <v>13</v>
      </c>
      <c r="M37" s="4">
        <v>0</v>
      </c>
      <c r="N37" s="4" t="s">
        <v>725</v>
      </c>
      <c r="O37" s="4" t="s">
        <v>726</v>
      </c>
      <c r="P37" s="4" t="s">
        <v>5</v>
      </c>
      <c r="Q37" s="4" t="s">
        <v>501</v>
      </c>
      <c r="R37" s="4" t="s">
        <v>599</v>
      </c>
      <c r="S37" s="4" t="s">
        <v>502</v>
      </c>
      <c r="T37" s="4" t="s">
        <v>727</v>
      </c>
    </row>
    <row r="38" spans="1:20" x14ac:dyDescent="0.25">
      <c r="A38" s="4" t="s">
        <v>728</v>
      </c>
      <c r="B38" s="4" t="s">
        <v>729</v>
      </c>
      <c r="C38" s="4" t="s">
        <v>730</v>
      </c>
      <c r="D38" s="4" t="s">
        <v>87</v>
      </c>
      <c r="E38" s="4">
        <v>2023</v>
      </c>
      <c r="F38" s="4" t="s">
        <v>731</v>
      </c>
      <c r="G38" s="4"/>
      <c r="H38" s="4"/>
      <c r="I38" s="4"/>
      <c r="J38" s="4">
        <v>5065</v>
      </c>
      <c r="K38" s="4">
        <v>5070</v>
      </c>
      <c r="L38" s="4">
        <v>5</v>
      </c>
      <c r="M38" s="4">
        <v>0</v>
      </c>
      <c r="N38" s="4" t="s">
        <v>732</v>
      </c>
      <c r="O38" s="4" t="s">
        <v>733</v>
      </c>
      <c r="P38" s="4" t="s">
        <v>4</v>
      </c>
      <c r="Q38" s="4" t="s">
        <v>501</v>
      </c>
      <c r="R38" s="4"/>
      <c r="S38" s="4" t="s">
        <v>502</v>
      </c>
      <c r="T38" s="4" t="s">
        <v>734</v>
      </c>
    </row>
    <row r="39" spans="1:20" x14ac:dyDescent="0.25">
      <c r="A39" s="4" t="s">
        <v>735</v>
      </c>
      <c r="B39" s="4" t="s">
        <v>736</v>
      </c>
      <c r="C39" s="4" t="s">
        <v>737</v>
      </c>
      <c r="D39" s="4" t="s">
        <v>43</v>
      </c>
      <c r="E39" s="4">
        <v>2024</v>
      </c>
      <c r="F39" s="4" t="s">
        <v>738</v>
      </c>
      <c r="G39" s="4">
        <v>50</v>
      </c>
      <c r="H39" s="4">
        <v>1</v>
      </c>
      <c r="I39" s="4"/>
      <c r="J39" s="4">
        <v>85</v>
      </c>
      <c r="K39" s="4">
        <v>105</v>
      </c>
      <c r="L39" s="4">
        <v>20</v>
      </c>
      <c r="M39" s="4">
        <v>7</v>
      </c>
      <c r="N39" s="4" t="s">
        <v>739</v>
      </c>
      <c r="O39" s="4" t="s">
        <v>740</v>
      </c>
      <c r="P39" s="4" t="s">
        <v>5</v>
      </c>
      <c r="Q39" s="4" t="s">
        <v>501</v>
      </c>
      <c r="R39" s="4" t="s">
        <v>534</v>
      </c>
      <c r="S39" s="4" t="s">
        <v>502</v>
      </c>
      <c r="T39" s="4" t="s">
        <v>741</v>
      </c>
    </row>
    <row r="40" spans="1:20" x14ac:dyDescent="0.25">
      <c r="A40" s="4" t="s">
        <v>742</v>
      </c>
      <c r="B40" s="4" t="s">
        <v>743</v>
      </c>
      <c r="C40" s="4" t="s">
        <v>744</v>
      </c>
      <c r="D40" s="4" t="s">
        <v>153</v>
      </c>
      <c r="E40" s="4">
        <v>2024</v>
      </c>
      <c r="F40" s="4" t="s">
        <v>745</v>
      </c>
      <c r="G40" s="4">
        <v>14</v>
      </c>
      <c r="H40" s="4">
        <v>3</v>
      </c>
      <c r="I40" s="4">
        <v>1046</v>
      </c>
      <c r="J40" s="4"/>
      <c r="K40" s="4"/>
      <c r="L40" s="4"/>
      <c r="M40" s="4">
        <v>0</v>
      </c>
      <c r="N40" s="4" t="s">
        <v>746</v>
      </c>
      <c r="O40" s="4" t="s">
        <v>747</v>
      </c>
      <c r="P40" s="4" t="s">
        <v>5</v>
      </c>
      <c r="Q40" s="4" t="s">
        <v>501</v>
      </c>
      <c r="R40" s="4" t="s">
        <v>599</v>
      </c>
      <c r="S40" s="4" t="s">
        <v>502</v>
      </c>
      <c r="T40" s="4" t="s">
        <v>748</v>
      </c>
    </row>
    <row r="41" spans="1:20" x14ac:dyDescent="0.25">
      <c r="A41" s="4" t="s">
        <v>749</v>
      </c>
      <c r="B41" s="4" t="s">
        <v>750</v>
      </c>
      <c r="C41" s="4">
        <v>57207908475</v>
      </c>
      <c r="D41" s="4" t="s">
        <v>180</v>
      </c>
      <c r="E41" s="4">
        <v>2024</v>
      </c>
      <c r="F41" s="4" t="s">
        <v>751</v>
      </c>
      <c r="G41" s="4"/>
      <c r="H41" s="4"/>
      <c r="I41" s="4"/>
      <c r="J41" s="4">
        <v>438</v>
      </c>
      <c r="K41" s="4">
        <v>440</v>
      </c>
      <c r="L41" s="4">
        <v>2</v>
      </c>
      <c r="M41" s="4">
        <v>0</v>
      </c>
      <c r="N41" s="4" t="s">
        <v>752</v>
      </c>
      <c r="O41" s="4" t="s">
        <v>753</v>
      </c>
      <c r="P41" s="4" t="s">
        <v>4</v>
      </c>
      <c r="Q41" s="4" t="s">
        <v>501</v>
      </c>
      <c r="R41" s="4" t="s">
        <v>569</v>
      </c>
      <c r="S41" s="4" t="s">
        <v>502</v>
      </c>
      <c r="T41" s="4" t="s">
        <v>754</v>
      </c>
    </row>
    <row r="42" spans="1:20" x14ac:dyDescent="0.25">
      <c r="A42" s="4" t="s">
        <v>755</v>
      </c>
      <c r="B42" s="4" t="s">
        <v>756</v>
      </c>
      <c r="C42" s="4" t="s">
        <v>757</v>
      </c>
      <c r="D42" s="4" t="s">
        <v>246</v>
      </c>
      <c r="E42" s="4">
        <v>2023</v>
      </c>
      <c r="F42" s="4" t="s">
        <v>758</v>
      </c>
      <c r="G42" s="4"/>
      <c r="H42" s="4"/>
      <c r="I42" s="4"/>
      <c r="J42" s="4"/>
      <c r="K42" s="4"/>
      <c r="L42" s="4"/>
      <c r="M42" s="4">
        <v>2</v>
      </c>
      <c r="N42" s="4" t="s">
        <v>759</v>
      </c>
      <c r="O42" s="4" t="s">
        <v>760</v>
      </c>
      <c r="P42" s="4" t="s">
        <v>4</v>
      </c>
      <c r="Q42" s="4" t="s">
        <v>501</v>
      </c>
      <c r="R42" s="4" t="s">
        <v>534</v>
      </c>
      <c r="S42" s="4" t="s">
        <v>502</v>
      </c>
      <c r="T42" s="4" t="s">
        <v>761</v>
      </c>
    </row>
    <row r="43" spans="1:20" x14ac:dyDescent="0.25">
      <c r="A43" s="4" t="s">
        <v>762</v>
      </c>
      <c r="B43" s="4" t="s">
        <v>763</v>
      </c>
      <c r="C43" s="4" t="s">
        <v>764</v>
      </c>
      <c r="D43" s="4" t="s">
        <v>27</v>
      </c>
      <c r="E43" s="4">
        <v>2024</v>
      </c>
      <c r="F43" s="4" t="s">
        <v>561</v>
      </c>
      <c r="G43" s="4"/>
      <c r="H43" s="4"/>
      <c r="I43" s="4"/>
      <c r="J43" s="4">
        <v>92</v>
      </c>
      <c r="K43" s="4">
        <v>102</v>
      </c>
      <c r="L43" s="4">
        <v>10</v>
      </c>
      <c r="M43" s="4">
        <v>0</v>
      </c>
      <c r="N43" s="4" t="s">
        <v>765</v>
      </c>
      <c r="O43" s="4" t="s">
        <v>766</v>
      </c>
      <c r="P43" s="4" t="s">
        <v>4</v>
      </c>
      <c r="Q43" s="4" t="s">
        <v>501</v>
      </c>
      <c r="R43" s="4" t="s">
        <v>569</v>
      </c>
      <c r="S43" s="4" t="s">
        <v>502</v>
      </c>
      <c r="T43" s="4" t="s">
        <v>767</v>
      </c>
    </row>
    <row r="44" spans="1:20" x14ac:dyDescent="0.25">
      <c r="A44" s="4" t="s">
        <v>768</v>
      </c>
      <c r="B44" s="4" t="s">
        <v>769</v>
      </c>
      <c r="C44" s="4" t="s">
        <v>770</v>
      </c>
      <c r="D44" s="4" t="s">
        <v>169</v>
      </c>
      <c r="E44" s="4">
        <v>2024</v>
      </c>
      <c r="F44" s="4" t="s">
        <v>771</v>
      </c>
      <c r="G44" s="4"/>
      <c r="H44" s="4"/>
      <c r="I44" s="4"/>
      <c r="J44" s="4">
        <v>1299</v>
      </c>
      <c r="K44" s="4">
        <v>1315</v>
      </c>
      <c r="L44" s="4">
        <v>16</v>
      </c>
      <c r="M44" s="4">
        <v>0</v>
      </c>
      <c r="N44" s="4" t="s">
        <v>772</v>
      </c>
      <c r="O44" s="4" t="s">
        <v>773</v>
      </c>
      <c r="P44" s="4" t="s">
        <v>4</v>
      </c>
      <c r="Q44" s="4" t="s">
        <v>501</v>
      </c>
      <c r="R44" s="4" t="s">
        <v>534</v>
      </c>
      <c r="S44" s="4" t="s">
        <v>502</v>
      </c>
      <c r="T44" s="4" t="s">
        <v>774</v>
      </c>
    </row>
    <row r="45" spans="1:20" x14ac:dyDescent="0.25">
      <c r="A45" s="4" t="s">
        <v>775</v>
      </c>
      <c r="B45" s="4" t="s">
        <v>776</v>
      </c>
      <c r="C45" s="4" t="s">
        <v>777</v>
      </c>
      <c r="D45" s="4" t="s">
        <v>88</v>
      </c>
      <c r="E45" s="4">
        <v>2024</v>
      </c>
      <c r="F45" s="4" t="s">
        <v>778</v>
      </c>
      <c r="G45" s="4"/>
      <c r="H45" s="4"/>
      <c r="I45" s="4"/>
      <c r="J45" s="4">
        <v>970</v>
      </c>
      <c r="K45" s="4">
        <v>982</v>
      </c>
      <c r="L45" s="4">
        <v>12</v>
      </c>
      <c r="M45" s="4">
        <v>1</v>
      </c>
      <c r="N45" s="4" t="s">
        <v>779</v>
      </c>
      <c r="O45" s="4" t="s">
        <v>780</v>
      </c>
      <c r="P45" s="4" t="s">
        <v>4</v>
      </c>
      <c r="Q45" s="4" t="s">
        <v>501</v>
      </c>
      <c r="R45" s="4"/>
      <c r="S45" s="4" t="s">
        <v>502</v>
      </c>
      <c r="T45" s="4" t="s">
        <v>781</v>
      </c>
    </row>
    <row r="46" spans="1:20" x14ac:dyDescent="0.25">
      <c r="A46" s="4" t="s">
        <v>782</v>
      </c>
      <c r="B46" s="4" t="s">
        <v>783</v>
      </c>
      <c r="C46" s="4" t="s">
        <v>784</v>
      </c>
      <c r="D46" s="4" t="s">
        <v>89</v>
      </c>
      <c r="E46" s="4">
        <v>2023</v>
      </c>
      <c r="F46" s="4" t="s">
        <v>561</v>
      </c>
      <c r="G46" s="4"/>
      <c r="H46" s="4"/>
      <c r="I46" s="4"/>
      <c r="J46" s="4">
        <v>17</v>
      </c>
      <c r="K46" s="4">
        <v>27</v>
      </c>
      <c r="L46" s="4">
        <v>10</v>
      </c>
      <c r="M46" s="4">
        <v>0</v>
      </c>
      <c r="N46" s="4" t="s">
        <v>785</v>
      </c>
      <c r="O46" s="4" t="s">
        <v>786</v>
      </c>
      <c r="P46" s="4" t="s">
        <v>4</v>
      </c>
      <c r="Q46" s="4" t="s">
        <v>501</v>
      </c>
      <c r="R46" s="4"/>
      <c r="S46" s="4" t="s">
        <v>502</v>
      </c>
      <c r="T46" s="4" t="s">
        <v>787</v>
      </c>
    </row>
    <row r="47" spans="1:20" x14ac:dyDescent="0.25">
      <c r="A47" s="4" t="s">
        <v>788</v>
      </c>
      <c r="B47" s="4" t="s">
        <v>789</v>
      </c>
      <c r="C47" s="4" t="s">
        <v>790</v>
      </c>
      <c r="D47" s="4" t="s">
        <v>57</v>
      </c>
      <c r="E47" s="4">
        <v>2023</v>
      </c>
      <c r="F47" s="4" t="s">
        <v>791</v>
      </c>
      <c r="G47" s="4"/>
      <c r="H47" s="4"/>
      <c r="I47" s="4"/>
      <c r="J47" s="4">
        <v>36</v>
      </c>
      <c r="K47" s="4">
        <v>41</v>
      </c>
      <c r="L47" s="4">
        <v>5</v>
      </c>
      <c r="M47" s="4">
        <v>0</v>
      </c>
      <c r="N47" s="4" t="s">
        <v>792</v>
      </c>
      <c r="O47" s="4" t="s">
        <v>793</v>
      </c>
      <c r="P47" s="4" t="s">
        <v>4</v>
      </c>
      <c r="Q47" s="4" t="s">
        <v>501</v>
      </c>
      <c r="R47" s="4"/>
      <c r="S47" s="4" t="s">
        <v>502</v>
      </c>
      <c r="T47" s="4" t="s">
        <v>794</v>
      </c>
    </row>
    <row r="48" spans="1:20" x14ac:dyDescent="0.25">
      <c r="A48" s="4" t="s">
        <v>795</v>
      </c>
      <c r="B48" s="4" t="s">
        <v>796</v>
      </c>
      <c r="C48" s="4" t="s">
        <v>797</v>
      </c>
      <c r="D48" s="4" t="s">
        <v>203</v>
      </c>
      <c r="E48" s="4">
        <v>2024</v>
      </c>
      <c r="F48" s="4" t="s">
        <v>202</v>
      </c>
      <c r="G48" s="4"/>
      <c r="H48" s="4"/>
      <c r="I48" s="4"/>
      <c r="J48" s="4">
        <v>207</v>
      </c>
      <c r="K48" s="4">
        <v>211</v>
      </c>
      <c r="L48" s="4">
        <v>4</v>
      </c>
      <c r="M48" s="4">
        <v>0</v>
      </c>
      <c r="N48" s="4" t="s">
        <v>798</v>
      </c>
      <c r="O48" s="4" t="s">
        <v>799</v>
      </c>
      <c r="P48" s="4" t="s">
        <v>4</v>
      </c>
      <c r="Q48" s="4" t="s">
        <v>501</v>
      </c>
      <c r="R48" s="4"/>
      <c r="S48" s="4" t="s">
        <v>502</v>
      </c>
      <c r="T48" s="4" t="s">
        <v>800</v>
      </c>
    </row>
    <row r="49" spans="1:20" x14ac:dyDescent="0.25">
      <c r="A49" s="4" t="s">
        <v>801</v>
      </c>
      <c r="B49" s="4" t="s">
        <v>802</v>
      </c>
      <c r="C49" s="4" t="s">
        <v>803</v>
      </c>
      <c r="D49" s="4" t="s">
        <v>216</v>
      </c>
      <c r="E49" s="4">
        <v>2024</v>
      </c>
      <c r="F49" s="4" t="s">
        <v>804</v>
      </c>
      <c r="G49" s="4"/>
      <c r="H49" s="4"/>
      <c r="I49" s="4"/>
      <c r="J49" s="4"/>
      <c r="K49" s="4"/>
      <c r="L49" s="4"/>
      <c r="M49" s="4">
        <v>0</v>
      </c>
      <c r="N49" s="4" t="s">
        <v>805</v>
      </c>
      <c r="O49" s="4" t="s">
        <v>806</v>
      </c>
      <c r="P49" s="4" t="s">
        <v>4</v>
      </c>
      <c r="Q49" s="4" t="s">
        <v>501</v>
      </c>
      <c r="R49" s="4"/>
      <c r="S49" s="4" t="s">
        <v>502</v>
      </c>
      <c r="T49" s="4" t="s">
        <v>807</v>
      </c>
    </row>
    <row r="50" spans="1:20" x14ac:dyDescent="0.25">
      <c r="A50" s="4" t="s">
        <v>808</v>
      </c>
      <c r="B50" s="4" t="s">
        <v>809</v>
      </c>
      <c r="C50" s="4" t="s">
        <v>810</v>
      </c>
      <c r="D50" s="4" t="s">
        <v>229</v>
      </c>
      <c r="E50" s="4">
        <v>2024</v>
      </c>
      <c r="F50" s="4" t="s">
        <v>751</v>
      </c>
      <c r="G50" s="4"/>
      <c r="H50" s="4"/>
      <c r="I50" s="4"/>
      <c r="J50" s="4">
        <v>2707</v>
      </c>
      <c r="K50" s="4">
        <v>2719</v>
      </c>
      <c r="L50" s="4">
        <v>12</v>
      </c>
      <c r="M50" s="4">
        <v>1</v>
      </c>
      <c r="N50" s="4" t="s">
        <v>811</v>
      </c>
      <c r="O50" s="4" t="s">
        <v>812</v>
      </c>
      <c r="P50" s="4" t="s">
        <v>4</v>
      </c>
      <c r="Q50" s="4" t="s">
        <v>501</v>
      </c>
      <c r="R50" s="4" t="s">
        <v>576</v>
      </c>
      <c r="S50" s="4" t="s">
        <v>502</v>
      </c>
      <c r="T50" s="4" t="s">
        <v>813</v>
      </c>
    </row>
    <row r="51" spans="1:20" x14ac:dyDescent="0.25">
      <c r="A51" s="4" t="s">
        <v>814</v>
      </c>
      <c r="B51" s="4" t="s">
        <v>815</v>
      </c>
      <c r="C51" s="4" t="s">
        <v>816</v>
      </c>
      <c r="D51" s="4" t="s">
        <v>207</v>
      </c>
      <c r="E51" s="4">
        <v>2024</v>
      </c>
      <c r="F51" s="4" t="s">
        <v>817</v>
      </c>
      <c r="G51" s="4"/>
      <c r="H51" s="4"/>
      <c r="I51" s="4"/>
      <c r="J51" s="4">
        <v>69</v>
      </c>
      <c r="K51" s="4">
        <v>73</v>
      </c>
      <c r="L51" s="4">
        <v>4</v>
      </c>
      <c r="M51" s="4">
        <v>0</v>
      </c>
      <c r="N51" s="4" t="s">
        <v>818</v>
      </c>
      <c r="O51" s="4" t="s">
        <v>819</v>
      </c>
      <c r="P51" s="4" t="s">
        <v>4</v>
      </c>
      <c r="Q51" s="4" t="s">
        <v>501</v>
      </c>
      <c r="R51" s="4" t="s">
        <v>569</v>
      </c>
      <c r="S51" s="4" t="s">
        <v>502</v>
      </c>
      <c r="T51" s="4" t="s">
        <v>820</v>
      </c>
    </row>
    <row r="52" spans="1:20" x14ac:dyDescent="0.25">
      <c r="A52" s="4" t="s">
        <v>821</v>
      </c>
      <c r="B52" s="4" t="s">
        <v>822</v>
      </c>
      <c r="C52" s="4" t="s">
        <v>823</v>
      </c>
      <c r="D52" s="4" t="s">
        <v>149</v>
      </c>
      <c r="E52" s="4">
        <v>2024</v>
      </c>
      <c r="F52" s="4" t="s">
        <v>824</v>
      </c>
      <c r="G52" s="4">
        <v>13</v>
      </c>
      <c r="H52" s="4">
        <v>2</v>
      </c>
      <c r="I52" s="4">
        <v>20</v>
      </c>
      <c r="J52" s="4"/>
      <c r="K52" s="4"/>
      <c r="L52" s="4"/>
      <c r="M52" s="4">
        <v>0</v>
      </c>
      <c r="N52" s="4" t="s">
        <v>825</v>
      </c>
      <c r="O52" s="4" t="s">
        <v>826</v>
      </c>
      <c r="P52" s="4" t="s">
        <v>5</v>
      </c>
      <c r="Q52" s="4" t="s">
        <v>501</v>
      </c>
      <c r="R52" s="4" t="s">
        <v>576</v>
      </c>
      <c r="S52" s="4" t="s">
        <v>502</v>
      </c>
      <c r="T52" s="4" t="s">
        <v>827</v>
      </c>
    </row>
    <row r="53" spans="1:20" x14ac:dyDescent="0.25">
      <c r="A53" s="4" t="s">
        <v>828</v>
      </c>
      <c r="B53" s="4" t="s">
        <v>829</v>
      </c>
      <c r="C53" s="4" t="s">
        <v>830</v>
      </c>
      <c r="D53" s="4" t="s">
        <v>41</v>
      </c>
      <c r="E53" s="4">
        <v>2024</v>
      </c>
      <c r="F53" s="4" t="s">
        <v>831</v>
      </c>
      <c r="G53" s="4"/>
      <c r="H53" s="4"/>
      <c r="I53" s="4"/>
      <c r="J53" s="4"/>
      <c r="K53" s="4"/>
      <c r="L53" s="4"/>
      <c r="M53" s="4">
        <v>0</v>
      </c>
      <c r="N53" s="4" t="s">
        <v>832</v>
      </c>
      <c r="O53" s="4" t="s">
        <v>833</v>
      </c>
      <c r="P53" s="4" t="s">
        <v>4</v>
      </c>
      <c r="Q53" s="4" t="s">
        <v>501</v>
      </c>
      <c r="R53" s="4"/>
      <c r="S53" s="4" t="s">
        <v>502</v>
      </c>
      <c r="T53" s="4" t="s">
        <v>834</v>
      </c>
    </row>
    <row r="54" spans="1:20" x14ac:dyDescent="0.25">
      <c r="A54" s="4" t="s">
        <v>835</v>
      </c>
      <c r="B54" s="4" t="s">
        <v>836</v>
      </c>
      <c r="C54" s="4" t="s">
        <v>837</v>
      </c>
      <c r="D54" s="4" t="s">
        <v>134</v>
      </c>
      <c r="E54" s="4">
        <v>2023</v>
      </c>
      <c r="F54" s="4" t="s">
        <v>838</v>
      </c>
      <c r="G54" s="4"/>
      <c r="H54" s="4"/>
      <c r="I54" s="4"/>
      <c r="J54" s="4"/>
      <c r="K54" s="4"/>
      <c r="L54" s="4"/>
      <c r="M54" s="4">
        <v>0</v>
      </c>
      <c r="N54" s="4" t="s">
        <v>839</v>
      </c>
      <c r="O54" s="4" t="s">
        <v>840</v>
      </c>
      <c r="P54" s="4" t="s">
        <v>4</v>
      </c>
      <c r="Q54" s="4" t="s">
        <v>501</v>
      </c>
      <c r="R54" s="4"/>
      <c r="S54" s="4" t="s">
        <v>502</v>
      </c>
      <c r="T54" s="4" t="s">
        <v>841</v>
      </c>
    </row>
    <row r="55" spans="1:20" x14ac:dyDescent="0.25">
      <c r="A55" s="4" t="s">
        <v>842</v>
      </c>
      <c r="B55" s="4" t="s">
        <v>843</v>
      </c>
      <c r="C55" s="4" t="s">
        <v>844</v>
      </c>
      <c r="D55" s="4" t="s">
        <v>68</v>
      </c>
      <c r="E55" s="4">
        <v>2022</v>
      </c>
      <c r="F55" s="4" t="s">
        <v>561</v>
      </c>
      <c r="G55" s="4"/>
      <c r="H55" s="4"/>
      <c r="I55" s="4">
        <v>174</v>
      </c>
      <c r="J55" s="4"/>
      <c r="K55" s="4"/>
      <c r="L55" s="4"/>
      <c r="M55" s="4">
        <v>23</v>
      </c>
      <c r="N55" s="4" t="s">
        <v>845</v>
      </c>
      <c r="O55" s="4" t="s">
        <v>846</v>
      </c>
      <c r="P55" s="4" t="s">
        <v>4</v>
      </c>
      <c r="Q55" s="4" t="s">
        <v>501</v>
      </c>
      <c r="R55" s="4" t="s">
        <v>847</v>
      </c>
      <c r="S55" s="4" t="s">
        <v>502</v>
      </c>
      <c r="T55" s="4" t="s">
        <v>848</v>
      </c>
    </row>
    <row r="56" spans="1:20" x14ac:dyDescent="0.25">
      <c r="A56" s="4" t="s">
        <v>849</v>
      </c>
      <c r="B56" s="4" t="s">
        <v>850</v>
      </c>
      <c r="C56" s="4" t="s">
        <v>851</v>
      </c>
      <c r="D56" s="4" t="s">
        <v>90</v>
      </c>
      <c r="E56" s="4">
        <v>2022</v>
      </c>
      <c r="F56" s="4" t="s">
        <v>852</v>
      </c>
      <c r="G56" s="4" t="s">
        <v>853</v>
      </c>
      <c r="H56" s="4"/>
      <c r="I56" s="4"/>
      <c r="J56" s="4"/>
      <c r="K56" s="4"/>
      <c r="L56" s="4"/>
      <c r="M56" s="4">
        <v>2</v>
      </c>
      <c r="N56" s="4" t="s">
        <v>854</v>
      </c>
      <c r="O56" s="4" t="s">
        <v>855</v>
      </c>
      <c r="P56" s="4" t="s">
        <v>4</v>
      </c>
      <c r="Q56" s="4" t="s">
        <v>501</v>
      </c>
      <c r="R56" s="4"/>
      <c r="S56" s="4" t="s">
        <v>502</v>
      </c>
      <c r="T56" s="4" t="s">
        <v>856</v>
      </c>
    </row>
    <row r="57" spans="1:20" x14ac:dyDescent="0.25">
      <c r="A57" s="4" t="s">
        <v>857</v>
      </c>
      <c r="B57" s="4" t="s">
        <v>858</v>
      </c>
      <c r="C57" s="4" t="s">
        <v>859</v>
      </c>
      <c r="D57" s="4" t="s">
        <v>71</v>
      </c>
      <c r="E57" s="4">
        <v>2022</v>
      </c>
      <c r="F57" s="4" t="s">
        <v>860</v>
      </c>
      <c r="G57" s="4"/>
      <c r="H57" s="4"/>
      <c r="I57" s="4"/>
      <c r="J57" s="4">
        <v>47</v>
      </c>
      <c r="K57" s="4">
        <v>52</v>
      </c>
      <c r="L57" s="4">
        <v>5</v>
      </c>
      <c r="M57" s="4">
        <v>2</v>
      </c>
      <c r="N57" s="4" t="s">
        <v>861</v>
      </c>
      <c r="O57" s="4" t="s">
        <v>862</v>
      </c>
      <c r="P57" s="4" t="s">
        <v>4</v>
      </c>
      <c r="Q57" s="4" t="s">
        <v>501</v>
      </c>
      <c r="R57" s="4"/>
      <c r="S57" s="4" t="s">
        <v>502</v>
      </c>
      <c r="T57" s="4" t="s">
        <v>863</v>
      </c>
    </row>
    <row r="58" spans="1:20" x14ac:dyDescent="0.25">
      <c r="A58" s="4" t="s">
        <v>864</v>
      </c>
      <c r="B58" s="4" t="s">
        <v>865</v>
      </c>
      <c r="C58" s="4" t="s">
        <v>866</v>
      </c>
      <c r="D58" s="4" t="s">
        <v>91</v>
      </c>
      <c r="E58" s="4">
        <v>2022</v>
      </c>
      <c r="F58" s="4" t="s">
        <v>867</v>
      </c>
      <c r="G58" s="4">
        <v>48</v>
      </c>
      <c r="H58" s="4">
        <v>8</v>
      </c>
      <c r="I58" s="4"/>
      <c r="J58" s="4">
        <v>685</v>
      </c>
      <c r="K58" s="4">
        <v>701</v>
      </c>
      <c r="L58" s="4">
        <v>16</v>
      </c>
      <c r="M58" s="4">
        <v>0</v>
      </c>
      <c r="N58" s="4" t="s">
        <v>868</v>
      </c>
      <c r="O58" s="4" t="s">
        <v>869</v>
      </c>
      <c r="P58" s="4" t="s">
        <v>5</v>
      </c>
      <c r="Q58" s="4" t="s">
        <v>501</v>
      </c>
      <c r="R58" s="4"/>
      <c r="S58" s="4" t="s">
        <v>502</v>
      </c>
      <c r="T58" s="4" t="s">
        <v>870</v>
      </c>
    </row>
    <row r="59" spans="1:20" x14ac:dyDescent="0.25">
      <c r="A59" s="4" t="s">
        <v>871</v>
      </c>
      <c r="B59" s="4" t="s">
        <v>872</v>
      </c>
      <c r="C59" s="4" t="s">
        <v>873</v>
      </c>
      <c r="D59" s="4" t="s">
        <v>183</v>
      </c>
      <c r="E59" s="4">
        <v>2024</v>
      </c>
      <c r="F59" s="4" t="s">
        <v>738</v>
      </c>
      <c r="G59" s="4">
        <v>50</v>
      </c>
      <c r="H59" s="4">
        <v>4</v>
      </c>
      <c r="I59" s="4"/>
      <c r="J59" s="4">
        <v>816</v>
      </c>
      <c r="K59" s="4">
        <v>835</v>
      </c>
      <c r="L59" s="4">
        <v>19</v>
      </c>
      <c r="M59" s="4">
        <v>0</v>
      </c>
      <c r="N59" s="4" t="s">
        <v>874</v>
      </c>
      <c r="O59" s="4" t="s">
        <v>875</v>
      </c>
      <c r="P59" s="4" t="s">
        <v>5</v>
      </c>
      <c r="Q59" s="4" t="s">
        <v>501</v>
      </c>
      <c r="R59" s="4" t="s">
        <v>576</v>
      </c>
      <c r="S59" s="4" t="s">
        <v>502</v>
      </c>
      <c r="T59" s="4" t="s">
        <v>876</v>
      </c>
    </row>
    <row r="60" spans="1:20" x14ac:dyDescent="0.25">
      <c r="A60" s="4" t="s">
        <v>877</v>
      </c>
      <c r="B60" s="4" t="s">
        <v>878</v>
      </c>
      <c r="C60" s="4" t="s">
        <v>879</v>
      </c>
      <c r="D60" s="4" t="s">
        <v>92</v>
      </c>
      <c r="E60" s="4">
        <v>2023</v>
      </c>
      <c r="F60" s="4" t="s">
        <v>880</v>
      </c>
      <c r="G60" s="4" t="s">
        <v>531</v>
      </c>
      <c r="H60" s="4"/>
      <c r="I60" s="4"/>
      <c r="J60" s="4"/>
      <c r="K60" s="4"/>
      <c r="L60" s="4"/>
      <c r="M60" s="4">
        <v>0</v>
      </c>
      <c r="N60" s="4" t="s">
        <v>881</v>
      </c>
      <c r="O60" s="4" t="s">
        <v>882</v>
      </c>
      <c r="P60" s="4" t="s">
        <v>4</v>
      </c>
      <c r="Q60" s="4" t="s">
        <v>501</v>
      </c>
      <c r="R60" s="4"/>
      <c r="S60" s="4" t="s">
        <v>502</v>
      </c>
      <c r="T60" s="4" t="s">
        <v>883</v>
      </c>
    </row>
    <row r="61" spans="1:20" x14ac:dyDescent="0.25">
      <c r="A61" s="4" t="s">
        <v>884</v>
      </c>
      <c r="B61" s="4" t="s">
        <v>885</v>
      </c>
      <c r="C61" s="4" t="s">
        <v>886</v>
      </c>
      <c r="D61" s="4" t="s">
        <v>33</v>
      </c>
      <c r="E61" s="4">
        <v>2024</v>
      </c>
      <c r="F61" s="4" t="s">
        <v>751</v>
      </c>
      <c r="G61" s="4"/>
      <c r="H61" s="4"/>
      <c r="I61" s="4"/>
      <c r="J61" s="4">
        <v>360</v>
      </c>
      <c r="K61" s="4">
        <v>361</v>
      </c>
      <c r="L61" s="4">
        <v>1</v>
      </c>
      <c r="M61" s="4">
        <v>0</v>
      </c>
      <c r="N61" s="4" t="s">
        <v>887</v>
      </c>
      <c r="O61" s="4" t="s">
        <v>888</v>
      </c>
      <c r="P61" s="4" t="s">
        <v>4</v>
      </c>
      <c r="Q61" s="4" t="s">
        <v>501</v>
      </c>
      <c r="R61" s="4" t="s">
        <v>576</v>
      </c>
      <c r="S61" s="4" t="s">
        <v>502</v>
      </c>
      <c r="T61" s="4" t="s">
        <v>889</v>
      </c>
    </row>
    <row r="62" spans="1:20" x14ac:dyDescent="0.25">
      <c r="A62" s="4" t="s">
        <v>890</v>
      </c>
      <c r="B62" s="4" t="s">
        <v>891</v>
      </c>
      <c r="C62" s="4" t="s">
        <v>892</v>
      </c>
      <c r="D62" s="4" t="s">
        <v>189</v>
      </c>
      <c r="E62" s="4">
        <v>2024</v>
      </c>
      <c r="F62" s="4" t="s">
        <v>893</v>
      </c>
      <c r="G62" s="4"/>
      <c r="H62" s="4"/>
      <c r="I62" s="4"/>
      <c r="J62" s="4"/>
      <c r="K62" s="4"/>
      <c r="L62" s="4"/>
      <c r="M62" s="4">
        <v>0</v>
      </c>
      <c r="N62" s="4" t="s">
        <v>894</v>
      </c>
      <c r="O62" s="4" t="s">
        <v>895</v>
      </c>
      <c r="P62" s="4" t="s">
        <v>4</v>
      </c>
      <c r="Q62" s="4" t="s">
        <v>501</v>
      </c>
      <c r="R62" s="4"/>
      <c r="S62" s="4" t="s">
        <v>502</v>
      </c>
      <c r="T62" s="4" t="s">
        <v>896</v>
      </c>
    </row>
    <row r="63" spans="1:20" x14ac:dyDescent="0.25">
      <c r="A63" s="4" t="s">
        <v>897</v>
      </c>
      <c r="B63" s="4" t="s">
        <v>898</v>
      </c>
      <c r="C63" s="4" t="s">
        <v>899</v>
      </c>
      <c r="D63" s="4" t="s">
        <v>93</v>
      </c>
      <c r="E63" s="4">
        <v>2022</v>
      </c>
      <c r="F63" s="4" t="s">
        <v>900</v>
      </c>
      <c r="G63" s="4">
        <v>14</v>
      </c>
      <c r="H63" s="4"/>
      <c r="I63" s="4"/>
      <c r="J63" s="4">
        <v>204</v>
      </c>
      <c r="K63" s="4">
        <v>212</v>
      </c>
      <c r="L63" s="4">
        <v>8</v>
      </c>
      <c r="M63" s="4">
        <v>1</v>
      </c>
      <c r="N63" s="4"/>
      <c r="O63" s="4" t="s">
        <v>901</v>
      </c>
      <c r="P63" s="4" t="s">
        <v>5</v>
      </c>
      <c r="Q63" s="4" t="s">
        <v>501</v>
      </c>
      <c r="R63" s="4"/>
      <c r="S63" s="4" t="s">
        <v>502</v>
      </c>
      <c r="T63" s="4" t="s">
        <v>902</v>
      </c>
    </row>
    <row r="64" spans="1:20" x14ac:dyDescent="0.25">
      <c r="A64" s="4" t="s">
        <v>903</v>
      </c>
      <c r="B64" s="4" t="s">
        <v>904</v>
      </c>
      <c r="C64" s="4" t="s">
        <v>905</v>
      </c>
      <c r="D64" s="4" t="s">
        <v>94</v>
      </c>
      <c r="E64" s="4">
        <v>2022</v>
      </c>
      <c r="F64" s="4" t="s">
        <v>561</v>
      </c>
      <c r="G64" s="4"/>
      <c r="H64" s="4"/>
      <c r="I64" s="4">
        <v>52</v>
      </c>
      <c r="J64" s="4"/>
      <c r="K64" s="4"/>
      <c r="L64" s="4"/>
      <c r="M64" s="4">
        <v>2</v>
      </c>
      <c r="N64" s="4" t="s">
        <v>906</v>
      </c>
      <c r="O64" s="4" t="s">
        <v>907</v>
      </c>
      <c r="P64" s="4" t="s">
        <v>4</v>
      </c>
      <c r="Q64" s="4" t="s">
        <v>501</v>
      </c>
      <c r="R64" s="4"/>
      <c r="S64" s="4" t="s">
        <v>502</v>
      </c>
      <c r="T64" s="4" t="s">
        <v>908</v>
      </c>
    </row>
    <row r="65" spans="1:20" x14ac:dyDescent="0.25">
      <c r="A65" s="4" t="s">
        <v>909</v>
      </c>
      <c r="B65" s="4" t="s">
        <v>910</v>
      </c>
      <c r="C65" s="4">
        <v>57205433071</v>
      </c>
      <c r="D65" s="4" t="s">
        <v>157</v>
      </c>
      <c r="E65" s="4">
        <v>2024</v>
      </c>
      <c r="F65" s="4" t="s">
        <v>517</v>
      </c>
      <c r="G65" s="4">
        <v>3672</v>
      </c>
      <c r="H65" s="4"/>
      <c r="I65" s="4"/>
      <c r="J65" s="4"/>
      <c r="K65" s="4"/>
      <c r="L65" s="4"/>
      <c r="M65" s="4">
        <v>0</v>
      </c>
      <c r="N65" s="4"/>
      <c r="O65" s="4" t="s">
        <v>911</v>
      </c>
      <c r="P65" s="4" t="s">
        <v>4</v>
      </c>
      <c r="Q65" s="4" t="s">
        <v>501</v>
      </c>
      <c r="R65" s="4"/>
      <c r="S65" s="4" t="s">
        <v>502</v>
      </c>
      <c r="T65" s="4" t="s">
        <v>912</v>
      </c>
    </row>
    <row r="66" spans="1:20" x14ac:dyDescent="0.25">
      <c r="A66" s="4" t="s">
        <v>913</v>
      </c>
      <c r="B66" s="4" t="s">
        <v>914</v>
      </c>
      <c r="C66" s="4" t="s">
        <v>915</v>
      </c>
      <c r="D66" s="4" t="s">
        <v>95</v>
      </c>
      <c r="E66" s="4">
        <v>2024</v>
      </c>
      <c r="F66" s="4" t="s">
        <v>916</v>
      </c>
      <c r="G66" s="4">
        <v>8</v>
      </c>
      <c r="H66" s="4">
        <v>4</v>
      </c>
      <c r="I66" s="4">
        <v>42</v>
      </c>
      <c r="J66" s="4"/>
      <c r="K66" s="4"/>
      <c r="L66" s="4"/>
      <c r="M66" s="4">
        <v>0</v>
      </c>
      <c r="N66" s="4" t="s">
        <v>917</v>
      </c>
      <c r="O66" s="4" t="s">
        <v>918</v>
      </c>
      <c r="P66" s="4" t="s">
        <v>598</v>
      </c>
      <c r="Q66" s="4" t="s">
        <v>501</v>
      </c>
      <c r="R66" s="4" t="s">
        <v>599</v>
      </c>
      <c r="S66" s="4" t="s">
        <v>502</v>
      </c>
      <c r="T66" s="4" t="s">
        <v>919</v>
      </c>
    </row>
    <row r="67" spans="1:20" x14ac:dyDescent="0.25">
      <c r="A67" s="4" t="s">
        <v>920</v>
      </c>
      <c r="B67" s="4" t="s">
        <v>921</v>
      </c>
      <c r="C67" s="4" t="s">
        <v>922</v>
      </c>
      <c r="D67" s="4" t="s">
        <v>52</v>
      </c>
      <c r="E67" s="4">
        <v>2023</v>
      </c>
      <c r="F67" s="4" t="s">
        <v>923</v>
      </c>
      <c r="G67" s="4"/>
      <c r="H67" s="4"/>
      <c r="I67" s="4"/>
      <c r="J67" s="4">
        <v>13</v>
      </c>
      <c r="K67" s="4">
        <v>18</v>
      </c>
      <c r="L67" s="4">
        <v>5</v>
      </c>
      <c r="M67" s="4">
        <v>0</v>
      </c>
      <c r="N67" s="4" t="s">
        <v>924</v>
      </c>
      <c r="O67" s="4" t="s">
        <v>925</v>
      </c>
      <c r="P67" s="4" t="s">
        <v>4</v>
      </c>
      <c r="Q67" s="4" t="s">
        <v>501</v>
      </c>
      <c r="R67" s="4"/>
      <c r="S67" s="4" t="s">
        <v>502</v>
      </c>
      <c r="T67" s="4" t="s">
        <v>926</v>
      </c>
    </row>
    <row r="68" spans="1:20" x14ac:dyDescent="0.25">
      <c r="A68" s="4" t="s">
        <v>927</v>
      </c>
      <c r="B68" s="4" t="s">
        <v>928</v>
      </c>
      <c r="C68" s="4">
        <v>57215224368</v>
      </c>
      <c r="D68" s="4" t="s">
        <v>179</v>
      </c>
      <c r="E68" s="4">
        <v>2024</v>
      </c>
      <c r="F68" s="4" t="s">
        <v>751</v>
      </c>
      <c r="G68" s="4"/>
      <c r="H68" s="4"/>
      <c r="I68" s="4"/>
      <c r="J68" s="4">
        <v>159</v>
      </c>
      <c r="K68" s="4">
        <v>161</v>
      </c>
      <c r="L68" s="4">
        <v>2</v>
      </c>
      <c r="M68" s="4">
        <v>0</v>
      </c>
      <c r="N68" s="4" t="s">
        <v>929</v>
      </c>
      <c r="O68" s="4" t="s">
        <v>930</v>
      </c>
      <c r="P68" s="4" t="s">
        <v>4</v>
      </c>
      <c r="Q68" s="4" t="s">
        <v>501</v>
      </c>
      <c r="R68" s="4" t="s">
        <v>576</v>
      </c>
      <c r="S68" s="4" t="s">
        <v>502</v>
      </c>
      <c r="T68" s="4" t="s">
        <v>931</v>
      </c>
    </row>
    <row r="69" spans="1:20" x14ac:dyDescent="0.25">
      <c r="A69" s="4" t="s">
        <v>932</v>
      </c>
      <c r="B69" s="4" t="s">
        <v>933</v>
      </c>
      <c r="C69" s="4" t="s">
        <v>934</v>
      </c>
      <c r="D69" s="4" t="s">
        <v>152</v>
      </c>
      <c r="E69" s="4">
        <v>2023</v>
      </c>
      <c r="F69" s="4" t="s">
        <v>935</v>
      </c>
      <c r="G69" s="4"/>
      <c r="H69" s="4"/>
      <c r="I69" s="4"/>
      <c r="J69" s="4">
        <v>149</v>
      </c>
      <c r="K69" s="4">
        <v>160</v>
      </c>
      <c r="L69" s="4">
        <v>11</v>
      </c>
      <c r="M69" s="4">
        <v>2</v>
      </c>
      <c r="N69" s="4" t="s">
        <v>936</v>
      </c>
      <c r="O69" s="4" t="s">
        <v>937</v>
      </c>
      <c r="P69" s="4" t="s">
        <v>4</v>
      </c>
      <c r="Q69" s="4" t="s">
        <v>501</v>
      </c>
      <c r="R69" s="4" t="s">
        <v>576</v>
      </c>
      <c r="S69" s="4" t="s">
        <v>502</v>
      </c>
      <c r="T69" s="4" t="s">
        <v>938</v>
      </c>
    </row>
    <row r="70" spans="1:20" x14ac:dyDescent="0.25">
      <c r="A70" s="4" t="s">
        <v>939</v>
      </c>
      <c r="B70" s="4" t="s">
        <v>940</v>
      </c>
      <c r="C70" s="4">
        <v>22981245900</v>
      </c>
      <c r="D70" s="4" t="s">
        <v>19</v>
      </c>
      <c r="E70" s="4">
        <v>2023</v>
      </c>
      <c r="F70" s="4" t="s">
        <v>941</v>
      </c>
      <c r="G70" s="4">
        <v>40</v>
      </c>
      <c r="H70" s="4">
        <v>5</v>
      </c>
      <c r="I70" s="4">
        <v>3306641</v>
      </c>
      <c r="J70" s="4">
        <v>4</v>
      </c>
      <c r="K70" s="4">
        <v>8</v>
      </c>
      <c r="L70" s="4">
        <v>4</v>
      </c>
      <c r="M70" s="4">
        <v>0</v>
      </c>
      <c r="N70" s="4" t="s">
        <v>942</v>
      </c>
      <c r="O70" s="4" t="s">
        <v>943</v>
      </c>
      <c r="P70" s="4" t="s">
        <v>944</v>
      </c>
      <c r="Q70" s="4" t="s">
        <v>501</v>
      </c>
      <c r="R70" s="4" t="s">
        <v>569</v>
      </c>
      <c r="S70" s="4" t="s">
        <v>502</v>
      </c>
      <c r="T70" s="4" t="s">
        <v>945</v>
      </c>
    </row>
    <row r="71" spans="1:20" x14ac:dyDescent="0.25">
      <c r="A71" s="4" t="s">
        <v>946</v>
      </c>
      <c r="B71" s="4" t="s">
        <v>947</v>
      </c>
      <c r="C71" s="4" t="s">
        <v>948</v>
      </c>
      <c r="D71" s="4" t="s">
        <v>236</v>
      </c>
      <c r="E71" s="4">
        <v>2023</v>
      </c>
      <c r="F71" s="4" t="s">
        <v>949</v>
      </c>
      <c r="G71" s="4"/>
      <c r="H71" s="4"/>
      <c r="I71" s="4"/>
      <c r="J71" s="4">
        <v>653</v>
      </c>
      <c r="K71" s="4">
        <v>654</v>
      </c>
      <c r="L71" s="4">
        <v>1</v>
      </c>
      <c r="M71" s="4">
        <v>0</v>
      </c>
      <c r="N71" s="4" t="s">
        <v>950</v>
      </c>
      <c r="O71" s="4" t="s">
        <v>951</v>
      </c>
      <c r="P71" s="4" t="s">
        <v>4</v>
      </c>
      <c r="Q71" s="4" t="s">
        <v>501</v>
      </c>
      <c r="R71" s="4"/>
      <c r="S71" s="4" t="s">
        <v>502</v>
      </c>
      <c r="T71" s="4" t="s">
        <v>952</v>
      </c>
    </row>
    <row r="72" spans="1:20" x14ac:dyDescent="0.25">
      <c r="A72" s="4" t="s">
        <v>953</v>
      </c>
      <c r="B72" s="4" t="s">
        <v>954</v>
      </c>
      <c r="C72" s="4" t="s">
        <v>955</v>
      </c>
      <c r="D72" s="4" t="s">
        <v>204</v>
      </c>
      <c r="E72" s="4">
        <v>2024</v>
      </c>
      <c r="F72" s="4" t="s">
        <v>202</v>
      </c>
      <c r="G72" s="4"/>
      <c r="H72" s="4"/>
      <c r="I72" s="4"/>
      <c r="J72" s="4">
        <v>167</v>
      </c>
      <c r="K72" s="4">
        <v>171</v>
      </c>
      <c r="L72" s="4">
        <v>4</v>
      </c>
      <c r="M72" s="4">
        <v>1</v>
      </c>
      <c r="N72" s="4" t="s">
        <v>956</v>
      </c>
      <c r="O72" s="4" t="s">
        <v>957</v>
      </c>
      <c r="P72" s="4" t="s">
        <v>4</v>
      </c>
      <c r="Q72" s="4" t="s">
        <v>501</v>
      </c>
      <c r="R72" s="4"/>
      <c r="S72" s="4" t="s">
        <v>502</v>
      </c>
      <c r="T72" s="4" t="s">
        <v>958</v>
      </c>
    </row>
    <row r="73" spans="1:20" x14ac:dyDescent="0.25">
      <c r="A73" s="4" t="s">
        <v>959</v>
      </c>
      <c r="B73" s="4" t="s">
        <v>960</v>
      </c>
      <c r="C73" s="4" t="s">
        <v>961</v>
      </c>
      <c r="D73" s="4" t="s">
        <v>9</v>
      </c>
      <c r="E73" s="4">
        <v>2024</v>
      </c>
      <c r="F73" s="4" t="s">
        <v>962</v>
      </c>
      <c r="G73" s="4">
        <v>38</v>
      </c>
      <c r="H73" s="4">
        <v>19</v>
      </c>
      <c r="I73" s="4"/>
      <c r="J73" s="4">
        <v>21841</v>
      </c>
      <c r="K73" s="4">
        <v>21849</v>
      </c>
      <c r="L73" s="4">
        <v>8</v>
      </c>
      <c r="M73" s="4">
        <v>0</v>
      </c>
      <c r="N73" s="4" t="s">
        <v>963</v>
      </c>
      <c r="O73" s="4" t="s">
        <v>964</v>
      </c>
      <c r="P73" s="4" t="s">
        <v>4</v>
      </c>
      <c r="Q73" s="4" t="s">
        <v>501</v>
      </c>
      <c r="R73" s="4" t="s">
        <v>599</v>
      </c>
      <c r="S73" s="4" t="s">
        <v>502</v>
      </c>
      <c r="T73" s="4" t="s">
        <v>965</v>
      </c>
    </row>
    <row r="74" spans="1:20" x14ac:dyDescent="0.25">
      <c r="A74" s="4" t="s">
        <v>966</v>
      </c>
      <c r="B74" s="4" t="s">
        <v>967</v>
      </c>
      <c r="C74" s="4" t="s">
        <v>968</v>
      </c>
      <c r="D74" s="4" t="s">
        <v>70</v>
      </c>
      <c r="E74" s="4">
        <v>2022</v>
      </c>
      <c r="F74" s="4" t="s">
        <v>969</v>
      </c>
      <c r="G74" s="4">
        <v>2232</v>
      </c>
      <c r="H74" s="4">
        <v>1</v>
      </c>
      <c r="I74" s="4">
        <v>12009</v>
      </c>
      <c r="J74" s="4"/>
      <c r="K74" s="4"/>
      <c r="L74" s="4"/>
      <c r="M74" s="4">
        <v>0</v>
      </c>
      <c r="N74" s="4" t="s">
        <v>970</v>
      </c>
      <c r="O74" s="4" t="s">
        <v>971</v>
      </c>
      <c r="P74" s="4" t="s">
        <v>4</v>
      </c>
      <c r="Q74" s="4" t="s">
        <v>501</v>
      </c>
      <c r="R74" s="4" t="s">
        <v>599</v>
      </c>
      <c r="S74" s="4" t="s">
        <v>502</v>
      </c>
      <c r="T74" s="4" t="s">
        <v>972</v>
      </c>
    </row>
    <row r="75" spans="1:20" x14ac:dyDescent="0.25">
      <c r="A75" s="4" t="s">
        <v>973</v>
      </c>
      <c r="B75" s="4" t="s">
        <v>974</v>
      </c>
      <c r="C75" s="4" t="s">
        <v>975</v>
      </c>
      <c r="D75" s="4" t="s">
        <v>24</v>
      </c>
      <c r="E75" s="4">
        <v>2023</v>
      </c>
      <c r="F75" s="4" t="s">
        <v>976</v>
      </c>
      <c r="G75" s="4"/>
      <c r="H75" s="4"/>
      <c r="I75" s="4"/>
      <c r="J75" s="4">
        <v>339</v>
      </c>
      <c r="K75" s="4">
        <v>346</v>
      </c>
      <c r="L75" s="4">
        <v>7</v>
      </c>
      <c r="M75" s="4">
        <v>0</v>
      </c>
      <c r="N75" s="4" t="s">
        <v>977</v>
      </c>
      <c r="O75" s="4" t="s">
        <v>978</v>
      </c>
      <c r="P75" s="4" t="s">
        <v>4</v>
      </c>
      <c r="Q75" s="4" t="s">
        <v>501</v>
      </c>
      <c r="R75" s="4" t="s">
        <v>534</v>
      </c>
      <c r="S75" s="4" t="s">
        <v>502</v>
      </c>
      <c r="T75" s="4" t="s">
        <v>979</v>
      </c>
    </row>
    <row r="76" spans="1:20" x14ac:dyDescent="0.25">
      <c r="A76" s="4" t="s">
        <v>980</v>
      </c>
      <c r="B76" s="4" t="s">
        <v>981</v>
      </c>
      <c r="C76" s="4" t="s">
        <v>982</v>
      </c>
      <c r="D76" s="4" t="s">
        <v>245</v>
      </c>
      <c r="E76" s="4">
        <v>2023</v>
      </c>
      <c r="F76" s="4" t="s">
        <v>983</v>
      </c>
      <c r="G76" s="4"/>
      <c r="H76" s="4"/>
      <c r="I76" s="4"/>
      <c r="J76" s="4">
        <v>409</v>
      </c>
      <c r="K76" s="4">
        <v>420</v>
      </c>
      <c r="L76" s="4">
        <v>11</v>
      </c>
      <c r="M76" s="4">
        <v>4</v>
      </c>
      <c r="N76" s="4" t="s">
        <v>984</v>
      </c>
      <c r="O76" s="4" t="s">
        <v>985</v>
      </c>
      <c r="P76" s="4" t="s">
        <v>4</v>
      </c>
      <c r="Q76" s="4" t="s">
        <v>501</v>
      </c>
      <c r="R76" s="4" t="s">
        <v>534</v>
      </c>
      <c r="S76" s="4" t="s">
        <v>502</v>
      </c>
      <c r="T76" s="4" t="s">
        <v>986</v>
      </c>
    </row>
    <row r="77" spans="1:20" x14ac:dyDescent="0.25">
      <c r="A77" s="4" t="s">
        <v>987</v>
      </c>
      <c r="B77" s="4" t="s">
        <v>988</v>
      </c>
      <c r="C77" s="4" t="s">
        <v>989</v>
      </c>
      <c r="D77" s="4" t="s">
        <v>65</v>
      </c>
      <c r="E77" s="4">
        <v>2023</v>
      </c>
      <c r="F77" s="4" t="s">
        <v>751</v>
      </c>
      <c r="G77" s="4"/>
      <c r="H77" s="4"/>
      <c r="I77" s="4"/>
      <c r="J77" s="4">
        <v>1238</v>
      </c>
      <c r="K77" s="4">
        <v>1250</v>
      </c>
      <c r="L77" s="4">
        <v>12</v>
      </c>
      <c r="M77" s="4">
        <v>10</v>
      </c>
      <c r="N77" s="4" t="s">
        <v>990</v>
      </c>
      <c r="O77" s="4" t="s">
        <v>991</v>
      </c>
      <c r="P77" s="4" t="s">
        <v>4</v>
      </c>
      <c r="Q77" s="4" t="s">
        <v>501</v>
      </c>
      <c r="R77" s="4" t="s">
        <v>534</v>
      </c>
      <c r="S77" s="4" t="s">
        <v>502</v>
      </c>
      <c r="T77" s="4" t="s">
        <v>992</v>
      </c>
    </row>
    <row r="78" spans="1:20" x14ac:dyDescent="0.25">
      <c r="A78" s="4" t="s">
        <v>993</v>
      </c>
      <c r="B78" s="4" t="s">
        <v>994</v>
      </c>
      <c r="C78" s="4" t="s">
        <v>995</v>
      </c>
      <c r="D78" s="4" t="s">
        <v>996</v>
      </c>
      <c r="E78" s="4">
        <v>2023</v>
      </c>
      <c r="F78" s="4" t="s">
        <v>997</v>
      </c>
      <c r="G78" s="4">
        <v>34</v>
      </c>
      <c r="H78" s="4">
        <v>10</v>
      </c>
      <c r="I78" s="4"/>
      <c r="J78" s="4">
        <v>4601</v>
      </c>
      <c r="K78" s="4">
        <v>4606</v>
      </c>
      <c r="L78" s="4">
        <v>5</v>
      </c>
      <c r="M78" s="4">
        <v>1</v>
      </c>
      <c r="N78" s="4" t="s">
        <v>998</v>
      </c>
      <c r="O78" s="4" t="s">
        <v>999</v>
      </c>
      <c r="P78" s="4" t="s">
        <v>5</v>
      </c>
      <c r="Q78" s="4" t="s">
        <v>501</v>
      </c>
      <c r="R78" s="4"/>
      <c r="S78" s="4" t="s">
        <v>502</v>
      </c>
      <c r="T78" s="4" t="s">
        <v>1000</v>
      </c>
    </row>
    <row r="79" spans="1:20" x14ac:dyDescent="0.25">
      <c r="A79" s="4" t="s">
        <v>1001</v>
      </c>
      <c r="B79" s="4" t="s">
        <v>1002</v>
      </c>
      <c r="C79" s="4" t="s">
        <v>1003</v>
      </c>
      <c r="D79" s="4" t="s">
        <v>14</v>
      </c>
      <c r="E79" s="4">
        <v>2024</v>
      </c>
      <c r="F79" s="4" t="s">
        <v>1004</v>
      </c>
      <c r="G79" s="4"/>
      <c r="H79" s="4"/>
      <c r="I79" s="4"/>
      <c r="J79" s="4">
        <v>406</v>
      </c>
      <c r="K79" s="4">
        <v>413</v>
      </c>
      <c r="L79" s="4">
        <v>7</v>
      </c>
      <c r="M79" s="4">
        <v>0</v>
      </c>
      <c r="N79" s="4" t="s">
        <v>1005</v>
      </c>
      <c r="O79" s="4" t="s">
        <v>1006</v>
      </c>
      <c r="P79" s="4" t="s">
        <v>4</v>
      </c>
      <c r="Q79" s="4" t="s">
        <v>501</v>
      </c>
      <c r="R79" s="4"/>
      <c r="S79" s="4" t="s">
        <v>502</v>
      </c>
      <c r="T79" s="4" t="s">
        <v>1007</v>
      </c>
    </row>
    <row r="80" spans="1:20" x14ac:dyDescent="0.25">
      <c r="A80" s="4" t="s">
        <v>1008</v>
      </c>
      <c r="B80" s="4" t="s">
        <v>1009</v>
      </c>
      <c r="C80" s="4" t="s">
        <v>1010</v>
      </c>
      <c r="D80" s="4" t="s">
        <v>459</v>
      </c>
      <c r="E80" s="4">
        <v>2024</v>
      </c>
      <c r="F80" s="4" t="s">
        <v>507</v>
      </c>
      <c r="G80" s="4" t="s">
        <v>1011</v>
      </c>
      <c r="H80" s="4"/>
      <c r="I80" s="4"/>
      <c r="J80" s="4">
        <v>201</v>
      </c>
      <c r="K80" s="4">
        <v>209</v>
      </c>
      <c r="L80" s="4">
        <v>8</v>
      </c>
      <c r="M80" s="4">
        <v>2</v>
      </c>
      <c r="N80" s="4" t="s">
        <v>1012</v>
      </c>
      <c r="O80" s="4" t="s">
        <v>1013</v>
      </c>
      <c r="P80" s="4" t="s">
        <v>4</v>
      </c>
      <c r="Q80" s="4" t="s">
        <v>501</v>
      </c>
      <c r="R80" s="4" t="s">
        <v>576</v>
      </c>
      <c r="S80" s="4" t="s">
        <v>502</v>
      </c>
      <c r="T80" s="4" t="s">
        <v>1014</v>
      </c>
    </row>
    <row r="81" spans="1:20" x14ac:dyDescent="0.25">
      <c r="A81" s="4" t="s">
        <v>1015</v>
      </c>
      <c r="B81" s="4" t="s">
        <v>1016</v>
      </c>
      <c r="C81" s="4" t="s">
        <v>1017</v>
      </c>
      <c r="D81" s="4" t="s">
        <v>1018</v>
      </c>
      <c r="E81" s="4">
        <v>2024</v>
      </c>
      <c r="F81" s="4" t="s">
        <v>507</v>
      </c>
      <c r="G81" s="4" t="s">
        <v>1011</v>
      </c>
      <c r="H81" s="4"/>
      <c r="I81" s="4"/>
      <c r="J81" s="4">
        <v>173</v>
      </c>
      <c r="K81" s="4">
        <v>181</v>
      </c>
      <c r="L81" s="4">
        <v>8</v>
      </c>
      <c r="M81" s="4">
        <v>3</v>
      </c>
      <c r="N81" s="4" t="s">
        <v>1019</v>
      </c>
      <c r="O81" s="4" t="s">
        <v>1020</v>
      </c>
      <c r="P81" s="4" t="s">
        <v>4</v>
      </c>
      <c r="Q81" s="4" t="s">
        <v>501</v>
      </c>
      <c r="R81" s="4" t="s">
        <v>1021</v>
      </c>
      <c r="S81" s="4" t="s">
        <v>502</v>
      </c>
      <c r="T81" s="4" t="s">
        <v>1022</v>
      </c>
    </row>
    <row r="82" spans="1:20" x14ac:dyDescent="0.25">
      <c r="A82" s="4" t="s">
        <v>1023</v>
      </c>
      <c r="B82" s="4" t="s">
        <v>1024</v>
      </c>
      <c r="C82" s="4" t="s">
        <v>1025</v>
      </c>
      <c r="D82" s="4" t="s">
        <v>197</v>
      </c>
      <c r="E82" s="4">
        <v>2024</v>
      </c>
      <c r="F82" s="4" t="s">
        <v>202</v>
      </c>
      <c r="G82" s="4"/>
      <c r="H82" s="4"/>
      <c r="I82" s="4"/>
      <c r="J82" s="4">
        <v>142</v>
      </c>
      <c r="K82" s="4">
        <v>146</v>
      </c>
      <c r="L82" s="4">
        <v>4</v>
      </c>
      <c r="M82" s="4">
        <v>0</v>
      </c>
      <c r="N82" s="4" t="s">
        <v>1026</v>
      </c>
      <c r="O82" s="4" t="s">
        <v>1027</v>
      </c>
      <c r="P82" s="4" t="s">
        <v>4</v>
      </c>
      <c r="Q82" s="4" t="s">
        <v>501</v>
      </c>
      <c r="R82" s="4"/>
      <c r="S82" s="4" t="s">
        <v>502</v>
      </c>
      <c r="T82" s="4" t="s">
        <v>1028</v>
      </c>
    </row>
    <row r="83" spans="1:20" x14ac:dyDescent="0.25">
      <c r="A83" s="4" t="s">
        <v>1029</v>
      </c>
      <c r="B83" s="4" t="s">
        <v>1030</v>
      </c>
      <c r="C83" s="4" t="s">
        <v>1031</v>
      </c>
      <c r="D83" s="4" t="s">
        <v>23</v>
      </c>
      <c r="E83" s="4">
        <v>2023</v>
      </c>
      <c r="F83" s="4" t="s">
        <v>1032</v>
      </c>
      <c r="G83" s="4"/>
      <c r="H83" s="4"/>
      <c r="I83" s="4"/>
      <c r="J83" s="4"/>
      <c r="K83" s="4"/>
      <c r="L83" s="4"/>
      <c r="M83" s="4">
        <v>0</v>
      </c>
      <c r="N83" s="4" t="s">
        <v>1033</v>
      </c>
      <c r="O83" s="4" t="s">
        <v>1034</v>
      </c>
      <c r="P83" s="4" t="s">
        <v>4</v>
      </c>
      <c r="Q83" s="4" t="s">
        <v>501</v>
      </c>
      <c r="R83" s="4"/>
      <c r="S83" s="4" t="s">
        <v>502</v>
      </c>
      <c r="T83" s="4" t="s">
        <v>1035</v>
      </c>
    </row>
    <row r="84" spans="1:20" x14ac:dyDescent="0.25">
      <c r="A84" s="4" t="s">
        <v>1036</v>
      </c>
      <c r="B84" s="4" t="s">
        <v>1037</v>
      </c>
      <c r="C84" s="4" t="s">
        <v>1038</v>
      </c>
      <c r="D84" s="4" t="s">
        <v>205</v>
      </c>
      <c r="E84" s="4">
        <v>2024</v>
      </c>
      <c r="F84" s="4" t="s">
        <v>202</v>
      </c>
      <c r="G84" s="4"/>
      <c r="H84" s="4"/>
      <c r="I84" s="4"/>
      <c r="J84" s="4">
        <v>187</v>
      </c>
      <c r="K84" s="4">
        <v>191</v>
      </c>
      <c r="L84" s="4">
        <v>4</v>
      </c>
      <c r="M84" s="4">
        <v>0</v>
      </c>
      <c r="N84" s="4" t="s">
        <v>1039</v>
      </c>
      <c r="O84" s="4" t="s">
        <v>1040</v>
      </c>
      <c r="P84" s="4" t="s">
        <v>4</v>
      </c>
      <c r="Q84" s="4" t="s">
        <v>501</v>
      </c>
      <c r="R84" s="4"/>
      <c r="S84" s="4" t="s">
        <v>502</v>
      </c>
      <c r="T84" s="4" t="s">
        <v>1041</v>
      </c>
    </row>
    <row r="85" spans="1:20" x14ac:dyDescent="0.25">
      <c r="A85" s="4" t="s">
        <v>1042</v>
      </c>
      <c r="B85" s="4" t="s">
        <v>1043</v>
      </c>
      <c r="C85" s="4" t="s">
        <v>1044</v>
      </c>
      <c r="D85" s="4" t="s">
        <v>72</v>
      </c>
      <c r="E85" s="4">
        <v>2022</v>
      </c>
      <c r="F85" s="4" t="s">
        <v>605</v>
      </c>
      <c r="G85" s="4">
        <v>10</v>
      </c>
      <c r="H85" s="4"/>
      <c r="I85" s="4"/>
      <c r="J85" s="4">
        <v>82434</v>
      </c>
      <c r="K85" s="4">
        <v>82455</v>
      </c>
      <c r="L85" s="4">
        <v>21</v>
      </c>
      <c r="M85" s="4">
        <v>21</v>
      </c>
      <c r="N85" s="4" t="s">
        <v>1045</v>
      </c>
      <c r="O85" s="4" t="s">
        <v>1046</v>
      </c>
      <c r="P85" s="4" t="s">
        <v>598</v>
      </c>
      <c r="Q85" s="4" t="s">
        <v>501</v>
      </c>
      <c r="R85" s="4" t="s">
        <v>599</v>
      </c>
      <c r="S85" s="4" t="s">
        <v>502</v>
      </c>
      <c r="T85" s="4" t="s">
        <v>1047</v>
      </c>
    </row>
    <row r="86" spans="1:20" x14ac:dyDescent="0.25">
      <c r="A86" s="4" t="s">
        <v>1048</v>
      </c>
      <c r="B86" s="4" t="s">
        <v>1049</v>
      </c>
      <c r="C86" s="4" t="s">
        <v>1050</v>
      </c>
      <c r="D86" s="4" t="s">
        <v>31</v>
      </c>
      <c r="E86" s="4">
        <v>2024</v>
      </c>
      <c r="F86" s="4" t="s">
        <v>561</v>
      </c>
      <c r="G86" s="4"/>
      <c r="H86" s="4"/>
      <c r="I86" s="4"/>
      <c r="J86" s="4">
        <v>418</v>
      </c>
      <c r="K86" s="4">
        <v>429</v>
      </c>
      <c r="L86" s="4">
        <v>11</v>
      </c>
      <c r="M86" s="4">
        <v>0</v>
      </c>
      <c r="N86" s="4" t="s">
        <v>1051</v>
      </c>
      <c r="O86" s="4" t="s">
        <v>1052</v>
      </c>
      <c r="P86" s="4" t="s">
        <v>4</v>
      </c>
      <c r="Q86" s="4" t="s">
        <v>501</v>
      </c>
      <c r="R86" s="4" t="s">
        <v>569</v>
      </c>
      <c r="S86" s="4" t="s">
        <v>502</v>
      </c>
      <c r="T86" s="4" t="s">
        <v>1053</v>
      </c>
    </row>
    <row r="87" spans="1:20" x14ac:dyDescent="0.25">
      <c r="A87" s="4" t="s">
        <v>1054</v>
      </c>
      <c r="B87" s="4" t="s">
        <v>1055</v>
      </c>
      <c r="C87" s="4" t="s">
        <v>1056</v>
      </c>
      <c r="D87" s="4" t="s">
        <v>17</v>
      </c>
      <c r="E87" s="4">
        <v>2023</v>
      </c>
      <c r="F87" s="4" t="s">
        <v>1057</v>
      </c>
      <c r="G87" s="4">
        <v>20</v>
      </c>
      <c r="H87" s="4"/>
      <c r="I87" s="4">
        <v>200289</v>
      </c>
      <c r="J87" s="4"/>
      <c r="K87" s="4"/>
      <c r="L87" s="4"/>
      <c r="M87" s="4">
        <v>1</v>
      </c>
      <c r="N87" s="4" t="s">
        <v>1058</v>
      </c>
      <c r="O87" s="4" t="s">
        <v>1059</v>
      </c>
      <c r="P87" s="4" t="s">
        <v>5</v>
      </c>
      <c r="Q87" s="4" t="s">
        <v>501</v>
      </c>
      <c r="R87" s="4" t="s">
        <v>599</v>
      </c>
      <c r="S87" s="4" t="s">
        <v>502</v>
      </c>
      <c r="T87" s="4" t="s">
        <v>1060</v>
      </c>
    </row>
    <row r="88" spans="1:20" x14ac:dyDescent="0.25">
      <c r="A88" s="4" t="s">
        <v>1061</v>
      </c>
      <c r="B88" s="4" t="s">
        <v>1062</v>
      </c>
      <c r="C88" s="4" t="s">
        <v>1063</v>
      </c>
      <c r="D88" s="4" t="s">
        <v>209</v>
      </c>
      <c r="E88" s="4">
        <v>2024</v>
      </c>
      <c r="F88" s="4" t="s">
        <v>817</v>
      </c>
      <c r="G88" s="4"/>
      <c r="H88" s="4"/>
      <c r="I88" s="4"/>
      <c r="J88" s="4">
        <v>87</v>
      </c>
      <c r="K88" s="4">
        <v>98</v>
      </c>
      <c r="L88" s="4">
        <v>11</v>
      </c>
      <c r="M88" s="4">
        <v>0</v>
      </c>
      <c r="N88" s="4" t="s">
        <v>1064</v>
      </c>
      <c r="O88" s="4" t="s">
        <v>1065</v>
      </c>
      <c r="P88" s="4" t="s">
        <v>4</v>
      </c>
      <c r="Q88" s="4" t="s">
        <v>501</v>
      </c>
      <c r="R88" s="4" t="s">
        <v>576</v>
      </c>
      <c r="S88" s="4" t="s">
        <v>502</v>
      </c>
      <c r="T88" s="4" t="s">
        <v>1066</v>
      </c>
    </row>
    <row r="89" spans="1:20" x14ac:dyDescent="0.25">
      <c r="A89" s="4" t="s">
        <v>1067</v>
      </c>
      <c r="B89" s="4" t="s">
        <v>1068</v>
      </c>
      <c r="C89" s="4" t="s">
        <v>1069</v>
      </c>
      <c r="D89" s="4" t="s">
        <v>40</v>
      </c>
      <c r="E89" s="4">
        <v>2024</v>
      </c>
      <c r="F89" s="4" t="s">
        <v>605</v>
      </c>
      <c r="G89" s="4">
        <v>12</v>
      </c>
      <c r="H89" s="4"/>
      <c r="I89" s="4"/>
      <c r="J89" s="4">
        <v>58715</v>
      </c>
      <c r="K89" s="4">
        <v>58721</v>
      </c>
      <c r="L89" s="4">
        <v>6</v>
      </c>
      <c r="M89" s="4">
        <v>0</v>
      </c>
      <c r="N89" s="4" t="s">
        <v>1070</v>
      </c>
      <c r="O89" s="4" t="s">
        <v>1071</v>
      </c>
      <c r="P89" s="4" t="s">
        <v>5</v>
      </c>
      <c r="Q89" s="4" t="s">
        <v>501</v>
      </c>
      <c r="R89" s="4" t="s">
        <v>599</v>
      </c>
      <c r="S89" s="4" t="s">
        <v>502</v>
      </c>
      <c r="T89" s="4" t="s">
        <v>1072</v>
      </c>
    </row>
    <row r="90" spans="1:20" x14ac:dyDescent="0.25">
      <c r="A90" s="4" t="s">
        <v>1073</v>
      </c>
      <c r="B90" s="4" t="s">
        <v>1074</v>
      </c>
      <c r="C90" s="4" t="s">
        <v>1075</v>
      </c>
      <c r="D90" s="4" t="s">
        <v>217</v>
      </c>
      <c r="E90" s="4">
        <v>2024</v>
      </c>
      <c r="F90" s="4" t="s">
        <v>507</v>
      </c>
      <c r="G90" s="4">
        <v>521</v>
      </c>
      <c r="H90" s="4"/>
      <c r="I90" s="4"/>
      <c r="J90" s="4">
        <v>241</v>
      </c>
      <c r="K90" s="4">
        <v>252</v>
      </c>
      <c r="L90" s="4">
        <v>11</v>
      </c>
      <c r="M90" s="4">
        <v>0</v>
      </c>
      <c r="N90" s="4" t="s">
        <v>1076</v>
      </c>
      <c r="O90" s="4" t="s">
        <v>1077</v>
      </c>
      <c r="P90" s="4" t="s">
        <v>4</v>
      </c>
      <c r="Q90" s="4" t="s">
        <v>501</v>
      </c>
      <c r="R90" s="4"/>
      <c r="S90" s="4" t="s">
        <v>502</v>
      </c>
      <c r="T90" s="4" t="s">
        <v>1078</v>
      </c>
    </row>
    <row r="91" spans="1:20" x14ac:dyDescent="0.25">
      <c r="A91" s="4" t="s">
        <v>1079</v>
      </c>
      <c r="B91" s="4" t="s">
        <v>1080</v>
      </c>
      <c r="C91" s="4" t="s">
        <v>1081</v>
      </c>
      <c r="D91" s="4" t="s">
        <v>96</v>
      </c>
      <c r="E91" s="4">
        <v>2023</v>
      </c>
      <c r="F91" s="4" t="s">
        <v>1082</v>
      </c>
      <c r="G91" s="4" t="s">
        <v>1083</v>
      </c>
      <c r="H91" s="4"/>
      <c r="I91" s="4"/>
      <c r="J91" s="4"/>
      <c r="K91" s="4"/>
      <c r="L91" s="4"/>
      <c r="M91" s="4">
        <v>0</v>
      </c>
      <c r="N91" s="4" t="s">
        <v>1084</v>
      </c>
      <c r="O91" s="4" t="s">
        <v>1085</v>
      </c>
      <c r="P91" s="4" t="s">
        <v>4</v>
      </c>
      <c r="Q91" s="4" t="s">
        <v>501</v>
      </c>
      <c r="R91" s="4"/>
      <c r="S91" s="4" t="s">
        <v>502</v>
      </c>
      <c r="T91" s="4" t="s">
        <v>1086</v>
      </c>
    </row>
    <row r="92" spans="1:20" x14ac:dyDescent="0.25">
      <c r="A92" s="4" t="s">
        <v>1087</v>
      </c>
      <c r="B92" s="4" t="s">
        <v>1088</v>
      </c>
      <c r="C92" s="4" t="s">
        <v>1089</v>
      </c>
      <c r="D92" s="4" t="s">
        <v>221</v>
      </c>
      <c r="E92" s="4">
        <v>2024</v>
      </c>
      <c r="F92" s="4" t="s">
        <v>1004</v>
      </c>
      <c r="G92" s="4"/>
      <c r="H92" s="4"/>
      <c r="I92" s="4"/>
      <c r="J92" s="4">
        <v>27</v>
      </c>
      <c r="K92" s="4">
        <v>38</v>
      </c>
      <c r="L92" s="4">
        <v>11</v>
      </c>
      <c r="M92" s="4">
        <v>0</v>
      </c>
      <c r="N92" s="4" t="s">
        <v>1090</v>
      </c>
      <c r="O92" s="4" t="s">
        <v>1091</v>
      </c>
      <c r="P92" s="4" t="s">
        <v>4</v>
      </c>
      <c r="Q92" s="4" t="s">
        <v>501</v>
      </c>
      <c r="R92" s="4" t="s">
        <v>576</v>
      </c>
      <c r="S92" s="4" t="s">
        <v>502</v>
      </c>
      <c r="T92" s="4" t="s">
        <v>1092</v>
      </c>
    </row>
    <row r="93" spans="1:20" x14ac:dyDescent="0.25">
      <c r="A93" s="4" t="s">
        <v>1093</v>
      </c>
      <c r="B93" s="4" t="s">
        <v>1094</v>
      </c>
      <c r="C93" s="4" t="s">
        <v>1095</v>
      </c>
      <c r="D93" s="4" t="s">
        <v>97</v>
      </c>
      <c r="E93" s="4">
        <v>2024</v>
      </c>
      <c r="F93" s="4" t="s">
        <v>1096</v>
      </c>
      <c r="G93" s="4">
        <v>15</v>
      </c>
      <c r="H93" s="4">
        <v>1</v>
      </c>
      <c r="I93" s="4"/>
      <c r="J93" s="4">
        <v>315</v>
      </c>
      <c r="K93" s="4">
        <v>329</v>
      </c>
      <c r="L93" s="4">
        <v>14</v>
      </c>
      <c r="M93" s="4">
        <v>0</v>
      </c>
      <c r="N93" s="4" t="s">
        <v>1097</v>
      </c>
      <c r="O93" s="4" t="s">
        <v>1098</v>
      </c>
      <c r="P93" s="4" t="s">
        <v>5</v>
      </c>
      <c r="Q93" s="4" t="s">
        <v>501</v>
      </c>
      <c r="R93" s="4" t="s">
        <v>599</v>
      </c>
      <c r="S93" s="4" t="s">
        <v>502</v>
      </c>
      <c r="T93" s="4" t="s">
        <v>1099</v>
      </c>
    </row>
    <row r="94" spans="1:20" x14ac:dyDescent="0.25">
      <c r="A94" s="4" t="s">
        <v>1100</v>
      </c>
      <c r="B94" s="4" t="s">
        <v>1101</v>
      </c>
      <c r="C94" s="4" t="s">
        <v>1102</v>
      </c>
      <c r="D94" s="4" t="s">
        <v>11</v>
      </c>
      <c r="E94" s="4">
        <v>2024</v>
      </c>
      <c r="F94" s="4" t="s">
        <v>1103</v>
      </c>
      <c r="G94" s="4">
        <v>1</v>
      </c>
      <c r="H94" s="4"/>
      <c r="I94" s="4"/>
      <c r="J94" s="4">
        <v>345</v>
      </c>
      <c r="K94" s="4">
        <v>351</v>
      </c>
      <c r="L94" s="4">
        <v>6</v>
      </c>
      <c r="M94" s="4">
        <v>0</v>
      </c>
      <c r="N94" s="4" t="s">
        <v>1104</v>
      </c>
      <c r="O94" s="4" t="s">
        <v>1105</v>
      </c>
      <c r="P94" s="4" t="s">
        <v>4</v>
      </c>
      <c r="Q94" s="4" t="s">
        <v>501</v>
      </c>
      <c r="R94" s="4" t="s">
        <v>576</v>
      </c>
      <c r="S94" s="4" t="s">
        <v>502</v>
      </c>
      <c r="T94" s="4" t="s">
        <v>1106</v>
      </c>
    </row>
    <row r="95" spans="1:20" x14ac:dyDescent="0.25">
      <c r="A95" s="4" t="s">
        <v>1107</v>
      </c>
      <c r="B95" s="4" t="s">
        <v>1108</v>
      </c>
      <c r="C95" s="4" t="s">
        <v>1109</v>
      </c>
      <c r="D95" s="4" t="s">
        <v>222</v>
      </c>
      <c r="E95" s="4">
        <v>2024</v>
      </c>
      <c r="F95" s="4" t="s">
        <v>1110</v>
      </c>
      <c r="G95" s="4"/>
      <c r="H95" s="4"/>
      <c r="I95" s="4"/>
      <c r="J95" s="4"/>
      <c r="K95" s="4"/>
      <c r="L95" s="4"/>
      <c r="M95" s="4">
        <v>0</v>
      </c>
      <c r="N95" s="4" t="s">
        <v>1111</v>
      </c>
      <c r="O95" s="4" t="s">
        <v>1112</v>
      </c>
      <c r="P95" s="4" t="s">
        <v>5</v>
      </c>
      <c r="Q95" s="4" t="s">
        <v>549</v>
      </c>
      <c r="R95" s="4" t="s">
        <v>599</v>
      </c>
      <c r="S95" s="4" t="s">
        <v>502</v>
      </c>
      <c r="T95" s="4" t="s">
        <v>1113</v>
      </c>
    </row>
    <row r="96" spans="1:20" x14ac:dyDescent="0.25">
      <c r="A96" s="4" t="s">
        <v>1114</v>
      </c>
      <c r="B96" s="4" t="s">
        <v>1115</v>
      </c>
      <c r="C96" s="4">
        <v>56265169100</v>
      </c>
      <c r="D96" s="4" t="s">
        <v>59</v>
      </c>
      <c r="E96" s="4">
        <v>2023</v>
      </c>
      <c r="F96" s="4" t="s">
        <v>1116</v>
      </c>
      <c r="G96" s="4" t="s">
        <v>1117</v>
      </c>
      <c r="H96" s="4"/>
      <c r="I96" s="4"/>
      <c r="J96" s="4">
        <v>85</v>
      </c>
      <c r="K96" s="4">
        <v>100</v>
      </c>
      <c r="L96" s="4">
        <v>15</v>
      </c>
      <c r="M96" s="4">
        <v>0</v>
      </c>
      <c r="N96" s="4" t="s">
        <v>1118</v>
      </c>
      <c r="O96" s="4" t="s">
        <v>1119</v>
      </c>
      <c r="P96" s="4" t="s">
        <v>422</v>
      </c>
      <c r="Q96" s="4" t="s">
        <v>501</v>
      </c>
      <c r="R96" s="4"/>
      <c r="S96" s="4" t="s">
        <v>502</v>
      </c>
      <c r="T96" s="4" t="s">
        <v>1120</v>
      </c>
    </row>
    <row r="97" spans="1:20" x14ac:dyDescent="0.25">
      <c r="A97" s="4" t="s">
        <v>1121</v>
      </c>
      <c r="B97" s="4" t="s">
        <v>1122</v>
      </c>
      <c r="C97" s="4" t="s">
        <v>1123</v>
      </c>
      <c r="D97" s="4" t="s">
        <v>224</v>
      </c>
      <c r="E97" s="4">
        <v>2024</v>
      </c>
      <c r="F97" s="4" t="s">
        <v>751</v>
      </c>
      <c r="G97" s="4"/>
      <c r="H97" s="4"/>
      <c r="I97" s="4"/>
      <c r="J97" s="4">
        <v>2482</v>
      </c>
      <c r="K97" s="4">
        <v>2493</v>
      </c>
      <c r="L97" s="4">
        <v>11</v>
      </c>
      <c r="M97" s="4">
        <v>0</v>
      </c>
      <c r="N97" s="4" t="s">
        <v>1124</v>
      </c>
      <c r="O97" s="4" t="s">
        <v>1125</v>
      </c>
      <c r="P97" s="4" t="s">
        <v>4</v>
      </c>
      <c r="Q97" s="4" t="s">
        <v>501</v>
      </c>
      <c r="R97" s="4"/>
      <c r="S97" s="4" t="s">
        <v>502</v>
      </c>
      <c r="T97" s="4" t="s">
        <v>1126</v>
      </c>
    </row>
    <row r="98" spans="1:20" x14ac:dyDescent="0.25">
      <c r="A98" s="4" t="s">
        <v>1127</v>
      </c>
      <c r="B98" s="4" t="s">
        <v>1128</v>
      </c>
      <c r="C98" s="4" t="s">
        <v>1129</v>
      </c>
      <c r="D98" s="4" t="s">
        <v>239</v>
      </c>
      <c r="E98" s="4">
        <v>2023</v>
      </c>
      <c r="F98" s="4" t="s">
        <v>1130</v>
      </c>
      <c r="G98" s="4"/>
      <c r="H98" s="4"/>
      <c r="I98" s="4"/>
      <c r="J98" s="4"/>
      <c r="K98" s="4"/>
      <c r="L98" s="4"/>
      <c r="M98" s="4">
        <v>0</v>
      </c>
      <c r="N98" s="4" t="s">
        <v>1131</v>
      </c>
      <c r="O98" s="4" t="s">
        <v>1132</v>
      </c>
      <c r="P98" s="4" t="s">
        <v>4</v>
      </c>
      <c r="Q98" s="4" t="s">
        <v>501</v>
      </c>
      <c r="R98" s="4"/>
      <c r="S98" s="4" t="s">
        <v>502</v>
      </c>
      <c r="T98" s="4" t="s">
        <v>1133</v>
      </c>
    </row>
    <row r="99" spans="1:20" x14ac:dyDescent="0.25">
      <c r="A99" s="4" t="s">
        <v>1134</v>
      </c>
      <c r="B99" s="4" t="s">
        <v>1135</v>
      </c>
      <c r="C99" s="4" t="s">
        <v>1136</v>
      </c>
      <c r="D99" s="4" t="s">
        <v>1137</v>
      </c>
      <c r="E99" s="4">
        <v>2024</v>
      </c>
      <c r="F99" s="4" t="s">
        <v>1138</v>
      </c>
      <c r="G99" s="4" t="s">
        <v>1139</v>
      </c>
      <c r="H99" s="4"/>
      <c r="I99" s="4"/>
      <c r="J99" s="4">
        <v>341</v>
      </c>
      <c r="K99" s="4">
        <v>354</v>
      </c>
      <c r="L99" s="4">
        <v>13</v>
      </c>
      <c r="M99" s="4">
        <v>0</v>
      </c>
      <c r="N99" s="4" t="s">
        <v>1140</v>
      </c>
      <c r="O99" s="4" t="s">
        <v>1141</v>
      </c>
      <c r="P99" s="4" t="s">
        <v>4</v>
      </c>
      <c r="Q99" s="4" t="s">
        <v>501</v>
      </c>
      <c r="R99" s="4"/>
      <c r="S99" s="4" t="s">
        <v>502</v>
      </c>
      <c r="T99" s="4" t="s">
        <v>1142</v>
      </c>
    </row>
    <row r="100" spans="1:20" x14ac:dyDescent="0.25">
      <c r="A100" s="4" t="s">
        <v>1143</v>
      </c>
      <c r="B100" s="4" t="s">
        <v>1144</v>
      </c>
      <c r="C100" s="4" t="s">
        <v>1145</v>
      </c>
      <c r="D100" s="4" t="s">
        <v>54</v>
      </c>
      <c r="E100" s="4">
        <v>2023</v>
      </c>
      <c r="F100" s="4" t="s">
        <v>1146</v>
      </c>
      <c r="G100" s="4"/>
      <c r="H100" s="4"/>
      <c r="I100" s="4"/>
      <c r="J100" s="4">
        <v>83</v>
      </c>
      <c r="K100" s="4">
        <v>89</v>
      </c>
      <c r="L100" s="4">
        <v>6</v>
      </c>
      <c r="M100" s="4">
        <v>0</v>
      </c>
      <c r="N100" s="4" t="s">
        <v>1147</v>
      </c>
      <c r="O100" s="4" t="s">
        <v>1148</v>
      </c>
      <c r="P100" s="4" t="s">
        <v>4</v>
      </c>
      <c r="Q100" s="4" t="s">
        <v>501</v>
      </c>
      <c r="R100" s="4"/>
      <c r="S100" s="4" t="s">
        <v>502</v>
      </c>
      <c r="T100" s="4" t="s">
        <v>1149</v>
      </c>
    </row>
    <row r="101" spans="1:20" x14ac:dyDescent="0.25">
      <c r="A101" s="4" t="s">
        <v>1150</v>
      </c>
      <c r="B101" s="4" t="s">
        <v>1151</v>
      </c>
      <c r="C101" s="4" t="s">
        <v>1152</v>
      </c>
      <c r="D101" s="4" t="s">
        <v>176</v>
      </c>
      <c r="E101" s="4">
        <v>2024</v>
      </c>
      <c r="F101" s="4" t="s">
        <v>1153</v>
      </c>
      <c r="G101" s="4"/>
      <c r="H101" s="4"/>
      <c r="I101" s="4"/>
      <c r="J101" s="4">
        <v>81</v>
      </c>
      <c r="K101" s="4">
        <v>91</v>
      </c>
      <c r="L101" s="4">
        <v>10</v>
      </c>
      <c r="M101" s="4">
        <v>0</v>
      </c>
      <c r="N101" s="4" t="s">
        <v>1154</v>
      </c>
      <c r="O101" s="4" t="s">
        <v>1155</v>
      </c>
      <c r="P101" s="4" t="s">
        <v>4</v>
      </c>
      <c r="Q101" s="4" t="s">
        <v>501</v>
      </c>
      <c r="R101" s="4" t="s">
        <v>569</v>
      </c>
      <c r="S101" s="4" t="s">
        <v>502</v>
      </c>
      <c r="T101" s="4" t="s">
        <v>1156</v>
      </c>
    </row>
    <row r="102" spans="1:20" x14ac:dyDescent="0.25">
      <c r="A102" s="4" t="s">
        <v>1157</v>
      </c>
      <c r="B102" s="4" t="s">
        <v>1158</v>
      </c>
      <c r="C102" s="4" t="s">
        <v>1159</v>
      </c>
      <c r="D102" s="4" t="s">
        <v>184</v>
      </c>
      <c r="E102" s="4">
        <v>2024</v>
      </c>
      <c r="F102" s="4" t="s">
        <v>1160</v>
      </c>
      <c r="G102" s="4"/>
      <c r="H102" s="4"/>
      <c r="I102" s="4"/>
      <c r="J102" s="4">
        <v>108</v>
      </c>
      <c r="K102" s="4">
        <v>116</v>
      </c>
      <c r="L102" s="4">
        <v>8</v>
      </c>
      <c r="M102" s="4">
        <v>0</v>
      </c>
      <c r="N102" s="4" t="s">
        <v>1161</v>
      </c>
      <c r="O102" s="4" t="s">
        <v>1162</v>
      </c>
      <c r="P102" s="4" t="s">
        <v>4</v>
      </c>
      <c r="Q102" s="4" t="s">
        <v>501</v>
      </c>
      <c r="R102" s="4"/>
      <c r="S102" s="4" t="s">
        <v>502</v>
      </c>
      <c r="T102" s="4" t="s">
        <v>1163</v>
      </c>
    </row>
    <row r="103" spans="1:20" x14ac:dyDescent="0.25">
      <c r="A103" s="4" t="s">
        <v>1164</v>
      </c>
      <c r="B103" s="4" t="s">
        <v>1165</v>
      </c>
      <c r="C103" s="4" t="s">
        <v>1166</v>
      </c>
      <c r="D103" s="4" t="s">
        <v>191</v>
      </c>
      <c r="E103" s="4">
        <v>2024</v>
      </c>
      <c r="F103" s="4" t="s">
        <v>893</v>
      </c>
      <c r="G103" s="4"/>
      <c r="H103" s="4"/>
      <c r="I103" s="4"/>
      <c r="J103" s="4"/>
      <c r="K103" s="4"/>
      <c r="L103" s="4"/>
      <c r="M103" s="4">
        <v>0</v>
      </c>
      <c r="N103" s="4" t="s">
        <v>1167</v>
      </c>
      <c r="O103" s="4" t="s">
        <v>1168</v>
      </c>
      <c r="P103" s="4" t="s">
        <v>4</v>
      </c>
      <c r="Q103" s="4" t="s">
        <v>501</v>
      </c>
      <c r="R103" s="4"/>
      <c r="S103" s="4" t="s">
        <v>502</v>
      </c>
      <c r="T103" s="4" t="s">
        <v>1169</v>
      </c>
    </row>
    <row r="104" spans="1:20" x14ac:dyDescent="0.25">
      <c r="A104" s="4" t="s">
        <v>1170</v>
      </c>
      <c r="B104" s="4" t="s">
        <v>1171</v>
      </c>
      <c r="C104" s="4">
        <v>58810827400</v>
      </c>
      <c r="D104" s="4" t="s">
        <v>98</v>
      </c>
      <c r="E104" s="4">
        <v>2023</v>
      </c>
      <c r="F104" s="4" t="s">
        <v>1172</v>
      </c>
      <c r="G104" s="4"/>
      <c r="H104" s="4"/>
      <c r="I104" s="4"/>
      <c r="J104" s="4">
        <v>1235</v>
      </c>
      <c r="K104" s="4">
        <v>1239</v>
      </c>
      <c r="L104" s="4">
        <v>4</v>
      </c>
      <c r="M104" s="4">
        <v>0</v>
      </c>
      <c r="N104" s="4" t="s">
        <v>1173</v>
      </c>
      <c r="O104" s="4" t="s">
        <v>1174</v>
      </c>
      <c r="P104" s="4" t="s">
        <v>4</v>
      </c>
      <c r="Q104" s="4" t="s">
        <v>501</v>
      </c>
      <c r="R104" s="4"/>
      <c r="S104" s="4" t="s">
        <v>502</v>
      </c>
      <c r="T104" s="4" t="s">
        <v>1175</v>
      </c>
    </row>
    <row r="105" spans="1:20" x14ac:dyDescent="0.25">
      <c r="A105" s="4" t="s">
        <v>1176</v>
      </c>
      <c r="B105" s="4" t="s">
        <v>1177</v>
      </c>
      <c r="C105" s="4" t="s">
        <v>1178</v>
      </c>
      <c r="D105" s="4" t="s">
        <v>199</v>
      </c>
      <c r="E105" s="4">
        <v>2024</v>
      </c>
      <c r="F105" s="4" t="s">
        <v>202</v>
      </c>
      <c r="G105" s="4"/>
      <c r="H105" s="4"/>
      <c r="I105" s="4"/>
      <c r="J105" s="4">
        <v>227</v>
      </c>
      <c r="K105" s="4">
        <v>230</v>
      </c>
      <c r="L105" s="4">
        <v>3</v>
      </c>
      <c r="M105" s="4">
        <v>15</v>
      </c>
      <c r="N105" s="4" t="s">
        <v>1179</v>
      </c>
      <c r="O105" s="4" t="s">
        <v>1180</v>
      </c>
      <c r="P105" s="4" t="s">
        <v>4</v>
      </c>
      <c r="Q105" s="4" t="s">
        <v>501</v>
      </c>
      <c r="R105" s="4"/>
      <c r="S105" s="4" t="s">
        <v>502</v>
      </c>
      <c r="T105" s="4" t="s">
        <v>1181</v>
      </c>
    </row>
    <row r="106" spans="1:20" x14ac:dyDescent="0.25">
      <c r="A106" s="4" t="s">
        <v>1182</v>
      </c>
      <c r="B106" s="4" t="s">
        <v>1183</v>
      </c>
      <c r="C106" s="4" t="s">
        <v>1184</v>
      </c>
      <c r="D106" s="4" t="s">
        <v>99</v>
      </c>
      <c r="E106" s="4">
        <v>2024</v>
      </c>
      <c r="F106" s="4" t="s">
        <v>1103</v>
      </c>
      <c r="G106" s="4">
        <v>1</v>
      </c>
      <c r="H106" s="4"/>
      <c r="I106" s="4"/>
      <c r="J106" s="4">
        <v>1161</v>
      </c>
      <c r="K106" s="4">
        <v>1167</v>
      </c>
      <c r="L106" s="4">
        <v>6</v>
      </c>
      <c r="M106" s="4">
        <v>0</v>
      </c>
      <c r="N106" s="4" t="s">
        <v>1185</v>
      </c>
      <c r="O106" s="4" t="s">
        <v>1186</v>
      </c>
      <c r="P106" s="4" t="s">
        <v>4</v>
      </c>
      <c r="Q106" s="4" t="s">
        <v>501</v>
      </c>
      <c r="R106" s="4" t="s">
        <v>576</v>
      </c>
      <c r="S106" s="4" t="s">
        <v>502</v>
      </c>
      <c r="T106" s="4" t="s">
        <v>1187</v>
      </c>
    </row>
    <row r="107" spans="1:20" x14ac:dyDescent="0.25">
      <c r="A107" s="4" t="s">
        <v>1188</v>
      </c>
      <c r="B107" s="4" t="s">
        <v>1189</v>
      </c>
      <c r="C107" s="4">
        <v>57574013400</v>
      </c>
      <c r="D107" s="4" t="s">
        <v>232</v>
      </c>
      <c r="E107" s="4">
        <v>2023</v>
      </c>
      <c r="F107" s="4" t="s">
        <v>1190</v>
      </c>
      <c r="G107" s="4">
        <v>15</v>
      </c>
      <c r="H107" s="4">
        <v>6</v>
      </c>
      <c r="I107" s="4"/>
      <c r="J107" s="4">
        <v>29</v>
      </c>
      <c r="K107" s="4">
        <v>36</v>
      </c>
      <c r="L107" s="4">
        <v>7</v>
      </c>
      <c r="M107" s="4">
        <v>1</v>
      </c>
      <c r="N107" s="4" t="s">
        <v>1191</v>
      </c>
      <c r="O107" s="4" t="s">
        <v>1192</v>
      </c>
      <c r="P107" s="4" t="s">
        <v>5</v>
      </c>
      <c r="Q107" s="4" t="s">
        <v>501</v>
      </c>
      <c r="R107" s="4" t="s">
        <v>569</v>
      </c>
      <c r="S107" s="4" t="s">
        <v>502</v>
      </c>
      <c r="T107" s="4" t="s">
        <v>1193</v>
      </c>
    </row>
    <row r="108" spans="1:20" x14ac:dyDescent="0.25">
      <c r="A108" s="4" t="s">
        <v>1194</v>
      </c>
      <c r="B108" s="4" t="s">
        <v>1195</v>
      </c>
      <c r="C108" s="4" t="s">
        <v>1196</v>
      </c>
      <c r="D108" s="4" t="s">
        <v>170</v>
      </c>
      <c r="E108" s="4">
        <v>2024</v>
      </c>
      <c r="F108" s="4" t="s">
        <v>1197</v>
      </c>
      <c r="G108" s="4">
        <v>171</v>
      </c>
      <c r="H108" s="4"/>
      <c r="I108" s="4">
        <v>107468</v>
      </c>
      <c r="J108" s="4"/>
      <c r="K108" s="4"/>
      <c r="L108" s="4"/>
      <c r="M108" s="4">
        <v>0</v>
      </c>
      <c r="N108" s="4" t="s">
        <v>1198</v>
      </c>
      <c r="O108" s="4" t="s">
        <v>1199</v>
      </c>
      <c r="P108" s="4" t="s">
        <v>5</v>
      </c>
      <c r="Q108" s="4" t="s">
        <v>501</v>
      </c>
      <c r="R108" s="4" t="s">
        <v>534</v>
      </c>
      <c r="S108" s="4" t="s">
        <v>502</v>
      </c>
      <c r="T108" s="4" t="s">
        <v>1200</v>
      </c>
    </row>
    <row r="109" spans="1:20" x14ac:dyDescent="0.25">
      <c r="A109" s="4" t="s">
        <v>1201</v>
      </c>
      <c r="B109" s="4" t="s">
        <v>1202</v>
      </c>
      <c r="C109" s="4" t="s">
        <v>1203</v>
      </c>
      <c r="D109" s="4" t="s">
        <v>186</v>
      </c>
      <c r="E109" s="4">
        <v>2024</v>
      </c>
      <c r="F109" s="4" t="s">
        <v>1204</v>
      </c>
      <c r="G109" s="4">
        <v>4</v>
      </c>
      <c r="H109" s="4">
        <v>1</v>
      </c>
      <c r="I109" s="4"/>
      <c r="J109" s="4">
        <v>114</v>
      </c>
      <c r="K109" s="4">
        <v>125</v>
      </c>
      <c r="L109" s="4">
        <v>11</v>
      </c>
      <c r="M109" s="4">
        <v>3</v>
      </c>
      <c r="N109" s="4" t="s">
        <v>1205</v>
      </c>
      <c r="O109" s="4" t="s">
        <v>1206</v>
      </c>
      <c r="P109" s="4" t="s">
        <v>5</v>
      </c>
      <c r="Q109" s="4" t="s">
        <v>501</v>
      </c>
      <c r="R109" s="4" t="s">
        <v>599</v>
      </c>
      <c r="S109" s="4" t="s">
        <v>502</v>
      </c>
      <c r="T109" s="4" t="s">
        <v>1207</v>
      </c>
    </row>
    <row r="110" spans="1:20" x14ac:dyDescent="0.25">
      <c r="A110" s="4" t="s">
        <v>1208</v>
      </c>
      <c r="B110" s="4" t="s">
        <v>1209</v>
      </c>
      <c r="C110" s="4" t="s">
        <v>1210</v>
      </c>
      <c r="D110" s="4" t="s">
        <v>35</v>
      </c>
      <c r="E110" s="4">
        <v>2024</v>
      </c>
      <c r="F110" s="4" t="s">
        <v>1211</v>
      </c>
      <c r="G110" s="4">
        <v>18</v>
      </c>
      <c r="H110" s="4">
        <v>1</v>
      </c>
      <c r="I110" s="4"/>
      <c r="J110" s="4">
        <v>75</v>
      </c>
      <c r="K110" s="4">
        <v>90</v>
      </c>
      <c r="L110" s="4">
        <v>15</v>
      </c>
      <c r="M110" s="4">
        <v>1</v>
      </c>
      <c r="N110" s="4" t="s">
        <v>1212</v>
      </c>
      <c r="O110" s="4" t="s">
        <v>1213</v>
      </c>
      <c r="P110" s="4" t="s">
        <v>5</v>
      </c>
      <c r="Q110" s="4" t="s">
        <v>501</v>
      </c>
      <c r="R110" s="4"/>
      <c r="S110" s="4" t="s">
        <v>502</v>
      </c>
      <c r="T110" s="4" t="s">
        <v>1214</v>
      </c>
    </row>
    <row r="111" spans="1:20" x14ac:dyDescent="0.25">
      <c r="A111" s="4" t="s">
        <v>1215</v>
      </c>
      <c r="B111" s="4" t="s">
        <v>1216</v>
      </c>
      <c r="C111" s="4">
        <v>59139855000</v>
      </c>
      <c r="D111" s="4" t="s">
        <v>49</v>
      </c>
      <c r="E111" s="4">
        <v>2023</v>
      </c>
      <c r="F111" s="4" t="s">
        <v>517</v>
      </c>
      <c r="G111" s="4">
        <v>3681</v>
      </c>
      <c r="H111" s="4"/>
      <c r="I111" s="4"/>
      <c r="J111" s="4">
        <v>679</v>
      </c>
      <c r="K111" s="4">
        <v>688</v>
      </c>
      <c r="L111" s="4">
        <v>9</v>
      </c>
      <c r="M111" s="4">
        <v>0</v>
      </c>
      <c r="N111" s="4"/>
      <c r="O111" s="4" t="s">
        <v>1217</v>
      </c>
      <c r="P111" s="4" t="s">
        <v>4</v>
      </c>
      <c r="Q111" s="4" t="s">
        <v>501</v>
      </c>
      <c r="R111" s="4"/>
      <c r="S111" s="4" t="s">
        <v>502</v>
      </c>
      <c r="T111" s="4" t="s">
        <v>1218</v>
      </c>
    </row>
    <row r="112" spans="1:20" x14ac:dyDescent="0.25">
      <c r="A112" s="4" t="s">
        <v>1219</v>
      </c>
      <c r="B112" s="4" t="s">
        <v>1220</v>
      </c>
      <c r="C112" s="4" t="s">
        <v>1221</v>
      </c>
      <c r="D112" s="4" t="s">
        <v>162</v>
      </c>
      <c r="E112" s="4">
        <v>2024</v>
      </c>
      <c r="F112" s="4" t="s">
        <v>1222</v>
      </c>
      <c r="G112" s="4">
        <v>145</v>
      </c>
      <c r="H112" s="4"/>
      <c r="I112" s="4">
        <v>103997</v>
      </c>
      <c r="J112" s="4"/>
      <c r="K112" s="4"/>
      <c r="L112" s="4"/>
      <c r="M112" s="4">
        <v>0</v>
      </c>
      <c r="N112" s="4" t="s">
        <v>1223</v>
      </c>
      <c r="O112" s="4" t="s">
        <v>1224</v>
      </c>
      <c r="P112" s="4" t="s">
        <v>5</v>
      </c>
      <c r="Q112" s="4" t="s">
        <v>501</v>
      </c>
      <c r="R112" s="4"/>
      <c r="S112" s="4" t="s">
        <v>502</v>
      </c>
      <c r="T112" s="4" t="s">
        <v>1225</v>
      </c>
    </row>
    <row r="113" spans="1:20" x14ac:dyDescent="0.25">
      <c r="A113" s="4" t="s">
        <v>1226</v>
      </c>
      <c r="B113" s="4" t="s">
        <v>1227</v>
      </c>
      <c r="C113" s="4" t="s">
        <v>1228</v>
      </c>
      <c r="D113" s="4" t="s">
        <v>137</v>
      </c>
      <c r="E113" s="4">
        <v>2024</v>
      </c>
      <c r="F113" s="4" t="s">
        <v>1229</v>
      </c>
      <c r="G113" s="4"/>
      <c r="H113" s="4"/>
      <c r="I113" s="4"/>
      <c r="J113" s="4"/>
      <c r="K113" s="4"/>
      <c r="L113" s="4"/>
      <c r="M113" s="4">
        <v>0</v>
      </c>
      <c r="N113" s="4" t="s">
        <v>1230</v>
      </c>
      <c r="O113" s="4" t="s">
        <v>1231</v>
      </c>
      <c r="P113" s="4" t="s">
        <v>4</v>
      </c>
      <c r="Q113" s="4" t="s">
        <v>501</v>
      </c>
      <c r="R113" s="4"/>
      <c r="S113" s="4" t="s">
        <v>502</v>
      </c>
      <c r="T113" s="4" t="s">
        <v>1232</v>
      </c>
    </row>
    <row r="114" spans="1:20" x14ac:dyDescent="0.25">
      <c r="A114" s="4" t="s">
        <v>1233</v>
      </c>
      <c r="B114" s="4" t="s">
        <v>1234</v>
      </c>
      <c r="C114" s="4" t="s">
        <v>1235</v>
      </c>
      <c r="D114" s="4" t="s">
        <v>29</v>
      </c>
      <c r="E114" s="4">
        <v>2024</v>
      </c>
      <c r="F114" s="4" t="s">
        <v>1236</v>
      </c>
      <c r="G114" s="4"/>
      <c r="H114" s="4"/>
      <c r="I114" s="4">
        <v>133</v>
      </c>
      <c r="J114" s="4"/>
      <c r="K114" s="4"/>
      <c r="L114" s="4"/>
      <c r="M114" s="4">
        <v>0</v>
      </c>
      <c r="N114" s="4" t="s">
        <v>1237</v>
      </c>
      <c r="O114" s="4" t="s">
        <v>1238</v>
      </c>
      <c r="P114" s="4" t="s">
        <v>4</v>
      </c>
      <c r="Q114" s="4" t="s">
        <v>501</v>
      </c>
      <c r="R114" s="4" t="s">
        <v>569</v>
      </c>
      <c r="S114" s="4" t="s">
        <v>502</v>
      </c>
      <c r="T114" s="4" t="s">
        <v>1239</v>
      </c>
    </row>
    <row r="115" spans="1:20" x14ac:dyDescent="0.25">
      <c r="A115" s="4" t="s">
        <v>1240</v>
      </c>
      <c r="B115" s="4" t="s">
        <v>1241</v>
      </c>
      <c r="C115" s="4" t="s">
        <v>1242</v>
      </c>
      <c r="D115" s="4" t="s">
        <v>215</v>
      </c>
      <c r="E115" s="4">
        <v>2024</v>
      </c>
      <c r="F115" s="4" t="s">
        <v>751</v>
      </c>
      <c r="G115" s="4"/>
      <c r="H115" s="4"/>
      <c r="I115" s="4"/>
      <c r="J115" s="4">
        <v>982</v>
      </c>
      <c r="K115" s="4">
        <v>994</v>
      </c>
      <c r="L115" s="4">
        <v>12</v>
      </c>
      <c r="M115" s="4">
        <v>0</v>
      </c>
      <c r="N115" s="4" t="s">
        <v>1243</v>
      </c>
      <c r="O115" s="4" t="s">
        <v>1244</v>
      </c>
      <c r="P115" s="4" t="s">
        <v>4</v>
      </c>
      <c r="Q115" s="4" t="s">
        <v>501</v>
      </c>
      <c r="R115" s="4"/>
      <c r="S115" s="4" t="s">
        <v>502</v>
      </c>
      <c r="T115" s="4" t="s">
        <v>1245</v>
      </c>
    </row>
    <row r="116" spans="1:20" x14ac:dyDescent="0.25">
      <c r="A116" s="4" t="s">
        <v>1246</v>
      </c>
      <c r="B116" s="4" t="s">
        <v>1247</v>
      </c>
      <c r="C116" s="4" t="s">
        <v>1248</v>
      </c>
      <c r="D116" s="4" t="s">
        <v>7</v>
      </c>
      <c r="E116" s="4">
        <v>2024</v>
      </c>
      <c r="F116" s="4" t="s">
        <v>561</v>
      </c>
      <c r="G116" s="4"/>
      <c r="H116" s="4"/>
      <c r="I116" s="4"/>
      <c r="J116" s="4">
        <v>57</v>
      </c>
      <c r="K116" s="4">
        <v>64</v>
      </c>
      <c r="L116" s="4">
        <v>7</v>
      </c>
      <c r="M116" s="4">
        <v>0</v>
      </c>
      <c r="N116" s="4" t="s">
        <v>1249</v>
      </c>
      <c r="O116" s="4" t="s">
        <v>1250</v>
      </c>
      <c r="P116" s="4" t="s">
        <v>4</v>
      </c>
      <c r="Q116" s="4" t="s">
        <v>501</v>
      </c>
      <c r="R116" s="4"/>
      <c r="S116" s="4" t="s">
        <v>502</v>
      </c>
      <c r="T116" s="4" t="s">
        <v>1251</v>
      </c>
    </row>
    <row r="117" spans="1:20" x14ac:dyDescent="0.25">
      <c r="A117" s="4" t="s">
        <v>1252</v>
      </c>
      <c r="B117" s="4" t="s">
        <v>1253</v>
      </c>
      <c r="C117" s="4" t="s">
        <v>1254</v>
      </c>
      <c r="D117" s="4" t="s">
        <v>1255</v>
      </c>
      <c r="E117" s="4">
        <v>2024</v>
      </c>
      <c r="F117" s="4" t="s">
        <v>1138</v>
      </c>
      <c r="G117" s="4" t="s">
        <v>1256</v>
      </c>
      <c r="H117" s="4"/>
      <c r="I117" s="4"/>
      <c r="J117" s="4">
        <v>31</v>
      </c>
      <c r="K117" s="4">
        <v>47</v>
      </c>
      <c r="L117" s="4">
        <v>16</v>
      </c>
      <c r="M117" s="4">
        <v>0</v>
      </c>
      <c r="N117" s="4" t="s">
        <v>1257</v>
      </c>
      <c r="O117" s="4" t="s">
        <v>1258</v>
      </c>
      <c r="P117" s="4" t="s">
        <v>4</v>
      </c>
      <c r="Q117" s="4" t="s">
        <v>501</v>
      </c>
      <c r="R117" s="4"/>
      <c r="S117" s="4" t="s">
        <v>502</v>
      </c>
      <c r="T117" s="4" t="s">
        <v>1259</v>
      </c>
    </row>
    <row r="118" spans="1:20" x14ac:dyDescent="0.25">
      <c r="A118" s="4" t="s">
        <v>1260</v>
      </c>
      <c r="B118" s="4" t="s">
        <v>1261</v>
      </c>
      <c r="C118" s="4" t="s">
        <v>1262</v>
      </c>
      <c r="D118" s="4" t="s">
        <v>235</v>
      </c>
      <c r="E118" s="4">
        <v>2023</v>
      </c>
      <c r="F118" s="4" t="s">
        <v>1263</v>
      </c>
      <c r="G118" s="4">
        <v>1</v>
      </c>
      <c r="H118" s="4"/>
      <c r="I118" s="4"/>
      <c r="J118" s="4">
        <v>931</v>
      </c>
      <c r="K118" s="4">
        <v>937</v>
      </c>
      <c r="L118" s="4">
        <v>6</v>
      </c>
      <c r="M118" s="4">
        <v>71</v>
      </c>
      <c r="N118" s="4" t="s">
        <v>1264</v>
      </c>
      <c r="O118" s="4" t="s">
        <v>1265</v>
      </c>
      <c r="P118" s="4" t="s">
        <v>4</v>
      </c>
      <c r="Q118" s="4" t="s">
        <v>501</v>
      </c>
      <c r="R118" s="4" t="s">
        <v>534</v>
      </c>
      <c r="S118" s="4" t="s">
        <v>502</v>
      </c>
      <c r="T118" s="4" t="s">
        <v>1266</v>
      </c>
    </row>
    <row r="119" spans="1:20" x14ac:dyDescent="0.25">
      <c r="A119" s="4" t="s">
        <v>1267</v>
      </c>
      <c r="B119" s="4" t="s">
        <v>1268</v>
      </c>
      <c r="C119" s="4" t="s">
        <v>1269</v>
      </c>
      <c r="D119" s="4" t="s">
        <v>100</v>
      </c>
      <c r="E119" s="4">
        <v>2024</v>
      </c>
      <c r="F119" s="4" t="s">
        <v>1270</v>
      </c>
      <c r="G119" s="4">
        <v>1</v>
      </c>
      <c r="H119" s="4"/>
      <c r="I119" s="4"/>
      <c r="J119" s="4">
        <v>881</v>
      </c>
      <c r="K119" s="4">
        <v>887</v>
      </c>
      <c r="L119" s="4">
        <v>6</v>
      </c>
      <c r="M119" s="4">
        <v>0</v>
      </c>
      <c r="N119" s="4" t="s">
        <v>1271</v>
      </c>
      <c r="O119" s="4" t="s">
        <v>1272</v>
      </c>
      <c r="P119" s="4" t="s">
        <v>4</v>
      </c>
      <c r="Q119" s="4" t="s">
        <v>501</v>
      </c>
      <c r="R119" s="4"/>
      <c r="S119" s="4" t="s">
        <v>502</v>
      </c>
      <c r="T119" s="4" t="s">
        <v>1273</v>
      </c>
    </row>
    <row r="120" spans="1:20" x14ac:dyDescent="0.25">
      <c r="A120" s="4" t="s">
        <v>1274</v>
      </c>
      <c r="B120" s="4" t="s">
        <v>1275</v>
      </c>
      <c r="C120" s="4" t="s">
        <v>1276</v>
      </c>
      <c r="D120" s="4" t="s">
        <v>142</v>
      </c>
      <c r="E120" s="4">
        <v>2024</v>
      </c>
      <c r="F120" s="4" t="s">
        <v>561</v>
      </c>
      <c r="G120" s="4"/>
      <c r="H120" s="4"/>
      <c r="I120" s="4"/>
      <c r="J120" s="4">
        <v>400</v>
      </c>
      <c r="K120" s="4">
        <v>403</v>
      </c>
      <c r="L120" s="4">
        <v>3</v>
      </c>
      <c r="M120" s="4">
        <v>0</v>
      </c>
      <c r="N120" s="4" t="s">
        <v>1277</v>
      </c>
      <c r="O120" s="4" t="s">
        <v>1278</v>
      </c>
      <c r="P120" s="4" t="s">
        <v>4</v>
      </c>
      <c r="Q120" s="4" t="s">
        <v>501</v>
      </c>
      <c r="R120" s="4" t="s">
        <v>576</v>
      </c>
      <c r="S120" s="4" t="s">
        <v>502</v>
      </c>
      <c r="T120" s="4" t="s">
        <v>1279</v>
      </c>
    </row>
    <row r="121" spans="1:20" x14ac:dyDescent="0.25">
      <c r="A121" s="4" t="s">
        <v>1280</v>
      </c>
      <c r="B121" s="4" t="s">
        <v>1281</v>
      </c>
      <c r="C121" s="4" t="s">
        <v>1282</v>
      </c>
      <c r="D121" s="4" t="s">
        <v>1283</v>
      </c>
      <c r="E121" s="4">
        <v>2024</v>
      </c>
      <c r="F121" s="4" t="s">
        <v>507</v>
      </c>
      <c r="G121" s="4" t="s">
        <v>511</v>
      </c>
      <c r="H121" s="4"/>
      <c r="I121" s="4"/>
      <c r="J121" s="4">
        <v>163</v>
      </c>
      <c r="K121" s="4">
        <v>178</v>
      </c>
      <c r="L121" s="4">
        <v>15</v>
      </c>
      <c r="M121" s="4">
        <v>0</v>
      </c>
      <c r="N121" s="4" t="s">
        <v>1284</v>
      </c>
      <c r="O121" s="4" t="s">
        <v>1285</v>
      </c>
      <c r="P121" s="4" t="s">
        <v>4</v>
      </c>
      <c r="Q121" s="4" t="s">
        <v>501</v>
      </c>
      <c r="R121" s="4" t="s">
        <v>576</v>
      </c>
      <c r="S121" s="4" t="s">
        <v>502</v>
      </c>
      <c r="T121" s="4" t="s">
        <v>1286</v>
      </c>
    </row>
    <row r="122" spans="1:20" x14ac:dyDescent="0.25">
      <c r="A122" s="4" t="s">
        <v>1287</v>
      </c>
      <c r="B122" s="4" t="s">
        <v>1288</v>
      </c>
      <c r="C122" s="4" t="s">
        <v>1289</v>
      </c>
      <c r="D122" s="4" t="s">
        <v>10</v>
      </c>
      <c r="E122" s="4">
        <v>2024</v>
      </c>
      <c r="F122" s="4" t="s">
        <v>1103</v>
      </c>
      <c r="G122" s="4">
        <v>1</v>
      </c>
      <c r="H122" s="4"/>
      <c r="I122" s="4"/>
      <c r="J122" s="4">
        <v>951</v>
      </c>
      <c r="K122" s="4">
        <v>957</v>
      </c>
      <c r="L122" s="4">
        <v>6</v>
      </c>
      <c r="M122" s="4">
        <v>1</v>
      </c>
      <c r="N122" s="4" t="s">
        <v>1290</v>
      </c>
      <c r="O122" s="4" t="s">
        <v>1291</v>
      </c>
      <c r="P122" s="4" t="s">
        <v>4</v>
      </c>
      <c r="Q122" s="4" t="s">
        <v>501</v>
      </c>
      <c r="R122" s="4"/>
      <c r="S122" s="4" t="s">
        <v>502</v>
      </c>
      <c r="T122" s="4" t="s">
        <v>1292</v>
      </c>
    </row>
    <row r="123" spans="1:20" x14ac:dyDescent="0.25">
      <c r="A123" s="4" t="s">
        <v>1293</v>
      </c>
      <c r="B123" s="4" t="s">
        <v>1294</v>
      </c>
      <c r="C123" s="4" t="s">
        <v>1295</v>
      </c>
      <c r="D123" s="4" t="s">
        <v>182</v>
      </c>
      <c r="E123" s="4">
        <v>2024</v>
      </c>
      <c r="F123" s="4" t="s">
        <v>595</v>
      </c>
      <c r="G123" s="4">
        <v>13</v>
      </c>
      <c r="H123" s="4">
        <v>7</v>
      </c>
      <c r="I123" s="4">
        <v>1200</v>
      </c>
      <c r="J123" s="4"/>
      <c r="K123" s="4"/>
      <c r="L123" s="4"/>
      <c r="M123" s="4">
        <v>0</v>
      </c>
      <c r="N123" s="4" t="s">
        <v>1296</v>
      </c>
      <c r="O123" s="4" t="s">
        <v>1297</v>
      </c>
      <c r="P123" s="4" t="s">
        <v>5</v>
      </c>
      <c r="Q123" s="4" t="s">
        <v>501</v>
      </c>
      <c r="R123" s="4" t="s">
        <v>599</v>
      </c>
      <c r="S123" s="4" t="s">
        <v>502</v>
      </c>
      <c r="T123" s="4" t="s">
        <v>1298</v>
      </c>
    </row>
    <row r="124" spans="1:20" x14ac:dyDescent="0.25">
      <c r="A124" s="4" t="s">
        <v>1299</v>
      </c>
      <c r="B124" s="4" t="s">
        <v>1300</v>
      </c>
      <c r="C124" s="4" t="s">
        <v>1301</v>
      </c>
      <c r="D124" s="4" t="s">
        <v>101</v>
      </c>
      <c r="E124" s="4">
        <v>2022</v>
      </c>
      <c r="F124" s="4" t="s">
        <v>1302</v>
      </c>
      <c r="G124" s="4">
        <v>55</v>
      </c>
      <c r="H124" s="4">
        <v>4</v>
      </c>
      <c r="I124" s="4"/>
      <c r="J124" s="4">
        <v>286</v>
      </c>
      <c r="K124" s="4">
        <v>291</v>
      </c>
      <c r="L124" s="4">
        <v>5</v>
      </c>
      <c r="M124" s="4">
        <v>0</v>
      </c>
      <c r="N124" s="4" t="s">
        <v>1303</v>
      </c>
      <c r="O124" s="4" t="s">
        <v>1304</v>
      </c>
      <c r="P124" s="4" t="s">
        <v>4</v>
      </c>
      <c r="Q124" s="4" t="s">
        <v>501</v>
      </c>
      <c r="R124" s="4" t="s">
        <v>599</v>
      </c>
      <c r="S124" s="4" t="s">
        <v>502</v>
      </c>
      <c r="T124" s="4" t="s">
        <v>1305</v>
      </c>
    </row>
    <row r="125" spans="1:20" x14ac:dyDescent="0.25">
      <c r="A125" s="4" t="s">
        <v>1306</v>
      </c>
      <c r="B125" s="4" t="s">
        <v>1307</v>
      </c>
      <c r="C125" s="4" t="s">
        <v>1308</v>
      </c>
      <c r="D125" s="4" t="s">
        <v>151</v>
      </c>
      <c r="E125" s="4">
        <v>2022</v>
      </c>
      <c r="F125" s="4" t="s">
        <v>1309</v>
      </c>
      <c r="G125" s="4">
        <v>35</v>
      </c>
      <c r="H125" s="4"/>
      <c r="I125" s="4"/>
      <c r="J125" s="4"/>
      <c r="K125" s="4"/>
      <c r="L125" s="4"/>
      <c r="M125" s="4">
        <v>8</v>
      </c>
      <c r="N125" s="4"/>
      <c r="O125" s="4" t="s">
        <v>1310</v>
      </c>
      <c r="P125" s="4" t="s">
        <v>4</v>
      </c>
      <c r="Q125" s="4" t="s">
        <v>501</v>
      </c>
      <c r="R125" s="4"/>
      <c r="S125" s="4" t="s">
        <v>502</v>
      </c>
      <c r="T125" s="4" t="s">
        <v>1311</v>
      </c>
    </row>
    <row r="126" spans="1:20" x14ac:dyDescent="0.25">
      <c r="A126" s="4" t="s">
        <v>1312</v>
      </c>
      <c r="B126" s="4" t="s">
        <v>1313</v>
      </c>
      <c r="C126" s="4" t="s">
        <v>1314</v>
      </c>
      <c r="D126" s="4" t="s">
        <v>177</v>
      </c>
      <c r="E126" s="4">
        <v>2024</v>
      </c>
      <c r="F126" s="4" t="s">
        <v>751</v>
      </c>
      <c r="G126" s="4"/>
      <c r="H126" s="4"/>
      <c r="I126" s="4"/>
      <c r="J126" s="4">
        <v>416</v>
      </c>
      <c r="K126" s="4">
        <v>417</v>
      </c>
      <c r="L126" s="4">
        <v>1</v>
      </c>
      <c r="M126" s="4">
        <v>0</v>
      </c>
      <c r="N126" s="4" t="s">
        <v>1315</v>
      </c>
      <c r="O126" s="4" t="s">
        <v>1316</v>
      </c>
      <c r="P126" s="4" t="s">
        <v>4</v>
      </c>
      <c r="Q126" s="4" t="s">
        <v>501</v>
      </c>
      <c r="R126" s="4" t="s">
        <v>569</v>
      </c>
      <c r="S126" s="4" t="s">
        <v>502</v>
      </c>
      <c r="T126" s="4" t="s">
        <v>1317</v>
      </c>
    </row>
    <row r="127" spans="1:20" x14ac:dyDescent="0.25">
      <c r="A127" s="4" t="s">
        <v>1318</v>
      </c>
      <c r="B127" s="4" t="s">
        <v>1319</v>
      </c>
      <c r="C127" s="4" t="s">
        <v>1320</v>
      </c>
      <c r="D127" s="4" t="s">
        <v>160</v>
      </c>
      <c r="E127" s="4">
        <v>2024</v>
      </c>
      <c r="F127" s="4" t="s">
        <v>1321</v>
      </c>
      <c r="G127" s="4">
        <v>27</v>
      </c>
      <c r="H127" s="4">
        <v>1</v>
      </c>
      <c r="I127" s="4"/>
      <c r="J127" s="4"/>
      <c r="K127" s="4"/>
      <c r="L127" s="4"/>
      <c r="M127" s="4">
        <v>0</v>
      </c>
      <c r="N127" s="4" t="s">
        <v>1322</v>
      </c>
      <c r="O127" s="4" t="s">
        <v>1323</v>
      </c>
      <c r="P127" s="4" t="s">
        <v>5</v>
      </c>
      <c r="Q127" s="4" t="s">
        <v>501</v>
      </c>
      <c r="R127" s="4"/>
      <c r="S127" s="4" t="s">
        <v>502</v>
      </c>
      <c r="T127" s="4" t="s">
        <v>1324</v>
      </c>
    </row>
    <row r="128" spans="1:20" x14ac:dyDescent="0.25">
      <c r="A128" s="4"/>
      <c r="B128" s="4"/>
      <c r="C128" s="4"/>
      <c r="D128" s="4" t="s">
        <v>164</v>
      </c>
      <c r="E128" s="4">
        <v>2024</v>
      </c>
      <c r="F128" s="4" t="s">
        <v>164</v>
      </c>
      <c r="G128" s="4"/>
      <c r="H128" s="4"/>
      <c r="I128" s="4"/>
      <c r="J128" s="4"/>
      <c r="K128" s="4"/>
      <c r="L128" s="4">
        <v>741</v>
      </c>
      <c r="M128" s="4">
        <v>0</v>
      </c>
      <c r="N128" s="4"/>
      <c r="O128" s="4" t="s">
        <v>1325</v>
      </c>
      <c r="P128" s="4" t="s">
        <v>500</v>
      </c>
      <c r="Q128" s="4" t="s">
        <v>501</v>
      </c>
      <c r="R128" s="4"/>
      <c r="S128" s="4" t="s">
        <v>502</v>
      </c>
      <c r="T128" s="4" t="s">
        <v>1326</v>
      </c>
    </row>
    <row r="129" spans="1:20" x14ac:dyDescent="0.25">
      <c r="A129" s="4" t="s">
        <v>1327</v>
      </c>
      <c r="B129" s="4" t="s">
        <v>1328</v>
      </c>
      <c r="C129" s="4" t="s">
        <v>1329</v>
      </c>
      <c r="D129" s="4" t="s">
        <v>102</v>
      </c>
      <c r="E129" s="4">
        <v>2024</v>
      </c>
      <c r="F129" s="4" t="s">
        <v>1330</v>
      </c>
      <c r="G129" s="4">
        <v>31</v>
      </c>
      <c r="H129" s="4">
        <v>1</v>
      </c>
      <c r="I129" s="4">
        <v>26</v>
      </c>
      <c r="J129" s="4"/>
      <c r="K129" s="4"/>
      <c r="L129" s="4"/>
      <c r="M129" s="4">
        <v>0</v>
      </c>
      <c r="N129" s="4" t="s">
        <v>1331</v>
      </c>
      <c r="O129" s="4" t="s">
        <v>1332</v>
      </c>
      <c r="P129" s="4" t="s">
        <v>5</v>
      </c>
      <c r="Q129" s="4" t="s">
        <v>501</v>
      </c>
      <c r="R129" s="4" t="s">
        <v>576</v>
      </c>
      <c r="S129" s="4" t="s">
        <v>502</v>
      </c>
      <c r="T129" s="4" t="s">
        <v>1333</v>
      </c>
    </row>
    <row r="130" spans="1:20" x14ac:dyDescent="0.25">
      <c r="A130" s="4" t="s">
        <v>1334</v>
      </c>
      <c r="B130" s="4" t="s">
        <v>1335</v>
      </c>
      <c r="C130" s="4" t="s">
        <v>1336</v>
      </c>
      <c r="D130" s="4" t="s">
        <v>212</v>
      </c>
      <c r="E130" s="4">
        <v>2024</v>
      </c>
      <c r="F130" s="4" t="s">
        <v>751</v>
      </c>
      <c r="G130" s="4"/>
      <c r="H130" s="4"/>
      <c r="I130" s="4"/>
      <c r="J130" s="4">
        <v>1547</v>
      </c>
      <c r="K130" s="4">
        <v>1559</v>
      </c>
      <c r="L130" s="4">
        <v>12</v>
      </c>
      <c r="M130" s="4">
        <v>1</v>
      </c>
      <c r="N130" s="4" t="s">
        <v>1337</v>
      </c>
      <c r="O130" s="4" t="s">
        <v>1338</v>
      </c>
      <c r="P130" s="4" t="s">
        <v>4</v>
      </c>
      <c r="Q130" s="4" t="s">
        <v>501</v>
      </c>
      <c r="R130" s="4" t="s">
        <v>534</v>
      </c>
      <c r="S130" s="4" t="s">
        <v>502</v>
      </c>
      <c r="T130" s="4" t="s">
        <v>1339</v>
      </c>
    </row>
    <row r="131" spans="1:20" x14ac:dyDescent="0.25">
      <c r="A131" s="4" t="s">
        <v>1340</v>
      </c>
      <c r="B131" s="4" t="s">
        <v>1341</v>
      </c>
      <c r="C131" s="4" t="s">
        <v>1342</v>
      </c>
      <c r="D131" s="4" t="s">
        <v>249</v>
      </c>
      <c r="E131" s="4">
        <v>2023</v>
      </c>
      <c r="F131" s="4" t="s">
        <v>983</v>
      </c>
      <c r="G131" s="4"/>
      <c r="H131" s="4"/>
      <c r="I131" s="4"/>
      <c r="J131" s="4">
        <v>535</v>
      </c>
      <c r="K131" s="4">
        <v>547</v>
      </c>
      <c r="L131" s="4">
        <v>12</v>
      </c>
      <c r="M131" s="4">
        <v>4</v>
      </c>
      <c r="N131" s="4" t="s">
        <v>1343</v>
      </c>
      <c r="O131" s="4" t="s">
        <v>1344</v>
      </c>
      <c r="P131" s="4" t="s">
        <v>4</v>
      </c>
      <c r="Q131" s="4" t="s">
        <v>501</v>
      </c>
      <c r="R131" s="4" t="s">
        <v>534</v>
      </c>
      <c r="S131" s="4" t="s">
        <v>502</v>
      </c>
      <c r="T131" s="4" t="s">
        <v>1345</v>
      </c>
    </row>
    <row r="132" spans="1:20" x14ac:dyDescent="0.25">
      <c r="A132" s="4" t="s">
        <v>1346</v>
      </c>
      <c r="B132" s="4" t="s">
        <v>1347</v>
      </c>
      <c r="C132" s="4" t="s">
        <v>1348</v>
      </c>
      <c r="D132" s="4" t="s">
        <v>67</v>
      </c>
      <c r="E132" s="4">
        <v>2023</v>
      </c>
      <c r="F132" s="4" t="s">
        <v>1349</v>
      </c>
      <c r="G132" s="4"/>
      <c r="H132" s="4"/>
      <c r="I132" s="4"/>
      <c r="J132" s="4">
        <v>37</v>
      </c>
      <c r="K132" s="4">
        <v>51</v>
      </c>
      <c r="L132" s="4">
        <v>14</v>
      </c>
      <c r="M132" s="4">
        <v>0</v>
      </c>
      <c r="N132" s="4"/>
      <c r="O132" s="4" t="s">
        <v>1350</v>
      </c>
      <c r="P132" s="4" t="s">
        <v>4</v>
      </c>
      <c r="Q132" s="4" t="s">
        <v>501</v>
      </c>
      <c r="R132" s="4"/>
      <c r="S132" s="4" t="s">
        <v>502</v>
      </c>
      <c r="T132" s="4" t="s">
        <v>1351</v>
      </c>
    </row>
    <row r="133" spans="1:20" x14ac:dyDescent="0.25">
      <c r="A133" s="4" t="s">
        <v>1352</v>
      </c>
      <c r="B133" s="4" t="s">
        <v>1353</v>
      </c>
      <c r="C133" s="4" t="s">
        <v>1354</v>
      </c>
      <c r="D133" s="4" t="s">
        <v>28</v>
      </c>
      <c r="E133" s="4">
        <v>2024</v>
      </c>
      <c r="F133" s="4" t="s">
        <v>561</v>
      </c>
      <c r="G133" s="4"/>
      <c r="H133" s="4"/>
      <c r="I133" s="4">
        <v>70</v>
      </c>
      <c r="J133" s="4"/>
      <c r="K133" s="4"/>
      <c r="L133" s="4"/>
      <c r="M133" s="4">
        <v>0</v>
      </c>
      <c r="N133" s="4" t="s">
        <v>1355</v>
      </c>
      <c r="O133" s="4" t="s">
        <v>1356</v>
      </c>
      <c r="P133" s="4" t="s">
        <v>4</v>
      </c>
      <c r="Q133" s="4" t="s">
        <v>501</v>
      </c>
      <c r="R133" s="4"/>
      <c r="S133" s="4" t="s">
        <v>502</v>
      </c>
      <c r="T133" s="4" t="s">
        <v>1357</v>
      </c>
    </row>
    <row r="134" spans="1:20" x14ac:dyDescent="0.25">
      <c r="A134" s="4" t="s">
        <v>1358</v>
      </c>
      <c r="B134" s="4" t="s">
        <v>1359</v>
      </c>
      <c r="C134" s="4" t="s">
        <v>1360</v>
      </c>
      <c r="D134" s="4" t="s">
        <v>223</v>
      </c>
      <c r="E134" s="4">
        <v>2024</v>
      </c>
      <c r="F134" s="4" t="s">
        <v>1361</v>
      </c>
      <c r="G134" s="4"/>
      <c r="H134" s="4"/>
      <c r="I134" s="4"/>
      <c r="J134" s="4"/>
      <c r="K134" s="4"/>
      <c r="L134" s="4"/>
      <c r="M134" s="4">
        <v>0</v>
      </c>
      <c r="N134" s="4" t="s">
        <v>1362</v>
      </c>
      <c r="O134" s="4" t="s">
        <v>1363</v>
      </c>
      <c r="P134" s="4" t="s">
        <v>5</v>
      </c>
      <c r="Q134" s="4" t="s">
        <v>549</v>
      </c>
      <c r="R134" s="4"/>
      <c r="S134" s="4" t="s">
        <v>502</v>
      </c>
      <c r="T134" s="4" t="s">
        <v>1364</v>
      </c>
    </row>
    <row r="135" spans="1:20" x14ac:dyDescent="0.25">
      <c r="A135" s="4" t="s">
        <v>1365</v>
      </c>
      <c r="B135" s="4" t="s">
        <v>1366</v>
      </c>
      <c r="C135" s="4" t="s">
        <v>1367</v>
      </c>
      <c r="D135" s="4" t="s">
        <v>103</v>
      </c>
      <c r="E135" s="4">
        <v>2024</v>
      </c>
      <c r="F135" s="4" t="s">
        <v>1368</v>
      </c>
      <c r="G135" s="4"/>
      <c r="H135" s="4"/>
      <c r="I135" s="4"/>
      <c r="J135" s="4">
        <v>128</v>
      </c>
      <c r="K135" s="4">
        <v>135</v>
      </c>
      <c r="L135" s="4">
        <v>7</v>
      </c>
      <c r="M135" s="4">
        <v>0</v>
      </c>
      <c r="N135" s="4" t="s">
        <v>1369</v>
      </c>
      <c r="O135" s="4" t="s">
        <v>1370</v>
      </c>
      <c r="P135" s="4" t="s">
        <v>4</v>
      </c>
      <c r="Q135" s="4" t="s">
        <v>501</v>
      </c>
      <c r="R135" s="4"/>
      <c r="S135" s="4" t="s">
        <v>502</v>
      </c>
      <c r="T135" s="4" t="s">
        <v>1371</v>
      </c>
    </row>
    <row r="136" spans="1:20" x14ac:dyDescent="0.25">
      <c r="A136" s="4" t="s">
        <v>1372</v>
      </c>
      <c r="B136" s="4" t="s">
        <v>1373</v>
      </c>
      <c r="C136" s="4" t="s">
        <v>1374</v>
      </c>
      <c r="D136" s="4" t="s">
        <v>20</v>
      </c>
      <c r="E136" s="4">
        <v>2023</v>
      </c>
      <c r="F136" s="4" t="s">
        <v>941</v>
      </c>
      <c r="G136" s="4">
        <v>40</v>
      </c>
      <c r="H136" s="4">
        <v>4</v>
      </c>
      <c r="I136" s="4"/>
      <c r="J136" s="4">
        <v>30</v>
      </c>
      <c r="K136" s="4">
        <v>38</v>
      </c>
      <c r="L136" s="4">
        <v>8</v>
      </c>
      <c r="M136" s="4">
        <v>39</v>
      </c>
      <c r="N136" s="4" t="s">
        <v>1375</v>
      </c>
      <c r="O136" s="4" t="s">
        <v>1376</v>
      </c>
      <c r="P136" s="4" t="s">
        <v>5</v>
      </c>
      <c r="Q136" s="4" t="s">
        <v>501</v>
      </c>
      <c r="R136" s="4"/>
      <c r="S136" s="4" t="s">
        <v>502</v>
      </c>
      <c r="T136" s="4" t="s">
        <v>1377</v>
      </c>
    </row>
    <row r="137" spans="1:20" x14ac:dyDescent="0.25">
      <c r="A137" s="4" t="s">
        <v>1378</v>
      </c>
      <c r="B137" s="4" t="s">
        <v>1379</v>
      </c>
      <c r="C137" s="4" t="s">
        <v>1380</v>
      </c>
      <c r="D137" s="4" t="s">
        <v>104</v>
      </c>
      <c r="E137" s="4">
        <v>2024</v>
      </c>
      <c r="F137" s="4" t="s">
        <v>1381</v>
      </c>
      <c r="G137" s="4">
        <v>53</v>
      </c>
      <c r="H137" s="4">
        <v>2</v>
      </c>
      <c r="I137" s="4">
        <v>101045</v>
      </c>
      <c r="J137" s="4"/>
      <c r="K137" s="4"/>
      <c r="L137" s="4"/>
      <c r="M137" s="4">
        <v>1</v>
      </c>
      <c r="N137" s="4" t="s">
        <v>1382</v>
      </c>
      <c r="O137" s="4" t="s">
        <v>1383</v>
      </c>
      <c r="P137" s="4" t="s">
        <v>5</v>
      </c>
      <c r="Q137" s="4" t="s">
        <v>501</v>
      </c>
      <c r="R137" s="4" t="s">
        <v>576</v>
      </c>
      <c r="S137" s="4" t="s">
        <v>502</v>
      </c>
      <c r="T137" s="4" t="s">
        <v>1384</v>
      </c>
    </row>
    <row r="138" spans="1:20" x14ac:dyDescent="0.25">
      <c r="A138" s="4" t="s">
        <v>1385</v>
      </c>
      <c r="B138" s="4" t="s">
        <v>1386</v>
      </c>
      <c r="C138" s="4" t="s">
        <v>1387</v>
      </c>
      <c r="D138" s="4" t="s">
        <v>18</v>
      </c>
      <c r="E138" s="4">
        <v>2023</v>
      </c>
      <c r="F138" s="4" t="s">
        <v>561</v>
      </c>
      <c r="G138" s="4"/>
      <c r="H138" s="4"/>
      <c r="I138" s="4">
        <v>19</v>
      </c>
      <c r="J138" s="4"/>
      <c r="K138" s="4"/>
      <c r="L138" s="4"/>
      <c r="M138" s="4">
        <v>0</v>
      </c>
      <c r="N138" s="4" t="s">
        <v>1388</v>
      </c>
      <c r="O138" s="4" t="s">
        <v>1389</v>
      </c>
      <c r="P138" s="4" t="s">
        <v>4</v>
      </c>
      <c r="Q138" s="4" t="s">
        <v>501</v>
      </c>
      <c r="R138" s="4"/>
      <c r="S138" s="4" t="s">
        <v>502</v>
      </c>
      <c r="T138" s="4" t="s">
        <v>1390</v>
      </c>
    </row>
    <row r="139" spans="1:20" x14ac:dyDescent="0.25">
      <c r="A139" s="4" t="s">
        <v>1391</v>
      </c>
      <c r="B139" s="4" t="s">
        <v>1392</v>
      </c>
      <c r="C139" s="4" t="s">
        <v>1393</v>
      </c>
      <c r="D139" s="4" t="s">
        <v>211</v>
      </c>
      <c r="E139" s="4">
        <v>2024</v>
      </c>
      <c r="F139" s="4" t="s">
        <v>941</v>
      </c>
      <c r="G139" s="4"/>
      <c r="H139" s="4"/>
      <c r="I139" s="4"/>
      <c r="J139" s="4">
        <v>1</v>
      </c>
      <c r="K139" s="4">
        <v>9</v>
      </c>
      <c r="L139" s="4">
        <v>8</v>
      </c>
      <c r="M139" s="4">
        <v>0</v>
      </c>
      <c r="N139" s="4" t="s">
        <v>1394</v>
      </c>
      <c r="O139" s="4" t="s">
        <v>1395</v>
      </c>
      <c r="P139" s="4" t="s">
        <v>5</v>
      </c>
      <c r="Q139" s="4" t="s">
        <v>549</v>
      </c>
      <c r="R139" s="4" t="s">
        <v>576</v>
      </c>
      <c r="S139" s="4" t="s">
        <v>502</v>
      </c>
      <c r="T139" s="4" t="s">
        <v>1396</v>
      </c>
    </row>
    <row r="140" spans="1:20" x14ac:dyDescent="0.25">
      <c r="A140" s="4" t="s">
        <v>1397</v>
      </c>
      <c r="B140" s="4" t="s">
        <v>1398</v>
      </c>
      <c r="C140" s="4" t="s">
        <v>1399</v>
      </c>
      <c r="D140" s="4" t="s">
        <v>74</v>
      </c>
      <c r="E140" s="4">
        <v>2024</v>
      </c>
      <c r="F140" s="4" t="s">
        <v>941</v>
      </c>
      <c r="G140" s="4">
        <v>41</v>
      </c>
      <c r="H140" s="4">
        <v>2</v>
      </c>
      <c r="I140" s="4"/>
      <c r="J140" s="4">
        <v>52</v>
      </c>
      <c r="K140" s="4">
        <v>59</v>
      </c>
      <c r="L140" s="4">
        <v>7</v>
      </c>
      <c r="M140" s="4">
        <v>7</v>
      </c>
      <c r="N140" s="4" t="s">
        <v>1400</v>
      </c>
      <c r="O140" s="4" t="s">
        <v>1401</v>
      </c>
      <c r="P140" s="4" t="s">
        <v>5</v>
      </c>
      <c r="Q140" s="4" t="s">
        <v>501</v>
      </c>
      <c r="R140" s="4" t="s">
        <v>534</v>
      </c>
      <c r="S140" s="4" t="s">
        <v>502</v>
      </c>
      <c r="T140" s="4" t="s">
        <v>1402</v>
      </c>
    </row>
    <row r="141" spans="1:20" x14ac:dyDescent="0.25">
      <c r="A141" s="4" t="s">
        <v>1403</v>
      </c>
      <c r="B141" s="4" t="s">
        <v>1404</v>
      </c>
      <c r="C141" s="4" t="s">
        <v>1405</v>
      </c>
      <c r="D141" s="4" t="s">
        <v>55</v>
      </c>
      <c r="E141" s="4">
        <v>2023</v>
      </c>
      <c r="F141" s="4" t="s">
        <v>1406</v>
      </c>
      <c r="G141" s="4"/>
      <c r="H141" s="4"/>
      <c r="I141" s="4"/>
      <c r="J141" s="4">
        <v>228</v>
      </c>
      <c r="K141" s="4">
        <v>239</v>
      </c>
      <c r="L141" s="4">
        <v>11</v>
      </c>
      <c r="M141" s="4">
        <v>0</v>
      </c>
      <c r="N141" s="4" t="s">
        <v>1407</v>
      </c>
      <c r="O141" s="4" t="s">
        <v>1408</v>
      </c>
      <c r="P141" s="4" t="s">
        <v>4</v>
      </c>
      <c r="Q141" s="4" t="s">
        <v>501</v>
      </c>
      <c r="R141" s="4"/>
      <c r="S141" s="4" t="s">
        <v>502</v>
      </c>
      <c r="T141" s="4" t="s">
        <v>1409</v>
      </c>
    </row>
    <row r="142" spans="1:20" x14ac:dyDescent="0.25">
      <c r="A142" s="4" t="s">
        <v>1410</v>
      </c>
      <c r="B142" s="4" t="s">
        <v>1411</v>
      </c>
      <c r="C142" s="4" t="s">
        <v>1412</v>
      </c>
      <c r="D142" s="4" t="s">
        <v>105</v>
      </c>
      <c r="E142" s="4">
        <v>2022</v>
      </c>
      <c r="F142" s="4" t="s">
        <v>1413</v>
      </c>
      <c r="G142" s="4" t="s">
        <v>1414</v>
      </c>
      <c r="H142" s="4"/>
      <c r="I142" s="4"/>
      <c r="J142" s="4"/>
      <c r="K142" s="4"/>
      <c r="L142" s="4"/>
      <c r="M142" s="4">
        <v>5</v>
      </c>
      <c r="N142" s="4" t="s">
        <v>1415</v>
      </c>
      <c r="O142" s="4" t="s">
        <v>1416</v>
      </c>
      <c r="P142" s="4" t="s">
        <v>4</v>
      </c>
      <c r="Q142" s="4" t="s">
        <v>501</v>
      </c>
      <c r="R142" s="4"/>
      <c r="S142" s="4" t="s">
        <v>502</v>
      </c>
      <c r="T142" s="4" t="s">
        <v>1417</v>
      </c>
    </row>
    <row r="143" spans="1:20" x14ac:dyDescent="0.25">
      <c r="A143" s="4" t="s">
        <v>1418</v>
      </c>
      <c r="B143" s="4" t="s">
        <v>1419</v>
      </c>
      <c r="C143" s="4" t="s">
        <v>1420</v>
      </c>
      <c r="D143" s="4" t="s">
        <v>106</v>
      </c>
      <c r="E143" s="4">
        <v>2024</v>
      </c>
      <c r="F143" s="4" t="s">
        <v>561</v>
      </c>
      <c r="G143" s="4"/>
      <c r="H143" s="4"/>
      <c r="I143" s="4">
        <v>56</v>
      </c>
      <c r="J143" s="4"/>
      <c r="K143" s="4"/>
      <c r="L143" s="4"/>
      <c r="M143" s="4">
        <v>0</v>
      </c>
      <c r="N143" s="4" t="s">
        <v>1421</v>
      </c>
      <c r="O143" s="4" t="s">
        <v>1422</v>
      </c>
      <c r="P143" s="4" t="s">
        <v>4</v>
      </c>
      <c r="Q143" s="4" t="s">
        <v>501</v>
      </c>
      <c r="R143" s="4"/>
      <c r="S143" s="4" t="s">
        <v>502</v>
      </c>
      <c r="T143" s="4" t="s">
        <v>1423</v>
      </c>
    </row>
    <row r="144" spans="1:20" x14ac:dyDescent="0.25">
      <c r="A144" s="4" t="s">
        <v>1424</v>
      </c>
      <c r="B144" s="4" t="s">
        <v>1425</v>
      </c>
      <c r="C144" s="4" t="s">
        <v>1426</v>
      </c>
      <c r="D144" s="4" t="s">
        <v>196</v>
      </c>
      <c r="E144" s="4">
        <v>2024</v>
      </c>
      <c r="F144" s="4" t="s">
        <v>202</v>
      </c>
      <c r="G144" s="4"/>
      <c r="H144" s="4"/>
      <c r="I144" s="4"/>
      <c r="J144" s="4">
        <v>212</v>
      </c>
      <c r="K144" s="4">
        <v>216</v>
      </c>
      <c r="L144" s="4">
        <v>4</v>
      </c>
      <c r="M144" s="4">
        <v>0</v>
      </c>
      <c r="N144" s="4" t="s">
        <v>1427</v>
      </c>
      <c r="O144" s="4" t="s">
        <v>1428</v>
      </c>
      <c r="P144" s="4" t="s">
        <v>4</v>
      </c>
      <c r="Q144" s="4" t="s">
        <v>501</v>
      </c>
      <c r="R144" s="4"/>
      <c r="S144" s="4" t="s">
        <v>502</v>
      </c>
      <c r="T144" s="4" t="s">
        <v>1429</v>
      </c>
    </row>
    <row r="145" spans="1:20" x14ac:dyDescent="0.25">
      <c r="A145" s="4" t="s">
        <v>1430</v>
      </c>
      <c r="B145" s="4" t="s">
        <v>1431</v>
      </c>
      <c r="C145" s="4" t="s">
        <v>1432</v>
      </c>
      <c r="D145" s="4" t="s">
        <v>201</v>
      </c>
      <c r="E145" s="4">
        <v>2024</v>
      </c>
      <c r="F145" s="4" t="s">
        <v>202</v>
      </c>
      <c r="G145" s="4"/>
      <c r="H145" s="4"/>
      <c r="I145" s="4"/>
      <c r="J145" s="4">
        <v>162</v>
      </c>
      <c r="K145" s="4">
        <v>166</v>
      </c>
      <c r="L145" s="4">
        <v>4</v>
      </c>
      <c r="M145" s="4">
        <v>0</v>
      </c>
      <c r="N145" s="4" t="s">
        <v>1433</v>
      </c>
      <c r="O145" s="4" t="s">
        <v>1434</v>
      </c>
      <c r="P145" s="4" t="s">
        <v>4</v>
      </c>
      <c r="Q145" s="4" t="s">
        <v>501</v>
      </c>
      <c r="R145" s="4"/>
      <c r="S145" s="4" t="s">
        <v>502</v>
      </c>
      <c r="T145" s="4" t="s">
        <v>1435</v>
      </c>
    </row>
    <row r="146" spans="1:20" x14ac:dyDescent="0.25">
      <c r="A146" s="4" t="s">
        <v>1436</v>
      </c>
      <c r="B146" s="4" t="s">
        <v>1437</v>
      </c>
      <c r="C146" s="4" t="s">
        <v>1438</v>
      </c>
      <c r="D146" s="4" t="s">
        <v>289</v>
      </c>
      <c r="E146" s="4">
        <v>2024</v>
      </c>
      <c r="F146" s="4" t="s">
        <v>561</v>
      </c>
      <c r="G146" s="4"/>
      <c r="H146" s="4"/>
      <c r="I146" s="4">
        <v>14</v>
      </c>
      <c r="J146" s="4"/>
      <c r="K146" s="4"/>
      <c r="L146" s="4"/>
      <c r="M146" s="4">
        <v>0</v>
      </c>
      <c r="N146" s="4" t="s">
        <v>1439</v>
      </c>
      <c r="O146" s="4" t="s">
        <v>1440</v>
      </c>
      <c r="P146" s="4" t="s">
        <v>4</v>
      </c>
      <c r="Q146" s="4" t="s">
        <v>501</v>
      </c>
      <c r="R146" s="4"/>
      <c r="S146" s="4" t="s">
        <v>502</v>
      </c>
      <c r="T146" s="4" t="s">
        <v>1441</v>
      </c>
    </row>
    <row r="147" spans="1:20" x14ac:dyDescent="0.25">
      <c r="A147" s="4"/>
      <c r="B147" s="4"/>
      <c r="C147" s="4"/>
      <c r="D147" s="4" t="s">
        <v>107</v>
      </c>
      <c r="E147" s="4">
        <v>2024</v>
      </c>
      <c r="F147" s="4" t="s">
        <v>517</v>
      </c>
      <c r="G147" s="4">
        <v>3621</v>
      </c>
      <c r="H147" s="4"/>
      <c r="I147" s="4"/>
      <c r="J147" s="4"/>
      <c r="K147" s="4"/>
      <c r="L147" s="4">
        <v>93</v>
      </c>
      <c r="M147" s="4">
        <v>0</v>
      </c>
      <c r="N147" s="4"/>
      <c r="O147" s="4" t="s">
        <v>1442</v>
      </c>
      <c r="P147" s="4" t="s">
        <v>500</v>
      </c>
      <c r="Q147" s="4" t="s">
        <v>501</v>
      </c>
      <c r="R147" s="4"/>
      <c r="S147" s="4" t="s">
        <v>502</v>
      </c>
      <c r="T147" s="4" t="s">
        <v>1443</v>
      </c>
    </row>
    <row r="148" spans="1:20" x14ac:dyDescent="0.25">
      <c r="A148" s="4" t="s">
        <v>1418</v>
      </c>
      <c r="B148" s="4" t="s">
        <v>1419</v>
      </c>
      <c r="C148" s="4" t="s">
        <v>1420</v>
      </c>
      <c r="D148" s="4" t="s">
        <v>2</v>
      </c>
      <c r="E148" s="4">
        <v>2024</v>
      </c>
      <c r="F148" s="4" t="s">
        <v>561</v>
      </c>
      <c r="G148" s="4"/>
      <c r="H148" s="4"/>
      <c r="I148" s="4">
        <v>65</v>
      </c>
      <c r="J148" s="4"/>
      <c r="K148" s="4"/>
      <c r="L148" s="4"/>
      <c r="M148" s="4">
        <v>0</v>
      </c>
      <c r="N148" s="4" t="s">
        <v>1444</v>
      </c>
      <c r="O148" s="4" t="s">
        <v>1445</v>
      </c>
      <c r="P148" s="4" t="s">
        <v>4</v>
      </c>
      <c r="Q148" s="4" t="s">
        <v>501</v>
      </c>
      <c r="R148" s="4"/>
      <c r="S148" s="4" t="s">
        <v>502</v>
      </c>
      <c r="T148" s="4" t="s">
        <v>1446</v>
      </c>
    </row>
    <row r="149" spans="1:20" x14ac:dyDescent="0.25">
      <c r="A149" s="4" t="s">
        <v>1447</v>
      </c>
      <c r="B149" s="4" t="s">
        <v>1448</v>
      </c>
      <c r="C149" s="4" t="s">
        <v>1449</v>
      </c>
      <c r="D149" s="4" t="s">
        <v>108</v>
      </c>
      <c r="E149" s="4">
        <v>2023</v>
      </c>
      <c r="F149" s="4" t="s">
        <v>1450</v>
      </c>
      <c r="G149" s="4"/>
      <c r="H149" s="4"/>
      <c r="I149" s="4"/>
      <c r="J149" s="4">
        <v>220</v>
      </c>
      <c r="K149" s="4">
        <v>225</v>
      </c>
      <c r="L149" s="4">
        <v>5</v>
      </c>
      <c r="M149" s="4">
        <v>2</v>
      </c>
      <c r="N149" s="4" t="s">
        <v>1451</v>
      </c>
      <c r="O149" s="4" t="s">
        <v>1452</v>
      </c>
      <c r="P149" s="4" t="s">
        <v>4</v>
      </c>
      <c r="Q149" s="4" t="s">
        <v>501</v>
      </c>
      <c r="R149" s="4"/>
      <c r="S149" s="4" t="s">
        <v>502</v>
      </c>
      <c r="T149" s="4" t="s">
        <v>1453</v>
      </c>
    </row>
    <row r="150" spans="1:20" x14ac:dyDescent="0.25">
      <c r="A150" s="4" t="s">
        <v>1454</v>
      </c>
      <c r="B150" s="4" t="s">
        <v>1455</v>
      </c>
      <c r="C150" s="4" t="s">
        <v>1456</v>
      </c>
      <c r="D150" s="4" t="s">
        <v>185</v>
      </c>
      <c r="E150" s="4">
        <v>2024</v>
      </c>
      <c r="F150" s="4" t="s">
        <v>1457</v>
      </c>
      <c r="G150" s="4">
        <v>29</v>
      </c>
      <c r="H150" s="4">
        <v>2</v>
      </c>
      <c r="I150" s="4">
        <v>43</v>
      </c>
      <c r="J150" s="4"/>
      <c r="K150" s="4"/>
      <c r="L150" s="4"/>
      <c r="M150" s="4">
        <v>0</v>
      </c>
      <c r="N150" s="4" t="s">
        <v>1458</v>
      </c>
      <c r="O150" s="4" t="s">
        <v>1459</v>
      </c>
      <c r="P150" s="4" t="s">
        <v>5</v>
      </c>
      <c r="Q150" s="4" t="s">
        <v>501</v>
      </c>
      <c r="R150" s="4"/>
      <c r="S150" s="4" t="s">
        <v>502</v>
      </c>
      <c r="T150" s="4" t="s">
        <v>1460</v>
      </c>
    </row>
    <row r="151" spans="1:20" x14ac:dyDescent="0.25">
      <c r="A151" s="4" t="s">
        <v>1461</v>
      </c>
      <c r="B151" s="4" t="s">
        <v>1462</v>
      </c>
      <c r="C151" s="4" t="s">
        <v>1463</v>
      </c>
      <c r="D151" s="4" t="s">
        <v>13</v>
      </c>
      <c r="E151" s="4">
        <v>2024</v>
      </c>
      <c r="F151" s="4" t="s">
        <v>561</v>
      </c>
      <c r="G151" s="4"/>
      <c r="H151" s="4"/>
      <c r="I151" s="4"/>
      <c r="J151" s="4">
        <v>37</v>
      </c>
      <c r="K151" s="4">
        <v>40</v>
      </c>
      <c r="L151" s="4">
        <v>3</v>
      </c>
      <c r="M151" s="4">
        <v>1</v>
      </c>
      <c r="N151" s="4" t="s">
        <v>1464</v>
      </c>
      <c r="O151" s="4" t="s">
        <v>1465</v>
      </c>
      <c r="P151" s="4" t="s">
        <v>4</v>
      </c>
      <c r="Q151" s="4" t="s">
        <v>501</v>
      </c>
      <c r="R151" s="4" t="s">
        <v>576</v>
      </c>
      <c r="S151" s="4" t="s">
        <v>502</v>
      </c>
      <c r="T151" s="4" t="s">
        <v>1466</v>
      </c>
    </row>
    <row r="152" spans="1:20" x14ac:dyDescent="0.25">
      <c r="A152" s="4" t="s">
        <v>1467</v>
      </c>
      <c r="B152" s="4" t="s">
        <v>1468</v>
      </c>
      <c r="C152" s="4" t="s">
        <v>1469</v>
      </c>
      <c r="D152" s="4" t="s">
        <v>44</v>
      </c>
      <c r="E152" s="4">
        <v>2023</v>
      </c>
      <c r="F152" s="4" t="s">
        <v>1470</v>
      </c>
      <c r="G152" s="4"/>
      <c r="H152" s="4"/>
      <c r="I152" s="4"/>
      <c r="J152" s="4">
        <v>1646</v>
      </c>
      <c r="K152" s="4">
        <v>1656</v>
      </c>
      <c r="L152" s="4">
        <v>10</v>
      </c>
      <c r="M152" s="4">
        <v>2</v>
      </c>
      <c r="N152" s="4" t="s">
        <v>1471</v>
      </c>
      <c r="O152" s="4" t="s">
        <v>1472</v>
      </c>
      <c r="P152" s="4" t="s">
        <v>4</v>
      </c>
      <c r="Q152" s="4" t="s">
        <v>501</v>
      </c>
      <c r="R152" s="4" t="s">
        <v>534</v>
      </c>
      <c r="S152" s="4" t="s">
        <v>502</v>
      </c>
      <c r="T152" s="4" t="s">
        <v>1473</v>
      </c>
    </row>
    <row r="153" spans="1:20" x14ac:dyDescent="0.25">
      <c r="A153" s="4" t="s">
        <v>1474</v>
      </c>
      <c r="B153" s="4" t="s">
        <v>1475</v>
      </c>
      <c r="C153" s="4" t="s">
        <v>1476</v>
      </c>
      <c r="D153" s="4" t="s">
        <v>16</v>
      </c>
      <c r="E153" s="4">
        <v>2024</v>
      </c>
      <c r="F153" s="4" t="s">
        <v>1096</v>
      </c>
      <c r="G153" s="4">
        <v>15</v>
      </c>
      <c r="H153" s="4">
        <v>3</v>
      </c>
      <c r="I153" s="4"/>
      <c r="J153" s="4">
        <v>54</v>
      </c>
      <c r="K153" s="4">
        <v>61</v>
      </c>
      <c r="L153" s="4">
        <v>7</v>
      </c>
      <c r="M153" s="4">
        <v>0</v>
      </c>
      <c r="N153" s="4" t="s">
        <v>1477</v>
      </c>
      <c r="O153" s="4" t="s">
        <v>1478</v>
      </c>
      <c r="P153" s="4" t="s">
        <v>5</v>
      </c>
      <c r="Q153" s="4" t="s">
        <v>501</v>
      </c>
      <c r="R153" s="4" t="s">
        <v>599</v>
      </c>
      <c r="S153" s="4" t="s">
        <v>502</v>
      </c>
      <c r="T153" s="4" t="s">
        <v>1479</v>
      </c>
    </row>
    <row r="154" spans="1:20" x14ac:dyDescent="0.25">
      <c r="A154" s="4" t="s">
        <v>1480</v>
      </c>
      <c r="B154" s="4" t="s">
        <v>1481</v>
      </c>
      <c r="C154" s="4">
        <v>57207762069</v>
      </c>
      <c r="D154" s="4" t="s">
        <v>109</v>
      </c>
      <c r="E154" s="4">
        <v>2024</v>
      </c>
      <c r="F154" s="4" t="s">
        <v>639</v>
      </c>
      <c r="G154" s="4"/>
      <c r="H154" s="4"/>
      <c r="I154" s="4"/>
      <c r="J154" s="4">
        <v>1</v>
      </c>
      <c r="K154" s="4">
        <v>16</v>
      </c>
      <c r="L154" s="4">
        <v>15</v>
      </c>
      <c r="M154" s="4">
        <v>0</v>
      </c>
      <c r="N154" s="4" t="s">
        <v>1482</v>
      </c>
      <c r="O154" s="4" t="s">
        <v>1483</v>
      </c>
      <c r="P154" s="4" t="s">
        <v>422</v>
      </c>
      <c r="Q154" s="4" t="s">
        <v>501</v>
      </c>
      <c r="R154" s="4"/>
      <c r="S154" s="4" t="s">
        <v>502</v>
      </c>
      <c r="T154" s="4" t="s">
        <v>1484</v>
      </c>
    </row>
    <row r="155" spans="1:20" x14ac:dyDescent="0.25">
      <c r="A155" s="4" t="s">
        <v>1485</v>
      </c>
      <c r="B155" s="4" t="s">
        <v>1486</v>
      </c>
      <c r="C155" s="4" t="s">
        <v>1487</v>
      </c>
      <c r="D155" s="4" t="s">
        <v>220</v>
      </c>
      <c r="E155" s="4">
        <v>2024</v>
      </c>
      <c r="F155" s="4" t="s">
        <v>738</v>
      </c>
      <c r="G155" s="4"/>
      <c r="H155" s="4"/>
      <c r="I155" s="4"/>
      <c r="J155" s="4">
        <v>1</v>
      </c>
      <c r="K155" s="4">
        <v>20</v>
      </c>
      <c r="L155" s="4">
        <v>19</v>
      </c>
      <c r="M155" s="4">
        <v>0</v>
      </c>
      <c r="N155" s="4" t="s">
        <v>1488</v>
      </c>
      <c r="O155" s="4" t="s">
        <v>1489</v>
      </c>
      <c r="P155" s="4" t="s">
        <v>5</v>
      </c>
      <c r="Q155" s="4" t="s">
        <v>549</v>
      </c>
      <c r="R155" s="4"/>
      <c r="S155" s="4" t="s">
        <v>502</v>
      </c>
      <c r="T155" s="4" t="s">
        <v>1490</v>
      </c>
    </row>
    <row r="156" spans="1:20" x14ac:dyDescent="0.25">
      <c r="A156" s="4" t="s">
        <v>1491</v>
      </c>
      <c r="B156" s="4" t="s">
        <v>1492</v>
      </c>
      <c r="C156" s="4" t="s">
        <v>1493</v>
      </c>
      <c r="D156" s="4" t="s">
        <v>175</v>
      </c>
      <c r="E156" s="4">
        <v>2024</v>
      </c>
      <c r="F156" s="4" t="s">
        <v>1494</v>
      </c>
      <c r="G156" s="4"/>
      <c r="H156" s="4"/>
      <c r="I156" s="4"/>
      <c r="J156" s="4">
        <v>57</v>
      </c>
      <c r="K156" s="4">
        <v>61</v>
      </c>
      <c r="L156" s="4">
        <v>4</v>
      </c>
      <c r="M156" s="4">
        <v>1</v>
      </c>
      <c r="N156" s="4" t="s">
        <v>1495</v>
      </c>
      <c r="O156" s="4" t="s">
        <v>1496</v>
      </c>
      <c r="P156" s="4" t="s">
        <v>4</v>
      </c>
      <c r="Q156" s="4" t="s">
        <v>501</v>
      </c>
      <c r="R156" s="4" t="s">
        <v>569</v>
      </c>
      <c r="S156" s="4" t="s">
        <v>502</v>
      </c>
      <c r="T156" s="4" t="s">
        <v>1497</v>
      </c>
    </row>
    <row r="157" spans="1:20" x14ac:dyDescent="0.25">
      <c r="A157" s="4" t="s">
        <v>1498</v>
      </c>
      <c r="B157" s="4" t="s">
        <v>1499</v>
      </c>
      <c r="C157" s="4" t="s">
        <v>1500</v>
      </c>
      <c r="D157" s="4" t="s">
        <v>46</v>
      </c>
      <c r="E157" s="4">
        <v>2023</v>
      </c>
      <c r="F157" s="4" t="s">
        <v>1501</v>
      </c>
      <c r="G157" s="4"/>
      <c r="H157" s="4"/>
      <c r="I157" s="4"/>
      <c r="J157" s="4">
        <v>5066</v>
      </c>
      <c r="K157" s="4">
        <v>5070</v>
      </c>
      <c r="L157" s="4">
        <v>4</v>
      </c>
      <c r="M157" s="4">
        <v>1</v>
      </c>
      <c r="N157" s="4" t="s">
        <v>1502</v>
      </c>
      <c r="O157" s="4" t="s">
        <v>1503</v>
      </c>
      <c r="P157" s="4" t="s">
        <v>4</v>
      </c>
      <c r="Q157" s="4" t="s">
        <v>501</v>
      </c>
      <c r="R157" s="4" t="s">
        <v>847</v>
      </c>
      <c r="S157" s="4" t="s">
        <v>502</v>
      </c>
      <c r="T157" s="4" t="s">
        <v>1504</v>
      </c>
    </row>
    <row r="158" spans="1:20" x14ac:dyDescent="0.25">
      <c r="A158" s="4" t="s">
        <v>1505</v>
      </c>
      <c r="B158" s="4" t="s">
        <v>1506</v>
      </c>
      <c r="C158" s="4" t="s">
        <v>1507</v>
      </c>
      <c r="D158" s="4" t="s">
        <v>150</v>
      </c>
      <c r="E158" s="4">
        <v>2023</v>
      </c>
      <c r="F158" s="4" t="s">
        <v>1309</v>
      </c>
      <c r="G158" s="4">
        <v>36</v>
      </c>
      <c r="H158" s="4"/>
      <c r="I158" s="4"/>
      <c r="J158" s="4"/>
      <c r="K158" s="4"/>
      <c r="L158" s="4"/>
      <c r="M158" s="4">
        <v>1</v>
      </c>
      <c r="N158" s="4"/>
      <c r="O158" s="4" t="s">
        <v>1508</v>
      </c>
      <c r="P158" s="4" t="s">
        <v>4</v>
      </c>
      <c r="Q158" s="4" t="s">
        <v>501</v>
      </c>
      <c r="R158" s="4"/>
      <c r="S158" s="4" t="s">
        <v>502</v>
      </c>
      <c r="T158" s="4" t="s">
        <v>1509</v>
      </c>
    </row>
    <row r="159" spans="1:20" x14ac:dyDescent="0.25">
      <c r="A159" s="4" t="s">
        <v>1510</v>
      </c>
      <c r="B159" s="4" t="s">
        <v>1511</v>
      </c>
      <c r="C159" s="4" t="s">
        <v>1512</v>
      </c>
      <c r="D159" s="4" t="s">
        <v>110</v>
      </c>
      <c r="E159" s="4">
        <v>2022</v>
      </c>
      <c r="F159" s="4" t="s">
        <v>1513</v>
      </c>
      <c r="G159" s="4">
        <v>8</v>
      </c>
      <c r="H159" s="4"/>
      <c r="I159" s="4" t="s">
        <v>1514</v>
      </c>
      <c r="J159" s="4"/>
      <c r="K159" s="4"/>
      <c r="L159" s="4"/>
      <c r="M159" s="4">
        <v>3</v>
      </c>
      <c r="N159" s="4" t="s">
        <v>1515</v>
      </c>
      <c r="O159" s="4" t="s">
        <v>1516</v>
      </c>
      <c r="P159" s="4" t="s">
        <v>5</v>
      </c>
      <c r="Q159" s="4" t="s">
        <v>501</v>
      </c>
      <c r="R159" s="4" t="s">
        <v>1517</v>
      </c>
      <c r="S159" s="4" t="s">
        <v>502</v>
      </c>
      <c r="T159" s="4" t="s">
        <v>1518</v>
      </c>
    </row>
    <row r="160" spans="1:20" x14ac:dyDescent="0.25">
      <c r="A160" s="4" t="s">
        <v>1519</v>
      </c>
      <c r="B160" s="4" t="s">
        <v>1520</v>
      </c>
      <c r="C160" s="4" t="s">
        <v>1521</v>
      </c>
      <c r="D160" s="4" t="s">
        <v>111</v>
      </c>
      <c r="E160" s="4">
        <v>2024</v>
      </c>
      <c r="F160" s="4" t="s">
        <v>561</v>
      </c>
      <c r="G160" s="4"/>
      <c r="H160" s="4"/>
      <c r="I160" s="4"/>
      <c r="J160" s="4">
        <v>408</v>
      </c>
      <c r="K160" s="4">
        <v>417</v>
      </c>
      <c r="L160" s="4">
        <v>9</v>
      </c>
      <c r="M160" s="4">
        <v>0</v>
      </c>
      <c r="N160" s="4" t="s">
        <v>1522</v>
      </c>
      <c r="O160" s="4" t="s">
        <v>1523</v>
      </c>
      <c r="P160" s="4" t="s">
        <v>4</v>
      </c>
      <c r="Q160" s="4" t="s">
        <v>501</v>
      </c>
      <c r="R160" s="4" t="s">
        <v>569</v>
      </c>
      <c r="S160" s="4" t="s">
        <v>502</v>
      </c>
      <c r="T160" s="4" t="s">
        <v>1524</v>
      </c>
    </row>
    <row r="161" spans="1:20" x14ac:dyDescent="0.25">
      <c r="A161" s="4" t="s">
        <v>1525</v>
      </c>
      <c r="B161" s="4" t="s">
        <v>1526</v>
      </c>
      <c r="C161" s="4" t="s">
        <v>1527</v>
      </c>
      <c r="D161" s="4" t="s">
        <v>112</v>
      </c>
      <c r="E161" s="4">
        <v>2024</v>
      </c>
      <c r="F161" s="4" t="s">
        <v>1528</v>
      </c>
      <c r="G161" s="4">
        <v>11</v>
      </c>
      <c r="H161" s="4">
        <v>1</v>
      </c>
      <c r="I161" s="4" t="s">
        <v>1529</v>
      </c>
      <c r="J161" s="4"/>
      <c r="K161" s="4"/>
      <c r="L161" s="4"/>
      <c r="M161" s="4">
        <v>3</v>
      </c>
      <c r="N161" s="4" t="s">
        <v>1530</v>
      </c>
      <c r="O161" s="4" t="s">
        <v>1531</v>
      </c>
      <c r="P161" s="4" t="s">
        <v>5</v>
      </c>
      <c r="Q161" s="4" t="s">
        <v>501</v>
      </c>
      <c r="R161" s="4" t="s">
        <v>599</v>
      </c>
      <c r="S161" s="4" t="s">
        <v>502</v>
      </c>
      <c r="T161" s="4" t="s">
        <v>1532</v>
      </c>
    </row>
    <row r="162" spans="1:20" x14ac:dyDescent="0.25">
      <c r="A162" s="4" t="s">
        <v>1533</v>
      </c>
      <c r="B162" s="4" t="s">
        <v>1534</v>
      </c>
      <c r="C162" s="4" t="s">
        <v>1535</v>
      </c>
      <c r="D162" s="4" t="s">
        <v>51</v>
      </c>
      <c r="E162" s="4">
        <v>2023</v>
      </c>
      <c r="F162" s="4" t="s">
        <v>517</v>
      </c>
      <c r="G162" s="4">
        <v>3681</v>
      </c>
      <c r="H162" s="4"/>
      <c r="I162" s="4"/>
      <c r="J162" s="4">
        <v>624</v>
      </c>
      <c r="K162" s="4">
        <v>632</v>
      </c>
      <c r="L162" s="4">
        <v>8</v>
      </c>
      <c r="M162" s="4">
        <v>0</v>
      </c>
      <c r="N162" s="4"/>
      <c r="O162" s="4" t="s">
        <v>1536</v>
      </c>
      <c r="P162" s="4" t="s">
        <v>4</v>
      </c>
      <c r="Q162" s="4" t="s">
        <v>501</v>
      </c>
      <c r="R162" s="4"/>
      <c r="S162" s="4" t="s">
        <v>502</v>
      </c>
      <c r="T162" s="4" t="s">
        <v>1537</v>
      </c>
    </row>
    <row r="163" spans="1:20" x14ac:dyDescent="0.25">
      <c r="A163" s="4" t="s">
        <v>1538</v>
      </c>
      <c r="B163" s="4" t="s">
        <v>1539</v>
      </c>
      <c r="C163" s="4">
        <v>59139509700</v>
      </c>
      <c r="D163" s="4" t="s">
        <v>50</v>
      </c>
      <c r="E163" s="4">
        <v>2023</v>
      </c>
      <c r="F163" s="4" t="s">
        <v>517</v>
      </c>
      <c r="G163" s="4">
        <v>3681</v>
      </c>
      <c r="H163" s="4"/>
      <c r="I163" s="4"/>
      <c r="J163" s="4">
        <v>670</v>
      </c>
      <c r="K163" s="4">
        <v>678</v>
      </c>
      <c r="L163" s="4">
        <v>8</v>
      </c>
      <c r="M163" s="4">
        <v>0</v>
      </c>
      <c r="N163" s="4"/>
      <c r="O163" s="4" t="s">
        <v>1540</v>
      </c>
      <c r="P163" s="4" t="s">
        <v>4</v>
      </c>
      <c r="Q163" s="4" t="s">
        <v>501</v>
      </c>
      <c r="R163" s="4"/>
      <c r="S163" s="4" t="s">
        <v>502</v>
      </c>
      <c r="T163" s="4" t="s">
        <v>1541</v>
      </c>
    </row>
    <row r="164" spans="1:20" x14ac:dyDescent="0.25">
      <c r="A164" s="4" t="s">
        <v>1542</v>
      </c>
      <c r="B164" s="4" t="s">
        <v>1543</v>
      </c>
      <c r="C164" s="4" t="s">
        <v>1544</v>
      </c>
      <c r="D164" s="4" t="s">
        <v>113</v>
      </c>
      <c r="E164" s="4">
        <v>2023</v>
      </c>
      <c r="F164" s="4" t="s">
        <v>1545</v>
      </c>
      <c r="G164" s="4"/>
      <c r="H164" s="4"/>
      <c r="I164" s="4"/>
      <c r="J164" s="4">
        <v>176</v>
      </c>
      <c r="K164" s="4">
        <v>179</v>
      </c>
      <c r="L164" s="4">
        <v>3</v>
      </c>
      <c r="M164" s="4">
        <v>0</v>
      </c>
      <c r="N164" s="4" t="s">
        <v>1546</v>
      </c>
      <c r="O164" s="4" t="s">
        <v>1547</v>
      </c>
      <c r="P164" s="4" t="s">
        <v>4</v>
      </c>
      <c r="Q164" s="4" t="s">
        <v>501</v>
      </c>
      <c r="R164" s="4"/>
      <c r="S164" s="4" t="s">
        <v>502</v>
      </c>
      <c r="T164" s="4" t="s">
        <v>1548</v>
      </c>
    </row>
    <row r="165" spans="1:20" x14ac:dyDescent="0.25">
      <c r="A165" s="4" t="s">
        <v>1549</v>
      </c>
      <c r="B165" s="4" t="s">
        <v>1550</v>
      </c>
      <c r="C165" s="4" t="s">
        <v>1551</v>
      </c>
      <c r="D165" s="4" t="s">
        <v>144</v>
      </c>
      <c r="E165" s="4">
        <v>2024</v>
      </c>
      <c r="F165" s="4" t="s">
        <v>561</v>
      </c>
      <c r="G165" s="4"/>
      <c r="H165" s="4"/>
      <c r="I165" s="4"/>
      <c r="J165" s="4">
        <v>600</v>
      </c>
      <c r="K165" s="4">
        <v>603</v>
      </c>
      <c r="L165" s="4">
        <v>3</v>
      </c>
      <c r="M165" s="4">
        <v>0</v>
      </c>
      <c r="N165" s="4" t="s">
        <v>1552</v>
      </c>
      <c r="O165" s="4" t="s">
        <v>1553</v>
      </c>
      <c r="P165" s="4" t="s">
        <v>4</v>
      </c>
      <c r="Q165" s="4" t="s">
        <v>501</v>
      </c>
      <c r="R165" s="4"/>
      <c r="S165" s="4" t="s">
        <v>502</v>
      </c>
      <c r="T165" s="4" t="s">
        <v>1554</v>
      </c>
    </row>
    <row r="166" spans="1:20" x14ac:dyDescent="0.25">
      <c r="A166" s="4" t="s">
        <v>1555</v>
      </c>
      <c r="B166" s="4" t="s">
        <v>1556</v>
      </c>
      <c r="C166" s="4" t="s">
        <v>1557</v>
      </c>
      <c r="D166" s="4" t="s">
        <v>114</v>
      </c>
      <c r="E166" s="4">
        <v>2023</v>
      </c>
      <c r="F166" s="4" t="s">
        <v>1558</v>
      </c>
      <c r="G166" s="4"/>
      <c r="H166" s="4"/>
      <c r="I166" s="4"/>
      <c r="J166" s="4"/>
      <c r="K166" s="4"/>
      <c r="L166" s="4"/>
      <c r="M166" s="4">
        <v>8</v>
      </c>
      <c r="N166" s="4" t="s">
        <v>1559</v>
      </c>
      <c r="O166" s="4" t="s">
        <v>1560</v>
      </c>
      <c r="P166" s="4" t="s">
        <v>4</v>
      </c>
      <c r="Q166" s="4" t="s">
        <v>501</v>
      </c>
      <c r="R166" s="4" t="s">
        <v>534</v>
      </c>
      <c r="S166" s="4" t="s">
        <v>502</v>
      </c>
      <c r="T166" s="4" t="s">
        <v>1561</v>
      </c>
    </row>
    <row r="167" spans="1:20" x14ac:dyDescent="0.25">
      <c r="A167" s="4" t="s">
        <v>1562</v>
      </c>
      <c r="B167" s="4" t="s">
        <v>1563</v>
      </c>
      <c r="C167" s="4" t="s">
        <v>1564</v>
      </c>
      <c r="D167" s="4" t="s">
        <v>1565</v>
      </c>
      <c r="E167" s="4">
        <v>2024</v>
      </c>
      <c r="F167" s="4" t="s">
        <v>507</v>
      </c>
      <c r="G167" s="4" t="s">
        <v>511</v>
      </c>
      <c r="H167" s="4"/>
      <c r="I167" s="4"/>
      <c r="J167" s="4">
        <v>117</v>
      </c>
      <c r="K167" s="4">
        <v>126</v>
      </c>
      <c r="L167" s="4">
        <v>9</v>
      </c>
      <c r="M167" s="4">
        <v>0</v>
      </c>
      <c r="N167" s="4" t="s">
        <v>1566</v>
      </c>
      <c r="O167" s="4" t="s">
        <v>1567</v>
      </c>
      <c r="P167" s="4" t="s">
        <v>4</v>
      </c>
      <c r="Q167" s="4" t="s">
        <v>501</v>
      </c>
      <c r="R167" s="4" t="s">
        <v>576</v>
      </c>
      <c r="S167" s="4" t="s">
        <v>502</v>
      </c>
      <c r="T167" s="4" t="s">
        <v>1568</v>
      </c>
    </row>
    <row r="168" spans="1:20" x14ac:dyDescent="0.25">
      <c r="A168" s="4" t="s">
        <v>1569</v>
      </c>
      <c r="B168" s="4" t="s">
        <v>1570</v>
      </c>
      <c r="C168" s="4" t="s">
        <v>1571</v>
      </c>
      <c r="D168" s="4" t="s">
        <v>146</v>
      </c>
      <c r="E168" s="4">
        <v>2024</v>
      </c>
      <c r="F168" s="4" t="s">
        <v>561</v>
      </c>
      <c r="G168" s="4"/>
      <c r="H168" s="4"/>
      <c r="I168" s="4"/>
      <c r="J168" s="4">
        <v>201</v>
      </c>
      <c r="K168" s="4">
        <v>210</v>
      </c>
      <c r="L168" s="4">
        <v>9</v>
      </c>
      <c r="M168" s="4">
        <v>0</v>
      </c>
      <c r="N168" s="4" t="s">
        <v>1572</v>
      </c>
      <c r="O168" s="4" t="s">
        <v>1573</v>
      </c>
      <c r="P168" s="4" t="s">
        <v>4</v>
      </c>
      <c r="Q168" s="4" t="s">
        <v>501</v>
      </c>
      <c r="R168" s="4"/>
      <c r="S168" s="4" t="s">
        <v>502</v>
      </c>
      <c r="T168" s="4" t="s">
        <v>1574</v>
      </c>
    </row>
    <row r="169" spans="1:20" x14ac:dyDescent="0.25">
      <c r="A169" s="4" t="s">
        <v>1575</v>
      </c>
      <c r="B169" s="4" t="s">
        <v>1576</v>
      </c>
      <c r="C169" s="4" t="s">
        <v>1577</v>
      </c>
      <c r="D169" s="4" t="s">
        <v>228</v>
      </c>
      <c r="E169" s="4">
        <v>2024</v>
      </c>
      <c r="F169" s="4" t="s">
        <v>751</v>
      </c>
      <c r="G169" s="4"/>
      <c r="H169" s="4"/>
      <c r="I169" s="4"/>
      <c r="J169" s="4">
        <v>1209</v>
      </c>
      <c r="K169" s="4">
        <v>1221</v>
      </c>
      <c r="L169" s="4">
        <v>12</v>
      </c>
      <c r="M169" s="4">
        <v>1</v>
      </c>
      <c r="N169" s="4" t="s">
        <v>1578</v>
      </c>
      <c r="O169" s="4" t="s">
        <v>1579</v>
      </c>
      <c r="P169" s="4" t="s">
        <v>4</v>
      </c>
      <c r="Q169" s="4" t="s">
        <v>501</v>
      </c>
      <c r="R169" s="4" t="s">
        <v>534</v>
      </c>
      <c r="S169" s="4" t="s">
        <v>502</v>
      </c>
      <c r="T169" s="4" t="s">
        <v>1580</v>
      </c>
    </row>
    <row r="170" spans="1:20" x14ac:dyDescent="0.25">
      <c r="A170" s="4" t="s">
        <v>1581</v>
      </c>
      <c r="B170" s="4" t="s">
        <v>1582</v>
      </c>
      <c r="C170" s="4" t="s">
        <v>1583</v>
      </c>
      <c r="D170" s="4" t="s">
        <v>241</v>
      </c>
      <c r="E170" s="4">
        <v>2023</v>
      </c>
      <c r="F170" s="4" t="s">
        <v>1584</v>
      </c>
      <c r="G170" s="4"/>
      <c r="H170" s="4"/>
      <c r="I170" s="4"/>
      <c r="J170" s="4">
        <v>235</v>
      </c>
      <c r="K170" s="4">
        <v>238</v>
      </c>
      <c r="L170" s="4">
        <v>3</v>
      </c>
      <c r="M170" s="4">
        <v>1</v>
      </c>
      <c r="N170" s="4" t="s">
        <v>1585</v>
      </c>
      <c r="O170" s="4" t="s">
        <v>1586</v>
      </c>
      <c r="P170" s="4" t="s">
        <v>4</v>
      </c>
      <c r="Q170" s="4" t="s">
        <v>501</v>
      </c>
      <c r="R170" s="4"/>
      <c r="S170" s="4" t="s">
        <v>502</v>
      </c>
      <c r="T170" s="4" t="s">
        <v>1587</v>
      </c>
    </row>
    <row r="171" spans="1:20" x14ac:dyDescent="0.25">
      <c r="A171" s="4" t="s">
        <v>1588</v>
      </c>
      <c r="B171" s="4" t="s">
        <v>1589</v>
      </c>
      <c r="C171" s="4" t="s">
        <v>1590</v>
      </c>
      <c r="D171" s="4" t="s">
        <v>198</v>
      </c>
      <c r="E171" s="4">
        <v>2024</v>
      </c>
      <c r="F171" s="4" t="s">
        <v>202</v>
      </c>
      <c r="G171" s="4"/>
      <c r="H171" s="4"/>
      <c r="I171" s="4"/>
      <c r="J171" s="4">
        <v>419</v>
      </c>
      <c r="K171" s="4">
        <v>430</v>
      </c>
      <c r="L171" s="4">
        <v>11</v>
      </c>
      <c r="M171" s="4">
        <v>0</v>
      </c>
      <c r="N171" s="4" t="s">
        <v>1591</v>
      </c>
      <c r="O171" s="4" t="s">
        <v>1592</v>
      </c>
      <c r="P171" s="4" t="s">
        <v>4</v>
      </c>
      <c r="Q171" s="4" t="s">
        <v>501</v>
      </c>
      <c r="R171" s="4"/>
      <c r="S171" s="4" t="s">
        <v>502</v>
      </c>
      <c r="T171" s="4" t="s">
        <v>1593</v>
      </c>
    </row>
    <row r="172" spans="1:20" x14ac:dyDescent="0.25">
      <c r="A172" s="4" t="s">
        <v>1594</v>
      </c>
      <c r="B172" s="4" t="s">
        <v>1595</v>
      </c>
      <c r="C172" s="4" t="s">
        <v>1596</v>
      </c>
      <c r="D172" s="4" t="s">
        <v>32</v>
      </c>
      <c r="E172" s="4">
        <v>2024</v>
      </c>
      <c r="F172" s="4" t="s">
        <v>751</v>
      </c>
      <c r="G172" s="4"/>
      <c r="H172" s="4"/>
      <c r="I172" s="4"/>
      <c r="J172" s="4">
        <v>484</v>
      </c>
      <c r="K172" s="4">
        <v>495</v>
      </c>
      <c r="L172" s="4">
        <v>11</v>
      </c>
      <c r="M172" s="4">
        <v>0</v>
      </c>
      <c r="N172" s="4" t="s">
        <v>1597</v>
      </c>
      <c r="O172" s="4" t="s">
        <v>1598</v>
      </c>
      <c r="P172" s="4" t="s">
        <v>4</v>
      </c>
      <c r="Q172" s="4" t="s">
        <v>501</v>
      </c>
      <c r="R172" s="4" t="s">
        <v>569</v>
      </c>
      <c r="S172" s="4" t="s">
        <v>502</v>
      </c>
      <c r="T172" s="4" t="s">
        <v>1599</v>
      </c>
    </row>
    <row r="173" spans="1:20" x14ac:dyDescent="0.25">
      <c r="A173" s="4" t="s">
        <v>1600</v>
      </c>
      <c r="B173" s="4" t="s">
        <v>1601</v>
      </c>
      <c r="C173" s="4" t="s">
        <v>1602</v>
      </c>
      <c r="D173" s="4" t="s">
        <v>115</v>
      </c>
      <c r="E173" s="4">
        <v>2023</v>
      </c>
      <c r="F173" s="4" t="s">
        <v>1603</v>
      </c>
      <c r="G173" s="4">
        <v>45</v>
      </c>
      <c r="H173" s="4">
        <v>4</v>
      </c>
      <c r="I173" s="4"/>
      <c r="J173" s="4">
        <v>6691</v>
      </c>
      <c r="K173" s="4">
        <v>6705</v>
      </c>
      <c r="L173" s="4">
        <v>14</v>
      </c>
      <c r="M173" s="4">
        <v>0</v>
      </c>
      <c r="N173" s="4" t="s">
        <v>1604</v>
      </c>
      <c r="O173" s="4" t="s">
        <v>1605</v>
      </c>
      <c r="P173" s="4" t="s">
        <v>5</v>
      </c>
      <c r="Q173" s="4" t="s">
        <v>501</v>
      </c>
      <c r="R173" s="4"/>
      <c r="S173" s="4" t="s">
        <v>502</v>
      </c>
      <c r="T173" s="4" t="s">
        <v>1606</v>
      </c>
    </row>
    <row r="174" spans="1:20" x14ac:dyDescent="0.25">
      <c r="A174" s="4" t="s">
        <v>1607</v>
      </c>
      <c r="B174" s="4" t="s">
        <v>1608</v>
      </c>
      <c r="C174" s="4" t="s">
        <v>1609</v>
      </c>
      <c r="D174" s="4" t="s">
        <v>116</v>
      </c>
      <c r="E174" s="4">
        <v>2022</v>
      </c>
      <c r="F174" s="4" t="s">
        <v>507</v>
      </c>
      <c r="G174" s="4" t="s">
        <v>1610</v>
      </c>
      <c r="H174" s="4"/>
      <c r="I174" s="4"/>
      <c r="J174" s="4">
        <v>116</v>
      </c>
      <c r="K174" s="4">
        <v>135</v>
      </c>
      <c r="L174" s="4">
        <v>19</v>
      </c>
      <c r="M174" s="4">
        <v>1</v>
      </c>
      <c r="N174" s="4" t="s">
        <v>1611</v>
      </c>
      <c r="O174" s="4" t="s">
        <v>1612</v>
      </c>
      <c r="P174" s="4" t="s">
        <v>4</v>
      </c>
      <c r="Q174" s="4" t="s">
        <v>501</v>
      </c>
      <c r="R174" s="4"/>
      <c r="S174" s="4" t="s">
        <v>502</v>
      </c>
      <c r="T174" s="4" t="s">
        <v>1613</v>
      </c>
    </row>
    <row r="175" spans="1:20" x14ac:dyDescent="0.25">
      <c r="A175" s="4" t="s">
        <v>1614</v>
      </c>
      <c r="B175" s="4" t="s">
        <v>1615</v>
      </c>
      <c r="C175" s="4" t="s">
        <v>1616</v>
      </c>
      <c r="D175" s="4" t="s">
        <v>117</v>
      </c>
      <c r="E175" s="4">
        <v>2023</v>
      </c>
      <c r="F175" s="4" t="s">
        <v>1617</v>
      </c>
      <c r="G175" s="4">
        <v>44</v>
      </c>
      <c r="H175" s="4">
        <v>1</v>
      </c>
      <c r="I175" s="4"/>
      <c r="J175" s="4">
        <v>80</v>
      </c>
      <c r="K175" s="4">
        <v>83</v>
      </c>
      <c r="L175" s="4">
        <v>3</v>
      </c>
      <c r="M175" s="4">
        <v>1</v>
      </c>
      <c r="N175" s="4"/>
      <c r="O175" s="4" t="s">
        <v>1618</v>
      </c>
      <c r="P175" s="4" t="s">
        <v>5</v>
      </c>
      <c r="Q175" s="4" t="s">
        <v>501</v>
      </c>
      <c r="R175" s="4"/>
      <c r="S175" s="4" t="s">
        <v>502</v>
      </c>
      <c r="T175" s="4" t="s">
        <v>1619</v>
      </c>
    </row>
    <row r="176" spans="1:20" x14ac:dyDescent="0.25">
      <c r="A176" s="4" t="s">
        <v>1620</v>
      </c>
      <c r="B176" s="4" t="s">
        <v>1621</v>
      </c>
      <c r="C176" s="4" t="s">
        <v>1622</v>
      </c>
      <c r="D176" s="4" t="s">
        <v>234</v>
      </c>
      <c r="E176" s="4">
        <v>2023</v>
      </c>
      <c r="F176" s="4" t="s">
        <v>1623</v>
      </c>
      <c r="G176" s="4">
        <v>25</v>
      </c>
      <c r="H176" s="4">
        <v>6</v>
      </c>
      <c r="I176" s="4">
        <v>888</v>
      </c>
      <c r="J176" s="4"/>
      <c r="K176" s="4"/>
      <c r="L176" s="4"/>
      <c r="M176" s="4">
        <v>18</v>
      </c>
      <c r="N176" s="4" t="s">
        <v>1624</v>
      </c>
      <c r="O176" s="4" t="s">
        <v>1625</v>
      </c>
      <c r="P176" s="4" t="s">
        <v>598</v>
      </c>
      <c r="Q176" s="4" t="s">
        <v>501</v>
      </c>
      <c r="R176" s="4" t="s">
        <v>599</v>
      </c>
      <c r="S176" s="4" t="s">
        <v>502</v>
      </c>
      <c r="T176" s="4" t="s">
        <v>1626</v>
      </c>
    </row>
    <row r="177" spans="1:20" x14ac:dyDescent="0.25">
      <c r="A177" s="4" t="s">
        <v>1627</v>
      </c>
      <c r="B177" s="4" t="s">
        <v>1628</v>
      </c>
      <c r="C177" s="4">
        <v>23091144100</v>
      </c>
      <c r="D177" s="4" t="s">
        <v>155</v>
      </c>
      <c r="E177" s="4">
        <v>2024</v>
      </c>
      <c r="F177" s="4" t="s">
        <v>1629</v>
      </c>
      <c r="G177" s="4"/>
      <c r="H177" s="4"/>
      <c r="I177" s="4"/>
      <c r="J177" s="4"/>
      <c r="K177" s="4"/>
      <c r="L177" s="4"/>
      <c r="M177" s="4">
        <v>1</v>
      </c>
      <c r="N177" s="4" t="s">
        <v>1630</v>
      </c>
      <c r="O177" s="4" t="s">
        <v>1631</v>
      </c>
      <c r="P177" s="4" t="s">
        <v>5</v>
      </c>
      <c r="Q177" s="4" t="s">
        <v>549</v>
      </c>
      <c r="R177" s="4" t="s">
        <v>576</v>
      </c>
      <c r="S177" s="4" t="s">
        <v>502</v>
      </c>
      <c r="T177" s="4" t="s">
        <v>1632</v>
      </c>
    </row>
    <row r="178" spans="1:20" x14ac:dyDescent="0.25">
      <c r="A178" s="4" t="s">
        <v>1633</v>
      </c>
      <c r="B178" s="4" t="s">
        <v>1634</v>
      </c>
      <c r="C178" s="4" t="s">
        <v>1635</v>
      </c>
      <c r="D178" s="4" t="s">
        <v>61</v>
      </c>
      <c r="E178" s="4">
        <v>2023</v>
      </c>
      <c r="F178" s="4" t="s">
        <v>1636</v>
      </c>
      <c r="G178" s="4"/>
      <c r="H178" s="4"/>
      <c r="I178" s="4"/>
      <c r="J178" s="4">
        <v>127</v>
      </c>
      <c r="K178" s="4">
        <v>133</v>
      </c>
      <c r="L178" s="4">
        <v>6</v>
      </c>
      <c r="M178" s="4">
        <v>0</v>
      </c>
      <c r="N178" s="4" t="s">
        <v>1637</v>
      </c>
      <c r="O178" s="4" t="s">
        <v>1638</v>
      </c>
      <c r="P178" s="4" t="s">
        <v>4</v>
      </c>
      <c r="Q178" s="4" t="s">
        <v>501</v>
      </c>
      <c r="R178" s="4"/>
      <c r="S178" s="4" t="s">
        <v>502</v>
      </c>
      <c r="T178" s="4" t="s">
        <v>1639</v>
      </c>
    </row>
    <row r="179" spans="1:20" x14ac:dyDescent="0.25">
      <c r="A179" s="4" t="s">
        <v>1640</v>
      </c>
      <c r="B179" s="4" t="s">
        <v>1641</v>
      </c>
      <c r="C179" s="4" t="s">
        <v>1642</v>
      </c>
      <c r="D179" s="4" t="s">
        <v>244</v>
      </c>
      <c r="E179" s="4">
        <v>2023</v>
      </c>
      <c r="F179" s="4" t="s">
        <v>983</v>
      </c>
      <c r="G179" s="4"/>
      <c r="H179" s="4"/>
      <c r="I179" s="4"/>
      <c r="J179" s="4">
        <v>1737</v>
      </c>
      <c r="K179" s="4">
        <v>1741</v>
      </c>
      <c r="L179" s="4">
        <v>4</v>
      </c>
      <c r="M179" s="4">
        <v>0</v>
      </c>
      <c r="N179" s="4" t="s">
        <v>1643</v>
      </c>
      <c r="O179" s="4" t="s">
        <v>1644</v>
      </c>
      <c r="P179" s="4" t="s">
        <v>4</v>
      </c>
      <c r="Q179" s="4" t="s">
        <v>501</v>
      </c>
      <c r="R179" s="4" t="s">
        <v>569</v>
      </c>
      <c r="S179" s="4" t="s">
        <v>502</v>
      </c>
      <c r="T179" s="4" t="s">
        <v>1645</v>
      </c>
    </row>
    <row r="180" spans="1:20" x14ac:dyDescent="0.25">
      <c r="A180" s="4" t="s">
        <v>1646</v>
      </c>
      <c r="B180" s="4" t="s">
        <v>1647</v>
      </c>
      <c r="C180" s="4" t="s">
        <v>1648</v>
      </c>
      <c r="D180" s="4" t="s">
        <v>158</v>
      </c>
      <c r="E180" s="4">
        <v>2023</v>
      </c>
      <c r="F180" s="4" t="s">
        <v>517</v>
      </c>
      <c r="G180" s="4">
        <v>3414</v>
      </c>
      <c r="H180" s="4"/>
      <c r="I180" s="4"/>
      <c r="J180" s="4">
        <v>1</v>
      </c>
      <c r="K180" s="4">
        <v>9</v>
      </c>
      <c r="L180" s="4">
        <v>8</v>
      </c>
      <c r="M180" s="4">
        <v>5</v>
      </c>
      <c r="N180" s="4"/>
      <c r="O180" s="4" t="s">
        <v>1649</v>
      </c>
      <c r="P180" s="4" t="s">
        <v>4</v>
      </c>
      <c r="Q180" s="4" t="s">
        <v>501</v>
      </c>
      <c r="R180" s="4"/>
      <c r="S180" s="4" t="s">
        <v>502</v>
      </c>
      <c r="T180" s="4" t="s">
        <v>1650</v>
      </c>
    </row>
    <row r="181" spans="1:20" x14ac:dyDescent="0.25">
      <c r="A181" s="4"/>
      <c r="B181" s="4"/>
      <c r="C181" s="4"/>
      <c r="D181" s="4" t="s">
        <v>118</v>
      </c>
      <c r="E181" s="4">
        <v>2023</v>
      </c>
      <c r="F181" s="4" t="s">
        <v>118</v>
      </c>
      <c r="G181" s="4"/>
      <c r="H181" s="4"/>
      <c r="I181" s="4"/>
      <c r="J181" s="4"/>
      <c r="K181" s="4"/>
      <c r="L181" s="4">
        <v>207</v>
      </c>
      <c r="M181" s="4">
        <v>0</v>
      </c>
      <c r="N181" s="4"/>
      <c r="O181" s="4" t="s">
        <v>1651</v>
      </c>
      <c r="P181" s="4" t="s">
        <v>500</v>
      </c>
      <c r="Q181" s="4" t="s">
        <v>501</v>
      </c>
      <c r="R181" s="4"/>
      <c r="S181" s="4" t="s">
        <v>502</v>
      </c>
      <c r="T181" s="4" t="s">
        <v>1652</v>
      </c>
    </row>
    <row r="182" spans="1:20" x14ac:dyDescent="0.25">
      <c r="A182" s="4" t="s">
        <v>897</v>
      </c>
      <c r="B182" s="4" t="s">
        <v>898</v>
      </c>
      <c r="C182" s="4" t="s">
        <v>899</v>
      </c>
      <c r="D182" s="4" t="s">
        <v>119</v>
      </c>
      <c r="E182" s="4">
        <v>2022</v>
      </c>
      <c r="F182" s="4" t="s">
        <v>1653</v>
      </c>
      <c r="G182" s="4" t="s">
        <v>1654</v>
      </c>
      <c r="H182" s="4"/>
      <c r="I182" s="4"/>
      <c r="J182" s="4">
        <v>1</v>
      </c>
      <c r="K182" s="4">
        <v>12</v>
      </c>
      <c r="L182" s="4">
        <v>11</v>
      </c>
      <c r="M182" s="4">
        <v>1</v>
      </c>
      <c r="N182" s="4" t="s">
        <v>1655</v>
      </c>
      <c r="O182" s="4" t="s">
        <v>1656</v>
      </c>
      <c r="P182" s="4" t="s">
        <v>4</v>
      </c>
      <c r="Q182" s="4" t="s">
        <v>501</v>
      </c>
      <c r="R182" s="4" t="s">
        <v>534</v>
      </c>
      <c r="S182" s="4" t="s">
        <v>502</v>
      </c>
      <c r="T182" s="4" t="s">
        <v>1657</v>
      </c>
    </row>
    <row r="183" spans="1:20" x14ac:dyDescent="0.25">
      <c r="A183" s="4" t="s">
        <v>1658</v>
      </c>
      <c r="B183" s="4" t="s">
        <v>1659</v>
      </c>
      <c r="C183" s="4" t="s">
        <v>1660</v>
      </c>
      <c r="D183" s="4" t="s">
        <v>73</v>
      </c>
      <c r="E183" s="4">
        <v>2022</v>
      </c>
      <c r="F183" s="4" t="s">
        <v>517</v>
      </c>
      <c r="G183" s="4">
        <v>3124</v>
      </c>
      <c r="H183" s="4"/>
      <c r="I183" s="4"/>
      <c r="J183" s="4">
        <v>81</v>
      </c>
      <c r="K183" s="4">
        <v>91</v>
      </c>
      <c r="L183" s="4">
        <v>10</v>
      </c>
      <c r="M183" s="4">
        <v>1</v>
      </c>
      <c r="N183" s="4"/>
      <c r="O183" s="4" t="s">
        <v>1661</v>
      </c>
      <c r="P183" s="4" t="s">
        <v>4</v>
      </c>
      <c r="Q183" s="4" t="s">
        <v>501</v>
      </c>
      <c r="R183" s="4"/>
      <c r="S183" s="4" t="s">
        <v>502</v>
      </c>
      <c r="T183" s="4" t="s">
        <v>1662</v>
      </c>
    </row>
    <row r="184" spans="1:20" x14ac:dyDescent="0.25">
      <c r="A184" s="4" t="s">
        <v>1663</v>
      </c>
      <c r="B184" s="4" t="s">
        <v>1664</v>
      </c>
      <c r="C184" s="4" t="s">
        <v>1665</v>
      </c>
      <c r="D184" s="4" t="s">
        <v>181</v>
      </c>
      <c r="E184" s="4">
        <v>2024</v>
      </c>
      <c r="F184" s="4" t="s">
        <v>1666</v>
      </c>
      <c r="G184" s="4">
        <v>12</v>
      </c>
      <c r="H184" s="4">
        <v>7</v>
      </c>
      <c r="I184" s="4">
        <v>1036</v>
      </c>
      <c r="J184" s="4"/>
      <c r="K184" s="4"/>
      <c r="L184" s="4"/>
      <c r="M184" s="4">
        <v>1</v>
      </c>
      <c r="N184" s="4" t="s">
        <v>1667</v>
      </c>
      <c r="O184" s="4" t="s">
        <v>1668</v>
      </c>
      <c r="P184" s="4" t="s">
        <v>5</v>
      </c>
      <c r="Q184" s="4" t="s">
        <v>501</v>
      </c>
      <c r="R184" s="4"/>
      <c r="S184" s="4" t="s">
        <v>502</v>
      </c>
      <c r="T184" s="4" t="s">
        <v>1669</v>
      </c>
    </row>
    <row r="185" spans="1:20" x14ac:dyDescent="0.25">
      <c r="A185" s="4" t="s">
        <v>1670</v>
      </c>
      <c r="B185" s="4" t="s">
        <v>1671</v>
      </c>
      <c r="C185" s="4" t="s">
        <v>1672</v>
      </c>
      <c r="D185" s="4" t="s">
        <v>37</v>
      </c>
      <c r="E185" s="4">
        <v>2024</v>
      </c>
      <c r="F185" s="4" t="s">
        <v>1673</v>
      </c>
      <c r="G185" s="4">
        <v>17</v>
      </c>
      <c r="H185" s="4">
        <v>1</v>
      </c>
      <c r="I185" s="4">
        <v>152</v>
      </c>
      <c r="J185" s="4"/>
      <c r="K185" s="4"/>
      <c r="L185" s="4"/>
      <c r="M185" s="4">
        <v>0</v>
      </c>
      <c r="N185" s="4" t="s">
        <v>1674</v>
      </c>
      <c r="O185" s="4" t="s">
        <v>1675</v>
      </c>
      <c r="P185" s="4" t="s">
        <v>5</v>
      </c>
      <c r="Q185" s="4" t="s">
        <v>501</v>
      </c>
      <c r="R185" s="4" t="s">
        <v>599</v>
      </c>
      <c r="S185" s="4" t="s">
        <v>502</v>
      </c>
      <c r="T185" s="4" t="s">
        <v>1676</v>
      </c>
    </row>
    <row r="186" spans="1:20" x14ac:dyDescent="0.25">
      <c r="A186" s="4" t="s">
        <v>1677</v>
      </c>
      <c r="B186" s="4" t="s">
        <v>1678</v>
      </c>
      <c r="C186" s="4" t="s">
        <v>1679</v>
      </c>
      <c r="D186" s="4" t="s">
        <v>225</v>
      </c>
      <c r="E186" s="4">
        <v>2024</v>
      </c>
      <c r="F186" s="4" t="s">
        <v>1680</v>
      </c>
      <c r="G186" s="4">
        <v>39</v>
      </c>
      <c r="H186" s="4">
        <v>16</v>
      </c>
      <c r="I186" s="4" t="s">
        <v>1681</v>
      </c>
      <c r="J186" s="4"/>
      <c r="K186" s="4"/>
      <c r="L186" s="4"/>
      <c r="M186" s="4">
        <v>0</v>
      </c>
      <c r="N186" s="4" t="s">
        <v>1682</v>
      </c>
      <c r="O186" s="4" t="s">
        <v>1683</v>
      </c>
      <c r="P186" s="4" t="s">
        <v>5</v>
      </c>
      <c r="Q186" s="4" t="s">
        <v>501</v>
      </c>
      <c r="R186" s="4" t="s">
        <v>599</v>
      </c>
      <c r="S186" s="4" t="s">
        <v>502</v>
      </c>
      <c r="T186" s="4" t="s">
        <v>1684</v>
      </c>
    </row>
    <row r="187" spans="1:20" x14ac:dyDescent="0.25">
      <c r="A187" s="4" t="s">
        <v>1685</v>
      </c>
      <c r="B187" s="4" t="s">
        <v>1686</v>
      </c>
      <c r="C187" s="4" t="s">
        <v>1687</v>
      </c>
      <c r="D187" s="4" t="s">
        <v>120</v>
      </c>
      <c r="E187" s="4">
        <v>2022</v>
      </c>
      <c r="F187" s="4" t="s">
        <v>1302</v>
      </c>
      <c r="G187" s="4">
        <v>55</v>
      </c>
      <c r="H187" s="4">
        <v>4</v>
      </c>
      <c r="I187" s="4"/>
      <c r="J187" s="4">
        <v>219</v>
      </c>
      <c r="K187" s="4">
        <v>224</v>
      </c>
      <c r="L187" s="4">
        <v>5</v>
      </c>
      <c r="M187" s="4">
        <v>1</v>
      </c>
      <c r="N187" s="4" t="s">
        <v>1688</v>
      </c>
      <c r="O187" s="4" t="s">
        <v>1689</v>
      </c>
      <c r="P187" s="4" t="s">
        <v>4</v>
      </c>
      <c r="Q187" s="4" t="s">
        <v>501</v>
      </c>
      <c r="R187" s="4" t="s">
        <v>599</v>
      </c>
      <c r="S187" s="4" t="s">
        <v>502</v>
      </c>
      <c r="T187" s="4" t="s">
        <v>1690</v>
      </c>
    </row>
    <row r="188" spans="1:20" x14ac:dyDescent="0.25">
      <c r="A188" s="4" t="s">
        <v>1691</v>
      </c>
      <c r="B188" s="4" t="s">
        <v>1692</v>
      </c>
      <c r="C188" s="4" t="s">
        <v>1693</v>
      </c>
      <c r="D188" s="4" t="s">
        <v>156</v>
      </c>
      <c r="E188" s="4">
        <v>2024</v>
      </c>
      <c r="F188" s="4" t="s">
        <v>517</v>
      </c>
      <c r="G188" s="4">
        <v>3711</v>
      </c>
      <c r="H188" s="4"/>
      <c r="I188" s="4"/>
      <c r="J188" s="4">
        <v>169</v>
      </c>
      <c r="K188" s="4">
        <v>186</v>
      </c>
      <c r="L188" s="4">
        <v>17</v>
      </c>
      <c r="M188" s="4">
        <v>0</v>
      </c>
      <c r="N188" s="4"/>
      <c r="O188" s="4" t="s">
        <v>1694</v>
      </c>
      <c r="P188" s="4" t="s">
        <v>4</v>
      </c>
      <c r="Q188" s="4" t="s">
        <v>501</v>
      </c>
      <c r="R188" s="4"/>
      <c r="S188" s="4" t="s">
        <v>502</v>
      </c>
      <c r="T188" s="4" t="s">
        <v>1695</v>
      </c>
    </row>
    <row r="189" spans="1:20" x14ac:dyDescent="0.25">
      <c r="A189" s="4"/>
      <c r="B189" s="4"/>
      <c r="C189" s="4"/>
      <c r="D189" s="4" t="s">
        <v>238</v>
      </c>
      <c r="E189" s="4">
        <v>2023</v>
      </c>
      <c r="F189" s="4" t="s">
        <v>238</v>
      </c>
      <c r="G189" s="4"/>
      <c r="H189" s="4"/>
      <c r="I189" s="4"/>
      <c r="J189" s="4"/>
      <c r="K189" s="4"/>
      <c r="L189" s="4">
        <v>900</v>
      </c>
      <c r="M189" s="4">
        <v>0</v>
      </c>
      <c r="N189" s="4"/>
      <c r="O189" s="4" t="s">
        <v>1696</v>
      </c>
      <c r="P189" s="4" t="s">
        <v>500</v>
      </c>
      <c r="Q189" s="4" t="s">
        <v>501</v>
      </c>
      <c r="R189" s="4"/>
      <c r="S189" s="4" t="s">
        <v>502</v>
      </c>
      <c r="T189" s="4" t="s">
        <v>1697</v>
      </c>
    </row>
    <row r="190" spans="1:20" x14ac:dyDescent="0.25">
      <c r="A190" s="4"/>
      <c r="B190" s="4"/>
      <c r="C190" s="4"/>
      <c r="D190" s="4" t="s">
        <v>250</v>
      </c>
      <c r="E190" s="4">
        <v>2023</v>
      </c>
      <c r="F190" s="4" t="s">
        <v>250</v>
      </c>
      <c r="G190" s="4"/>
      <c r="H190" s="4"/>
      <c r="I190" s="4"/>
      <c r="J190" s="4"/>
      <c r="K190" s="4"/>
      <c r="L190" s="4">
        <v>65</v>
      </c>
      <c r="M190" s="4">
        <v>0</v>
      </c>
      <c r="N190" s="4"/>
      <c r="O190" s="4" t="s">
        <v>1698</v>
      </c>
      <c r="P190" s="4" t="s">
        <v>500</v>
      </c>
      <c r="Q190" s="4" t="s">
        <v>501</v>
      </c>
      <c r="R190" s="4"/>
      <c r="S190" s="4" t="s">
        <v>502</v>
      </c>
      <c r="T190" s="4" t="s">
        <v>1699</v>
      </c>
    </row>
    <row r="191" spans="1:20" x14ac:dyDescent="0.25">
      <c r="A191" s="4"/>
      <c r="B191" s="4"/>
      <c r="C191" s="4"/>
      <c r="D191" s="4" t="s">
        <v>202</v>
      </c>
      <c r="E191" s="4">
        <v>2024</v>
      </c>
      <c r="F191" s="4" t="s">
        <v>202</v>
      </c>
      <c r="G191" s="4"/>
      <c r="H191" s="4"/>
      <c r="I191" s="4"/>
      <c r="J191" s="4"/>
      <c r="K191" s="4"/>
      <c r="L191" s="4">
        <v>774</v>
      </c>
      <c r="M191" s="4">
        <v>0</v>
      </c>
      <c r="N191" s="4"/>
      <c r="O191" s="4" t="s">
        <v>1700</v>
      </c>
      <c r="P191" s="4" t="s">
        <v>500</v>
      </c>
      <c r="Q191" s="4" t="s">
        <v>501</v>
      </c>
      <c r="R191" s="4"/>
      <c r="S191" s="4" t="s">
        <v>502</v>
      </c>
      <c r="T191" s="4" t="s">
        <v>1701</v>
      </c>
    </row>
    <row r="192" spans="1:20" x14ac:dyDescent="0.25">
      <c r="A192" s="4"/>
      <c r="B192" s="4"/>
      <c r="C192" s="4"/>
      <c r="D192" s="4" t="s">
        <v>247</v>
      </c>
      <c r="E192" s="4">
        <v>2023</v>
      </c>
      <c r="F192" s="4" t="s">
        <v>247</v>
      </c>
      <c r="G192" s="4"/>
      <c r="H192" s="4"/>
      <c r="I192" s="4"/>
      <c r="J192" s="4"/>
      <c r="K192" s="4"/>
      <c r="L192" s="4">
        <v>493</v>
      </c>
      <c r="M192" s="4">
        <v>0</v>
      </c>
      <c r="N192" s="4"/>
      <c r="O192" s="4" t="s">
        <v>1702</v>
      </c>
      <c r="P192" s="4" t="s">
        <v>500</v>
      </c>
      <c r="Q192" s="4" t="s">
        <v>501</v>
      </c>
      <c r="R192" s="4"/>
      <c r="S192" s="4" t="s">
        <v>502</v>
      </c>
      <c r="T192" s="4" t="s">
        <v>1703</v>
      </c>
    </row>
    <row r="193" spans="1:20" x14ac:dyDescent="0.25">
      <c r="A193" s="4"/>
      <c r="B193" s="4"/>
      <c r="C193" s="4"/>
      <c r="D193" s="4" t="s">
        <v>145</v>
      </c>
      <c r="E193" s="4">
        <v>2024</v>
      </c>
      <c r="F193" s="4" t="s">
        <v>561</v>
      </c>
      <c r="G193" s="4"/>
      <c r="H193" s="4"/>
      <c r="I193" s="4"/>
      <c r="J193" s="4"/>
      <c r="K193" s="4"/>
      <c r="L193" s="4">
        <v>718</v>
      </c>
      <c r="M193" s="4">
        <v>0</v>
      </c>
      <c r="N193" s="4"/>
      <c r="O193" s="4" t="s">
        <v>1704</v>
      </c>
      <c r="P193" s="4" t="s">
        <v>500</v>
      </c>
      <c r="Q193" s="4" t="s">
        <v>501</v>
      </c>
      <c r="R193" s="4"/>
      <c r="S193" s="4" t="s">
        <v>502</v>
      </c>
      <c r="T193" s="4" t="s">
        <v>1705</v>
      </c>
    </row>
    <row r="194" spans="1:20" x14ac:dyDescent="0.25">
      <c r="A194" s="4"/>
      <c r="B194" s="4"/>
      <c r="C194" s="4"/>
      <c r="D194" s="4" t="s">
        <v>121</v>
      </c>
      <c r="E194" s="4">
        <v>2024</v>
      </c>
      <c r="F194" s="4" t="s">
        <v>561</v>
      </c>
      <c r="G194" s="4"/>
      <c r="H194" s="4"/>
      <c r="I194" s="4"/>
      <c r="J194" s="4"/>
      <c r="K194" s="4"/>
      <c r="L194" s="4">
        <v>142</v>
      </c>
      <c r="M194" s="4">
        <v>0</v>
      </c>
      <c r="N194" s="4"/>
      <c r="O194" s="4" t="s">
        <v>1706</v>
      </c>
      <c r="P194" s="4" t="s">
        <v>500</v>
      </c>
      <c r="Q194" s="4" t="s">
        <v>501</v>
      </c>
      <c r="R194" s="4"/>
      <c r="S194" s="4" t="s">
        <v>502</v>
      </c>
      <c r="T194" s="4" t="s">
        <v>1707</v>
      </c>
    </row>
    <row r="195" spans="1:20" x14ac:dyDescent="0.25">
      <c r="A195" s="4"/>
      <c r="B195" s="4"/>
      <c r="C195" s="4"/>
      <c r="D195" s="4" t="s">
        <v>122</v>
      </c>
      <c r="E195" s="4">
        <v>2024</v>
      </c>
      <c r="F195" s="4" t="s">
        <v>561</v>
      </c>
      <c r="G195" s="4"/>
      <c r="H195" s="4"/>
      <c r="I195" s="4"/>
      <c r="J195" s="4"/>
      <c r="K195" s="4"/>
      <c r="L195" s="4">
        <v>46</v>
      </c>
      <c r="M195" s="4">
        <v>0</v>
      </c>
      <c r="N195" s="4"/>
      <c r="O195" s="4" t="s">
        <v>1708</v>
      </c>
      <c r="P195" s="4" t="s">
        <v>500</v>
      </c>
      <c r="Q195" s="4" t="s">
        <v>501</v>
      </c>
      <c r="R195" s="4"/>
      <c r="S195" s="4" t="s">
        <v>502</v>
      </c>
      <c r="T195" s="4" t="s">
        <v>1709</v>
      </c>
    </row>
    <row r="196" spans="1:20" x14ac:dyDescent="0.25">
      <c r="A196" s="4" t="s">
        <v>1710</v>
      </c>
      <c r="B196" s="4" t="s">
        <v>1711</v>
      </c>
      <c r="C196" s="4" t="s">
        <v>1712</v>
      </c>
      <c r="D196" s="4" t="s">
        <v>123</v>
      </c>
      <c r="E196" s="4">
        <v>2023</v>
      </c>
      <c r="F196" s="4" t="s">
        <v>1713</v>
      </c>
      <c r="G196" s="4"/>
      <c r="H196" s="4"/>
      <c r="I196" s="4"/>
      <c r="J196" s="4"/>
      <c r="K196" s="4"/>
      <c r="L196" s="4"/>
      <c r="M196" s="4">
        <v>0</v>
      </c>
      <c r="N196" s="4" t="s">
        <v>1714</v>
      </c>
      <c r="O196" s="4" t="s">
        <v>1715</v>
      </c>
      <c r="P196" s="4" t="s">
        <v>4</v>
      </c>
      <c r="Q196" s="4" t="s">
        <v>501</v>
      </c>
      <c r="R196" s="4"/>
      <c r="S196" s="4" t="s">
        <v>502</v>
      </c>
      <c r="T196" s="4" t="s">
        <v>1716</v>
      </c>
    </row>
    <row r="197" spans="1:20" x14ac:dyDescent="0.25">
      <c r="A197" s="4" t="s">
        <v>1717</v>
      </c>
      <c r="B197" s="4" t="s">
        <v>1718</v>
      </c>
      <c r="C197" s="4">
        <v>36162751800</v>
      </c>
      <c r="D197" s="4" t="s">
        <v>187</v>
      </c>
      <c r="E197" s="4">
        <v>2024</v>
      </c>
      <c r="F197" s="4" t="s">
        <v>1719</v>
      </c>
      <c r="G197" s="4">
        <v>66</v>
      </c>
      <c r="H197" s="4">
        <v>1</v>
      </c>
      <c r="I197" s="4"/>
      <c r="J197" s="4">
        <v>63</v>
      </c>
      <c r="K197" s="4">
        <v>71</v>
      </c>
      <c r="L197" s="4">
        <v>8</v>
      </c>
      <c r="M197" s="4">
        <v>0</v>
      </c>
      <c r="N197" s="4" t="s">
        <v>1720</v>
      </c>
      <c r="O197" s="4" t="s">
        <v>1721</v>
      </c>
      <c r="P197" s="4" t="s">
        <v>5</v>
      </c>
      <c r="Q197" s="4" t="s">
        <v>501</v>
      </c>
      <c r="R197" s="4"/>
      <c r="S197" s="4" t="s">
        <v>502</v>
      </c>
      <c r="T197" s="4" t="s">
        <v>1722</v>
      </c>
    </row>
    <row r="198" spans="1:20" x14ac:dyDescent="0.25">
      <c r="A198" s="4" t="s">
        <v>1723</v>
      </c>
      <c r="B198" s="4" t="s">
        <v>1724</v>
      </c>
      <c r="C198" s="4" t="s">
        <v>1725</v>
      </c>
      <c r="D198" s="4" t="s">
        <v>163</v>
      </c>
      <c r="E198" s="4">
        <v>2024</v>
      </c>
      <c r="F198" s="4" t="s">
        <v>1726</v>
      </c>
      <c r="G198" s="4">
        <v>216</v>
      </c>
      <c r="H198" s="4"/>
      <c r="I198" s="4">
        <v>112149</v>
      </c>
      <c r="J198" s="4"/>
      <c r="K198" s="4"/>
      <c r="L198" s="4"/>
      <c r="M198" s="4">
        <v>0</v>
      </c>
      <c r="N198" s="4" t="s">
        <v>1727</v>
      </c>
      <c r="O198" s="4" t="s">
        <v>1728</v>
      </c>
      <c r="P198" s="4" t="s">
        <v>5</v>
      </c>
      <c r="Q198" s="4" t="s">
        <v>501</v>
      </c>
      <c r="R198" s="4"/>
      <c r="S198" s="4" t="s">
        <v>502</v>
      </c>
      <c r="T198" s="4" t="s">
        <v>1729</v>
      </c>
    </row>
    <row r="199" spans="1:20" x14ac:dyDescent="0.25">
      <c r="A199" s="4" t="s">
        <v>1730</v>
      </c>
      <c r="B199" s="4" t="s">
        <v>1731</v>
      </c>
      <c r="C199" s="4" t="s">
        <v>1732</v>
      </c>
      <c r="D199" s="4" t="s">
        <v>178</v>
      </c>
      <c r="E199" s="4">
        <v>2024</v>
      </c>
      <c r="F199" s="4" t="s">
        <v>751</v>
      </c>
      <c r="G199" s="4"/>
      <c r="H199" s="4"/>
      <c r="I199" s="4"/>
      <c r="J199" s="4">
        <v>276</v>
      </c>
      <c r="K199" s="4">
        <v>277</v>
      </c>
      <c r="L199" s="4">
        <v>1</v>
      </c>
      <c r="M199" s="4">
        <v>0</v>
      </c>
      <c r="N199" s="4" t="s">
        <v>1733</v>
      </c>
      <c r="O199" s="4" t="s">
        <v>1734</v>
      </c>
      <c r="P199" s="4" t="s">
        <v>4</v>
      </c>
      <c r="Q199" s="4" t="s">
        <v>501</v>
      </c>
      <c r="R199" s="4" t="s">
        <v>569</v>
      </c>
      <c r="S199" s="4" t="s">
        <v>502</v>
      </c>
      <c r="T199" s="4" t="s">
        <v>1735</v>
      </c>
    </row>
    <row r="200" spans="1:20" x14ac:dyDescent="0.25">
      <c r="A200" s="4" t="s">
        <v>1736</v>
      </c>
      <c r="B200" s="4" t="s">
        <v>1737</v>
      </c>
      <c r="C200" s="4" t="s">
        <v>1738</v>
      </c>
      <c r="D200" s="4" t="s">
        <v>206</v>
      </c>
      <c r="E200" s="4">
        <v>2024</v>
      </c>
      <c r="F200" s="4" t="s">
        <v>202</v>
      </c>
      <c r="G200" s="4"/>
      <c r="H200" s="4"/>
      <c r="I200" s="4"/>
      <c r="J200" s="4">
        <v>152</v>
      </c>
      <c r="K200" s="4">
        <v>156</v>
      </c>
      <c r="L200" s="4">
        <v>4</v>
      </c>
      <c r="M200" s="4">
        <v>0</v>
      </c>
      <c r="N200" s="4" t="s">
        <v>1739</v>
      </c>
      <c r="O200" s="4" t="s">
        <v>1740</v>
      </c>
      <c r="P200" s="4" t="s">
        <v>4</v>
      </c>
      <c r="Q200" s="4" t="s">
        <v>501</v>
      </c>
      <c r="R200" s="4"/>
      <c r="S200" s="4" t="s">
        <v>502</v>
      </c>
      <c r="T200" s="4" t="s">
        <v>1741</v>
      </c>
    </row>
    <row r="201" spans="1:20" x14ac:dyDescent="0.25">
      <c r="A201" s="4" t="s">
        <v>1742</v>
      </c>
      <c r="B201" s="4" t="s">
        <v>1743</v>
      </c>
      <c r="C201" s="4" t="s">
        <v>1744</v>
      </c>
      <c r="D201" s="4" t="s">
        <v>226</v>
      </c>
      <c r="E201" s="4">
        <v>2024</v>
      </c>
      <c r="F201" s="4" t="s">
        <v>1745</v>
      </c>
      <c r="G201" s="4"/>
      <c r="H201" s="4"/>
      <c r="I201" s="4"/>
      <c r="J201" s="4">
        <v>75</v>
      </c>
      <c r="K201" s="4">
        <v>80</v>
      </c>
      <c r="L201" s="4">
        <v>5</v>
      </c>
      <c r="M201" s="4">
        <v>0</v>
      </c>
      <c r="N201" s="4" t="s">
        <v>1746</v>
      </c>
      <c r="O201" s="4"/>
      <c r="P201" s="4" t="s">
        <v>4</v>
      </c>
      <c r="Q201" s="4" t="s">
        <v>501</v>
      </c>
      <c r="R201" s="4"/>
      <c r="S201" s="4" t="s">
        <v>502</v>
      </c>
      <c r="T201" s="4" t="s">
        <v>1747</v>
      </c>
    </row>
    <row r="202" spans="1:20" x14ac:dyDescent="0.25">
      <c r="A202" s="4" t="s">
        <v>1748</v>
      </c>
      <c r="B202" s="4" t="s">
        <v>1749</v>
      </c>
      <c r="C202" s="4" t="s">
        <v>1750</v>
      </c>
      <c r="D202" s="4" t="s">
        <v>167</v>
      </c>
      <c r="E202" s="4">
        <v>2024</v>
      </c>
      <c r="F202" s="4" t="s">
        <v>164</v>
      </c>
      <c r="G202" s="4"/>
      <c r="H202" s="4"/>
      <c r="I202" s="4"/>
      <c r="J202" s="4">
        <v>294</v>
      </c>
      <c r="K202" s="4">
        <v>305</v>
      </c>
      <c r="L202" s="4">
        <v>11</v>
      </c>
      <c r="M202" s="4">
        <v>0</v>
      </c>
      <c r="N202" s="4" t="s">
        <v>1751</v>
      </c>
      <c r="O202" s="4" t="s">
        <v>1752</v>
      </c>
      <c r="P202" s="4" t="s">
        <v>4</v>
      </c>
      <c r="Q202" s="4" t="s">
        <v>501</v>
      </c>
      <c r="R202" s="4"/>
      <c r="S202" s="4" t="s">
        <v>502</v>
      </c>
      <c r="T202" s="4" t="s">
        <v>1753</v>
      </c>
    </row>
    <row r="203" spans="1:20" x14ac:dyDescent="0.25">
      <c r="A203" s="4" t="s">
        <v>1754</v>
      </c>
      <c r="B203" s="4" t="s">
        <v>1755</v>
      </c>
      <c r="C203" s="4" t="s">
        <v>1756</v>
      </c>
      <c r="D203" s="4" t="s">
        <v>233</v>
      </c>
      <c r="E203" s="4">
        <v>2023</v>
      </c>
      <c r="F203" s="4" t="s">
        <v>595</v>
      </c>
      <c r="G203" s="4">
        <v>12</v>
      </c>
      <c r="H203" s="4">
        <v>15</v>
      </c>
      <c r="I203" s="4">
        <v>3364</v>
      </c>
      <c r="J203" s="4"/>
      <c r="K203" s="4"/>
      <c r="L203" s="4"/>
      <c r="M203" s="4">
        <v>2</v>
      </c>
      <c r="N203" s="4" t="s">
        <v>1757</v>
      </c>
      <c r="O203" s="4" t="s">
        <v>1758</v>
      </c>
      <c r="P203" s="4" t="s">
        <v>5</v>
      </c>
      <c r="Q203" s="4" t="s">
        <v>501</v>
      </c>
      <c r="R203" s="4" t="s">
        <v>599</v>
      </c>
      <c r="S203" s="4" t="s">
        <v>502</v>
      </c>
      <c r="T203" s="4" t="s">
        <v>1759</v>
      </c>
    </row>
    <row r="204" spans="1:20" x14ac:dyDescent="0.25">
      <c r="A204" s="4" t="s">
        <v>1760</v>
      </c>
      <c r="B204" s="4" t="s">
        <v>1761</v>
      </c>
      <c r="C204" s="4" t="s">
        <v>1762</v>
      </c>
      <c r="D204" s="4" t="s">
        <v>214</v>
      </c>
      <c r="E204" s="4">
        <v>2024</v>
      </c>
      <c r="F204" s="4" t="s">
        <v>751</v>
      </c>
      <c r="G204" s="4"/>
      <c r="H204" s="4"/>
      <c r="I204" s="4"/>
      <c r="J204" s="4">
        <v>1034</v>
      </c>
      <c r="K204" s="4">
        <v>1046</v>
      </c>
      <c r="L204" s="4">
        <v>12</v>
      </c>
      <c r="M204" s="4">
        <v>0</v>
      </c>
      <c r="N204" s="4" t="s">
        <v>1763</v>
      </c>
      <c r="O204" s="4" t="s">
        <v>1764</v>
      </c>
      <c r="P204" s="4" t="s">
        <v>4</v>
      </c>
      <c r="Q204" s="4" t="s">
        <v>501</v>
      </c>
      <c r="R204" s="4"/>
      <c r="S204" s="4" t="s">
        <v>502</v>
      </c>
      <c r="T204" s="4" t="s">
        <v>1765</v>
      </c>
    </row>
    <row r="205" spans="1:20" x14ac:dyDescent="0.25">
      <c r="A205" s="4" t="s">
        <v>1766</v>
      </c>
      <c r="B205" s="4" t="s">
        <v>1767</v>
      </c>
      <c r="C205" s="4" t="s">
        <v>1768</v>
      </c>
      <c r="D205" s="4" t="s">
        <v>62</v>
      </c>
      <c r="E205" s="4">
        <v>2023</v>
      </c>
      <c r="F205" s="4" t="s">
        <v>751</v>
      </c>
      <c r="G205" s="4"/>
      <c r="H205" s="4"/>
      <c r="I205" s="4"/>
      <c r="J205" s="4">
        <v>13</v>
      </c>
      <c r="K205" s="4">
        <v>23</v>
      </c>
      <c r="L205" s="4">
        <v>10</v>
      </c>
      <c r="M205" s="4">
        <v>0</v>
      </c>
      <c r="N205" s="4" t="s">
        <v>1769</v>
      </c>
      <c r="O205" s="4" t="s">
        <v>1770</v>
      </c>
      <c r="P205" s="4" t="s">
        <v>4</v>
      </c>
      <c r="Q205" s="4" t="s">
        <v>501</v>
      </c>
      <c r="R205" s="4"/>
      <c r="S205" s="4" t="s">
        <v>502</v>
      </c>
      <c r="T205" s="4" t="s">
        <v>1771</v>
      </c>
    </row>
    <row r="206" spans="1:20" x14ac:dyDescent="0.25">
      <c r="A206" s="4" t="s">
        <v>1772</v>
      </c>
      <c r="B206" s="4" t="s">
        <v>1773</v>
      </c>
      <c r="C206" s="4" t="s">
        <v>1774</v>
      </c>
      <c r="D206" s="4" t="s">
        <v>124</v>
      </c>
      <c r="E206" s="4">
        <v>2023</v>
      </c>
      <c r="F206" s="4" t="s">
        <v>1775</v>
      </c>
      <c r="G206" s="4"/>
      <c r="H206" s="4"/>
      <c r="I206" s="4"/>
      <c r="J206" s="4">
        <v>104</v>
      </c>
      <c r="K206" s="4">
        <v>109</v>
      </c>
      <c r="L206" s="4">
        <v>5</v>
      </c>
      <c r="M206" s="4">
        <v>6</v>
      </c>
      <c r="N206" s="4" t="s">
        <v>1776</v>
      </c>
      <c r="O206" s="4" t="s">
        <v>1777</v>
      </c>
      <c r="P206" s="4" t="s">
        <v>4</v>
      </c>
      <c r="Q206" s="4" t="s">
        <v>501</v>
      </c>
      <c r="R206" s="4" t="s">
        <v>534</v>
      </c>
      <c r="S206" s="4" t="s">
        <v>502</v>
      </c>
      <c r="T206" s="4" t="s">
        <v>1778</v>
      </c>
    </row>
    <row r="207" spans="1:20" x14ac:dyDescent="0.25">
      <c r="A207" s="4" t="s">
        <v>1779</v>
      </c>
      <c r="B207" s="4" t="s">
        <v>1780</v>
      </c>
      <c r="C207" s="4" t="s">
        <v>1781</v>
      </c>
      <c r="D207" s="4" t="s">
        <v>192</v>
      </c>
      <c r="E207" s="4">
        <v>2024</v>
      </c>
      <c r="F207" s="4" t="s">
        <v>893</v>
      </c>
      <c r="G207" s="4"/>
      <c r="H207" s="4"/>
      <c r="I207" s="4"/>
      <c r="J207" s="4"/>
      <c r="K207" s="4"/>
      <c r="L207" s="4"/>
      <c r="M207" s="4">
        <v>0</v>
      </c>
      <c r="N207" s="4" t="s">
        <v>1782</v>
      </c>
      <c r="O207" s="4" t="s">
        <v>1783</v>
      </c>
      <c r="P207" s="4" t="s">
        <v>4</v>
      </c>
      <c r="Q207" s="4" t="s">
        <v>501</v>
      </c>
      <c r="R207" s="4"/>
      <c r="S207" s="4" t="s">
        <v>502</v>
      </c>
      <c r="T207" s="4" t="s">
        <v>1784</v>
      </c>
    </row>
    <row r="208" spans="1:20" x14ac:dyDescent="0.25">
      <c r="A208" s="4" t="s">
        <v>1785</v>
      </c>
      <c r="B208" s="4" t="s">
        <v>1786</v>
      </c>
      <c r="C208" s="4" t="s">
        <v>1787</v>
      </c>
      <c r="D208" s="4" t="s">
        <v>251</v>
      </c>
      <c r="E208" s="4">
        <v>2023</v>
      </c>
      <c r="F208" s="4" t="s">
        <v>1788</v>
      </c>
      <c r="G208" s="4"/>
      <c r="H208" s="4"/>
      <c r="I208" s="4"/>
      <c r="J208" s="4">
        <v>624</v>
      </c>
      <c r="K208" s="4">
        <v>629</v>
      </c>
      <c r="L208" s="4">
        <v>5</v>
      </c>
      <c r="M208" s="4">
        <v>4</v>
      </c>
      <c r="N208" s="4" t="s">
        <v>1789</v>
      </c>
      <c r="O208" s="4" t="s">
        <v>1790</v>
      </c>
      <c r="P208" s="4" t="s">
        <v>4</v>
      </c>
      <c r="Q208" s="4" t="s">
        <v>501</v>
      </c>
      <c r="R208" s="4" t="s">
        <v>534</v>
      </c>
      <c r="S208" s="4" t="s">
        <v>502</v>
      </c>
      <c r="T208" s="4" t="s">
        <v>1791</v>
      </c>
    </row>
    <row r="209" spans="1:20" x14ac:dyDescent="0.25">
      <c r="A209" s="4" t="s">
        <v>1792</v>
      </c>
      <c r="B209" s="4" t="s">
        <v>1793</v>
      </c>
      <c r="C209" s="4" t="s">
        <v>1794</v>
      </c>
      <c r="D209" s="4" t="s">
        <v>171</v>
      </c>
      <c r="E209" s="4">
        <v>2024</v>
      </c>
      <c r="F209" s="4" t="s">
        <v>1795</v>
      </c>
      <c r="G209" s="4">
        <v>8</v>
      </c>
      <c r="H209" s="4" t="s">
        <v>1796</v>
      </c>
      <c r="I209" s="4">
        <v>256</v>
      </c>
      <c r="J209" s="4"/>
      <c r="K209" s="4"/>
      <c r="L209" s="4"/>
      <c r="M209" s="4">
        <v>0</v>
      </c>
      <c r="N209" s="4" t="s">
        <v>1797</v>
      </c>
      <c r="O209" s="4" t="s">
        <v>1798</v>
      </c>
      <c r="P209" s="4" t="s">
        <v>5</v>
      </c>
      <c r="Q209" s="4" t="s">
        <v>501</v>
      </c>
      <c r="R209" s="4" t="s">
        <v>576</v>
      </c>
      <c r="S209" s="4" t="s">
        <v>502</v>
      </c>
      <c r="T209" s="4" t="s">
        <v>1799</v>
      </c>
    </row>
    <row r="210" spans="1:20" x14ac:dyDescent="0.25">
      <c r="A210" s="4" t="s">
        <v>1800</v>
      </c>
      <c r="B210" s="4" t="s">
        <v>1801</v>
      </c>
      <c r="C210" s="4" t="s">
        <v>1802</v>
      </c>
      <c r="D210" s="4" t="s">
        <v>190</v>
      </c>
      <c r="E210" s="4">
        <v>2024</v>
      </c>
      <c r="F210" s="4" t="s">
        <v>893</v>
      </c>
      <c r="G210" s="4"/>
      <c r="H210" s="4"/>
      <c r="I210" s="4"/>
      <c r="J210" s="4"/>
      <c r="K210" s="4"/>
      <c r="L210" s="4"/>
      <c r="M210" s="4">
        <v>0</v>
      </c>
      <c r="N210" s="4" t="s">
        <v>1803</v>
      </c>
      <c r="O210" s="4" t="s">
        <v>1804</v>
      </c>
      <c r="P210" s="4" t="s">
        <v>4</v>
      </c>
      <c r="Q210" s="4" t="s">
        <v>501</v>
      </c>
      <c r="R210" s="4"/>
      <c r="S210" s="4" t="s">
        <v>502</v>
      </c>
      <c r="T210" s="4" t="s">
        <v>1805</v>
      </c>
    </row>
    <row r="211" spans="1:20" x14ac:dyDescent="0.25">
      <c r="A211" s="4" t="s">
        <v>1806</v>
      </c>
      <c r="B211" s="4" t="s">
        <v>1807</v>
      </c>
      <c r="C211" s="4">
        <v>53865467700</v>
      </c>
      <c r="D211" s="4" t="s">
        <v>1808</v>
      </c>
      <c r="E211" s="4">
        <v>2023</v>
      </c>
      <c r="F211" s="4" t="s">
        <v>1809</v>
      </c>
      <c r="G211" s="4">
        <v>24</v>
      </c>
      <c r="H211" s="4">
        <v>11</v>
      </c>
      <c r="I211" s="4"/>
      <c r="J211" s="4">
        <v>1513</v>
      </c>
      <c r="K211" s="4">
        <v>1519</v>
      </c>
      <c r="L211" s="4">
        <v>6</v>
      </c>
      <c r="M211" s="4">
        <v>0</v>
      </c>
      <c r="N211" s="4" t="s">
        <v>1810</v>
      </c>
      <c r="O211" s="4" t="s">
        <v>1811</v>
      </c>
      <c r="P211" s="4" t="s">
        <v>5</v>
      </c>
      <c r="Q211" s="4" t="s">
        <v>501</v>
      </c>
      <c r="R211" s="4"/>
      <c r="S211" s="4" t="s">
        <v>502</v>
      </c>
      <c r="T211" s="4" t="s">
        <v>1812</v>
      </c>
    </row>
    <row r="212" spans="1:20" x14ac:dyDescent="0.25">
      <c r="A212" s="4" t="s">
        <v>1813</v>
      </c>
      <c r="B212" s="4" t="s">
        <v>1814</v>
      </c>
      <c r="C212" s="4" t="s">
        <v>1815</v>
      </c>
      <c r="D212" s="4" t="s">
        <v>165</v>
      </c>
      <c r="E212" s="4">
        <v>2024</v>
      </c>
      <c r="F212" s="4" t="s">
        <v>164</v>
      </c>
      <c r="G212" s="4"/>
      <c r="H212" s="4"/>
      <c r="I212" s="4"/>
      <c r="J212" s="4">
        <v>704</v>
      </c>
      <c r="K212" s="4">
        <v>706</v>
      </c>
      <c r="L212" s="4">
        <v>2</v>
      </c>
      <c r="M212" s="4">
        <v>0</v>
      </c>
      <c r="N212" s="4" t="s">
        <v>1816</v>
      </c>
      <c r="O212" s="4" t="s">
        <v>1817</v>
      </c>
      <c r="P212" s="4" t="s">
        <v>4</v>
      </c>
      <c r="Q212" s="4" t="s">
        <v>501</v>
      </c>
      <c r="R212" s="4"/>
      <c r="S212" s="4" t="s">
        <v>502</v>
      </c>
      <c r="T212" s="4" t="s">
        <v>1818</v>
      </c>
    </row>
    <row r="213" spans="1:20" x14ac:dyDescent="0.25">
      <c r="A213" s="4" t="s">
        <v>1819</v>
      </c>
      <c r="B213" s="4" t="s">
        <v>1820</v>
      </c>
      <c r="C213" s="4" t="s">
        <v>1821</v>
      </c>
      <c r="D213" s="4" t="s">
        <v>1822</v>
      </c>
      <c r="E213" s="4">
        <v>2023</v>
      </c>
      <c r="F213" s="4" t="s">
        <v>517</v>
      </c>
      <c r="G213" s="4">
        <v>3681</v>
      </c>
      <c r="H213" s="4"/>
      <c r="I213" s="4"/>
      <c r="J213" s="4">
        <v>615</v>
      </c>
      <c r="K213" s="4">
        <v>623</v>
      </c>
      <c r="L213" s="4">
        <v>8</v>
      </c>
      <c r="M213" s="4">
        <v>0</v>
      </c>
      <c r="N213" s="4"/>
      <c r="O213" s="4" t="s">
        <v>1823</v>
      </c>
      <c r="P213" s="4" t="s">
        <v>4</v>
      </c>
      <c r="Q213" s="4" t="s">
        <v>501</v>
      </c>
      <c r="R213" s="4"/>
      <c r="S213" s="4" t="s">
        <v>502</v>
      </c>
      <c r="T213" s="4" t="s">
        <v>1824</v>
      </c>
    </row>
    <row r="214" spans="1:20" x14ac:dyDescent="0.25">
      <c r="A214" s="4" t="s">
        <v>1825</v>
      </c>
      <c r="B214" s="4" t="s">
        <v>1826</v>
      </c>
      <c r="C214" s="4" t="s">
        <v>1827</v>
      </c>
      <c r="D214" s="4" t="s">
        <v>58</v>
      </c>
      <c r="E214" s="4">
        <v>2023</v>
      </c>
      <c r="F214" s="4" t="s">
        <v>1828</v>
      </c>
      <c r="G214" s="4"/>
      <c r="H214" s="4"/>
      <c r="I214" s="4"/>
      <c r="J214" s="4">
        <v>112</v>
      </c>
      <c r="K214" s="4">
        <v>119</v>
      </c>
      <c r="L214" s="4">
        <v>7</v>
      </c>
      <c r="M214" s="4">
        <v>6</v>
      </c>
      <c r="N214" s="4" t="s">
        <v>1829</v>
      </c>
      <c r="O214" s="4" t="s">
        <v>1830</v>
      </c>
      <c r="P214" s="4" t="s">
        <v>4</v>
      </c>
      <c r="Q214" s="4" t="s">
        <v>501</v>
      </c>
      <c r="R214" s="4"/>
      <c r="S214" s="4" t="s">
        <v>502</v>
      </c>
      <c r="T214" s="4" t="s">
        <v>1831</v>
      </c>
    </row>
    <row r="215" spans="1:20" x14ac:dyDescent="0.25">
      <c r="A215" s="4" t="s">
        <v>1832</v>
      </c>
      <c r="B215" s="4" t="s">
        <v>1833</v>
      </c>
      <c r="C215" s="4" t="s">
        <v>1834</v>
      </c>
      <c r="D215" s="4" t="s">
        <v>125</v>
      </c>
      <c r="E215" s="4">
        <v>2023</v>
      </c>
      <c r="F215" s="4" t="s">
        <v>1835</v>
      </c>
      <c r="G215" s="4"/>
      <c r="H215" s="4"/>
      <c r="I215" s="4"/>
      <c r="J215" s="4">
        <v>68</v>
      </c>
      <c r="K215" s="4">
        <v>78</v>
      </c>
      <c r="L215" s="4">
        <v>10</v>
      </c>
      <c r="M215" s="4">
        <v>0</v>
      </c>
      <c r="N215" s="4" t="s">
        <v>1836</v>
      </c>
      <c r="O215" s="4" t="s">
        <v>1837</v>
      </c>
      <c r="P215" s="4" t="s">
        <v>4</v>
      </c>
      <c r="Q215" s="4" t="s">
        <v>501</v>
      </c>
      <c r="R215" s="4"/>
      <c r="S215" s="4" t="s">
        <v>502</v>
      </c>
      <c r="T215" s="4" t="s">
        <v>1838</v>
      </c>
    </row>
    <row r="216" spans="1:20" x14ac:dyDescent="0.25">
      <c r="A216" s="4" t="s">
        <v>1839</v>
      </c>
      <c r="B216" s="4" t="s">
        <v>1840</v>
      </c>
      <c r="C216" s="4">
        <v>55596321600</v>
      </c>
      <c r="D216" s="4" t="s">
        <v>21</v>
      </c>
      <c r="E216" s="4">
        <v>2023</v>
      </c>
      <c r="F216" s="4" t="s">
        <v>1841</v>
      </c>
      <c r="G216" s="4"/>
      <c r="H216" s="4"/>
      <c r="I216" s="4"/>
      <c r="J216" s="4">
        <v>7</v>
      </c>
      <c r="K216" s="4">
        <v>8</v>
      </c>
      <c r="L216" s="4">
        <v>1</v>
      </c>
      <c r="M216" s="4">
        <v>4</v>
      </c>
      <c r="N216" s="4" t="s">
        <v>1842</v>
      </c>
      <c r="O216" s="4" t="s">
        <v>1843</v>
      </c>
      <c r="P216" s="4" t="s">
        <v>4</v>
      </c>
      <c r="Q216" s="4" t="s">
        <v>501</v>
      </c>
      <c r="R216" s="4"/>
      <c r="S216" s="4" t="s">
        <v>502</v>
      </c>
      <c r="T216" s="4" t="s">
        <v>1844</v>
      </c>
    </row>
    <row r="217" spans="1:20" x14ac:dyDescent="0.25">
      <c r="A217" s="4" t="s">
        <v>1845</v>
      </c>
      <c r="B217" s="4" t="s">
        <v>1846</v>
      </c>
      <c r="C217" s="4" t="s">
        <v>1847</v>
      </c>
      <c r="D217" s="4" t="s">
        <v>126</v>
      </c>
      <c r="E217" s="4">
        <v>2024</v>
      </c>
      <c r="F217" s="4" t="s">
        <v>1848</v>
      </c>
      <c r="G217" s="4">
        <v>12</v>
      </c>
      <c r="H217" s="4" t="s">
        <v>1849</v>
      </c>
      <c r="I217" s="4"/>
      <c r="J217" s="4">
        <v>251</v>
      </c>
      <c r="K217" s="4">
        <v>264</v>
      </c>
      <c r="L217" s="4">
        <v>13</v>
      </c>
      <c r="M217" s="4">
        <v>3</v>
      </c>
      <c r="N217" s="4"/>
      <c r="O217" s="4" t="s">
        <v>1850</v>
      </c>
      <c r="P217" s="4" t="s">
        <v>5</v>
      </c>
      <c r="Q217" s="4" t="s">
        <v>501</v>
      </c>
      <c r="R217" s="4"/>
      <c r="S217" s="4" t="s">
        <v>502</v>
      </c>
      <c r="T217" s="4" t="s">
        <v>1851</v>
      </c>
    </row>
    <row r="218" spans="1:20" x14ac:dyDescent="0.25">
      <c r="A218" s="4" t="s">
        <v>1852</v>
      </c>
      <c r="B218" s="4" t="s">
        <v>1853</v>
      </c>
      <c r="C218" s="4">
        <v>55389955100</v>
      </c>
      <c r="D218" s="4" t="s">
        <v>173</v>
      </c>
      <c r="E218" s="4">
        <v>2024</v>
      </c>
      <c r="F218" s="4" t="s">
        <v>1854</v>
      </c>
      <c r="G218" s="4">
        <v>16</v>
      </c>
      <c r="H218" s="4">
        <v>6</v>
      </c>
      <c r="I218" s="4">
        <v>188</v>
      </c>
      <c r="J218" s="4"/>
      <c r="K218" s="4"/>
      <c r="L218" s="4"/>
      <c r="M218" s="4">
        <v>0</v>
      </c>
      <c r="N218" s="4" t="s">
        <v>1855</v>
      </c>
      <c r="O218" s="4" t="s">
        <v>1856</v>
      </c>
      <c r="P218" s="4" t="s">
        <v>5</v>
      </c>
      <c r="Q218" s="4" t="s">
        <v>501</v>
      </c>
      <c r="R218" s="4" t="s">
        <v>599</v>
      </c>
      <c r="S218" s="4" t="s">
        <v>502</v>
      </c>
      <c r="T218" s="4" t="s">
        <v>1857</v>
      </c>
    </row>
    <row r="219" spans="1:20" x14ac:dyDescent="0.25">
      <c r="A219" s="4" t="s">
        <v>1858</v>
      </c>
      <c r="B219" s="4" t="s">
        <v>1859</v>
      </c>
      <c r="C219" s="4" t="s">
        <v>1860</v>
      </c>
      <c r="D219" s="4" t="s">
        <v>1861</v>
      </c>
      <c r="E219" s="4">
        <v>2024</v>
      </c>
      <c r="F219" s="4" t="s">
        <v>997</v>
      </c>
      <c r="G219" s="4">
        <v>35</v>
      </c>
      <c r="H219" s="4">
        <v>7</v>
      </c>
      <c r="I219" s="4"/>
      <c r="J219" s="4">
        <v>3265</v>
      </c>
      <c r="K219" s="4">
        <v>3290</v>
      </c>
      <c r="L219" s="4">
        <v>25</v>
      </c>
      <c r="M219" s="4">
        <v>0</v>
      </c>
      <c r="N219" s="4" t="s">
        <v>1862</v>
      </c>
      <c r="O219" s="4" t="s">
        <v>1863</v>
      </c>
      <c r="P219" s="4" t="s">
        <v>5</v>
      </c>
      <c r="Q219" s="4" t="s">
        <v>501</v>
      </c>
      <c r="R219" s="4"/>
      <c r="S219" s="4" t="s">
        <v>502</v>
      </c>
      <c r="T219" s="4" t="s">
        <v>1864</v>
      </c>
    </row>
    <row r="220" spans="1:20" x14ac:dyDescent="0.25">
      <c r="A220" s="4" t="s">
        <v>1865</v>
      </c>
      <c r="B220" s="4" t="s">
        <v>1866</v>
      </c>
      <c r="C220" s="4" t="s">
        <v>1867</v>
      </c>
      <c r="D220" s="4" t="s">
        <v>193</v>
      </c>
      <c r="E220" s="4">
        <v>2024</v>
      </c>
      <c r="F220" s="4" t="s">
        <v>941</v>
      </c>
      <c r="G220" s="4"/>
      <c r="H220" s="4"/>
      <c r="I220" s="4"/>
      <c r="J220" s="4">
        <v>1</v>
      </c>
      <c r="K220" s="4">
        <v>8</v>
      </c>
      <c r="L220" s="4">
        <v>7</v>
      </c>
      <c r="M220" s="4">
        <v>0</v>
      </c>
      <c r="N220" s="4" t="s">
        <v>1868</v>
      </c>
      <c r="O220" s="4" t="s">
        <v>1869</v>
      </c>
      <c r="P220" s="4" t="s">
        <v>5</v>
      </c>
      <c r="Q220" s="4" t="s">
        <v>549</v>
      </c>
      <c r="R220" s="4" t="s">
        <v>534</v>
      </c>
      <c r="S220" s="4" t="s">
        <v>502</v>
      </c>
      <c r="T220" s="4" t="s">
        <v>1870</v>
      </c>
    </row>
    <row r="221" spans="1:20" x14ac:dyDescent="0.25">
      <c r="A221" s="4" t="s">
        <v>1871</v>
      </c>
      <c r="B221" s="4" t="s">
        <v>1872</v>
      </c>
      <c r="C221" s="4" t="s">
        <v>1873</v>
      </c>
      <c r="D221" s="4" t="s">
        <v>127</v>
      </c>
      <c r="E221" s="4">
        <v>2023</v>
      </c>
      <c r="F221" s="4" t="s">
        <v>1874</v>
      </c>
      <c r="G221" s="4"/>
      <c r="H221" s="4"/>
      <c r="I221" s="4"/>
      <c r="J221" s="4">
        <v>60</v>
      </c>
      <c r="K221" s="4">
        <v>65</v>
      </c>
      <c r="L221" s="4">
        <v>5</v>
      </c>
      <c r="M221" s="4">
        <v>0</v>
      </c>
      <c r="N221" s="4" t="s">
        <v>1875</v>
      </c>
      <c r="O221" s="4" t="s">
        <v>1876</v>
      </c>
      <c r="P221" s="4" t="s">
        <v>4</v>
      </c>
      <c r="Q221" s="4" t="s">
        <v>501</v>
      </c>
      <c r="R221" s="4" t="s">
        <v>576</v>
      </c>
      <c r="S221" s="4" t="s">
        <v>502</v>
      </c>
      <c r="T221" s="4" t="s">
        <v>1877</v>
      </c>
    </row>
    <row r="222" spans="1:20" x14ac:dyDescent="0.25">
      <c r="A222" s="4" t="s">
        <v>1878</v>
      </c>
      <c r="B222" s="4" t="s">
        <v>1879</v>
      </c>
      <c r="C222" s="4" t="s">
        <v>1880</v>
      </c>
      <c r="D222" s="4" t="s">
        <v>8</v>
      </c>
      <c r="E222" s="4">
        <v>2024</v>
      </c>
      <c r="F222" s="4" t="s">
        <v>1854</v>
      </c>
      <c r="G222" s="4">
        <v>16</v>
      </c>
      <c r="H222" s="4">
        <v>5</v>
      </c>
      <c r="I222" s="4">
        <v>177</v>
      </c>
      <c r="J222" s="4"/>
      <c r="K222" s="4"/>
      <c r="L222" s="4"/>
      <c r="M222" s="4">
        <v>0</v>
      </c>
      <c r="N222" s="4" t="s">
        <v>1881</v>
      </c>
      <c r="O222" s="4" t="s">
        <v>1882</v>
      </c>
      <c r="P222" s="4" t="s">
        <v>5</v>
      </c>
      <c r="Q222" s="4" t="s">
        <v>501</v>
      </c>
      <c r="R222" s="4" t="s">
        <v>599</v>
      </c>
      <c r="S222" s="4" t="s">
        <v>502</v>
      </c>
      <c r="T222" s="4" t="s">
        <v>1883</v>
      </c>
    </row>
    <row r="223" spans="1:20" x14ac:dyDescent="0.25">
      <c r="A223" s="4" t="s">
        <v>1884</v>
      </c>
      <c r="B223" s="4" t="s">
        <v>1885</v>
      </c>
      <c r="C223" s="4" t="s">
        <v>1886</v>
      </c>
      <c r="D223" s="4" t="s">
        <v>166</v>
      </c>
      <c r="E223" s="4">
        <v>2024</v>
      </c>
      <c r="F223" s="4" t="s">
        <v>164</v>
      </c>
      <c r="G223" s="4"/>
      <c r="H223" s="4"/>
      <c r="I223" s="4"/>
      <c r="J223" s="4">
        <v>467</v>
      </c>
      <c r="K223" s="4">
        <v>471</v>
      </c>
      <c r="L223" s="4">
        <v>4</v>
      </c>
      <c r="M223" s="4">
        <v>0</v>
      </c>
      <c r="N223" s="4" t="s">
        <v>1887</v>
      </c>
      <c r="O223" s="4" t="s">
        <v>1888</v>
      </c>
      <c r="P223" s="4" t="s">
        <v>4</v>
      </c>
      <c r="Q223" s="4" t="s">
        <v>501</v>
      </c>
      <c r="R223" s="4" t="s">
        <v>534</v>
      </c>
      <c r="S223" s="4" t="s">
        <v>502</v>
      </c>
      <c r="T223" s="4" t="s">
        <v>1889</v>
      </c>
    </row>
    <row r="224" spans="1:20" x14ac:dyDescent="0.25">
      <c r="A224" s="4" t="s">
        <v>1890</v>
      </c>
      <c r="B224" s="4" t="s">
        <v>1891</v>
      </c>
      <c r="C224" s="4" t="s">
        <v>1892</v>
      </c>
      <c r="D224" s="4" t="s">
        <v>154</v>
      </c>
      <c r="E224" s="4">
        <v>2024</v>
      </c>
      <c r="F224" s="4" t="s">
        <v>1330</v>
      </c>
      <c r="G224" s="4">
        <v>31</v>
      </c>
      <c r="H224" s="4">
        <v>2</v>
      </c>
      <c r="I224" s="4">
        <v>50</v>
      </c>
      <c r="J224" s="4"/>
      <c r="K224" s="4"/>
      <c r="L224" s="4"/>
      <c r="M224" s="4">
        <v>0</v>
      </c>
      <c r="N224" s="4" t="s">
        <v>1893</v>
      </c>
      <c r="O224" s="4" t="s">
        <v>1894</v>
      </c>
      <c r="P224" s="4" t="s">
        <v>5</v>
      </c>
      <c r="Q224" s="4" t="s">
        <v>501</v>
      </c>
      <c r="R224" s="4"/>
      <c r="S224" s="4" t="s">
        <v>502</v>
      </c>
      <c r="T224" s="4" t="s">
        <v>1895</v>
      </c>
    </row>
    <row r="225" spans="1:20" x14ac:dyDescent="0.25">
      <c r="A225" s="4" t="s">
        <v>1896</v>
      </c>
      <c r="B225" s="4" t="s">
        <v>1897</v>
      </c>
      <c r="C225" s="4" t="s">
        <v>1898</v>
      </c>
      <c r="D225" s="4" t="s">
        <v>213</v>
      </c>
      <c r="E225" s="4">
        <v>2024</v>
      </c>
      <c r="F225" s="4" t="s">
        <v>1138</v>
      </c>
      <c r="G225" s="4" t="s">
        <v>1899</v>
      </c>
      <c r="H225" s="4"/>
      <c r="I225" s="4"/>
      <c r="J225" s="4">
        <v>207</v>
      </c>
      <c r="K225" s="4">
        <v>219</v>
      </c>
      <c r="L225" s="4">
        <v>12</v>
      </c>
      <c r="M225" s="4">
        <v>0</v>
      </c>
      <c r="N225" s="4" t="s">
        <v>1900</v>
      </c>
      <c r="O225" s="4" t="s">
        <v>1901</v>
      </c>
      <c r="P225" s="4" t="s">
        <v>4</v>
      </c>
      <c r="Q225" s="4" t="s">
        <v>501</v>
      </c>
      <c r="R225" s="4"/>
      <c r="S225" s="4" t="s">
        <v>502</v>
      </c>
      <c r="T225" s="4" t="s">
        <v>1902</v>
      </c>
    </row>
    <row r="226" spans="1:20" x14ac:dyDescent="0.25">
      <c r="A226" s="4" t="s">
        <v>1903</v>
      </c>
      <c r="B226" s="4" t="s">
        <v>1904</v>
      </c>
      <c r="C226" s="4" t="s">
        <v>1905</v>
      </c>
      <c r="D226" s="4" t="s">
        <v>26</v>
      </c>
      <c r="E226" s="4">
        <v>2024</v>
      </c>
      <c r="F226" s="4" t="s">
        <v>745</v>
      </c>
      <c r="G226" s="4">
        <v>14</v>
      </c>
      <c r="H226" s="4">
        <v>10</v>
      </c>
      <c r="I226" s="4">
        <v>4115</v>
      </c>
      <c r="J226" s="4"/>
      <c r="K226" s="4"/>
      <c r="L226" s="4"/>
      <c r="M226" s="4">
        <v>0</v>
      </c>
      <c r="N226" s="4" t="s">
        <v>1906</v>
      </c>
      <c r="O226" s="4" t="s">
        <v>1907</v>
      </c>
      <c r="P226" s="4" t="s">
        <v>5</v>
      </c>
      <c r="Q226" s="4" t="s">
        <v>501</v>
      </c>
      <c r="R226" s="4" t="s">
        <v>599</v>
      </c>
      <c r="S226" s="4" t="s">
        <v>502</v>
      </c>
      <c r="T226" s="4" t="s">
        <v>1908</v>
      </c>
    </row>
    <row r="227" spans="1:20" x14ac:dyDescent="0.25">
      <c r="A227" s="4" t="s">
        <v>1909</v>
      </c>
      <c r="B227" s="4" t="s">
        <v>1910</v>
      </c>
      <c r="C227" s="4" t="s">
        <v>1911</v>
      </c>
      <c r="D227" s="4" t="s">
        <v>63</v>
      </c>
      <c r="E227" s="4">
        <v>2023</v>
      </c>
      <c r="F227" s="4" t="s">
        <v>1912</v>
      </c>
      <c r="G227" s="4">
        <v>15</v>
      </c>
      <c r="H227" s="4">
        <v>1</v>
      </c>
      <c r="I227" s="4"/>
      <c r="J227" s="4"/>
      <c r="K227" s="4"/>
      <c r="L227" s="4"/>
      <c r="M227" s="4">
        <v>0</v>
      </c>
      <c r="N227" s="4" t="s">
        <v>1913</v>
      </c>
      <c r="O227" s="4" t="s">
        <v>1914</v>
      </c>
      <c r="P227" s="4" t="s">
        <v>5</v>
      </c>
      <c r="Q227" s="4" t="s">
        <v>501</v>
      </c>
      <c r="R227" s="4" t="s">
        <v>569</v>
      </c>
      <c r="S227" s="4" t="s">
        <v>502</v>
      </c>
      <c r="T227" s="4" t="s">
        <v>1915</v>
      </c>
    </row>
    <row r="228" spans="1:20" x14ac:dyDescent="0.25">
      <c r="A228" s="4" t="s">
        <v>939</v>
      </c>
      <c r="B228" s="4" t="s">
        <v>940</v>
      </c>
      <c r="C228" s="4">
        <v>22981245900</v>
      </c>
      <c r="D228" s="4" t="s">
        <v>22</v>
      </c>
      <c r="E228" s="4">
        <v>2023</v>
      </c>
      <c r="F228" s="4" t="s">
        <v>941</v>
      </c>
      <c r="G228" s="4">
        <v>40</v>
      </c>
      <c r="H228" s="4">
        <v>4</v>
      </c>
      <c r="I228" s="4"/>
      <c r="J228" s="4">
        <v>4</v>
      </c>
      <c r="K228" s="4">
        <v>9</v>
      </c>
      <c r="L228" s="4">
        <v>5</v>
      </c>
      <c r="M228" s="4">
        <v>18</v>
      </c>
      <c r="N228" s="4" t="s">
        <v>1916</v>
      </c>
      <c r="O228" s="4" t="s">
        <v>1917</v>
      </c>
      <c r="P228" s="4" t="s">
        <v>598</v>
      </c>
      <c r="Q228" s="4" t="s">
        <v>501</v>
      </c>
      <c r="R228" s="4" t="s">
        <v>569</v>
      </c>
      <c r="S228" s="4" t="s">
        <v>502</v>
      </c>
      <c r="T228" s="4" t="s">
        <v>1918</v>
      </c>
    </row>
    <row r="229" spans="1:20" x14ac:dyDescent="0.25">
      <c r="A229" s="4" t="s">
        <v>1919</v>
      </c>
      <c r="B229" s="4" t="s">
        <v>1920</v>
      </c>
      <c r="C229" s="4" t="s">
        <v>1921</v>
      </c>
      <c r="D229" s="4" t="s">
        <v>48</v>
      </c>
      <c r="E229" s="4">
        <v>2023</v>
      </c>
      <c r="F229" s="4" t="s">
        <v>1922</v>
      </c>
      <c r="G229" s="4"/>
      <c r="H229" s="4"/>
      <c r="I229" s="4"/>
      <c r="J229" s="4">
        <v>491</v>
      </c>
      <c r="K229" s="4">
        <v>514</v>
      </c>
      <c r="L229" s="4">
        <v>23</v>
      </c>
      <c r="M229" s="4">
        <v>73</v>
      </c>
      <c r="N229" s="4" t="s">
        <v>1923</v>
      </c>
      <c r="O229" s="4" t="s">
        <v>1924</v>
      </c>
      <c r="P229" s="4" t="s">
        <v>4</v>
      </c>
      <c r="Q229" s="4" t="s">
        <v>501</v>
      </c>
      <c r="R229" s="4" t="s">
        <v>847</v>
      </c>
      <c r="S229" s="4" t="s">
        <v>502</v>
      </c>
      <c r="T229" s="4" t="s">
        <v>1925</v>
      </c>
    </row>
    <row r="230" spans="1:20" x14ac:dyDescent="0.25">
      <c r="A230" s="4" t="s">
        <v>1926</v>
      </c>
      <c r="B230" s="4" t="s">
        <v>1927</v>
      </c>
      <c r="C230" s="4" t="s">
        <v>1928</v>
      </c>
      <c r="D230" s="4" t="s">
        <v>200</v>
      </c>
      <c r="E230" s="4">
        <v>2024</v>
      </c>
      <c r="F230" s="4" t="s">
        <v>202</v>
      </c>
      <c r="G230" s="4"/>
      <c r="H230" s="4"/>
      <c r="I230" s="4"/>
      <c r="J230" s="4">
        <v>172</v>
      </c>
      <c r="K230" s="4">
        <v>176</v>
      </c>
      <c r="L230" s="4">
        <v>4</v>
      </c>
      <c r="M230" s="4">
        <v>0</v>
      </c>
      <c r="N230" s="4" t="s">
        <v>1929</v>
      </c>
      <c r="O230" s="4" t="s">
        <v>1930</v>
      </c>
      <c r="P230" s="4" t="s">
        <v>4</v>
      </c>
      <c r="Q230" s="4" t="s">
        <v>501</v>
      </c>
      <c r="R230" s="4"/>
      <c r="S230" s="4" t="s">
        <v>502</v>
      </c>
      <c r="T230" s="4" t="s">
        <v>1931</v>
      </c>
    </row>
    <row r="231" spans="1:20" x14ac:dyDescent="0.25">
      <c r="A231" s="4" t="s">
        <v>1932</v>
      </c>
      <c r="B231" s="4" t="s">
        <v>1933</v>
      </c>
      <c r="C231" s="4" t="s">
        <v>1934</v>
      </c>
      <c r="D231" s="4" t="s">
        <v>128</v>
      </c>
      <c r="E231" s="4">
        <v>2023</v>
      </c>
      <c r="F231" s="4" t="s">
        <v>517</v>
      </c>
      <c r="G231" s="4">
        <v>3598</v>
      </c>
      <c r="H231" s="4"/>
      <c r="I231" s="4"/>
      <c r="J231" s="4">
        <v>90</v>
      </c>
      <c r="K231" s="4">
        <v>102</v>
      </c>
      <c r="L231" s="4">
        <v>12</v>
      </c>
      <c r="M231" s="4">
        <v>0</v>
      </c>
      <c r="N231" s="4"/>
      <c r="O231" s="4" t="s">
        <v>1935</v>
      </c>
      <c r="P231" s="4" t="s">
        <v>4</v>
      </c>
      <c r="Q231" s="4" t="s">
        <v>501</v>
      </c>
      <c r="R231" s="4"/>
      <c r="S231" s="4" t="s">
        <v>502</v>
      </c>
      <c r="T231" s="4" t="s">
        <v>1936</v>
      </c>
    </row>
    <row r="232" spans="1:20" x14ac:dyDescent="0.25">
      <c r="A232" s="4" t="s">
        <v>1937</v>
      </c>
      <c r="B232" s="4" t="s">
        <v>1938</v>
      </c>
      <c r="C232" s="4" t="s">
        <v>1939</v>
      </c>
      <c r="D232" s="4" t="s">
        <v>1940</v>
      </c>
      <c r="E232" s="4">
        <v>2024</v>
      </c>
      <c r="F232" s="4" t="s">
        <v>1138</v>
      </c>
      <c r="G232" s="4" t="s">
        <v>1941</v>
      </c>
      <c r="H232" s="4"/>
      <c r="I232" s="4"/>
      <c r="J232" s="4">
        <v>86</v>
      </c>
      <c r="K232" s="4">
        <v>97</v>
      </c>
      <c r="L232" s="4">
        <v>11</v>
      </c>
      <c r="M232" s="4">
        <v>0</v>
      </c>
      <c r="N232" s="4" t="s">
        <v>1942</v>
      </c>
      <c r="O232" s="4" t="s">
        <v>1943</v>
      </c>
      <c r="P232" s="4" t="s">
        <v>4</v>
      </c>
      <c r="Q232" s="4" t="s">
        <v>501</v>
      </c>
      <c r="R232" s="4"/>
      <c r="S232" s="4" t="s">
        <v>502</v>
      </c>
      <c r="T232" s="4" t="s">
        <v>1944</v>
      </c>
    </row>
    <row r="233" spans="1:20" x14ac:dyDescent="0.25">
      <c r="A233" s="4" t="s">
        <v>1945</v>
      </c>
      <c r="B233" s="4" t="s">
        <v>1946</v>
      </c>
      <c r="C233" s="4" t="s">
        <v>1947</v>
      </c>
      <c r="D233" s="4" t="s">
        <v>139</v>
      </c>
      <c r="E233" s="4">
        <v>2023</v>
      </c>
      <c r="F233" s="4" t="s">
        <v>1948</v>
      </c>
      <c r="G233" s="4"/>
      <c r="H233" s="4"/>
      <c r="I233" s="4"/>
      <c r="J233" s="4">
        <v>219</v>
      </c>
      <c r="K233" s="4">
        <v>244</v>
      </c>
      <c r="L233" s="4">
        <v>25</v>
      </c>
      <c r="M233" s="4">
        <v>0</v>
      </c>
      <c r="N233" s="4"/>
      <c r="O233" s="4" t="s">
        <v>1949</v>
      </c>
      <c r="P233" s="4" t="s">
        <v>4</v>
      </c>
      <c r="Q233" s="4" t="s">
        <v>501</v>
      </c>
      <c r="R233" s="4"/>
      <c r="S233" s="4" t="s">
        <v>502</v>
      </c>
      <c r="T233" s="4" t="s">
        <v>1950</v>
      </c>
    </row>
    <row r="234" spans="1:20" x14ac:dyDescent="0.25">
      <c r="A234" s="4"/>
      <c r="B234" s="4"/>
      <c r="C234" s="4"/>
      <c r="D234" s="4" t="s">
        <v>218</v>
      </c>
      <c r="E234" s="4">
        <v>2024</v>
      </c>
      <c r="F234" s="4" t="s">
        <v>1138</v>
      </c>
      <c r="G234" s="4" t="s">
        <v>1951</v>
      </c>
      <c r="H234" s="4"/>
      <c r="I234" s="4"/>
      <c r="J234" s="4"/>
      <c r="K234" s="4"/>
      <c r="L234" s="4">
        <v>1819</v>
      </c>
      <c r="M234" s="4">
        <v>0</v>
      </c>
      <c r="N234" s="4"/>
      <c r="O234" s="4" t="s">
        <v>1952</v>
      </c>
      <c r="P234" s="4" t="s">
        <v>500</v>
      </c>
      <c r="Q234" s="4" t="s">
        <v>501</v>
      </c>
      <c r="R234" s="4"/>
      <c r="S234" s="4" t="s">
        <v>502</v>
      </c>
      <c r="T234" s="4" t="s">
        <v>1953</v>
      </c>
    </row>
    <row r="235" spans="1:20" x14ac:dyDescent="0.25">
      <c r="A235" s="4" t="s">
        <v>1954</v>
      </c>
      <c r="B235" s="4" t="s">
        <v>1955</v>
      </c>
      <c r="C235" s="4" t="s">
        <v>1956</v>
      </c>
      <c r="D235" s="4" t="s">
        <v>56</v>
      </c>
      <c r="E235" s="4">
        <v>2023</v>
      </c>
      <c r="F235" s="4" t="s">
        <v>1957</v>
      </c>
      <c r="G235" s="4"/>
      <c r="H235" s="4"/>
      <c r="I235" s="4"/>
      <c r="J235" s="4">
        <v>184</v>
      </c>
      <c r="K235" s="4">
        <v>193</v>
      </c>
      <c r="L235" s="4">
        <v>9</v>
      </c>
      <c r="M235" s="4">
        <v>0</v>
      </c>
      <c r="N235" s="4" t="s">
        <v>1958</v>
      </c>
      <c r="O235" s="4" t="s">
        <v>1959</v>
      </c>
      <c r="P235" s="4" t="s">
        <v>4</v>
      </c>
      <c r="Q235" s="4" t="s">
        <v>501</v>
      </c>
      <c r="R235" s="4"/>
      <c r="S235" s="4" t="s">
        <v>502</v>
      </c>
      <c r="T235" s="4" t="s">
        <v>1960</v>
      </c>
    </row>
    <row r="236" spans="1:20" x14ac:dyDescent="0.25">
      <c r="A236" s="4" t="s">
        <v>1961</v>
      </c>
      <c r="B236" s="4" t="s">
        <v>1962</v>
      </c>
      <c r="C236" s="4" t="s">
        <v>1963</v>
      </c>
      <c r="D236" s="4" t="s">
        <v>39</v>
      </c>
      <c r="E236" s="4">
        <v>2024</v>
      </c>
      <c r="F236" s="4" t="s">
        <v>1964</v>
      </c>
      <c r="G236" s="4">
        <v>17</v>
      </c>
      <c r="H236" s="4"/>
      <c r="I236" s="4"/>
      <c r="J236" s="4">
        <v>1639</v>
      </c>
      <c r="K236" s="4">
        <v>1654</v>
      </c>
      <c r="L236" s="4">
        <v>15</v>
      </c>
      <c r="M236" s="4">
        <v>0</v>
      </c>
      <c r="N236" s="4" t="s">
        <v>1965</v>
      </c>
      <c r="O236" s="4" t="s">
        <v>1966</v>
      </c>
      <c r="P236" s="4" t="s">
        <v>5</v>
      </c>
      <c r="Q236" s="4" t="s">
        <v>501</v>
      </c>
      <c r="R236" s="4"/>
      <c r="S236" s="4" t="s">
        <v>502</v>
      </c>
      <c r="T236" s="4" t="s">
        <v>1967</v>
      </c>
    </row>
    <row r="237" spans="1:20" x14ac:dyDescent="0.25">
      <c r="A237" s="4" t="s">
        <v>1968</v>
      </c>
      <c r="B237" s="4" t="s">
        <v>1969</v>
      </c>
      <c r="C237" s="4">
        <v>57208391835</v>
      </c>
      <c r="D237" s="4" t="s">
        <v>161</v>
      </c>
      <c r="E237" s="4">
        <v>2023</v>
      </c>
      <c r="F237" s="4" t="s">
        <v>1970</v>
      </c>
      <c r="G237" s="4"/>
      <c r="H237" s="4"/>
      <c r="I237" s="4"/>
      <c r="J237" s="4">
        <v>41</v>
      </c>
      <c r="K237" s="4">
        <v>48</v>
      </c>
      <c r="L237" s="4">
        <v>7</v>
      </c>
      <c r="M237" s="4">
        <v>2</v>
      </c>
      <c r="N237" s="4"/>
      <c r="O237" s="4" t="s">
        <v>1971</v>
      </c>
      <c r="P237" s="4" t="s">
        <v>4</v>
      </c>
      <c r="Q237" s="4" t="s">
        <v>501</v>
      </c>
      <c r="R237" s="4"/>
      <c r="S237" s="4" t="s">
        <v>502</v>
      </c>
      <c r="T237" s="4" t="s">
        <v>1972</v>
      </c>
    </row>
    <row r="238" spans="1:20" x14ac:dyDescent="0.25">
      <c r="A238" s="4" t="s">
        <v>1973</v>
      </c>
      <c r="B238" s="4" t="s">
        <v>1974</v>
      </c>
      <c r="C238" s="4" t="s">
        <v>1975</v>
      </c>
      <c r="D238" s="4" t="s">
        <v>64</v>
      </c>
      <c r="E238" s="4">
        <v>2023</v>
      </c>
      <c r="F238" s="4" t="s">
        <v>1976</v>
      </c>
      <c r="G238" s="4"/>
      <c r="H238" s="4"/>
      <c r="I238" s="4"/>
      <c r="J238" s="4">
        <v>139</v>
      </c>
      <c r="K238" s="4">
        <v>144</v>
      </c>
      <c r="L238" s="4">
        <v>5</v>
      </c>
      <c r="M238" s="4">
        <v>1</v>
      </c>
      <c r="N238" s="4" t="s">
        <v>1977</v>
      </c>
      <c r="O238" s="4" t="s">
        <v>1978</v>
      </c>
      <c r="P238" s="4" t="s">
        <v>4</v>
      </c>
      <c r="Q238" s="4" t="s">
        <v>501</v>
      </c>
      <c r="R238" s="4" t="s">
        <v>534</v>
      </c>
      <c r="S238" s="4" t="s">
        <v>502</v>
      </c>
      <c r="T238" s="4" t="s">
        <v>1979</v>
      </c>
    </row>
    <row r="239" spans="1:20" x14ac:dyDescent="0.25">
      <c r="A239" s="4" t="s">
        <v>1980</v>
      </c>
      <c r="B239" s="4" t="s">
        <v>1981</v>
      </c>
      <c r="C239" s="4" t="s">
        <v>1982</v>
      </c>
      <c r="D239" s="4" t="s">
        <v>45</v>
      </c>
      <c r="E239" s="4">
        <v>2023</v>
      </c>
      <c r="F239" s="4" t="s">
        <v>1470</v>
      </c>
      <c r="G239" s="4"/>
      <c r="H239" s="4"/>
      <c r="I239" s="4"/>
      <c r="J239" s="4">
        <v>224</v>
      </c>
      <c r="K239" s="4">
        <v>236</v>
      </c>
      <c r="L239" s="4">
        <v>12</v>
      </c>
      <c r="M239" s="4">
        <v>1</v>
      </c>
      <c r="N239" s="4" t="s">
        <v>1983</v>
      </c>
      <c r="O239" s="4" t="s">
        <v>1984</v>
      </c>
      <c r="P239" s="4" t="s">
        <v>4</v>
      </c>
      <c r="Q239" s="4" t="s">
        <v>501</v>
      </c>
      <c r="R239" s="4" t="s">
        <v>569</v>
      </c>
      <c r="S239" s="4" t="s">
        <v>502</v>
      </c>
      <c r="T239" s="4" t="s">
        <v>1985</v>
      </c>
    </row>
    <row r="240" spans="1:20" x14ac:dyDescent="0.25">
      <c r="A240" s="4" t="s">
        <v>1986</v>
      </c>
      <c r="B240" s="4" t="s">
        <v>1987</v>
      </c>
      <c r="C240" s="4" t="s">
        <v>1988</v>
      </c>
      <c r="D240" s="4" t="s">
        <v>1989</v>
      </c>
      <c r="E240" s="4">
        <v>2024</v>
      </c>
      <c r="F240" s="4" t="s">
        <v>1138</v>
      </c>
      <c r="G240" s="4" t="s">
        <v>1990</v>
      </c>
      <c r="H240" s="4"/>
      <c r="I240" s="4"/>
      <c r="J240" s="4">
        <v>162</v>
      </c>
      <c r="K240" s="4">
        <v>173</v>
      </c>
      <c r="L240" s="4">
        <v>11</v>
      </c>
      <c r="M240" s="4">
        <v>0</v>
      </c>
      <c r="N240" s="4" t="s">
        <v>1991</v>
      </c>
      <c r="O240" s="4" t="s">
        <v>1992</v>
      </c>
      <c r="P240" s="4" t="s">
        <v>4</v>
      </c>
      <c r="Q240" s="4" t="s">
        <v>501</v>
      </c>
      <c r="R240" s="4"/>
      <c r="S240" s="4" t="s">
        <v>502</v>
      </c>
      <c r="T240" s="4" t="s">
        <v>1993</v>
      </c>
    </row>
    <row r="241" spans="1:20" x14ac:dyDescent="0.25">
      <c r="A241" s="4" t="s">
        <v>1994</v>
      </c>
      <c r="B241" s="4" t="s">
        <v>1995</v>
      </c>
      <c r="C241" s="4" t="s">
        <v>1996</v>
      </c>
      <c r="D241" s="4" t="s">
        <v>148</v>
      </c>
      <c r="E241" s="4">
        <v>2023</v>
      </c>
      <c r="F241" s="4" t="s">
        <v>561</v>
      </c>
      <c r="G241" s="4"/>
      <c r="H241" s="4"/>
      <c r="I241" s="4"/>
      <c r="J241" s="4">
        <v>279</v>
      </c>
      <c r="K241" s="4">
        <v>285</v>
      </c>
      <c r="L241" s="4">
        <v>6</v>
      </c>
      <c r="M241" s="4">
        <v>37</v>
      </c>
      <c r="N241" s="4" t="s">
        <v>1997</v>
      </c>
      <c r="O241" s="4" t="s">
        <v>1998</v>
      </c>
      <c r="P241" s="4" t="s">
        <v>4</v>
      </c>
      <c r="Q241" s="4" t="s">
        <v>501</v>
      </c>
      <c r="R241" s="4" t="s">
        <v>847</v>
      </c>
      <c r="S241" s="4" t="s">
        <v>502</v>
      </c>
      <c r="T241" s="4" t="s">
        <v>1999</v>
      </c>
    </row>
    <row r="242" spans="1:20" x14ac:dyDescent="0.25">
      <c r="A242" s="4" t="s">
        <v>2000</v>
      </c>
      <c r="B242" s="4" t="s">
        <v>2001</v>
      </c>
      <c r="C242" s="4" t="s">
        <v>2002</v>
      </c>
      <c r="D242" s="4" t="s">
        <v>129</v>
      </c>
      <c r="E242" s="4">
        <v>2024</v>
      </c>
      <c r="F242" s="4" t="s">
        <v>751</v>
      </c>
      <c r="G242" s="4"/>
      <c r="H242" s="4"/>
      <c r="I242" s="4"/>
      <c r="J242" s="4">
        <v>112</v>
      </c>
      <c r="K242" s="4">
        <v>116</v>
      </c>
      <c r="L242" s="4">
        <v>4</v>
      </c>
      <c r="M242" s="4">
        <v>0</v>
      </c>
      <c r="N242" s="4" t="s">
        <v>2003</v>
      </c>
      <c r="O242" s="4" t="s">
        <v>2004</v>
      </c>
      <c r="P242" s="4" t="s">
        <v>4</v>
      </c>
      <c r="Q242" s="4" t="s">
        <v>501</v>
      </c>
      <c r="R242" s="4" t="s">
        <v>576</v>
      </c>
      <c r="S242" s="4" t="s">
        <v>502</v>
      </c>
      <c r="T242" s="4" t="s">
        <v>2005</v>
      </c>
    </row>
    <row r="243" spans="1:20" x14ac:dyDescent="0.25">
      <c r="A243" s="4" t="s">
        <v>2006</v>
      </c>
      <c r="B243" s="4" t="s">
        <v>2007</v>
      </c>
      <c r="C243" s="4" t="s">
        <v>2008</v>
      </c>
      <c r="D243" s="4" t="s">
        <v>138</v>
      </c>
      <c r="E243" s="4">
        <v>2024</v>
      </c>
      <c r="F243" s="4" t="s">
        <v>2009</v>
      </c>
      <c r="G243" s="4"/>
      <c r="H243" s="4"/>
      <c r="I243" s="4"/>
      <c r="J243" s="4">
        <v>913</v>
      </c>
      <c r="K243" s="4">
        <v>920</v>
      </c>
      <c r="L243" s="4">
        <v>7</v>
      </c>
      <c r="M243" s="4">
        <v>1</v>
      </c>
      <c r="N243" s="4" t="s">
        <v>2010</v>
      </c>
      <c r="O243" s="4" t="s">
        <v>2011</v>
      </c>
      <c r="P243" s="4" t="s">
        <v>4</v>
      </c>
      <c r="Q243" s="4" t="s">
        <v>501</v>
      </c>
      <c r="R243" s="4"/>
      <c r="S243" s="4" t="s">
        <v>502</v>
      </c>
      <c r="T243" s="4" t="s">
        <v>2012</v>
      </c>
    </row>
    <row r="244" spans="1:20" x14ac:dyDescent="0.25">
      <c r="A244" s="4" t="s">
        <v>2013</v>
      </c>
      <c r="B244" s="4" t="s">
        <v>2014</v>
      </c>
      <c r="C244" s="4" t="s">
        <v>2015</v>
      </c>
      <c r="D244" s="4" t="s">
        <v>136</v>
      </c>
      <c r="E244" s="4">
        <v>2024</v>
      </c>
      <c r="F244" s="4" t="s">
        <v>2016</v>
      </c>
      <c r="G244" s="4"/>
      <c r="H244" s="4"/>
      <c r="I244" s="4"/>
      <c r="J244" s="4">
        <v>1367</v>
      </c>
      <c r="K244" s="4">
        <v>1374</v>
      </c>
      <c r="L244" s="4">
        <v>7</v>
      </c>
      <c r="M244" s="4">
        <v>0</v>
      </c>
      <c r="N244" s="4" t="s">
        <v>2017</v>
      </c>
      <c r="O244" s="4" t="s">
        <v>2018</v>
      </c>
      <c r="P244" s="4" t="s">
        <v>4</v>
      </c>
      <c r="Q244" s="4" t="s">
        <v>501</v>
      </c>
      <c r="R244" s="4"/>
      <c r="S244" s="4" t="s">
        <v>502</v>
      </c>
      <c r="T244" s="4" t="s">
        <v>2019</v>
      </c>
    </row>
    <row r="245" spans="1:20" x14ac:dyDescent="0.25">
      <c r="A245" s="4" t="s">
        <v>2020</v>
      </c>
      <c r="B245" s="4" t="s">
        <v>2021</v>
      </c>
      <c r="C245" s="4" t="s">
        <v>2022</v>
      </c>
      <c r="D245" s="4" t="s">
        <v>36</v>
      </c>
      <c r="E245" s="4">
        <v>2024</v>
      </c>
      <c r="F245" s="4" t="s">
        <v>751</v>
      </c>
      <c r="G245" s="4"/>
      <c r="H245" s="4"/>
      <c r="I245" s="4"/>
      <c r="J245" s="4"/>
      <c r="K245" s="4"/>
      <c r="L245" s="4"/>
      <c r="M245" s="4">
        <v>0</v>
      </c>
      <c r="N245" s="4" t="s">
        <v>2023</v>
      </c>
      <c r="O245" s="4" t="s">
        <v>2024</v>
      </c>
      <c r="P245" s="4" t="s">
        <v>4</v>
      </c>
      <c r="Q245" s="4" t="s">
        <v>501</v>
      </c>
      <c r="R245" s="4"/>
      <c r="S245" s="4" t="s">
        <v>502</v>
      </c>
      <c r="T245" s="4" t="s">
        <v>2025</v>
      </c>
    </row>
    <row r="246" spans="1:20" x14ac:dyDescent="0.25">
      <c r="A246" s="4" t="s">
        <v>2026</v>
      </c>
      <c r="B246" s="4" t="s">
        <v>2027</v>
      </c>
      <c r="C246" s="4" t="s">
        <v>2028</v>
      </c>
      <c r="D246" s="4" t="s">
        <v>240</v>
      </c>
      <c r="E246" s="4">
        <v>2023</v>
      </c>
      <c r="F246" s="4" t="s">
        <v>2029</v>
      </c>
      <c r="G246" s="4"/>
      <c r="H246" s="4"/>
      <c r="I246" s="4"/>
      <c r="J246" s="4">
        <v>22</v>
      </c>
      <c r="K246" s="4">
        <v>28</v>
      </c>
      <c r="L246" s="4">
        <v>6</v>
      </c>
      <c r="M246" s="4">
        <v>2</v>
      </c>
      <c r="N246" s="4" t="s">
        <v>2030</v>
      </c>
      <c r="O246" s="4" t="s">
        <v>2031</v>
      </c>
      <c r="P246" s="4" t="s">
        <v>4</v>
      </c>
      <c r="Q246" s="4" t="s">
        <v>501</v>
      </c>
      <c r="R246" s="4" t="s">
        <v>534</v>
      </c>
      <c r="S246" s="4" t="s">
        <v>502</v>
      </c>
      <c r="T246" s="4" t="s">
        <v>2032</v>
      </c>
    </row>
    <row r="247" spans="1:20" x14ac:dyDescent="0.25">
      <c r="A247" s="4" t="s">
        <v>2033</v>
      </c>
      <c r="B247" s="4" t="s">
        <v>2034</v>
      </c>
      <c r="C247" s="4" t="s">
        <v>2035</v>
      </c>
      <c r="D247" s="4" t="s">
        <v>194</v>
      </c>
      <c r="E247" s="4">
        <v>2024</v>
      </c>
      <c r="F247" s="4" t="s">
        <v>893</v>
      </c>
      <c r="G247" s="4"/>
      <c r="H247" s="4"/>
      <c r="I247" s="4"/>
      <c r="J247" s="4"/>
      <c r="K247" s="4"/>
      <c r="L247" s="4"/>
      <c r="M247" s="4">
        <v>0</v>
      </c>
      <c r="N247" s="4" t="s">
        <v>2036</v>
      </c>
      <c r="O247" s="4" t="s">
        <v>2037</v>
      </c>
      <c r="P247" s="4" t="s">
        <v>4</v>
      </c>
      <c r="Q247" s="4" t="s">
        <v>501</v>
      </c>
      <c r="R247" s="4"/>
      <c r="S247" s="4" t="s">
        <v>502</v>
      </c>
      <c r="T247" s="4" t="s">
        <v>2038</v>
      </c>
    </row>
    <row r="248" spans="1:20" x14ac:dyDescent="0.25">
      <c r="A248" s="4" t="s">
        <v>2039</v>
      </c>
      <c r="B248" s="4" t="s">
        <v>2040</v>
      </c>
      <c r="C248" s="4" t="s">
        <v>2041</v>
      </c>
      <c r="D248" s="4" t="s">
        <v>6</v>
      </c>
      <c r="E248" s="4">
        <v>2024</v>
      </c>
      <c r="F248" s="4" t="s">
        <v>2042</v>
      </c>
      <c r="G248" s="4"/>
      <c r="H248" s="4"/>
      <c r="I248" s="4"/>
      <c r="J248" s="4">
        <v>45</v>
      </c>
      <c r="K248" s="4">
        <v>55</v>
      </c>
      <c r="L248" s="4">
        <v>10</v>
      </c>
      <c r="M248" s="4">
        <v>0</v>
      </c>
      <c r="N248" s="4" t="s">
        <v>2043</v>
      </c>
      <c r="O248" s="4" t="s">
        <v>2044</v>
      </c>
      <c r="P248" s="4" t="s">
        <v>4</v>
      </c>
      <c r="Q248" s="4" t="s">
        <v>501</v>
      </c>
      <c r="R248" s="4" t="s">
        <v>569</v>
      </c>
      <c r="S248" s="4" t="s">
        <v>502</v>
      </c>
      <c r="T248" s="4" t="s">
        <v>2045</v>
      </c>
    </row>
    <row r="249" spans="1:20" x14ac:dyDescent="0.25">
      <c r="A249" s="4" t="s">
        <v>2046</v>
      </c>
      <c r="B249" s="4" t="s">
        <v>2047</v>
      </c>
      <c r="C249" s="4">
        <v>59211664200</v>
      </c>
      <c r="D249" s="4" t="s">
        <v>172</v>
      </c>
      <c r="E249" s="4">
        <v>2024</v>
      </c>
      <c r="F249" s="4" t="s">
        <v>2048</v>
      </c>
      <c r="G249" s="4">
        <v>17</v>
      </c>
      <c r="H249" s="4">
        <v>2</v>
      </c>
      <c r="I249" s="4"/>
      <c r="J249" s="4">
        <v>42</v>
      </c>
      <c r="K249" s="4">
        <v>45</v>
      </c>
      <c r="L249" s="4">
        <v>3</v>
      </c>
      <c r="M249" s="4">
        <v>0</v>
      </c>
      <c r="N249" s="4"/>
      <c r="O249" s="4" t="s">
        <v>2049</v>
      </c>
      <c r="P249" s="4" t="s">
        <v>5</v>
      </c>
      <c r="Q249" s="4" t="s">
        <v>501</v>
      </c>
      <c r="R249" s="4"/>
      <c r="S249" s="4" t="s">
        <v>502</v>
      </c>
      <c r="T249" s="4" t="s">
        <v>2050</v>
      </c>
    </row>
    <row r="250" spans="1:20" x14ac:dyDescent="0.25">
      <c r="A250" s="4" t="s">
        <v>2051</v>
      </c>
      <c r="B250" s="4" t="s">
        <v>2052</v>
      </c>
      <c r="C250" s="4" t="s">
        <v>2053</v>
      </c>
      <c r="D250" s="4" t="s">
        <v>34</v>
      </c>
      <c r="E250" s="4">
        <v>2024</v>
      </c>
      <c r="F250" s="4" t="s">
        <v>751</v>
      </c>
      <c r="G250" s="4"/>
      <c r="H250" s="4"/>
      <c r="I250" s="4"/>
      <c r="J250" s="4">
        <v>124</v>
      </c>
      <c r="K250" s="4">
        <v>128</v>
      </c>
      <c r="L250" s="4">
        <v>4</v>
      </c>
      <c r="M250" s="4">
        <v>0</v>
      </c>
      <c r="N250" s="4" t="s">
        <v>2054</v>
      </c>
      <c r="O250" s="4" t="s">
        <v>2055</v>
      </c>
      <c r="P250" s="4" t="s">
        <v>4</v>
      </c>
      <c r="Q250" s="4" t="s">
        <v>501</v>
      </c>
      <c r="R250" s="4" t="s">
        <v>569</v>
      </c>
      <c r="S250" s="4" t="s">
        <v>502</v>
      </c>
      <c r="T250" s="4" t="s">
        <v>2056</v>
      </c>
    </row>
    <row r="251" spans="1:20" x14ac:dyDescent="0.25">
      <c r="A251" s="4" t="s">
        <v>2057</v>
      </c>
      <c r="B251" s="4" t="s">
        <v>2058</v>
      </c>
      <c r="C251" s="4" t="s">
        <v>2059</v>
      </c>
      <c r="D251" s="4" t="s">
        <v>53</v>
      </c>
      <c r="E251" s="4">
        <v>2023</v>
      </c>
      <c r="F251" s="4" t="s">
        <v>2060</v>
      </c>
      <c r="G251" s="4"/>
      <c r="H251" s="4"/>
      <c r="I251" s="4"/>
      <c r="J251" s="4">
        <v>309</v>
      </c>
      <c r="K251" s="4">
        <v>314</v>
      </c>
      <c r="L251" s="4">
        <v>5</v>
      </c>
      <c r="M251" s="4">
        <v>1</v>
      </c>
      <c r="N251" s="4" t="s">
        <v>2061</v>
      </c>
      <c r="O251" s="4" t="s">
        <v>2062</v>
      </c>
      <c r="P251" s="4" t="s">
        <v>4</v>
      </c>
      <c r="Q251" s="4" t="s">
        <v>501</v>
      </c>
      <c r="R251" s="4"/>
      <c r="S251" s="4" t="s">
        <v>502</v>
      </c>
      <c r="T251" s="4" t="s">
        <v>2063</v>
      </c>
    </row>
    <row r="252" spans="1:20" x14ac:dyDescent="0.25">
      <c r="A252" s="4" t="s">
        <v>2064</v>
      </c>
      <c r="B252" s="4" t="s">
        <v>2065</v>
      </c>
      <c r="C252" s="4" t="s">
        <v>2066</v>
      </c>
      <c r="D252" s="4" t="s">
        <v>130</v>
      </c>
      <c r="E252" s="4">
        <v>2023</v>
      </c>
      <c r="F252" s="4" t="s">
        <v>561</v>
      </c>
      <c r="G252" s="4"/>
      <c r="H252" s="4"/>
      <c r="I252" s="4">
        <v>3631807</v>
      </c>
      <c r="J252" s="4"/>
      <c r="K252" s="4"/>
      <c r="L252" s="4"/>
      <c r="M252" s="4">
        <v>1</v>
      </c>
      <c r="N252" s="4" t="s">
        <v>2067</v>
      </c>
      <c r="O252" s="4" t="s">
        <v>2068</v>
      </c>
      <c r="P252" s="4" t="s">
        <v>4</v>
      </c>
      <c r="Q252" s="4" t="s">
        <v>501</v>
      </c>
      <c r="R252" s="4" t="s">
        <v>534</v>
      </c>
      <c r="S252" s="4" t="s">
        <v>502</v>
      </c>
      <c r="T252" s="4" t="s">
        <v>2069</v>
      </c>
    </row>
    <row r="253" spans="1:20" x14ac:dyDescent="0.25">
      <c r="A253" s="4"/>
      <c r="B253" s="4"/>
      <c r="C253" s="4"/>
      <c r="D253" s="4" t="s">
        <v>231</v>
      </c>
      <c r="E253" s="4">
        <v>2024</v>
      </c>
      <c r="F253" s="4" t="s">
        <v>507</v>
      </c>
      <c r="G253" s="4" t="s">
        <v>1011</v>
      </c>
      <c r="H253" s="4"/>
      <c r="I253" s="4"/>
      <c r="J253" s="4"/>
      <c r="K253" s="4"/>
      <c r="L253" s="4">
        <v>230</v>
      </c>
      <c r="M253" s="4">
        <v>0</v>
      </c>
      <c r="N253" s="4"/>
      <c r="O253" s="4" t="s">
        <v>2070</v>
      </c>
      <c r="P253" s="4" t="s">
        <v>500</v>
      </c>
      <c r="Q253" s="4" t="s">
        <v>501</v>
      </c>
      <c r="R253" s="4"/>
      <c r="S253" s="4" t="s">
        <v>502</v>
      </c>
      <c r="T253" s="4" t="s">
        <v>2071</v>
      </c>
    </row>
    <row r="254" spans="1:20" x14ac:dyDescent="0.25">
      <c r="A254" s="4" t="s">
        <v>2072</v>
      </c>
      <c r="B254" s="4" t="s">
        <v>2073</v>
      </c>
      <c r="C254" s="4" t="s">
        <v>2074</v>
      </c>
      <c r="D254" s="4" t="s">
        <v>195</v>
      </c>
      <c r="E254" s="4">
        <v>2024</v>
      </c>
      <c r="F254" s="4" t="s">
        <v>202</v>
      </c>
      <c r="G254" s="4"/>
      <c r="H254" s="4"/>
      <c r="I254" s="4"/>
      <c r="J254" s="4">
        <v>147</v>
      </c>
      <c r="K254" s="4">
        <v>151</v>
      </c>
      <c r="L254" s="4">
        <v>4</v>
      </c>
      <c r="M254" s="4">
        <v>0</v>
      </c>
      <c r="N254" s="4" t="s">
        <v>2075</v>
      </c>
      <c r="O254" s="4" t="s">
        <v>2076</v>
      </c>
      <c r="P254" s="4" t="s">
        <v>4</v>
      </c>
      <c r="Q254" s="4" t="s">
        <v>501</v>
      </c>
      <c r="R254" s="4"/>
      <c r="S254" s="4" t="s">
        <v>502</v>
      </c>
      <c r="T254" s="4" t="s">
        <v>2077</v>
      </c>
    </row>
    <row r="255" spans="1:20" x14ac:dyDescent="0.25">
      <c r="A255" s="4"/>
      <c r="B255" s="4"/>
      <c r="C255" s="4"/>
      <c r="D255" s="4" t="s">
        <v>131</v>
      </c>
      <c r="E255" s="4">
        <v>2023</v>
      </c>
      <c r="F255" s="4" t="s">
        <v>561</v>
      </c>
      <c r="G255" s="4"/>
      <c r="H255" s="4"/>
      <c r="I255" s="4"/>
      <c r="J255" s="4"/>
      <c r="K255" s="4"/>
      <c r="L255" s="4">
        <v>346</v>
      </c>
      <c r="M255" s="4">
        <v>0</v>
      </c>
      <c r="N255" s="4"/>
      <c r="O255" s="4" t="s">
        <v>2078</v>
      </c>
      <c r="P255" s="4" t="s">
        <v>500</v>
      </c>
      <c r="Q255" s="4" t="s">
        <v>501</v>
      </c>
      <c r="R255" s="4"/>
      <c r="S255" s="4" t="s">
        <v>502</v>
      </c>
      <c r="T255" s="4" t="s">
        <v>2079</v>
      </c>
    </row>
    <row r="256" spans="1:20" x14ac:dyDescent="0.25">
      <c r="A256" s="4" t="s">
        <v>2080</v>
      </c>
      <c r="B256" s="4" t="s">
        <v>2081</v>
      </c>
      <c r="C256" s="4" t="s">
        <v>2082</v>
      </c>
      <c r="D256" s="4" t="s">
        <v>168</v>
      </c>
      <c r="E256" s="4">
        <v>2024</v>
      </c>
      <c r="F256" s="4" t="s">
        <v>164</v>
      </c>
      <c r="G256" s="4"/>
      <c r="H256" s="4"/>
      <c r="I256" s="4"/>
      <c r="J256" s="4">
        <v>417</v>
      </c>
      <c r="K256" s="4">
        <v>428</v>
      </c>
      <c r="L256" s="4">
        <v>11</v>
      </c>
      <c r="M256" s="4">
        <v>0</v>
      </c>
      <c r="N256" s="4" t="s">
        <v>2083</v>
      </c>
      <c r="O256" s="4" t="s">
        <v>2084</v>
      </c>
      <c r="P256" s="4" t="s">
        <v>4</v>
      </c>
      <c r="Q256" s="4" t="s">
        <v>501</v>
      </c>
      <c r="R256" s="4"/>
      <c r="S256" s="4" t="s">
        <v>502</v>
      </c>
      <c r="T256" s="4" t="s">
        <v>2085</v>
      </c>
    </row>
    <row r="257" spans="1:20" x14ac:dyDescent="0.25">
      <c r="A257" s="4" t="s">
        <v>2086</v>
      </c>
      <c r="B257" s="4" t="s">
        <v>2087</v>
      </c>
      <c r="C257" s="4" t="s">
        <v>2088</v>
      </c>
      <c r="D257" s="4" t="s">
        <v>242</v>
      </c>
      <c r="E257" s="4">
        <v>2023</v>
      </c>
      <c r="F257" s="4" t="s">
        <v>713</v>
      </c>
      <c r="G257" s="4"/>
      <c r="H257" s="4"/>
      <c r="I257" s="4"/>
      <c r="J257" s="4">
        <v>14</v>
      </c>
      <c r="K257" s="4">
        <v>25</v>
      </c>
      <c r="L257" s="4">
        <v>11</v>
      </c>
      <c r="M257" s="4">
        <v>0</v>
      </c>
      <c r="N257" s="4" t="s">
        <v>2089</v>
      </c>
      <c r="O257" s="4" t="s">
        <v>2090</v>
      </c>
      <c r="P257" s="4" t="s">
        <v>4</v>
      </c>
      <c r="Q257" s="4" t="s">
        <v>501</v>
      </c>
      <c r="R257" s="4"/>
      <c r="S257" s="4" t="s">
        <v>502</v>
      </c>
      <c r="T257" s="4" t="s">
        <v>2091</v>
      </c>
    </row>
    <row r="258" spans="1:20" x14ac:dyDescent="0.25">
      <c r="A258" s="4" t="s">
        <v>2092</v>
      </c>
      <c r="B258" s="4" t="s">
        <v>2093</v>
      </c>
      <c r="C258" s="4" t="s">
        <v>2094</v>
      </c>
      <c r="D258" s="4" t="s">
        <v>66</v>
      </c>
      <c r="E258" s="4">
        <v>2023</v>
      </c>
      <c r="F258" s="4" t="s">
        <v>250</v>
      </c>
      <c r="G258" s="4"/>
      <c r="H258" s="4"/>
      <c r="I258" s="4"/>
      <c r="J258" s="4">
        <v>56</v>
      </c>
      <c r="K258" s="4">
        <v>59</v>
      </c>
      <c r="L258" s="4">
        <v>3</v>
      </c>
      <c r="M258" s="4">
        <v>4</v>
      </c>
      <c r="N258" s="4" t="s">
        <v>2095</v>
      </c>
      <c r="O258" s="4" t="s">
        <v>2096</v>
      </c>
      <c r="P258" s="4" t="s">
        <v>4</v>
      </c>
      <c r="Q258" s="4" t="s">
        <v>501</v>
      </c>
      <c r="R258" s="4"/>
      <c r="S258" s="4" t="s">
        <v>502</v>
      </c>
      <c r="T258" s="4" t="s">
        <v>2097</v>
      </c>
    </row>
  </sheetData>
  <mergeCells count="1">
    <mergeCell ref="A1:T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66D7C-3103-4477-A2A1-6D3C5FAB32DC}">
  <dimension ref="A1:T57"/>
  <sheetViews>
    <sheetView zoomScale="85" zoomScaleNormal="85" workbookViewId="0">
      <selection activeCell="A44" sqref="A44"/>
    </sheetView>
  </sheetViews>
  <sheetFormatPr defaultRowHeight="15" x14ac:dyDescent="0.25"/>
  <cols>
    <col min="1" max="3" width="255.7109375" bestFit="1" customWidth="1"/>
    <col min="4" max="4" width="156.42578125" bestFit="1" customWidth="1"/>
    <col min="5" max="5" width="8.7109375" customWidth="1"/>
    <col min="6" max="6" width="162" bestFit="1" customWidth="1"/>
    <col min="7" max="7" width="11.85546875" customWidth="1"/>
    <col min="8" max="8" width="9.42578125" customWidth="1"/>
    <col min="9" max="9" width="12" customWidth="1"/>
    <col min="10" max="10" width="15.140625" customWidth="1"/>
    <col min="11" max="11" width="14.28515625" customWidth="1"/>
    <col min="12" max="12" width="16.5703125" customWidth="1"/>
    <col min="13" max="13" width="12.7109375" customWidth="1"/>
    <col min="14" max="14" width="44.28515625" bestFit="1" customWidth="1"/>
    <col min="15" max="15" width="181.42578125" bestFit="1" customWidth="1"/>
    <col min="16" max="16" width="21" customWidth="1"/>
    <col min="17" max="17" width="23.7109375" customWidth="1"/>
    <col min="18" max="18" width="60" bestFit="1" customWidth="1"/>
    <col min="19" max="19" width="11.5703125" customWidth="1"/>
    <col min="20" max="20" width="22.140625" bestFit="1" customWidth="1"/>
  </cols>
  <sheetData>
    <row r="1" spans="1:20" ht="15.75" thickBot="1" x14ac:dyDescent="0.3">
      <c r="A1" s="5" t="s">
        <v>480</v>
      </c>
      <c r="B1" s="5" t="s">
        <v>481</v>
      </c>
      <c r="C1" s="5" t="s">
        <v>482</v>
      </c>
      <c r="D1" s="5" t="s">
        <v>0</v>
      </c>
      <c r="E1" s="5" t="s">
        <v>1</v>
      </c>
      <c r="F1" s="5" t="s">
        <v>483</v>
      </c>
      <c r="G1" s="5" t="s">
        <v>484</v>
      </c>
      <c r="H1" s="5" t="s">
        <v>485</v>
      </c>
      <c r="I1" s="5" t="s">
        <v>486</v>
      </c>
      <c r="J1" s="5" t="s">
        <v>487</v>
      </c>
      <c r="K1" s="5" t="s">
        <v>488</v>
      </c>
      <c r="L1" s="5" t="s">
        <v>489</v>
      </c>
      <c r="M1" s="5" t="s">
        <v>490</v>
      </c>
      <c r="N1" s="5" t="s">
        <v>491</v>
      </c>
      <c r="O1" s="5" t="s">
        <v>492</v>
      </c>
      <c r="P1" s="5" t="s">
        <v>3</v>
      </c>
      <c r="Q1" s="5" t="s">
        <v>493</v>
      </c>
      <c r="R1" s="5" t="s">
        <v>494</v>
      </c>
      <c r="S1" s="5" t="s">
        <v>495</v>
      </c>
      <c r="T1" s="5" t="s">
        <v>496</v>
      </c>
    </row>
    <row r="2" spans="1:20" x14ac:dyDescent="0.25">
      <c r="A2" s="4" t="s">
        <v>551</v>
      </c>
      <c r="B2" s="4" t="s">
        <v>552</v>
      </c>
      <c r="C2" s="4" t="s">
        <v>553</v>
      </c>
      <c r="D2" s="4" t="s">
        <v>135</v>
      </c>
      <c r="E2" s="4">
        <v>2023</v>
      </c>
      <c r="F2" s="4" t="s">
        <v>554</v>
      </c>
      <c r="G2" s="4">
        <v>0</v>
      </c>
      <c r="H2" s="4">
        <v>0</v>
      </c>
      <c r="I2" s="4">
        <v>0</v>
      </c>
      <c r="J2" s="4">
        <v>0</v>
      </c>
      <c r="K2" s="4">
        <v>0</v>
      </c>
      <c r="L2" s="4">
        <v>0</v>
      </c>
      <c r="M2" s="4">
        <v>1</v>
      </c>
      <c r="N2" s="4" t="s">
        <v>555</v>
      </c>
      <c r="O2" s="4" t="s">
        <v>556</v>
      </c>
      <c r="P2" s="4" t="s">
        <v>4</v>
      </c>
      <c r="Q2" s="4" t="s">
        <v>501</v>
      </c>
      <c r="R2" s="4" t="s">
        <v>534</v>
      </c>
      <c r="S2" s="4" t="s">
        <v>502</v>
      </c>
      <c r="T2" s="4" t="s">
        <v>557</v>
      </c>
    </row>
    <row r="3" spans="1:20" x14ac:dyDescent="0.25">
      <c r="A3" s="4" t="s">
        <v>558</v>
      </c>
      <c r="B3" s="4" t="s">
        <v>559</v>
      </c>
      <c r="C3" s="4" t="s">
        <v>560</v>
      </c>
      <c r="D3" s="4" t="s">
        <v>47</v>
      </c>
      <c r="E3" s="4">
        <v>2023</v>
      </c>
      <c r="F3" s="4" t="s">
        <v>561</v>
      </c>
      <c r="G3" s="4">
        <v>0</v>
      </c>
      <c r="H3" s="4">
        <v>0</v>
      </c>
      <c r="I3" s="4">
        <v>0</v>
      </c>
      <c r="J3" s="4">
        <v>450</v>
      </c>
      <c r="K3" s="4">
        <v>454</v>
      </c>
      <c r="L3" s="4">
        <v>4</v>
      </c>
      <c r="M3" s="4">
        <v>2</v>
      </c>
      <c r="N3" s="4" t="s">
        <v>562</v>
      </c>
      <c r="O3" s="4" t="s">
        <v>563</v>
      </c>
      <c r="P3" s="4" t="s">
        <v>4</v>
      </c>
      <c r="Q3" s="4" t="s">
        <v>501</v>
      </c>
      <c r="R3" s="4">
        <v>0</v>
      </c>
      <c r="S3" s="4" t="s">
        <v>502</v>
      </c>
      <c r="T3" s="4" t="s">
        <v>564</v>
      </c>
    </row>
    <row r="4" spans="1:20" x14ac:dyDescent="0.25">
      <c r="A4" s="4" t="s">
        <v>578</v>
      </c>
      <c r="B4" s="4" t="s">
        <v>579</v>
      </c>
      <c r="C4" s="4" t="s">
        <v>580</v>
      </c>
      <c r="D4" s="4" t="s">
        <v>237</v>
      </c>
      <c r="E4" s="4">
        <v>2023</v>
      </c>
      <c r="F4" s="4" t="s">
        <v>581</v>
      </c>
      <c r="G4" s="4">
        <v>0</v>
      </c>
      <c r="H4" s="4">
        <v>0</v>
      </c>
      <c r="I4" s="4">
        <v>0</v>
      </c>
      <c r="J4" s="4">
        <v>275</v>
      </c>
      <c r="K4" s="4">
        <v>281</v>
      </c>
      <c r="L4" s="4">
        <v>6</v>
      </c>
      <c r="M4" s="4">
        <v>0</v>
      </c>
      <c r="N4" s="4" t="s">
        <v>582</v>
      </c>
      <c r="O4" s="4" t="s">
        <v>583</v>
      </c>
      <c r="P4" s="4" t="s">
        <v>4</v>
      </c>
      <c r="Q4" s="4" t="s">
        <v>501</v>
      </c>
      <c r="R4" s="4">
        <v>0</v>
      </c>
      <c r="S4" s="4" t="s">
        <v>502</v>
      </c>
      <c r="T4" s="4" t="s">
        <v>584</v>
      </c>
    </row>
    <row r="5" spans="1:20" x14ac:dyDescent="0.25">
      <c r="A5" s="4" t="s">
        <v>649</v>
      </c>
      <c r="B5" s="4" t="s">
        <v>650</v>
      </c>
      <c r="C5" s="4" t="s">
        <v>651</v>
      </c>
      <c r="D5" s="4" t="s">
        <v>230</v>
      </c>
      <c r="E5" s="4">
        <v>2024</v>
      </c>
      <c r="F5" s="4" t="s">
        <v>652</v>
      </c>
      <c r="G5" s="4" t="s">
        <v>653</v>
      </c>
      <c r="H5" s="4">
        <v>0</v>
      </c>
      <c r="I5" s="4">
        <v>0</v>
      </c>
      <c r="J5" s="4">
        <v>121</v>
      </c>
      <c r="K5" s="4">
        <v>139</v>
      </c>
      <c r="L5" s="4">
        <v>18</v>
      </c>
      <c r="M5" s="4">
        <v>0</v>
      </c>
      <c r="N5" s="4" t="s">
        <v>654</v>
      </c>
      <c r="O5" s="4" t="s">
        <v>655</v>
      </c>
      <c r="P5" s="4" t="s">
        <v>422</v>
      </c>
      <c r="Q5" s="4" t="s">
        <v>501</v>
      </c>
      <c r="R5" s="4">
        <v>0</v>
      </c>
      <c r="S5" s="4" t="s">
        <v>502</v>
      </c>
      <c r="T5" s="4" t="s">
        <v>656</v>
      </c>
    </row>
    <row r="6" spans="1:20" x14ac:dyDescent="0.25">
      <c r="A6" s="4" t="s">
        <v>669</v>
      </c>
      <c r="B6" s="4" t="s">
        <v>670</v>
      </c>
      <c r="C6" s="4" t="s">
        <v>671</v>
      </c>
      <c r="D6" s="4" t="s">
        <v>30</v>
      </c>
      <c r="E6" s="4">
        <v>2024</v>
      </c>
      <c r="F6" s="4" t="s">
        <v>595</v>
      </c>
      <c r="G6" s="4">
        <v>13</v>
      </c>
      <c r="H6" s="4">
        <v>9</v>
      </c>
      <c r="I6" s="4">
        <v>1644</v>
      </c>
      <c r="J6" s="4">
        <v>0</v>
      </c>
      <c r="K6" s="4">
        <v>0</v>
      </c>
      <c r="L6" s="4">
        <v>0</v>
      </c>
      <c r="M6" s="4">
        <v>0</v>
      </c>
      <c r="N6" s="4" t="s">
        <v>672</v>
      </c>
      <c r="O6" s="4" t="s">
        <v>673</v>
      </c>
      <c r="P6" s="4" t="s">
        <v>5</v>
      </c>
      <c r="Q6" s="4" t="s">
        <v>501</v>
      </c>
      <c r="R6" s="4" t="s">
        <v>599</v>
      </c>
      <c r="S6" s="4" t="s">
        <v>502</v>
      </c>
      <c r="T6" s="4" t="s">
        <v>674</v>
      </c>
    </row>
    <row r="7" spans="1:20" x14ac:dyDescent="0.25">
      <c r="A7" s="4" t="s">
        <v>682</v>
      </c>
      <c r="B7" s="4" t="s">
        <v>683</v>
      </c>
      <c r="C7" s="4" t="s">
        <v>684</v>
      </c>
      <c r="D7" s="4" t="s">
        <v>25</v>
      </c>
      <c r="E7" s="4">
        <v>2022</v>
      </c>
      <c r="F7" s="4" t="s">
        <v>504</v>
      </c>
      <c r="G7" s="4">
        <v>0</v>
      </c>
      <c r="H7" s="4">
        <v>0</v>
      </c>
      <c r="I7" s="4">
        <v>0</v>
      </c>
      <c r="J7" s="4">
        <v>395</v>
      </c>
      <c r="K7" s="4">
        <v>404</v>
      </c>
      <c r="L7" s="4">
        <v>9</v>
      </c>
      <c r="M7" s="4">
        <v>1</v>
      </c>
      <c r="N7" s="4" t="s">
        <v>685</v>
      </c>
      <c r="O7" s="4" t="s">
        <v>686</v>
      </c>
      <c r="P7" s="4" t="s">
        <v>4</v>
      </c>
      <c r="Q7" s="4" t="s">
        <v>501</v>
      </c>
      <c r="R7" s="4" t="s">
        <v>576</v>
      </c>
      <c r="S7" s="4" t="s">
        <v>502</v>
      </c>
      <c r="T7" s="4" t="s">
        <v>687</v>
      </c>
    </row>
    <row r="8" spans="1:20" x14ac:dyDescent="0.25">
      <c r="A8" s="4" t="s">
        <v>696</v>
      </c>
      <c r="B8" s="4" t="s">
        <v>697</v>
      </c>
      <c r="C8" s="4" t="s">
        <v>698</v>
      </c>
      <c r="D8" s="4" t="s">
        <v>38</v>
      </c>
      <c r="E8" s="4">
        <v>2024</v>
      </c>
      <c r="F8" s="4" t="s">
        <v>699</v>
      </c>
      <c r="G8" s="4">
        <v>0</v>
      </c>
      <c r="H8" s="4">
        <v>0</v>
      </c>
      <c r="I8" s="4">
        <v>0</v>
      </c>
      <c r="J8" s="4">
        <v>323</v>
      </c>
      <c r="K8" s="4">
        <v>327</v>
      </c>
      <c r="L8" s="4">
        <v>4</v>
      </c>
      <c r="M8" s="4">
        <v>0</v>
      </c>
      <c r="N8" s="4" t="s">
        <v>700</v>
      </c>
      <c r="O8" s="4" t="s">
        <v>701</v>
      </c>
      <c r="P8" s="4" t="s">
        <v>4</v>
      </c>
      <c r="Q8" s="4" t="s">
        <v>501</v>
      </c>
      <c r="R8" s="4">
        <v>0</v>
      </c>
      <c r="S8" s="4" t="s">
        <v>502</v>
      </c>
      <c r="T8" s="4" t="s">
        <v>702</v>
      </c>
    </row>
    <row r="9" spans="1:20" x14ac:dyDescent="0.25">
      <c r="A9" s="4" t="s">
        <v>710</v>
      </c>
      <c r="B9" s="4" t="s">
        <v>711</v>
      </c>
      <c r="C9" s="4" t="s">
        <v>712</v>
      </c>
      <c r="D9" s="4" t="s">
        <v>243</v>
      </c>
      <c r="E9" s="4">
        <v>2023</v>
      </c>
      <c r="F9" s="4" t="s">
        <v>713</v>
      </c>
      <c r="G9" s="4">
        <v>0</v>
      </c>
      <c r="H9" s="4">
        <v>0</v>
      </c>
      <c r="I9" s="4">
        <v>0</v>
      </c>
      <c r="J9" s="4">
        <v>346</v>
      </c>
      <c r="K9" s="4">
        <v>351</v>
      </c>
      <c r="L9" s="4">
        <v>5</v>
      </c>
      <c r="M9" s="4">
        <v>0</v>
      </c>
      <c r="N9" s="4" t="s">
        <v>714</v>
      </c>
      <c r="O9" s="4" t="s">
        <v>715</v>
      </c>
      <c r="P9" s="4" t="s">
        <v>4</v>
      </c>
      <c r="Q9" s="4" t="s">
        <v>501</v>
      </c>
      <c r="R9" s="4">
        <v>0</v>
      </c>
      <c r="S9" s="4" t="s">
        <v>502</v>
      </c>
      <c r="T9" s="4" t="s">
        <v>716</v>
      </c>
    </row>
    <row r="10" spans="1:20" x14ac:dyDescent="0.25">
      <c r="A10" s="4" t="s">
        <v>722</v>
      </c>
      <c r="B10" s="4" t="s">
        <v>723</v>
      </c>
      <c r="C10" s="4" t="s">
        <v>724</v>
      </c>
      <c r="D10" s="4" t="s">
        <v>42</v>
      </c>
      <c r="E10" s="4">
        <v>2024</v>
      </c>
      <c r="F10" s="4" t="s">
        <v>605</v>
      </c>
      <c r="G10" s="4">
        <v>12</v>
      </c>
      <c r="H10" s="4">
        <v>0</v>
      </c>
      <c r="I10" s="4">
        <v>0</v>
      </c>
      <c r="J10" s="4">
        <v>53074</v>
      </c>
      <c r="K10" s="4">
        <v>53087</v>
      </c>
      <c r="L10" s="4">
        <v>13</v>
      </c>
      <c r="M10" s="4">
        <v>0</v>
      </c>
      <c r="N10" s="4" t="s">
        <v>725</v>
      </c>
      <c r="O10" s="4" t="s">
        <v>726</v>
      </c>
      <c r="P10" s="4" t="s">
        <v>5</v>
      </c>
      <c r="Q10" s="4" t="s">
        <v>501</v>
      </c>
      <c r="R10" s="4" t="s">
        <v>599</v>
      </c>
      <c r="S10" s="4" t="s">
        <v>502</v>
      </c>
      <c r="T10" s="4" t="s">
        <v>727</v>
      </c>
    </row>
    <row r="11" spans="1:20" x14ac:dyDescent="0.25">
      <c r="A11" s="4" t="s">
        <v>749</v>
      </c>
      <c r="B11" s="4" t="s">
        <v>750</v>
      </c>
      <c r="C11" s="4">
        <v>57207908475</v>
      </c>
      <c r="D11" s="4" t="s">
        <v>180</v>
      </c>
      <c r="E11" s="4">
        <v>2024</v>
      </c>
      <c r="F11" s="4" t="s">
        <v>751</v>
      </c>
      <c r="G11" s="4">
        <v>0</v>
      </c>
      <c r="H11" s="4">
        <v>0</v>
      </c>
      <c r="I11" s="4">
        <v>0</v>
      </c>
      <c r="J11" s="4">
        <v>438</v>
      </c>
      <c r="K11" s="4">
        <v>440</v>
      </c>
      <c r="L11" s="4">
        <v>2</v>
      </c>
      <c r="M11" s="4">
        <v>0</v>
      </c>
      <c r="N11" s="4" t="s">
        <v>752</v>
      </c>
      <c r="O11" s="4" t="s">
        <v>753</v>
      </c>
      <c r="P11" s="4" t="s">
        <v>4</v>
      </c>
      <c r="Q11" s="4" t="s">
        <v>501</v>
      </c>
      <c r="R11" s="4" t="s">
        <v>569</v>
      </c>
      <c r="S11" s="4" t="s">
        <v>502</v>
      </c>
      <c r="T11" s="4" t="s">
        <v>754</v>
      </c>
    </row>
    <row r="12" spans="1:20" x14ac:dyDescent="0.25">
      <c r="A12" s="4" t="s">
        <v>814</v>
      </c>
      <c r="B12" s="4" t="s">
        <v>815</v>
      </c>
      <c r="C12" s="4" t="s">
        <v>816</v>
      </c>
      <c r="D12" s="4" t="s">
        <v>207</v>
      </c>
      <c r="E12" s="4">
        <v>2024</v>
      </c>
      <c r="F12" s="4" t="s">
        <v>817</v>
      </c>
      <c r="G12" s="4">
        <v>0</v>
      </c>
      <c r="H12" s="4">
        <v>0</v>
      </c>
      <c r="I12" s="4">
        <v>0</v>
      </c>
      <c r="J12" s="4">
        <v>69</v>
      </c>
      <c r="K12" s="4">
        <v>73</v>
      </c>
      <c r="L12" s="4">
        <v>4</v>
      </c>
      <c r="M12" s="4">
        <v>0</v>
      </c>
      <c r="N12" s="4" t="s">
        <v>818</v>
      </c>
      <c r="O12" s="4" t="s">
        <v>819</v>
      </c>
      <c r="P12" s="4" t="s">
        <v>4</v>
      </c>
      <c r="Q12" s="4" t="s">
        <v>501</v>
      </c>
      <c r="R12" s="4" t="s">
        <v>569</v>
      </c>
      <c r="S12" s="4" t="s">
        <v>502</v>
      </c>
      <c r="T12" s="4" t="s">
        <v>820</v>
      </c>
    </row>
    <row r="13" spans="1:20" x14ac:dyDescent="0.25">
      <c r="A13" s="4" t="s">
        <v>828</v>
      </c>
      <c r="B13" s="4" t="s">
        <v>829</v>
      </c>
      <c r="C13" s="4" t="s">
        <v>830</v>
      </c>
      <c r="D13" s="4" t="s">
        <v>41</v>
      </c>
      <c r="E13" s="4">
        <v>2024</v>
      </c>
      <c r="F13" s="4" t="s">
        <v>831</v>
      </c>
      <c r="G13" s="4">
        <v>0</v>
      </c>
      <c r="H13" s="4">
        <v>0</v>
      </c>
      <c r="I13" s="4">
        <v>0</v>
      </c>
      <c r="J13" s="4">
        <v>0</v>
      </c>
      <c r="K13" s="4">
        <v>0</v>
      </c>
      <c r="L13" s="4">
        <v>0</v>
      </c>
      <c r="M13" s="4">
        <v>0</v>
      </c>
      <c r="N13" s="4" t="s">
        <v>832</v>
      </c>
      <c r="O13" s="4" t="s">
        <v>833</v>
      </c>
      <c r="P13" s="4" t="s">
        <v>4</v>
      </c>
      <c r="Q13" s="4" t="s">
        <v>501</v>
      </c>
      <c r="R13" s="4">
        <v>0</v>
      </c>
      <c r="S13" s="4" t="s">
        <v>502</v>
      </c>
      <c r="T13" s="4" t="s">
        <v>834</v>
      </c>
    </row>
    <row r="14" spans="1:20" x14ac:dyDescent="0.25">
      <c r="A14" s="4" t="s">
        <v>857</v>
      </c>
      <c r="B14" s="4" t="s">
        <v>858</v>
      </c>
      <c r="C14" s="4" t="s">
        <v>859</v>
      </c>
      <c r="D14" s="4" t="s">
        <v>71</v>
      </c>
      <c r="E14" s="4">
        <v>2022</v>
      </c>
      <c r="F14" s="4" t="s">
        <v>860</v>
      </c>
      <c r="G14" s="4">
        <v>0</v>
      </c>
      <c r="H14" s="4">
        <v>0</v>
      </c>
      <c r="I14" s="4">
        <v>0</v>
      </c>
      <c r="J14" s="4">
        <v>47</v>
      </c>
      <c r="K14" s="4">
        <v>52</v>
      </c>
      <c r="L14" s="4">
        <v>5</v>
      </c>
      <c r="M14" s="4">
        <v>2</v>
      </c>
      <c r="N14" s="4" t="s">
        <v>861</v>
      </c>
      <c r="O14" s="4" t="s">
        <v>862</v>
      </c>
      <c r="P14" s="4" t="s">
        <v>4</v>
      </c>
      <c r="Q14" s="4" t="s">
        <v>501</v>
      </c>
      <c r="R14" s="4">
        <v>0</v>
      </c>
      <c r="S14" s="4" t="s">
        <v>502</v>
      </c>
      <c r="T14" s="4" t="s">
        <v>863</v>
      </c>
    </row>
    <row r="15" spans="1:20" x14ac:dyDescent="0.25">
      <c r="A15" s="4" t="s">
        <v>884</v>
      </c>
      <c r="B15" s="4" t="s">
        <v>885</v>
      </c>
      <c r="C15" s="4" t="s">
        <v>886</v>
      </c>
      <c r="D15" s="4" t="s">
        <v>33</v>
      </c>
      <c r="E15" s="4">
        <v>2024</v>
      </c>
      <c r="F15" s="4" t="s">
        <v>751</v>
      </c>
      <c r="G15" s="4">
        <v>0</v>
      </c>
      <c r="H15" s="4">
        <v>0</v>
      </c>
      <c r="I15" s="4">
        <v>0</v>
      </c>
      <c r="J15" s="4">
        <v>360</v>
      </c>
      <c r="K15" s="4">
        <v>361</v>
      </c>
      <c r="L15" s="4">
        <v>1</v>
      </c>
      <c r="M15" s="4">
        <v>0</v>
      </c>
      <c r="N15" s="4" t="s">
        <v>887</v>
      </c>
      <c r="O15" s="4" t="s">
        <v>888</v>
      </c>
      <c r="P15" s="4" t="s">
        <v>4</v>
      </c>
      <c r="Q15" s="4" t="s">
        <v>501</v>
      </c>
      <c r="R15" s="4" t="s">
        <v>576</v>
      </c>
      <c r="S15" s="4" t="s">
        <v>502</v>
      </c>
      <c r="T15" s="4" t="s">
        <v>889</v>
      </c>
    </row>
    <row r="16" spans="1:20" x14ac:dyDescent="0.25">
      <c r="A16" s="4" t="s">
        <v>980</v>
      </c>
      <c r="B16" s="4" t="s">
        <v>981</v>
      </c>
      <c r="C16" s="4" t="s">
        <v>982</v>
      </c>
      <c r="D16" s="4" t="s">
        <v>245</v>
      </c>
      <c r="E16" s="4">
        <v>2023</v>
      </c>
      <c r="F16" s="4" t="s">
        <v>983</v>
      </c>
      <c r="G16" s="4">
        <v>0</v>
      </c>
      <c r="H16" s="4">
        <v>0</v>
      </c>
      <c r="I16" s="4">
        <v>0</v>
      </c>
      <c r="J16" s="4">
        <v>409</v>
      </c>
      <c r="K16" s="4">
        <v>420</v>
      </c>
      <c r="L16" s="4">
        <v>11</v>
      </c>
      <c r="M16" s="4">
        <v>4</v>
      </c>
      <c r="N16" s="4" t="s">
        <v>984</v>
      </c>
      <c r="O16" s="4" t="s">
        <v>985</v>
      </c>
      <c r="P16" s="4" t="s">
        <v>4</v>
      </c>
      <c r="Q16" s="4" t="s">
        <v>501</v>
      </c>
      <c r="R16" s="4" t="s">
        <v>534</v>
      </c>
      <c r="S16" s="4" t="s">
        <v>502</v>
      </c>
      <c r="T16" s="4" t="s">
        <v>986</v>
      </c>
    </row>
    <row r="17" spans="1:20" x14ac:dyDescent="0.25">
      <c r="A17" s="4" t="s">
        <v>987</v>
      </c>
      <c r="B17" s="4" t="s">
        <v>988</v>
      </c>
      <c r="C17" s="4" t="s">
        <v>989</v>
      </c>
      <c r="D17" s="4" t="s">
        <v>65</v>
      </c>
      <c r="E17" s="4">
        <v>2023</v>
      </c>
      <c r="F17" s="4" t="s">
        <v>751</v>
      </c>
      <c r="G17" s="4">
        <v>0</v>
      </c>
      <c r="H17" s="4">
        <v>0</v>
      </c>
      <c r="I17" s="4">
        <v>0</v>
      </c>
      <c r="J17" s="4">
        <v>1238</v>
      </c>
      <c r="K17" s="4">
        <v>1250</v>
      </c>
      <c r="L17" s="4">
        <v>12</v>
      </c>
      <c r="M17" s="4">
        <v>10</v>
      </c>
      <c r="N17" s="4" t="s">
        <v>990</v>
      </c>
      <c r="O17" s="4" t="s">
        <v>991</v>
      </c>
      <c r="P17" s="4" t="s">
        <v>4</v>
      </c>
      <c r="Q17" s="4" t="s">
        <v>501</v>
      </c>
      <c r="R17" s="4" t="s">
        <v>534</v>
      </c>
      <c r="S17" s="4" t="s">
        <v>502</v>
      </c>
      <c r="T17" s="4" t="s">
        <v>992</v>
      </c>
    </row>
    <row r="18" spans="1:20" x14ac:dyDescent="0.25">
      <c r="A18" s="4" t="s">
        <v>1048</v>
      </c>
      <c r="B18" s="4" t="s">
        <v>1049</v>
      </c>
      <c r="C18" s="4" t="s">
        <v>1050</v>
      </c>
      <c r="D18" s="4" t="s">
        <v>31</v>
      </c>
      <c r="E18" s="4">
        <v>2024</v>
      </c>
      <c r="F18" s="4" t="s">
        <v>561</v>
      </c>
      <c r="G18" s="4">
        <v>0</v>
      </c>
      <c r="H18" s="4">
        <v>0</v>
      </c>
      <c r="I18" s="4">
        <v>0</v>
      </c>
      <c r="J18" s="4">
        <v>418</v>
      </c>
      <c r="K18" s="4">
        <v>429</v>
      </c>
      <c r="L18" s="4">
        <v>11</v>
      </c>
      <c r="M18" s="4">
        <v>0</v>
      </c>
      <c r="N18" s="4" t="s">
        <v>1051</v>
      </c>
      <c r="O18" s="4" t="s">
        <v>1052</v>
      </c>
      <c r="P18" s="4" t="s">
        <v>4</v>
      </c>
      <c r="Q18" s="4" t="s">
        <v>501</v>
      </c>
      <c r="R18" s="4" t="s">
        <v>569</v>
      </c>
      <c r="S18" s="4" t="s">
        <v>502</v>
      </c>
      <c r="T18" s="4" t="s">
        <v>1053</v>
      </c>
    </row>
    <row r="19" spans="1:20" x14ac:dyDescent="0.25">
      <c r="A19" s="4" t="s">
        <v>1054</v>
      </c>
      <c r="B19" s="4" t="s">
        <v>1055</v>
      </c>
      <c r="C19" s="4" t="s">
        <v>1056</v>
      </c>
      <c r="D19" s="4" t="s">
        <v>17</v>
      </c>
      <c r="E19" s="4">
        <v>2023</v>
      </c>
      <c r="F19" s="4" t="s">
        <v>1057</v>
      </c>
      <c r="G19" s="4">
        <v>20</v>
      </c>
      <c r="H19" s="4">
        <v>0</v>
      </c>
      <c r="I19" s="4">
        <v>200289</v>
      </c>
      <c r="J19" s="4">
        <v>0</v>
      </c>
      <c r="K19" s="4">
        <v>0</v>
      </c>
      <c r="L19" s="4">
        <v>0</v>
      </c>
      <c r="M19" s="4">
        <v>1</v>
      </c>
      <c r="N19" s="4" t="s">
        <v>1058</v>
      </c>
      <c r="O19" s="4" t="s">
        <v>1059</v>
      </c>
      <c r="P19" s="4" t="s">
        <v>5</v>
      </c>
      <c r="Q19" s="4" t="s">
        <v>501</v>
      </c>
      <c r="R19" s="4" t="s">
        <v>599</v>
      </c>
      <c r="S19" s="4" t="s">
        <v>502</v>
      </c>
      <c r="T19" s="4" t="s">
        <v>1060</v>
      </c>
    </row>
    <row r="20" spans="1:20" x14ac:dyDescent="0.25">
      <c r="A20" s="4" t="s">
        <v>1061</v>
      </c>
      <c r="B20" s="4" t="s">
        <v>1062</v>
      </c>
      <c r="C20" s="4" t="s">
        <v>1063</v>
      </c>
      <c r="D20" s="4" t="s">
        <v>209</v>
      </c>
      <c r="E20" s="4">
        <v>2024</v>
      </c>
      <c r="F20" s="4" t="s">
        <v>817</v>
      </c>
      <c r="G20" s="4">
        <v>0</v>
      </c>
      <c r="H20" s="4">
        <v>0</v>
      </c>
      <c r="I20" s="4">
        <v>0</v>
      </c>
      <c r="J20" s="4">
        <v>87</v>
      </c>
      <c r="K20" s="4">
        <v>98</v>
      </c>
      <c r="L20" s="4">
        <v>11</v>
      </c>
      <c r="M20" s="4">
        <v>0</v>
      </c>
      <c r="N20" s="4" t="s">
        <v>1064</v>
      </c>
      <c r="O20" s="4" t="s">
        <v>1065</v>
      </c>
      <c r="P20" s="4" t="s">
        <v>4</v>
      </c>
      <c r="Q20" s="4" t="s">
        <v>501</v>
      </c>
      <c r="R20" s="4" t="s">
        <v>576</v>
      </c>
      <c r="S20" s="4" t="s">
        <v>502</v>
      </c>
      <c r="T20" s="4" t="s">
        <v>1066</v>
      </c>
    </row>
    <row r="21" spans="1:20" x14ac:dyDescent="0.25">
      <c r="A21" s="4" t="s">
        <v>1087</v>
      </c>
      <c r="B21" s="4" t="s">
        <v>1088</v>
      </c>
      <c r="C21" s="4" t="s">
        <v>1089</v>
      </c>
      <c r="D21" s="4" t="s">
        <v>221</v>
      </c>
      <c r="E21" s="4">
        <v>2024</v>
      </c>
      <c r="F21" s="4" t="s">
        <v>1004</v>
      </c>
      <c r="G21" s="4">
        <v>0</v>
      </c>
      <c r="H21" s="4">
        <v>0</v>
      </c>
      <c r="I21" s="4">
        <v>0</v>
      </c>
      <c r="J21" s="4">
        <v>27</v>
      </c>
      <c r="K21" s="4">
        <v>38</v>
      </c>
      <c r="L21" s="4">
        <v>11</v>
      </c>
      <c r="M21" s="4">
        <v>0</v>
      </c>
      <c r="N21" s="4" t="s">
        <v>1090</v>
      </c>
      <c r="O21" s="4" t="s">
        <v>1091</v>
      </c>
      <c r="P21" s="4" t="s">
        <v>4</v>
      </c>
      <c r="Q21" s="4" t="s">
        <v>501</v>
      </c>
      <c r="R21" s="4" t="s">
        <v>576</v>
      </c>
      <c r="S21" s="4" t="s">
        <v>502</v>
      </c>
      <c r="T21" s="4" t="s">
        <v>1092</v>
      </c>
    </row>
    <row r="22" spans="1:20" x14ac:dyDescent="0.25">
      <c r="A22" s="4" t="s">
        <v>1127</v>
      </c>
      <c r="B22" s="4" t="s">
        <v>1128</v>
      </c>
      <c r="C22" s="4" t="s">
        <v>1129</v>
      </c>
      <c r="D22" s="4" t="s">
        <v>239</v>
      </c>
      <c r="E22" s="4">
        <v>2023</v>
      </c>
      <c r="F22" s="4" t="s">
        <v>1130</v>
      </c>
      <c r="G22" s="4">
        <v>0</v>
      </c>
      <c r="H22" s="4">
        <v>0</v>
      </c>
      <c r="I22" s="4">
        <v>0</v>
      </c>
      <c r="J22" s="4">
        <v>0</v>
      </c>
      <c r="K22" s="4">
        <v>0</v>
      </c>
      <c r="L22" s="4">
        <v>0</v>
      </c>
      <c r="M22" s="4">
        <v>0</v>
      </c>
      <c r="N22" s="4" t="s">
        <v>1131</v>
      </c>
      <c r="O22" s="4" t="s">
        <v>1132</v>
      </c>
      <c r="P22" s="4" t="s">
        <v>4</v>
      </c>
      <c r="Q22" s="4" t="s">
        <v>501</v>
      </c>
      <c r="R22" s="4">
        <v>0</v>
      </c>
      <c r="S22" s="4" t="s">
        <v>502</v>
      </c>
      <c r="T22" s="4" t="s">
        <v>1133</v>
      </c>
    </row>
    <row r="23" spans="1:20" x14ac:dyDescent="0.25">
      <c r="A23" s="4" t="s">
        <v>1143</v>
      </c>
      <c r="B23" s="4" t="s">
        <v>1144</v>
      </c>
      <c r="C23" s="4" t="s">
        <v>1145</v>
      </c>
      <c r="D23" s="4" t="s">
        <v>54</v>
      </c>
      <c r="E23" s="4">
        <v>2023</v>
      </c>
      <c r="F23" s="4" t="s">
        <v>1146</v>
      </c>
      <c r="G23" s="4">
        <v>0</v>
      </c>
      <c r="H23" s="4">
        <v>0</v>
      </c>
      <c r="I23" s="4">
        <v>0</v>
      </c>
      <c r="J23" s="4">
        <v>83</v>
      </c>
      <c r="K23" s="4">
        <v>89</v>
      </c>
      <c r="L23" s="4">
        <v>6</v>
      </c>
      <c r="M23" s="4">
        <v>0</v>
      </c>
      <c r="N23" s="4" t="s">
        <v>1147</v>
      </c>
      <c r="O23" s="4" t="s">
        <v>1148</v>
      </c>
      <c r="P23" s="4" t="s">
        <v>4</v>
      </c>
      <c r="Q23" s="4" t="s">
        <v>501</v>
      </c>
      <c r="R23" s="4">
        <v>0</v>
      </c>
      <c r="S23" s="4" t="s">
        <v>502</v>
      </c>
      <c r="T23" s="4" t="s">
        <v>1149</v>
      </c>
    </row>
    <row r="24" spans="1:20" x14ac:dyDescent="0.25">
      <c r="A24" s="4" t="s">
        <v>1194</v>
      </c>
      <c r="B24" s="4" t="s">
        <v>1195</v>
      </c>
      <c r="C24" s="4" t="s">
        <v>1196</v>
      </c>
      <c r="D24" s="4" t="s">
        <v>170</v>
      </c>
      <c r="E24" s="4">
        <v>2024</v>
      </c>
      <c r="F24" s="4" t="s">
        <v>1197</v>
      </c>
      <c r="G24" s="4">
        <v>171</v>
      </c>
      <c r="H24" s="4">
        <v>0</v>
      </c>
      <c r="I24" s="4">
        <v>107468</v>
      </c>
      <c r="J24" s="4">
        <v>0</v>
      </c>
      <c r="K24" s="4">
        <v>0</v>
      </c>
      <c r="L24" s="4">
        <v>0</v>
      </c>
      <c r="M24" s="4">
        <v>0</v>
      </c>
      <c r="N24" s="4" t="s">
        <v>1198</v>
      </c>
      <c r="O24" s="4" t="s">
        <v>1199</v>
      </c>
      <c r="P24" s="4" t="s">
        <v>5</v>
      </c>
      <c r="Q24" s="4" t="s">
        <v>501</v>
      </c>
      <c r="R24" s="4" t="s">
        <v>534</v>
      </c>
      <c r="S24" s="4" t="s">
        <v>502</v>
      </c>
      <c r="T24" s="4" t="s">
        <v>1200</v>
      </c>
    </row>
    <row r="25" spans="1:20" x14ac:dyDescent="0.25">
      <c r="A25" s="4" t="s">
        <v>1293</v>
      </c>
      <c r="B25" s="4" t="s">
        <v>1294</v>
      </c>
      <c r="C25" s="4" t="s">
        <v>1295</v>
      </c>
      <c r="D25" s="4" t="s">
        <v>182</v>
      </c>
      <c r="E25" s="4">
        <v>2024</v>
      </c>
      <c r="F25" s="4" t="s">
        <v>595</v>
      </c>
      <c r="G25" s="4">
        <v>13</v>
      </c>
      <c r="H25" s="4">
        <v>7</v>
      </c>
      <c r="I25" s="4">
        <v>1200</v>
      </c>
      <c r="J25" s="4">
        <v>0</v>
      </c>
      <c r="K25" s="4">
        <v>0</v>
      </c>
      <c r="L25" s="4">
        <v>0</v>
      </c>
      <c r="M25" s="4">
        <v>0</v>
      </c>
      <c r="N25" s="4" t="s">
        <v>1296</v>
      </c>
      <c r="O25" s="4" t="s">
        <v>1297</v>
      </c>
      <c r="P25" s="4" t="s">
        <v>5</v>
      </c>
      <c r="Q25" s="4" t="s">
        <v>501</v>
      </c>
      <c r="R25" s="4" t="s">
        <v>599</v>
      </c>
      <c r="S25" s="4" t="s">
        <v>502</v>
      </c>
      <c r="T25" s="4" t="s">
        <v>1298</v>
      </c>
    </row>
    <row r="26" spans="1:20" x14ac:dyDescent="0.25">
      <c r="A26" s="4" t="s">
        <v>1306</v>
      </c>
      <c r="B26" s="4" t="s">
        <v>1307</v>
      </c>
      <c r="C26" s="4" t="s">
        <v>1308</v>
      </c>
      <c r="D26" s="4" t="s">
        <v>151</v>
      </c>
      <c r="E26" s="4">
        <v>2022</v>
      </c>
      <c r="F26" s="4" t="s">
        <v>1309</v>
      </c>
      <c r="G26" s="4">
        <v>35</v>
      </c>
      <c r="H26" s="4">
        <v>0</v>
      </c>
      <c r="I26" s="4">
        <v>0</v>
      </c>
      <c r="J26" s="4">
        <v>0</v>
      </c>
      <c r="K26" s="4">
        <v>0</v>
      </c>
      <c r="L26" s="4">
        <v>0</v>
      </c>
      <c r="M26" s="4">
        <v>8</v>
      </c>
      <c r="N26" s="4">
        <v>0</v>
      </c>
      <c r="O26" s="4" t="s">
        <v>1310</v>
      </c>
      <c r="P26" s="4" t="s">
        <v>4</v>
      </c>
      <c r="Q26" s="4" t="s">
        <v>501</v>
      </c>
      <c r="R26" s="4">
        <v>0</v>
      </c>
      <c r="S26" s="4" t="s">
        <v>502</v>
      </c>
      <c r="T26" s="4" t="s">
        <v>1311</v>
      </c>
    </row>
    <row r="27" spans="1:20" x14ac:dyDescent="0.25">
      <c r="A27" s="4" t="s">
        <v>1312</v>
      </c>
      <c r="B27" s="4" t="s">
        <v>1313</v>
      </c>
      <c r="C27" s="4" t="s">
        <v>1314</v>
      </c>
      <c r="D27" s="4" t="s">
        <v>177</v>
      </c>
      <c r="E27" s="4">
        <v>2024</v>
      </c>
      <c r="F27" s="4" t="s">
        <v>751</v>
      </c>
      <c r="G27" s="4">
        <v>0</v>
      </c>
      <c r="H27" s="4">
        <v>0</v>
      </c>
      <c r="I27" s="4">
        <v>0</v>
      </c>
      <c r="J27" s="4">
        <v>416</v>
      </c>
      <c r="K27" s="4">
        <v>417</v>
      </c>
      <c r="L27" s="4">
        <v>1</v>
      </c>
      <c r="M27" s="4">
        <v>0</v>
      </c>
      <c r="N27" s="4" t="s">
        <v>1315</v>
      </c>
      <c r="O27" s="4" t="s">
        <v>1316</v>
      </c>
      <c r="P27" s="4" t="s">
        <v>4</v>
      </c>
      <c r="Q27" s="4" t="s">
        <v>501</v>
      </c>
      <c r="R27" s="4" t="s">
        <v>569</v>
      </c>
      <c r="S27" s="4" t="s">
        <v>502</v>
      </c>
      <c r="T27" s="4" t="s">
        <v>1317</v>
      </c>
    </row>
    <row r="28" spans="1:20" x14ac:dyDescent="0.25">
      <c r="A28" s="4" t="s">
        <v>1334</v>
      </c>
      <c r="B28" s="4" t="s">
        <v>1335</v>
      </c>
      <c r="C28" s="4" t="s">
        <v>1336</v>
      </c>
      <c r="D28" s="4" t="s">
        <v>212</v>
      </c>
      <c r="E28" s="4">
        <v>2024</v>
      </c>
      <c r="F28" s="4" t="s">
        <v>751</v>
      </c>
      <c r="G28" s="4">
        <v>0</v>
      </c>
      <c r="H28" s="4">
        <v>0</v>
      </c>
      <c r="I28" s="4">
        <v>0</v>
      </c>
      <c r="J28" s="4">
        <v>1547</v>
      </c>
      <c r="K28" s="4">
        <v>1559</v>
      </c>
      <c r="L28" s="4">
        <v>12</v>
      </c>
      <c r="M28" s="4">
        <v>1</v>
      </c>
      <c r="N28" s="4" t="s">
        <v>1337</v>
      </c>
      <c r="O28" s="4" t="s">
        <v>1338</v>
      </c>
      <c r="P28" s="4" t="s">
        <v>4</v>
      </c>
      <c r="Q28" s="4" t="s">
        <v>501</v>
      </c>
      <c r="R28" s="4" t="s">
        <v>534</v>
      </c>
      <c r="S28" s="4" t="s">
        <v>502</v>
      </c>
      <c r="T28" s="4" t="s">
        <v>1339</v>
      </c>
    </row>
    <row r="29" spans="1:20" x14ac:dyDescent="0.25">
      <c r="A29" s="4" t="s">
        <v>1340</v>
      </c>
      <c r="B29" s="4" t="s">
        <v>1341</v>
      </c>
      <c r="C29" s="4" t="s">
        <v>1342</v>
      </c>
      <c r="D29" s="4" t="s">
        <v>249</v>
      </c>
      <c r="E29" s="4">
        <v>2023</v>
      </c>
      <c r="F29" s="4" t="s">
        <v>983</v>
      </c>
      <c r="G29" s="4">
        <v>0</v>
      </c>
      <c r="H29" s="4">
        <v>0</v>
      </c>
      <c r="I29" s="4">
        <v>0</v>
      </c>
      <c r="J29" s="4">
        <v>535</v>
      </c>
      <c r="K29" s="4">
        <v>547</v>
      </c>
      <c r="L29" s="4">
        <v>12</v>
      </c>
      <c r="M29" s="4">
        <v>4</v>
      </c>
      <c r="N29" s="4" t="s">
        <v>1343</v>
      </c>
      <c r="O29" s="4" t="s">
        <v>1344</v>
      </c>
      <c r="P29" s="4" t="s">
        <v>4</v>
      </c>
      <c r="Q29" s="4" t="s">
        <v>501</v>
      </c>
      <c r="R29" s="4" t="s">
        <v>534</v>
      </c>
      <c r="S29" s="4" t="s">
        <v>502</v>
      </c>
      <c r="T29" s="4" t="s">
        <v>1345</v>
      </c>
    </row>
    <row r="30" spans="1:20" x14ac:dyDescent="0.25">
      <c r="A30" s="4" t="s">
        <v>1346</v>
      </c>
      <c r="B30" s="4" t="s">
        <v>1347</v>
      </c>
      <c r="C30" s="4" t="s">
        <v>1348</v>
      </c>
      <c r="D30" s="4" t="s">
        <v>67</v>
      </c>
      <c r="E30" s="4">
        <v>2023</v>
      </c>
      <c r="F30" s="4" t="s">
        <v>1349</v>
      </c>
      <c r="G30" s="4">
        <v>0</v>
      </c>
      <c r="H30" s="4">
        <v>0</v>
      </c>
      <c r="I30" s="4">
        <v>0</v>
      </c>
      <c r="J30" s="4">
        <v>37</v>
      </c>
      <c r="K30" s="4">
        <v>51</v>
      </c>
      <c r="L30" s="4">
        <v>14</v>
      </c>
      <c r="M30" s="4">
        <v>0</v>
      </c>
      <c r="N30" s="4">
        <v>0</v>
      </c>
      <c r="O30" s="4" t="s">
        <v>1350</v>
      </c>
      <c r="P30" s="4" t="s">
        <v>4</v>
      </c>
      <c r="Q30" s="4" t="s">
        <v>501</v>
      </c>
      <c r="R30" s="4">
        <v>0</v>
      </c>
      <c r="S30" s="4" t="s">
        <v>502</v>
      </c>
      <c r="T30" s="4" t="s">
        <v>1351</v>
      </c>
    </row>
    <row r="31" spans="1:20" x14ac:dyDescent="0.25">
      <c r="A31" s="4" t="s">
        <v>1358</v>
      </c>
      <c r="B31" s="4" t="s">
        <v>1359</v>
      </c>
      <c r="C31" s="4" t="s">
        <v>1360</v>
      </c>
      <c r="D31" s="4" t="s">
        <v>223</v>
      </c>
      <c r="E31" s="4">
        <v>2024</v>
      </c>
      <c r="F31" s="4" t="s">
        <v>1361</v>
      </c>
      <c r="G31" s="4">
        <v>0</v>
      </c>
      <c r="H31" s="4">
        <v>0</v>
      </c>
      <c r="I31" s="4">
        <v>0</v>
      </c>
      <c r="J31" s="4">
        <v>0</v>
      </c>
      <c r="K31" s="4">
        <v>0</v>
      </c>
      <c r="L31" s="4">
        <v>0</v>
      </c>
      <c r="M31" s="4">
        <v>0</v>
      </c>
      <c r="N31" s="4" t="s">
        <v>1362</v>
      </c>
      <c r="O31" s="4" t="s">
        <v>1363</v>
      </c>
      <c r="P31" s="4" t="s">
        <v>5</v>
      </c>
      <c r="Q31" s="4" t="s">
        <v>549</v>
      </c>
      <c r="R31" s="4">
        <v>0</v>
      </c>
      <c r="S31" s="4" t="s">
        <v>502</v>
      </c>
      <c r="T31" s="4" t="s">
        <v>1364</v>
      </c>
    </row>
    <row r="32" spans="1:20" x14ac:dyDescent="0.25">
      <c r="A32" s="4" t="s">
        <v>1403</v>
      </c>
      <c r="B32" s="4" t="s">
        <v>1404</v>
      </c>
      <c r="C32" s="4" t="s">
        <v>1405</v>
      </c>
      <c r="D32" s="4" t="s">
        <v>55</v>
      </c>
      <c r="E32" s="4">
        <v>2023</v>
      </c>
      <c r="F32" s="4" t="s">
        <v>1406</v>
      </c>
      <c r="G32" s="4">
        <v>0</v>
      </c>
      <c r="H32" s="4">
        <v>0</v>
      </c>
      <c r="I32" s="4">
        <v>0</v>
      </c>
      <c r="J32" s="4">
        <v>228</v>
      </c>
      <c r="K32" s="4">
        <v>239</v>
      </c>
      <c r="L32" s="4">
        <v>11</v>
      </c>
      <c r="M32" s="4">
        <v>0</v>
      </c>
      <c r="N32" s="4" t="s">
        <v>1407</v>
      </c>
      <c r="O32" s="4" t="s">
        <v>1408</v>
      </c>
      <c r="P32" s="4" t="s">
        <v>4</v>
      </c>
      <c r="Q32" s="4" t="s">
        <v>501</v>
      </c>
      <c r="R32" s="4">
        <v>0</v>
      </c>
      <c r="S32" s="4" t="s">
        <v>502</v>
      </c>
      <c r="T32" s="4" t="s">
        <v>1409</v>
      </c>
    </row>
    <row r="33" spans="1:20" x14ac:dyDescent="0.25">
      <c r="A33" s="4" t="s">
        <v>1467</v>
      </c>
      <c r="B33" s="4" t="s">
        <v>1468</v>
      </c>
      <c r="C33" s="4" t="s">
        <v>1469</v>
      </c>
      <c r="D33" s="4" t="s">
        <v>44</v>
      </c>
      <c r="E33" s="4">
        <v>2023</v>
      </c>
      <c r="F33" s="4" t="s">
        <v>1470</v>
      </c>
      <c r="G33" s="4">
        <v>0</v>
      </c>
      <c r="H33" s="4">
        <v>0</v>
      </c>
      <c r="I33" s="4">
        <v>0</v>
      </c>
      <c r="J33" s="4">
        <v>1646</v>
      </c>
      <c r="K33" s="4">
        <v>1656</v>
      </c>
      <c r="L33" s="4">
        <v>10</v>
      </c>
      <c r="M33" s="4">
        <v>2</v>
      </c>
      <c r="N33" s="4" t="s">
        <v>1471</v>
      </c>
      <c r="O33" s="4" t="s">
        <v>1472</v>
      </c>
      <c r="P33" s="4" t="s">
        <v>4</v>
      </c>
      <c r="Q33" s="4" t="s">
        <v>501</v>
      </c>
      <c r="R33" s="4" t="s">
        <v>534</v>
      </c>
      <c r="S33" s="4" t="s">
        <v>502</v>
      </c>
      <c r="T33" s="4" t="s">
        <v>1473</v>
      </c>
    </row>
    <row r="34" spans="1:20" x14ac:dyDescent="0.25">
      <c r="A34" s="4" t="s">
        <v>1485</v>
      </c>
      <c r="B34" s="4" t="s">
        <v>1486</v>
      </c>
      <c r="C34" s="4" t="s">
        <v>1487</v>
      </c>
      <c r="D34" s="4" t="s">
        <v>220</v>
      </c>
      <c r="E34" s="4">
        <v>2024</v>
      </c>
      <c r="F34" s="4" t="s">
        <v>738</v>
      </c>
      <c r="G34" s="4">
        <v>0</v>
      </c>
      <c r="H34" s="4">
        <v>0</v>
      </c>
      <c r="I34" s="4">
        <v>0</v>
      </c>
      <c r="J34" s="4">
        <v>1</v>
      </c>
      <c r="K34" s="4">
        <v>20</v>
      </c>
      <c r="L34" s="4">
        <v>19</v>
      </c>
      <c r="M34" s="4">
        <v>0</v>
      </c>
      <c r="N34" s="4" t="s">
        <v>1488</v>
      </c>
      <c r="O34" s="4" t="s">
        <v>1489</v>
      </c>
      <c r="P34" s="4" t="s">
        <v>5</v>
      </c>
      <c r="Q34" s="4" t="s">
        <v>549</v>
      </c>
      <c r="R34" s="4">
        <v>0</v>
      </c>
      <c r="S34" s="4" t="s">
        <v>502</v>
      </c>
      <c r="T34" s="4" t="s">
        <v>1490</v>
      </c>
    </row>
    <row r="35" spans="1:20" x14ac:dyDescent="0.25">
      <c r="A35" s="4" t="s">
        <v>1491</v>
      </c>
      <c r="B35" s="4" t="s">
        <v>1492</v>
      </c>
      <c r="C35" s="4" t="s">
        <v>1493</v>
      </c>
      <c r="D35" s="4" t="s">
        <v>175</v>
      </c>
      <c r="E35" s="4">
        <v>2024</v>
      </c>
      <c r="F35" s="4" t="s">
        <v>1494</v>
      </c>
      <c r="G35" s="4">
        <v>0</v>
      </c>
      <c r="H35" s="4">
        <v>0</v>
      </c>
      <c r="I35" s="4">
        <v>0</v>
      </c>
      <c r="J35" s="4">
        <v>57</v>
      </c>
      <c r="K35" s="4">
        <v>61</v>
      </c>
      <c r="L35" s="4">
        <v>4</v>
      </c>
      <c r="M35" s="4">
        <v>1</v>
      </c>
      <c r="N35" s="4" t="s">
        <v>1495</v>
      </c>
      <c r="O35" s="4" t="s">
        <v>1496</v>
      </c>
      <c r="P35" s="4" t="s">
        <v>4</v>
      </c>
      <c r="Q35" s="4" t="s">
        <v>501</v>
      </c>
      <c r="R35" s="4" t="s">
        <v>569</v>
      </c>
      <c r="S35" s="4" t="s">
        <v>502</v>
      </c>
      <c r="T35" s="4" t="s">
        <v>1497</v>
      </c>
    </row>
    <row r="36" spans="1:20" x14ac:dyDescent="0.25">
      <c r="A36" s="4" t="s">
        <v>1498</v>
      </c>
      <c r="B36" s="4" t="s">
        <v>1499</v>
      </c>
      <c r="C36" s="4" t="s">
        <v>1500</v>
      </c>
      <c r="D36" s="4" t="s">
        <v>46</v>
      </c>
      <c r="E36" s="4">
        <v>2023</v>
      </c>
      <c r="F36" s="4" t="s">
        <v>1501</v>
      </c>
      <c r="G36" s="4">
        <v>0</v>
      </c>
      <c r="H36" s="4">
        <v>0</v>
      </c>
      <c r="I36" s="4">
        <v>0</v>
      </c>
      <c r="J36" s="4">
        <v>5066</v>
      </c>
      <c r="K36" s="4">
        <v>5070</v>
      </c>
      <c r="L36" s="4">
        <v>4</v>
      </c>
      <c r="M36" s="4">
        <v>1</v>
      </c>
      <c r="N36" s="4" t="s">
        <v>1502</v>
      </c>
      <c r="O36" s="4" t="s">
        <v>1503</v>
      </c>
      <c r="P36" s="4" t="s">
        <v>4</v>
      </c>
      <c r="Q36" s="4" t="s">
        <v>501</v>
      </c>
      <c r="R36" s="4" t="s">
        <v>847</v>
      </c>
      <c r="S36" s="4" t="s">
        <v>502</v>
      </c>
      <c r="T36" s="4" t="s">
        <v>1504</v>
      </c>
    </row>
    <row r="37" spans="1:20" x14ac:dyDescent="0.25">
      <c r="A37" s="4" t="s">
        <v>1549</v>
      </c>
      <c r="B37" s="4" t="s">
        <v>1550</v>
      </c>
      <c r="C37" s="4" t="s">
        <v>1551</v>
      </c>
      <c r="D37" s="4" t="s">
        <v>144</v>
      </c>
      <c r="E37" s="4">
        <v>2024</v>
      </c>
      <c r="F37" s="4" t="s">
        <v>561</v>
      </c>
      <c r="G37" s="4">
        <v>0</v>
      </c>
      <c r="H37" s="4">
        <v>0</v>
      </c>
      <c r="I37" s="4">
        <v>0</v>
      </c>
      <c r="J37" s="4">
        <v>600</v>
      </c>
      <c r="K37" s="4">
        <v>603</v>
      </c>
      <c r="L37" s="4">
        <v>3</v>
      </c>
      <c r="M37" s="4">
        <v>0</v>
      </c>
      <c r="N37" s="4" t="s">
        <v>1552</v>
      </c>
      <c r="O37" s="4" t="s">
        <v>1553</v>
      </c>
      <c r="P37" s="4" t="s">
        <v>4</v>
      </c>
      <c r="Q37" s="4" t="s">
        <v>501</v>
      </c>
      <c r="R37" s="4">
        <v>0</v>
      </c>
      <c r="S37" s="4" t="s">
        <v>502</v>
      </c>
      <c r="T37" s="4" t="s">
        <v>1554</v>
      </c>
    </row>
    <row r="38" spans="1:20" x14ac:dyDescent="0.25">
      <c r="A38" s="4" t="s">
        <v>1562</v>
      </c>
      <c r="B38" s="4" t="s">
        <v>1563</v>
      </c>
      <c r="C38" s="4" t="s">
        <v>1564</v>
      </c>
      <c r="D38" s="4" t="s">
        <v>1565</v>
      </c>
      <c r="E38" s="4">
        <v>2024</v>
      </c>
      <c r="F38" s="4" t="s">
        <v>507</v>
      </c>
      <c r="G38" s="4" t="s">
        <v>511</v>
      </c>
      <c r="H38" s="4">
        <v>0</v>
      </c>
      <c r="I38" s="4">
        <v>0</v>
      </c>
      <c r="J38" s="4">
        <v>117</v>
      </c>
      <c r="K38" s="4">
        <v>126</v>
      </c>
      <c r="L38" s="4">
        <v>9</v>
      </c>
      <c r="M38" s="4">
        <v>0</v>
      </c>
      <c r="N38" s="4" t="s">
        <v>1566</v>
      </c>
      <c r="O38" s="4" t="s">
        <v>1567</v>
      </c>
      <c r="P38" s="4" t="s">
        <v>4</v>
      </c>
      <c r="Q38" s="4" t="s">
        <v>501</v>
      </c>
      <c r="R38" s="4" t="s">
        <v>576</v>
      </c>
      <c r="S38" s="4" t="s">
        <v>502</v>
      </c>
      <c r="T38" s="4" t="s">
        <v>1568</v>
      </c>
    </row>
    <row r="39" spans="1:20" x14ac:dyDescent="0.25">
      <c r="A39" s="4" t="s">
        <v>1575</v>
      </c>
      <c r="B39" s="4" t="s">
        <v>1576</v>
      </c>
      <c r="C39" s="4" t="s">
        <v>1577</v>
      </c>
      <c r="D39" s="4" t="s">
        <v>228</v>
      </c>
      <c r="E39" s="4">
        <v>2024</v>
      </c>
      <c r="F39" s="4" t="s">
        <v>751</v>
      </c>
      <c r="G39" s="4">
        <v>0</v>
      </c>
      <c r="H39" s="4">
        <v>0</v>
      </c>
      <c r="I39" s="4">
        <v>0</v>
      </c>
      <c r="J39" s="4">
        <v>1209</v>
      </c>
      <c r="K39" s="4">
        <v>1221</v>
      </c>
      <c r="L39" s="4">
        <v>12</v>
      </c>
      <c r="M39" s="4">
        <v>1</v>
      </c>
      <c r="N39" s="4" t="s">
        <v>1578</v>
      </c>
      <c r="O39" s="4" t="s">
        <v>1579</v>
      </c>
      <c r="P39" s="4" t="s">
        <v>4</v>
      </c>
      <c r="Q39" s="4" t="s">
        <v>501</v>
      </c>
      <c r="R39" s="4" t="s">
        <v>534</v>
      </c>
      <c r="S39" s="4" t="s">
        <v>502</v>
      </c>
      <c r="T39" s="4" t="s">
        <v>1580</v>
      </c>
    </row>
    <row r="40" spans="1:20" x14ac:dyDescent="0.25">
      <c r="A40" s="4" t="s">
        <v>1581</v>
      </c>
      <c r="B40" s="4" t="s">
        <v>1582</v>
      </c>
      <c r="C40" s="4" t="s">
        <v>1583</v>
      </c>
      <c r="D40" s="4" t="s">
        <v>241</v>
      </c>
      <c r="E40" s="4">
        <v>2023</v>
      </c>
      <c r="F40" s="4" t="s">
        <v>1584</v>
      </c>
      <c r="G40" s="4">
        <v>0</v>
      </c>
      <c r="H40" s="4">
        <v>0</v>
      </c>
      <c r="I40" s="4">
        <v>0</v>
      </c>
      <c r="J40" s="4">
        <v>235</v>
      </c>
      <c r="K40" s="4">
        <v>238</v>
      </c>
      <c r="L40" s="4">
        <v>3</v>
      </c>
      <c r="M40" s="4">
        <v>1</v>
      </c>
      <c r="N40" s="4" t="s">
        <v>1585</v>
      </c>
      <c r="O40" s="4" t="s">
        <v>1586</v>
      </c>
      <c r="P40" s="4" t="s">
        <v>4</v>
      </c>
      <c r="Q40" s="4" t="s">
        <v>501</v>
      </c>
      <c r="R40" s="4">
        <v>0</v>
      </c>
      <c r="S40" s="4" t="s">
        <v>502</v>
      </c>
      <c r="T40" s="4" t="s">
        <v>1587</v>
      </c>
    </row>
    <row r="41" spans="1:20" x14ac:dyDescent="0.25">
      <c r="A41" s="4" t="s">
        <v>1588</v>
      </c>
      <c r="B41" s="4" t="s">
        <v>1589</v>
      </c>
      <c r="C41" s="4" t="s">
        <v>1590</v>
      </c>
      <c r="D41" s="4" t="s">
        <v>198</v>
      </c>
      <c r="E41" s="4">
        <v>2024</v>
      </c>
      <c r="F41" s="4" t="s">
        <v>202</v>
      </c>
      <c r="G41" s="4">
        <v>0</v>
      </c>
      <c r="H41" s="4">
        <v>0</v>
      </c>
      <c r="I41" s="4">
        <v>0</v>
      </c>
      <c r="J41" s="4">
        <v>419</v>
      </c>
      <c r="K41" s="4">
        <v>430</v>
      </c>
      <c r="L41" s="4">
        <v>11</v>
      </c>
      <c r="M41" s="4">
        <v>0</v>
      </c>
      <c r="N41" s="4" t="s">
        <v>1591</v>
      </c>
      <c r="O41" s="4" t="s">
        <v>1592</v>
      </c>
      <c r="P41" s="4" t="s">
        <v>4</v>
      </c>
      <c r="Q41" s="4" t="s">
        <v>501</v>
      </c>
      <c r="R41" s="4">
        <v>0</v>
      </c>
      <c r="S41" s="4" t="s">
        <v>502</v>
      </c>
      <c r="T41" s="4" t="s">
        <v>1593</v>
      </c>
    </row>
    <row r="42" spans="1:20" x14ac:dyDescent="0.25">
      <c r="A42" s="4" t="s">
        <v>1594</v>
      </c>
      <c r="B42" s="4" t="s">
        <v>1595</v>
      </c>
      <c r="C42" s="4" t="s">
        <v>1596</v>
      </c>
      <c r="D42" s="4" t="s">
        <v>32</v>
      </c>
      <c r="E42" s="4">
        <v>2024</v>
      </c>
      <c r="F42" s="4" t="s">
        <v>751</v>
      </c>
      <c r="G42" s="4">
        <v>0</v>
      </c>
      <c r="H42" s="4">
        <v>0</v>
      </c>
      <c r="I42" s="4">
        <v>0</v>
      </c>
      <c r="J42" s="4">
        <v>484</v>
      </c>
      <c r="K42" s="4">
        <v>495</v>
      </c>
      <c r="L42" s="4">
        <v>11</v>
      </c>
      <c r="M42" s="4">
        <v>0</v>
      </c>
      <c r="N42" s="4" t="s">
        <v>1597</v>
      </c>
      <c r="O42" s="4" t="s">
        <v>1598</v>
      </c>
      <c r="P42" s="4" t="s">
        <v>4</v>
      </c>
      <c r="Q42" s="4" t="s">
        <v>501</v>
      </c>
      <c r="R42" s="4" t="s">
        <v>569</v>
      </c>
      <c r="S42" s="4" t="s">
        <v>502</v>
      </c>
      <c r="T42" s="4" t="s">
        <v>1599</v>
      </c>
    </row>
    <row r="43" spans="1:20" x14ac:dyDescent="0.25">
      <c r="A43" s="4" t="s">
        <v>1633</v>
      </c>
      <c r="B43" s="4" t="s">
        <v>1634</v>
      </c>
      <c r="C43" s="4" t="s">
        <v>1635</v>
      </c>
      <c r="D43" s="4" t="s">
        <v>61</v>
      </c>
      <c r="E43" s="4">
        <v>2023</v>
      </c>
      <c r="F43" s="4" t="s">
        <v>1636</v>
      </c>
      <c r="G43" s="4">
        <v>0</v>
      </c>
      <c r="H43" s="4">
        <v>0</v>
      </c>
      <c r="I43" s="4">
        <v>0</v>
      </c>
      <c r="J43" s="4">
        <v>127</v>
      </c>
      <c r="K43" s="4">
        <v>133</v>
      </c>
      <c r="L43" s="4">
        <v>6</v>
      </c>
      <c r="M43" s="4">
        <v>0</v>
      </c>
      <c r="N43" s="4" t="s">
        <v>1637</v>
      </c>
      <c r="O43" s="4" t="s">
        <v>1638</v>
      </c>
      <c r="P43" s="4" t="s">
        <v>4</v>
      </c>
      <c r="Q43" s="4" t="s">
        <v>501</v>
      </c>
      <c r="R43" s="4">
        <v>0</v>
      </c>
      <c r="S43" s="4" t="s">
        <v>502</v>
      </c>
      <c r="T43" s="4" t="s">
        <v>1639</v>
      </c>
    </row>
    <row r="44" spans="1:20" x14ac:dyDescent="0.25">
      <c r="A44" s="4" t="s">
        <v>1670</v>
      </c>
      <c r="B44" s="4" t="s">
        <v>1671</v>
      </c>
      <c r="C44" s="4" t="s">
        <v>1672</v>
      </c>
      <c r="D44" s="4" t="s">
        <v>37</v>
      </c>
      <c r="E44" s="4">
        <v>2024</v>
      </c>
      <c r="F44" s="4" t="s">
        <v>1673</v>
      </c>
      <c r="G44" s="4">
        <v>17</v>
      </c>
      <c r="H44" s="4">
        <v>1</v>
      </c>
      <c r="I44" s="4">
        <v>152</v>
      </c>
      <c r="J44" s="4">
        <v>0</v>
      </c>
      <c r="K44" s="4">
        <v>0</v>
      </c>
      <c r="L44" s="4">
        <v>0</v>
      </c>
      <c r="M44" s="4">
        <v>0</v>
      </c>
      <c r="N44" s="4" t="s">
        <v>1674</v>
      </c>
      <c r="O44" s="4" t="s">
        <v>1675</v>
      </c>
      <c r="P44" s="4" t="s">
        <v>5</v>
      </c>
      <c r="Q44" s="4" t="s">
        <v>501</v>
      </c>
      <c r="R44" s="4" t="s">
        <v>599</v>
      </c>
      <c r="S44" s="4" t="s">
        <v>502</v>
      </c>
      <c r="T44" s="4" t="s">
        <v>1676</v>
      </c>
    </row>
    <row r="45" spans="1:20" x14ac:dyDescent="0.25">
      <c r="A45" s="4" t="s">
        <v>1723</v>
      </c>
      <c r="B45" s="4" t="s">
        <v>1724</v>
      </c>
      <c r="C45" s="4" t="s">
        <v>1725</v>
      </c>
      <c r="D45" s="4" t="s">
        <v>163</v>
      </c>
      <c r="E45" s="4">
        <v>2024</v>
      </c>
      <c r="F45" s="4" t="s">
        <v>1726</v>
      </c>
      <c r="G45" s="4">
        <v>216</v>
      </c>
      <c r="H45" s="4">
        <v>0</v>
      </c>
      <c r="I45" s="4">
        <v>112149</v>
      </c>
      <c r="J45" s="4">
        <v>0</v>
      </c>
      <c r="K45" s="4">
        <v>0</v>
      </c>
      <c r="L45" s="4">
        <v>0</v>
      </c>
      <c r="M45" s="4">
        <v>0</v>
      </c>
      <c r="N45" s="4" t="s">
        <v>1727</v>
      </c>
      <c r="O45" s="4" t="s">
        <v>1728</v>
      </c>
      <c r="P45" s="4" t="s">
        <v>5</v>
      </c>
      <c r="Q45" s="4" t="s">
        <v>501</v>
      </c>
      <c r="R45" s="4">
        <v>0</v>
      </c>
      <c r="S45" s="4" t="s">
        <v>502</v>
      </c>
      <c r="T45" s="4" t="s">
        <v>1729</v>
      </c>
    </row>
    <row r="46" spans="1:20" x14ac:dyDescent="0.25">
      <c r="A46" s="4" t="s">
        <v>1819</v>
      </c>
      <c r="B46" s="4" t="s">
        <v>1820</v>
      </c>
      <c r="C46" s="4" t="s">
        <v>1821</v>
      </c>
      <c r="D46" s="4" t="s">
        <v>1822</v>
      </c>
      <c r="E46" s="4">
        <v>2023</v>
      </c>
      <c r="F46" s="4" t="s">
        <v>517</v>
      </c>
      <c r="G46" s="4">
        <v>3681</v>
      </c>
      <c r="H46" s="4">
        <v>0</v>
      </c>
      <c r="I46" s="4">
        <v>0</v>
      </c>
      <c r="J46" s="4">
        <v>615</v>
      </c>
      <c r="K46" s="4">
        <v>623</v>
      </c>
      <c r="L46" s="4">
        <v>8</v>
      </c>
      <c r="M46" s="4">
        <v>0</v>
      </c>
      <c r="N46" s="4">
        <v>0</v>
      </c>
      <c r="O46" s="4" t="s">
        <v>1823</v>
      </c>
      <c r="P46" s="4" t="s">
        <v>4</v>
      </c>
      <c r="Q46" s="4" t="s">
        <v>501</v>
      </c>
      <c r="R46" s="4">
        <v>0</v>
      </c>
      <c r="S46" s="4" t="s">
        <v>502</v>
      </c>
      <c r="T46" s="4" t="s">
        <v>1824</v>
      </c>
    </row>
    <row r="47" spans="1:20" x14ac:dyDescent="0.25">
      <c r="A47" s="4" t="s">
        <v>1832</v>
      </c>
      <c r="B47" s="4" t="s">
        <v>1833</v>
      </c>
      <c r="C47" s="4" t="s">
        <v>1834</v>
      </c>
      <c r="D47" s="4" t="s">
        <v>125</v>
      </c>
      <c r="E47" s="4">
        <v>2023</v>
      </c>
      <c r="F47" s="4" t="s">
        <v>1835</v>
      </c>
      <c r="G47" s="4">
        <v>0</v>
      </c>
      <c r="H47" s="4">
        <v>0</v>
      </c>
      <c r="I47" s="4">
        <v>0</v>
      </c>
      <c r="J47" s="4">
        <v>68</v>
      </c>
      <c r="K47" s="4">
        <v>78</v>
      </c>
      <c r="L47" s="4">
        <v>10</v>
      </c>
      <c r="M47" s="4">
        <v>0</v>
      </c>
      <c r="N47" s="4" t="s">
        <v>1836</v>
      </c>
      <c r="O47" s="4" t="s">
        <v>1837</v>
      </c>
      <c r="P47" s="4" t="s">
        <v>4</v>
      </c>
      <c r="Q47" s="4" t="s">
        <v>501</v>
      </c>
      <c r="R47" s="4">
        <v>0</v>
      </c>
      <c r="S47" s="4" t="s">
        <v>502</v>
      </c>
      <c r="T47" s="4" t="s">
        <v>1838</v>
      </c>
    </row>
    <row r="48" spans="1:20" x14ac:dyDescent="0.25">
      <c r="A48" s="4" t="s">
        <v>1878</v>
      </c>
      <c r="B48" s="4" t="s">
        <v>1879</v>
      </c>
      <c r="C48" s="4" t="s">
        <v>1880</v>
      </c>
      <c r="D48" s="4" t="s">
        <v>8</v>
      </c>
      <c r="E48" s="4">
        <v>2024</v>
      </c>
      <c r="F48" s="4" t="s">
        <v>1854</v>
      </c>
      <c r="G48" s="4">
        <v>16</v>
      </c>
      <c r="H48" s="4">
        <v>5</v>
      </c>
      <c r="I48" s="4">
        <v>177</v>
      </c>
      <c r="J48" s="4">
        <v>0</v>
      </c>
      <c r="K48" s="4">
        <v>0</v>
      </c>
      <c r="L48" s="4">
        <v>0</v>
      </c>
      <c r="M48" s="4">
        <v>0</v>
      </c>
      <c r="N48" s="4" t="s">
        <v>1881</v>
      </c>
      <c r="O48" s="4" t="s">
        <v>1882</v>
      </c>
      <c r="P48" s="4" t="s">
        <v>5</v>
      </c>
      <c r="Q48" s="4" t="s">
        <v>501</v>
      </c>
      <c r="R48" s="4" t="s">
        <v>599</v>
      </c>
      <c r="S48" s="4" t="s">
        <v>502</v>
      </c>
      <c r="T48" s="4" t="s">
        <v>1883</v>
      </c>
    </row>
    <row r="49" spans="1:20" x14ac:dyDescent="0.25">
      <c r="A49" s="4" t="s">
        <v>1909</v>
      </c>
      <c r="B49" s="4" t="s">
        <v>1910</v>
      </c>
      <c r="C49" s="4" t="s">
        <v>1911</v>
      </c>
      <c r="D49" s="4" t="s">
        <v>63</v>
      </c>
      <c r="E49" s="4">
        <v>2023</v>
      </c>
      <c r="F49" s="4" t="s">
        <v>1912</v>
      </c>
      <c r="G49" s="4">
        <v>15</v>
      </c>
      <c r="H49" s="4">
        <v>1</v>
      </c>
      <c r="I49" s="4">
        <v>0</v>
      </c>
      <c r="J49" s="4">
        <v>0</v>
      </c>
      <c r="K49" s="4">
        <v>0</v>
      </c>
      <c r="L49" s="4">
        <v>0</v>
      </c>
      <c r="M49" s="4">
        <v>0</v>
      </c>
      <c r="N49" s="4" t="s">
        <v>1913</v>
      </c>
      <c r="O49" s="4" t="s">
        <v>1914</v>
      </c>
      <c r="P49" s="4" t="s">
        <v>5</v>
      </c>
      <c r="Q49" s="4" t="s">
        <v>501</v>
      </c>
      <c r="R49" s="4" t="s">
        <v>569</v>
      </c>
      <c r="S49" s="4" t="s">
        <v>502</v>
      </c>
      <c r="T49" s="4" t="s">
        <v>1915</v>
      </c>
    </row>
    <row r="50" spans="1:20" x14ac:dyDescent="0.25">
      <c r="A50" s="4" t="s">
        <v>1919</v>
      </c>
      <c r="B50" s="4" t="s">
        <v>1920</v>
      </c>
      <c r="C50" s="4" t="s">
        <v>1921</v>
      </c>
      <c r="D50" s="4" t="s">
        <v>48</v>
      </c>
      <c r="E50" s="4">
        <v>2023</v>
      </c>
      <c r="F50" s="4" t="s">
        <v>1922</v>
      </c>
      <c r="G50" s="4">
        <v>0</v>
      </c>
      <c r="H50" s="4">
        <v>0</v>
      </c>
      <c r="I50" s="4">
        <v>0</v>
      </c>
      <c r="J50" s="4">
        <v>491</v>
      </c>
      <c r="K50" s="4">
        <v>514</v>
      </c>
      <c r="L50" s="4">
        <v>23</v>
      </c>
      <c r="M50" s="4">
        <v>73</v>
      </c>
      <c r="N50" s="4" t="s">
        <v>1923</v>
      </c>
      <c r="O50" s="4" t="s">
        <v>1924</v>
      </c>
      <c r="P50" s="4" t="s">
        <v>4</v>
      </c>
      <c r="Q50" s="4" t="s">
        <v>501</v>
      </c>
      <c r="R50" s="4" t="s">
        <v>847</v>
      </c>
      <c r="S50" s="4" t="s">
        <v>502</v>
      </c>
      <c r="T50" s="4" t="s">
        <v>1925</v>
      </c>
    </row>
    <row r="51" spans="1:20" x14ac:dyDescent="0.25">
      <c r="A51" s="4" t="s">
        <v>1954</v>
      </c>
      <c r="B51" s="4" t="s">
        <v>1955</v>
      </c>
      <c r="C51" s="4" t="s">
        <v>1956</v>
      </c>
      <c r="D51" s="4" t="s">
        <v>56</v>
      </c>
      <c r="E51" s="4">
        <v>2023</v>
      </c>
      <c r="F51" s="4" t="s">
        <v>1957</v>
      </c>
      <c r="G51" s="4">
        <v>0</v>
      </c>
      <c r="H51" s="4">
        <v>0</v>
      </c>
      <c r="I51" s="4">
        <v>0</v>
      </c>
      <c r="J51" s="4">
        <v>184</v>
      </c>
      <c r="K51" s="4">
        <v>193</v>
      </c>
      <c r="L51" s="4">
        <v>9</v>
      </c>
      <c r="M51" s="4">
        <v>0</v>
      </c>
      <c r="N51" s="4" t="s">
        <v>1958</v>
      </c>
      <c r="O51" s="4" t="s">
        <v>1959</v>
      </c>
      <c r="P51" s="4" t="s">
        <v>4</v>
      </c>
      <c r="Q51" s="4" t="s">
        <v>501</v>
      </c>
      <c r="R51" s="4">
        <v>0</v>
      </c>
      <c r="S51" s="4" t="s">
        <v>502</v>
      </c>
      <c r="T51" s="4" t="s">
        <v>1960</v>
      </c>
    </row>
    <row r="52" spans="1:20" x14ac:dyDescent="0.25">
      <c r="A52" s="4" t="s">
        <v>1961</v>
      </c>
      <c r="B52" s="4" t="s">
        <v>1962</v>
      </c>
      <c r="C52" s="4" t="s">
        <v>1963</v>
      </c>
      <c r="D52" s="4" t="s">
        <v>39</v>
      </c>
      <c r="E52" s="4">
        <v>2024</v>
      </c>
      <c r="F52" s="4" t="s">
        <v>1964</v>
      </c>
      <c r="G52" s="4">
        <v>17</v>
      </c>
      <c r="H52" s="4">
        <v>0</v>
      </c>
      <c r="I52" s="4">
        <v>0</v>
      </c>
      <c r="J52" s="4">
        <v>1639</v>
      </c>
      <c r="K52" s="4">
        <v>1654</v>
      </c>
      <c r="L52" s="4">
        <v>15</v>
      </c>
      <c r="M52" s="4">
        <v>0</v>
      </c>
      <c r="N52" s="4" t="s">
        <v>1965</v>
      </c>
      <c r="O52" s="4" t="s">
        <v>1966</v>
      </c>
      <c r="P52" s="4" t="s">
        <v>5</v>
      </c>
      <c r="Q52" s="4" t="s">
        <v>501</v>
      </c>
      <c r="R52" s="4">
        <v>0</v>
      </c>
      <c r="S52" s="4" t="s">
        <v>502</v>
      </c>
      <c r="T52" s="4" t="s">
        <v>1967</v>
      </c>
    </row>
    <row r="53" spans="1:20" x14ac:dyDescent="0.25">
      <c r="A53" s="4" t="s">
        <v>1973</v>
      </c>
      <c r="B53" s="4" t="s">
        <v>1974</v>
      </c>
      <c r="C53" s="4" t="s">
        <v>1975</v>
      </c>
      <c r="D53" s="4" t="s">
        <v>64</v>
      </c>
      <c r="E53" s="4">
        <v>2023</v>
      </c>
      <c r="F53" s="4" t="s">
        <v>1976</v>
      </c>
      <c r="G53" s="4">
        <v>0</v>
      </c>
      <c r="H53" s="4">
        <v>0</v>
      </c>
      <c r="I53" s="4">
        <v>0</v>
      </c>
      <c r="J53" s="4">
        <v>139</v>
      </c>
      <c r="K53" s="4">
        <v>144</v>
      </c>
      <c r="L53" s="4">
        <v>5</v>
      </c>
      <c r="M53" s="4">
        <v>1</v>
      </c>
      <c r="N53" s="4" t="s">
        <v>1977</v>
      </c>
      <c r="O53" s="4" t="s">
        <v>1978</v>
      </c>
      <c r="P53" s="4" t="s">
        <v>4</v>
      </c>
      <c r="Q53" s="4" t="s">
        <v>501</v>
      </c>
      <c r="R53" s="4" t="s">
        <v>534</v>
      </c>
      <c r="S53" s="4" t="s">
        <v>502</v>
      </c>
      <c r="T53" s="4" t="s">
        <v>1979</v>
      </c>
    </row>
    <row r="54" spans="1:20" x14ac:dyDescent="0.25">
      <c r="A54" s="4" t="s">
        <v>2006</v>
      </c>
      <c r="B54" s="4" t="s">
        <v>2007</v>
      </c>
      <c r="C54" s="4" t="s">
        <v>2008</v>
      </c>
      <c r="D54" s="4" t="s">
        <v>138</v>
      </c>
      <c r="E54" s="4">
        <v>2024</v>
      </c>
      <c r="F54" s="4" t="s">
        <v>2009</v>
      </c>
      <c r="G54" s="4">
        <v>0</v>
      </c>
      <c r="H54" s="4">
        <v>0</v>
      </c>
      <c r="I54" s="4">
        <v>0</v>
      </c>
      <c r="J54" s="4">
        <v>913</v>
      </c>
      <c r="K54" s="4">
        <v>920</v>
      </c>
      <c r="L54" s="4">
        <v>7</v>
      </c>
      <c r="M54" s="4">
        <v>1</v>
      </c>
      <c r="N54" s="4" t="s">
        <v>2010</v>
      </c>
      <c r="O54" s="4" t="s">
        <v>2011</v>
      </c>
      <c r="P54" s="4" t="s">
        <v>4</v>
      </c>
      <c r="Q54" s="4" t="s">
        <v>501</v>
      </c>
      <c r="R54" s="4">
        <v>0</v>
      </c>
      <c r="S54" s="4" t="s">
        <v>502</v>
      </c>
      <c r="T54" s="4" t="s">
        <v>2012</v>
      </c>
    </row>
    <row r="55" spans="1:20" x14ac:dyDescent="0.25">
      <c r="A55" s="4" t="s">
        <v>2020</v>
      </c>
      <c r="B55" s="4" t="s">
        <v>2021</v>
      </c>
      <c r="C55" s="4" t="s">
        <v>2022</v>
      </c>
      <c r="D55" s="4" t="s">
        <v>36</v>
      </c>
      <c r="E55" s="4">
        <v>2024</v>
      </c>
      <c r="F55" s="4" t="s">
        <v>751</v>
      </c>
      <c r="G55" s="4">
        <v>0</v>
      </c>
      <c r="H55" s="4">
        <v>0</v>
      </c>
      <c r="I55" s="4">
        <v>0</v>
      </c>
      <c r="J55" s="4">
        <v>0</v>
      </c>
      <c r="K55" s="4">
        <v>0</v>
      </c>
      <c r="L55" s="4">
        <v>0</v>
      </c>
      <c r="M55" s="4">
        <v>0</v>
      </c>
      <c r="N55" s="4" t="s">
        <v>2023</v>
      </c>
      <c r="O55" s="4" t="s">
        <v>2024</v>
      </c>
      <c r="P55" s="4" t="s">
        <v>4</v>
      </c>
      <c r="Q55" s="4" t="s">
        <v>501</v>
      </c>
      <c r="R55" s="4">
        <v>0</v>
      </c>
      <c r="S55" s="4" t="s">
        <v>502</v>
      </c>
      <c r="T55" s="4" t="s">
        <v>2025</v>
      </c>
    </row>
    <row r="56" spans="1:20" x14ac:dyDescent="0.25">
      <c r="A56" s="4" t="s">
        <v>2080</v>
      </c>
      <c r="B56" s="4" t="s">
        <v>2081</v>
      </c>
      <c r="C56" s="4" t="s">
        <v>2082</v>
      </c>
      <c r="D56" s="4" t="s">
        <v>168</v>
      </c>
      <c r="E56" s="4">
        <v>2024</v>
      </c>
      <c r="F56" s="4" t="s">
        <v>164</v>
      </c>
      <c r="G56" s="4">
        <v>0</v>
      </c>
      <c r="H56" s="4">
        <v>0</v>
      </c>
      <c r="I56" s="4">
        <v>0</v>
      </c>
      <c r="J56" s="4">
        <v>417</v>
      </c>
      <c r="K56" s="4">
        <v>428</v>
      </c>
      <c r="L56" s="4">
        <v>11</v>
      </c>
      <c r="M56" s="4">
        <v>0</v>
      </c>
      <c r="N56" s="4" t="s">
        <v>2083</v>
      </c>
      <c r="O56" s="4" t="s">
        <v>2084</v>
      </c>
      <c r="P56" s="4" t="s">
        <v>4</v>
      </c>
      <c r="Q56" s="4" t="s">
        <v>501</v>
      </c>
      <c r="R56" s="4">
        <v>0</v>
      </c>
      <c r="S56" s="4" t="s">
        <v>502</v>
      </c>
      <c r="T56" s="4" t="s">
        <v>2085</v>
      </c>
    </row>
    <row r="57" spans="1:20" x14ac:dyDescent="0.25">
      <c r="A57" s="4" t="s">
        <v>2086</v>
      </c>
      <c r="B57" s="4" t="s">
        <v>2087</v>
      </c>
      <c r="C57" s="4" t="s">
        <v>2088</v>
      </c>
      <c r="D57" s="4" t="s">
        <v>242</v>
      </c>
      <c r="E57" s="4">
        <v>2023</v>
      </c>
      <c r="F57" s="4" t="s">
        <v>713</v>
      </c>
      <c r="G57" s="4">
        <v>0</v>
      </c>
      <c r="H57" s="4">
        <v>0</v>
      </c>
      <c r="I57" s="4">
        <v>0</v>
      </c>
      <c r="J57" s="4">
        <v>14</v>
      </c>
      <c r="K57" s="4">
        <v>25</v>
      </c>
      <c r="L57" s="4">
        <v>11</v>
      </c>
      <c r="M57" s="4">
        <v>0</v>
      </c>
      <c r="N57" s="4" t="s">
        <v>2089</v>
      </c>
      <c r="O57" s="4" t="s">
        <v>2090</v>
      </c>
      <c r="P57" s="4" t="s">
        <v>4</v>
      </c>
      <c r="Q57" s="4" t="s">
        <v>501</v>
      </c>
      <c r="R57" s="4">
        <v>0</v>
      </c>
      <c r="S57" s="4" t="s">
        <v>502</v>
      </c>
      <c r="T57" s="4" t="s">
        <v>2091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172C-1F1F-479F-A559-117729995C1B}">
  <dimension ref="A1:T49"/>
  <sheetViews>
    <sheetView zoomScaleNormal="100" workbookViewId="0">
      <selection sqref="A1:XFD1"/>
    </sheetView>
  </sheetViews>
  <sheetFormatPr defaultRowHeight="15" x14ac:dyDescent="0.25"/>
  <cols>
    <col min="1" max="3" width="255.7109375" bestFit="1" customWidth="1"/>
    <col min="4" max="4" width="114.7109375" bestFit="1" customWidth="1"/>
    <col min="5" max="5" width="9.5703125" bestFit="1" customWidth="1"/>
    <col min="6" max="6" width="150.28515625" bestFit="1" customWidth="1"/>
    <col min="7" max="7" width="12.5703125" bestFit="1" customWidth="1"/>
    <col min="8" max="8" width="10.140625" bestFit="1" customWidth="1"/>
    <col min="9" max="9" width="12.42578125" bestFit="1" customWidth="1"/>
    <col min="10" max="10" width="14.28515625" bestFit="1" customWidth="1"/>
    <col min="11" max="11" width="13.7109375" bestFit="1" customWidth="1"/>
    <col min="12" max="12" width="15.28515625" bestFit="1" customWidth="1"/>
    <col min="13" max="13" width="12.85546875" bestFit="1" customWidth="1"/>
    <col min="14" max="14" width="39.28515625" bestFit="1" customWidth="1"/>
    <col min="15" max="15" width="163.85546875" bestFit="1" customWidth="1"/>
    <col min="16" max="16" width="28.7109375" bestFit="1" customWidth="1"/>
    <col min="17" max="17" width="31.85546875" bestFit="1" customWidth="1"/>
    <col min="18" max="18" width="53.140625" bestFit="1" customWidth="1"/>
    <col min="19" max="19" width="18.5703125" bestFit="1" customWidth="1"/>
    <col min="20" max="20" width="22.42578125" bestFit="1" customWidth="1"/>
  </cols>
  <sheetData>
    <row r="1" spans="1:20" x14ac:dyDescent="0.25">
      <c r="A1" s="2" t="s">
        <v>480</v>
      </c>
      <c r="B1" s="2" t="s">
        <v>481</v>
      </c>
      <c r="C1" s="2" t="s">
        <v>482</v>
      </c>
      <c r="D1" s="2" t="s">
        <v>0</v>
      </c>
      <c r="E1" s="2" t="s">
        <v>1</v>
      </c>
      <c r="F1" s="2" t="s">
        <v>483</v>
      </c>
      <c r="G1" s="2" t="s">
        <v>484</v>
      </c>
      <c r="H1" s="2" t="s">
        <v>485</v>
      </c>
      <c r="I1" s="2" t="s">
        <v>486</v>
      </c>
      <c r="J1" s="2" t="s">
        <v>487</v>
      </c>
      <c r="K1" s="2" t="s">
        <v>488</v>
      </c>
      <c r="L1" s="2" t="s">
        <v>489</v>
      </c>
      <c r="M1" s="2" t="s">
        <v>490</v>
      </c>
      <c r="N1" s="2" t="s">
        <v>491</v>
      </c>
      <c r="O1" s="2" t="s">
        <v>492</v>
      </c>
      <c r="P1" s="2" t="s">
        <v>3</v>
      </c>
      <c r="Q1" s="2" t="s">
        <v>493</v>
      </c>
      <c r="R1" s="2" t="s">
        <v>494</v>
      </c>
      <c r="S1" s="2" t="s">
        <v>495</v>
      </c>
      <c r="T1" s="2" t="s">
        <v>496</v>
      </c>
    </row>
    <row r="2" spans="1:20" x14ac:dyDescent="0.25">
      <c r="A2" t="s">
        <v>551</v>
      </c>
      <c r="B2" t="s">
        <v>552</v>
      </c>
      <c r="C2" t="s">
        <v>553</v>
      </c>
      <c r="D2" t="s">
        <v>135</v>
      </c>
      <c r="E2">
        <v>2023</v>
      </c>
      <c r="F2" t="s">
        <v>554</v>
      </c>
      <c r="G2">
        <v>0</v>
      </c>
      <c r="H2">
        <v>0</v>
      </c>
      <c r="I2">
        <v>0</v>
      </c>
      <c r="J2">
        <v>0</v>
      </c>
      <c r="K2">
        <v>0</v>
      </c>
      <c r="L2">
        <v>0</v>
      </c>
      <c r="M2">
        <v>1</v>
      </c>
      <c r="N2" t="s">
        <v>555</v>
      </c>
      <c r="O2" t="s">
        <v>556</v>
      </c>
      <c r="P2" t="s">
        <v>4</v>
      </c>
      <c r="Q2" t="s">
        <v>501</v>
      </c>
      <c r="R2" t="s">
        <v>534</v>
      </c>
      <c r="S2" t="s">
        <v>502</v>
      </c>
      <c r="T2" t="s">
        <v>557</v>
      </c>
    </row>
    <row r="3" spans="1:20" x14ac:dyDescent="0.25">
      <c r="A3" t="s">
        <v>558</v>
      </c>
      <c r="B3" t="s">
        <v>559</v>
      </c>
      <c r="C3" t="s">
        <v>560</v>
      </c>
      <c r="D3" t="s">
        <v>47</v>
      </c>
      <c r="E3">
        <v>2023</v>
      </c>
      <c r="F3" t="s">
        <v>561</v>
      </c>
      <c r="G3">
        <v>0</v>
      </c>
      <c r="H3">
        <v>0</v>
      </c>
      <c r="I3">
        <v>0</v>
      </c>
      <c r="J3">
        <v>450</v>
      </c>
      <c r="K3">
        <v>454</v>
      </c>
      <c r="L3">
        <v>4</v>
      </c>
      <c r="M3">
        <v>2</v>
      </c>
      <c r="N3" t="s">
        <v>562</v>
      </c>
      <c r="O3" t="s">
        <v>563</v>
      </c>
      <c r="P3" t="s">
        <v>4</v>
      </c>
      <c r="Q3" t="s">
        <v>501</v>
      </c>
      <c r="R3">
        <v>0</v>
      </c>
      <c r="S3" t="s">
        <v>502</v>
      </c>
      <c r="T3" t="s">
        <v>564</v>
      </c>
    </row>
    <row r="4" spans="1:20" x14ac:dyDescent="0.25">
      <c r="A4" t="s">
        <v>649</v>
      </c>
      <c r="B4" t="s">
        <v>650</v>
      </c>
      <c r="C4" t="s">
        <v>651</v>
      </c>
      <c r="D4" t="s">
        <v>230</v>
      </c>
      <c r="E4">
        <v>2024</v>
      </c>
      <c r="F4" t="s">
        <v>652</v>
      </c>
      <c r="G4" t="s">
        <v>653</v>
      </c>
      <c r="H4">
        <v>0</v>
      </c>
      <c r="I4">
        <v>0</v>
      </c>
      <c r="J4">
        <v>121</v>
      </c>
      <c r="K4">
        <v>139</v>
      </c>
      <c r="L4">
        <v>18</v>
      </c>
      <c r="M4">
        <v>0</v>
      </c>
      <c r="N4" t="s">
        <v>654</v>
      </c>
      <c r="O4" t="s">
        <v>655</v>
      </c>
      <c r="P4" t="s">
        <v>422</v>
      </c>
      <c r="Q4" t="s">
        <v>501</v>
      </c>
      <c r="R4">
        <v>0</v>
      </c>
      <c r="S4" t="s">
        <v>502</v>
      </c>
      <c r="T4" t="s">
        <v>656</v>
      </c>
    </row>
    <row r="5" spans="1:20" x14ac:dyDescent="0.25">
      <c r="A5" t="s">
        <v>669</v>
      </c>
      <c r="B5" t="s">
        <v>670</v>
      </c>
      <c r="C5" t="s">
        <v>671</v>
      </c>
      <c r="D5" t="s">
        <v>30</v>
      </c>
      <c r="E5">
        <v>2024</v>
      </c>
      <c r="F5" t="s">
        <v>595</v>
      </c>
      <c r="G5">
        <v>13</v>
      </c>
      <c r="H5">
        <v>9</v>
      </c>
      <c r="I5">
        <v>1644</v>
      </c>
      <c r="J5">
        <v>0</v>
      </c>
      <c r="K5">
        <v>0</v>
      </c>
      <c r="L5">
        <v>0</v>
      </c>
      <c r="M5">
        <v>0</v>
      </c>
      <c r="N5" t="s">
        <v>672</v>
      </c>
      <c r="O5" t="s">
        <v>673</v>
      </c>
      <c r="P5" t="s">
        <v>5</v>
      </c>
      <c r="Q5" t="s">
        <v>501</v>
      </c>
      <c r="R5" t="s">
        <v>599</v>
      </c>
      <c r="S5" t="s">
        <v>502</v>
      </c>
      <c r="T5" t="s">
        <v>674</v>
      </c>
    </row>
    <row r="6" spans="1:20" x14ac:dyDescent="0.25">
      <c r="A6" t="s">
        <v>682</v>
      </c>
      <c r="B6" t="s">
        <v>683</v>
      </c>
      <c r="C6" t="s">
        <v>684</v>
      </c>
      <c r="D6" t="s">
        <v>25</v>
      </c>
      <c r="E6">
        <v>2022</v>
      </c>
      <c r="F6" t="s">
        <v>504</v>
      </c>
      <c r="G6">
        <v>0</v>
      </c>
      <c r="H6">
        <v>0</v>
      </c>
      <c r="I6">
        <v>0</v>
      </c>
      <c r="J6">
        <v>395</v>
      </c>
      <c r="K6">
        <v>404</v>
      </c>
      <c r="L6">
        <v>9</v>
      </c>
      <c r="M6">
        <v>1</v>
      </c>
      <c r="N6" t="s">
        <v>685</v>
      </c>
      <c r="O6" t="s">
        <v>686</v>
      </c>
      <c r="P6" t="s">
        <v>4</v>
      </c>
      <c r="Q6" t="s">
        <v>501</v>
      </c>
      <c r="R6" t="s">
        <v>576</v>
      </c>
      <c r="S6" t="s">
        <v>502</v>
      </c>
      <c r="T6" t="s">
        <v>687</v>
      </c>
    </row>
    <row r="7" spans="1:20" x14ac:dyDescent="0.25">
      <c r="A7" t="s">
        <v>696</v>
      </c>
      <c r="B7" t="s">
        <v>697</v>
      </c>
      <c r="C7" t="s">
        <v>698</v>
      </c>
      <c r="D7" t="s">
        <v>38</v>
      </c>
      <c r="E7">
        <v>2024</v>
      </c>
      <c r="F7" t="s">
        <v>699</v>
      </c>
      <c r="G7">
        <v>0</v>
      </c>
      <c r="H7">
        <v>0</v>
      </c>
      <c r="I7">
        <v>0</v>
      </c>
      <c r="J7">
        <v>323</v>
      </c>
      <c r="K7">
        <v>327</v>
      </c>
      <c r="L7">
        <v>4</v>
      </c>
      <c r="M7">
        <v>0</v>
      </c>
      <c r="N7" t="s">
        <v>700</v>
      </c>
      <c r="O7" t="s">
        <v>701</v>
      </c>
      <c r="P7" t="s">
        <v>4</v>
      </c>
      <c r="Q7" t="s">
        <v>501</v>
      </c>
      <c r="R7">
        <v>0</v>
      </c>
      <c r="S7" t="s">
        <v>502</v>
      </c>
      <c r="T7" t="s">
        <v>702</v>
      </c>
    </row>
    <row r="8" spans="1:20" x14ac:dyDescent="0.25">
      <c r="A8" t="s">
        <v>710</v>
      </c>
      <c r="B8" t="s">
        <v>711</v>
      </c>
      <c r="C8" t="s">
        <v>712</v>
      </c>
      <c r="D8" t="s">
        <v>243</v>
      </c>
      <c r="E8">
        <v>2023</v>
      </c>
      <c r="F8" t="s">
        <v>713</v>
      </c>
      <c r="G8">
        <v>0</v>
      </c>
      <c r="H8">
        <v>0</v>
      </c>
      <c r="I8">
        <v>0</v>
      </c>
      <c r="J8">
        <v>346</v>
      </c>
      <c r="K8">
        <v>351</v>
      </c>
      <c r="L8">
        <v>5</v>
      </c>
      <c r="M8">
        <v>0</v>
      </c>
      <c r="N8" t="s">
        <v>714</v>
      </c>
      <c r="O8" t="s">
        <v>715</v>
      </c>
      <c r="P8" t="s">
        <v>4</v>
      </c>
      <c r="Q8" t="s">
        <v>501</v>
      </c>
      <c r="R8">
        <v>0</v>
      </c>
      <c r="S8" t="s">
        <v>502</v>
      </c>
      <c r="T8" t="s">
        <v>716</v>
      </c>
    </row>
    <row r="9" spans="1:20" x14ac:dyDescent="0.25">
      <c r="A9" t="s">
        <v>722</v>
      </c>
      <c r="B9" t="s">
        <v>723</v>
      </c>
      <c r="C9" t="s">
        <v>724</v>
      </c>
      <c r="D9" t="s">
        <v>42</v>
      </c>
      <c r="E9">
        <v>2024</v>
      </c>
      <c r="F9" t="s">
        <v>605</v>
      </c>
      <c r="G9">
        <v>12</v>
      </c>
      <c r="H9">
        <v>0</v>
      </c>
      <c r="I9">
        <v>0</v>
      </c>
      <c r="J9">
        <v>53074</v>
      </c>
      <c r="K9">
        <v>53087</v>
      </c>
      <c r="L9">
        <v>13</v>
      </c>
      <c r="M9">
        <v>0</v>
      </c>
      <c r="N9" t="s">
        <v>725</v>
      </c>
      <c r="O9" t="s">
        <v>726</v>
      </c>
      <c r="P9" t="s">
        <v>5</v>
      </c>
      <c r="Q9" t="s">
        <v>501</v>
      </c>
      <c r="R9" t="s">
        <v>599</v>
      </c>
      <c r="S9" t="s">
        <v>502</v>
      </c>
      <c r="T9" t="s">
        <v>727</v>
      </c>
    </row>
    <row r="10" spans="1:20" x14ac:dyDescent="0.25">
      <c r="A10" t="s">
        <v>749</v>
      </c>
      <c r="B10" t="s">
        <v>750</v>
      </c>
      <c r="C10">
        <v>57207908475</v>
      </c>
      <c r="D10" t="s">
        <v>180</v>
      </c>
      <c r="E10">
        <v>2024</v>
      </c>
      <c r="F10" t="s">
        <v>751</v>
      </c>
      <c r="G10">
        <v>0</v>
      </c>
      <c r="H10">
        <v>0</v>
      </c>
      <c r="I10">
        <v>0</v>
      </c>
      <c r="J10">
        <v>438</v>
      </c>
      <c r="K10">
        <v>440</v>
      </c>
      <c r="L10">
        <v>2</v>
      </c>
      <c r="M10">
        <v>0</v>
      </c>
      <c r="N10" t="s">
        <v>752</v>
      </c>
      <c r="O10" t="s">
        <v>753</v>
      </c>
      <c r="P10" t="s">
        <v>4</v>
      </c>
      <c r="Q10" t="s">
        <v>501</v>
      </c>
      <c r="R10" t="s">
        <v>569</v>
      </c>
      <c r="S10" t="s">
        <v>502</v>
      </c>
      <c r="T10" t="s">
        <v>754</v>
      </c>
    </row>
    <row r="11" spans="1:20" x14ac:dyDescent="0.25">
      <c r="A11" t="s">
        <v>828</v>
      </c>
      <c r="B11" t="s">
        <v>829</v>
      </c>
      <c r="C11" t="s">
        <v>830</v>
      </c>
      <c r="D11" t="s">
        <v>41</v>
      </c>
      <c r="E11">
        <v>2024</v>
      </c>
      <c r="F11" t="s">
        <v>831</v>
      </c>
      <c r="G11">
        <v>0</v>
      </c>
      <c r="H11">
        <v>0</v>
      </c>
      <c r="I11">
        <v>0</v>
      </c>
      <c r="J11">
        <v>0</v>
      </c>
      <c r="K11">
        <v>0</v>
      </c>
      <c r="L11">
        <v>0</v>
      </c>
      <c r="M11">
        <v>0</v>
      </c>
      <c r="N11" t="s">
        <v>832</v>
      </c>
      <c r="O11" t="s">
        <v>833</v>
      </c>
      <c r="P11" t="s">
        <v>4</v>
      </c>
      <c r="Q11" t="s">
        <v>501</v>
      </c>
      <c r="R11">
        <v>0</v>
      </c>
      <c r="S11" t="s">
        <v>502</v>
      </c>
      <c r="T11" t="s">
        <v>834</v>
      </c>
    </row>
    <row r="12" spans="1:20" x14ac:dyDescent="0.25">
      <c r="A12" t="s">
        <v>857</v>
      </c>
      <c r="B12" t="s">
        <v>858</v>
      </c>
      <c r="C12" t="s">
        <v>859</v>
      </c>
      <c r="D12" t="s">
        <v>71</v>
      </c>
      <c r="E12">
        <v>2022</v>
      </c>
      <c r="F12" t="s">
        <v>860</v>
      </c>
      <c r="G12">
        <v>0</v>
      </c>
      <c r="H12">
        <v>0</v>
      </c>
      <c r="I12">
        <v>0</v>
      </c>
      <c r="J12">
        <v>47</v>
      </c>
      <c r="K12">
        <v>52</v>
      </c>
      <c r="L12">
        <v>5</v>
      </c>
      <c r="M12">
        <v>2</v>
      </c>
      <c r="N12" t="s">
        <v>861</v>
      </c>
      <c r="O12" t="s">
        <v>862</v>
      </c>
      <c r="P12" t="s">
        <v>4</v>
      </c>
      <c r="Q12" t="s">
        <v>501</v>
      </c>
      <c r="R12">
        <v>0</v>
      </c>
      <c r="S12" t="s">
        <v>502</v>
      </c>
      <c r="T12" t="s">
        <v>863</v>
      </c>
    </row>
    <row r="13" spans="1:20" x14ac:dyDescent="0.25">
      <c r="A13" t="s">
        <v>884</v>
      </c>
      <c r="B13" t="s">
        <v>885</v>
      </c>
      <c r="C13" t="s">
        <v>886</v>
      </c>
      <c r="D13" t="s">
        <v>33</v>
      </c>
      <c r="E13">
        <v>2024</v>
      </c>
      <c r="F13" t="s">
        <v>751</v>
      </c>
      <c r="G13">
        <v>0</v>
      </c>
      <c r="H13">
        <v>0</v>
      </c>
      <c r="I13">
        <v>0</v>
      </c>
      <c r="J13">
        <v>360</v>
      </c>
      <c r="K13">
        <v>361</v>
      </c>
      <c r="L13">
        <v>1</v>
      </c>
      <c r="M13">
        <v>0</v>
      </c>
      <c r="N13" t="s">
        <v>887</v>
      </c>
      <c r="O13" t="s">
        <v>888</v>
      </c>
      <c r="P13" t="s">
        <v>4</v>
      </c>
      <c r="Q13" t="s">
        <v>501</v>
      </c>
      <c r="R13" t="s">
        <v>576</v>
      </c>
      <c r="S13" t="s">
        <v>502</v>
      </c>
      <c r="T13" t="s">
        <v>889</v>
      </c>
    </row>
    <row r="14" spans="1:20" x14ac:dyDescent="0.25">
      <c r="A14" t="s">
        <v>980</v>
      </c>
      <c r="B14" t="s">
        <v>981</v>
      </c>
      <c r="C14" t="s">
        <v>982</v>
      </c>
      <c r="D14" t="s">
        <v>245</v>
      </c>
      <c r="E14">
        <v>2023</v>
      </c>
      <c r="F14" t="s">
        <v>983</v>
      </c>
      <c r="G14">
        <v>0</v>
      </c>
      <c r="H14">
        <v>0</v>
      </c>
      <c r="I14">
        <v>0</v>
      </c>
      <c r="J14">
        <v>409</v>
      </c>
      <c r="K14">
        <v>420</v>
      </c>
      <c r="L14">
        <v>11</v>
      </c>
      <c r="M14">
        <v>4</v>
      </c>
      <c r="N14" t="s">
        <v>984</v>
      </c>
      <c r="O14" t="s">
        <v>985</v>
      </c>
      <c r="P14" t="s">
        <v>4</v>
      </c>
      <c r="Q14" t="s">
        <v>501</v>
      </c>
      <c r="R14" t="s">
        <v>534</v>
      </c>
      <c r="S14" t="s">
        <v>502</v>
      </c>
      <c r="T14" t="s">
        <v>986</v>
      </c>
    </row>
    <row r="15" spans="1:20" x14ac:dyDescent="0.25">
      <c r="A15" t="s">
        <v>987</v>
      </c>
      <c r="B15" t="s">
        <v>988</v>
      </c>
      <c r="C15" t="s">
        <v>989</v>
      </c>
      <c r="D15" t="s">
        <v>65</v>
      </c>
      <c r="E15">
        <v>2023</v>
      </c>
      <c r="F15" t="s">
        <v>751</v>
      </c>
      <c r="G15">
        <v>0</v>
      </c>
      <c r="H15">
        <v>0</v>
      </c>
      <c r="I15">
        <v>0</v>
      </c>
      <c r="J15">
        <v>1238</v>
      </c>
      <c r="K15">
        <v>1250</v>
      </c>
      <c r="L15">
        <v>12</v>
      </c>
      <c r="M15">
        <v>10</v>
      </c>
      <c r="N15" t="s">
        <v>990</v>
      </c>
      <c r="O15" t="s">
        <v>991</v>
      </c>
      <c r="P15" t="s">
        <v>4</v>
      </c>
      <c r="Q15" t="s">
        <v>501</v>
      </c>
      <c r="R15" t="s">
        <v>534</v>
      </c>
      <c r="S15" t="s">
        <v>502</v>
      </c>
      <c r="T15" t="s">
        <v>992</v>
      </c>
    </row>
    <row r="16" spans="1:20" x14ac:dyDescent="0.25">
      <c r="A16" t="s">
        <v>1048</v>
      </c>
      <c r="B16" t="s">
        <v>1049</v>
      </c>
      <c r="C16" t="s">
        <v>1050</v>
      </c>
      <c r="D16" t="s">
        <v>31</v>
      </c>
      <c r="E16">
        <v>2024</v>
      </c>
      <c r="F16" t="s">
        <v>561</v>
      </c>
      <c r="G16">
        <v>0</v>
      </c>
      <c r="H16">
        <v>0</v>
      </c>
      <c r="I16">
        <v>0</v>
      </c>
      <c r="J16">
        <v>418</v>
      </c>
      <c r="K16">
        <v>429</v>
      </c>
      <c r="L16">
        <v>11</v>
      </c>
      <c r="M16">
        <v>0</v>
      </c>
      <c r="N16" t="s">
        <v>1051</v>
      </c>
      <c r="O16" t="s">
        <v>1052</v>
      </c>
      <c r="P16" t="s">
        <v>4</v>
      </c>
      <c r="Q16" t="s">
        <v>501</v>
      </c>
      <c r="R16" t="s">
        <v>569</v>
      </c>
      <c r="S16" t="s">
        <v>502</v>
      </c>
      <c r="T16" t="s">
        <v>1053</v>
      </c>
    </row>
    <row r="17" spans="1:20" x14ac:dyDescent="0.25">
      <c r="A17" t="s">
        <v>1061</v>
      </c>
      <c r="B17" t="s">
        <v>1062</v>
      </c>
      <c r="C17" t="s">
        <v>1063</v>
      </c>
      <c r="D17" t="s">
        <v>209</v>
      </c>
      <c r="E17">
        <v>2024</v>
      </c>
      <c r="F17" t="s">
        <v>817</v>
      </c>
      <c r="G17">
        <v>0</v>
      </c>
      <c r="H17">
        <v>0</v>
      </c>
      <c r="I17">
        <v>0</v>
      </c>
      <c r="J17">
        <v>87</v>
      </c>
      <c r="K17">
        <v>98</v>
      </c>
      <c r="L17">
        <v>11</v>
      </c>
      <c r="M17">
        <v>0</v>
      </c>
      <c r="N17" t="s">
        <v>1064</v>
      </c>
      <c r="O17" t="s">
        <v>1065</v>
      </c>
      <c r="P17" t="s">
        <v>4</v>
      </c>
      <c r="Q17" t="s">
        <v>501</v>
      </c>
      <c r="R17" t="s">
        <v>576</v>
      </c>
      <c r="S17" t="s">
        <v>502</v>
      </c>
      <c r="T17" t="s">
        <v>1066</v>
      </c>
    </row>
    <row r="18" spans="1:20" x14ac:dyDescent="0.25">
      <c r="A18" t="s">
        <v>1087</v>
      </c>
      <c r="B18" t="s">
        <v>1088</v>
      </c>
      <c r="C18" t="s">
        <v>1089</v>
      </c>
      <c r="D18" t="s">
        <v>221</v>
      </c>
      <c r="E18">
        <v>2024</v>
      </c>
      <c r="F18" t="s">
        <v>1004</v>
      </c>
      <c r="G18">
        <v>0</v>
      </c>
      <c r="H18">
        <v>0</v>
      </c>
      <c r="I18">
        <v>0</v>
      </c>
      <c r="J18">
        <v>27</v>
      </c>
      <c r="K18">
        <v>38</v>
      </c>
      <c r="L18">
        <v>11</v>
      </c>
      <c r="M18">
        <v>0</v>
      </c>
      <c r="N18" t="s">
        <v>1090</v>
      </c>
      <c r="O18" t="s">
        <v>1091</v>
      </c>
      <c r="P18" t="s">
        <v>4</v>
      </c>
      <c r="Q18" t="s">
        <v>501</v>
      </c>
      <c r="R18" t="s">
        <v>576</v>
      </c>
      <c r="S18" t="s">
        <v>502</v>
      </c>
      <c r="T18" t="s">
        <v>1092</v>
      </c>
    </row>
    <row r="19" spans="1:20" x14ac:dyDescent="0.25">
      <c r="A19" t="s">
        <v>1127</v>
      </c>
      <c r="B19" t="s">
        <v>1128</v>
      </c>
      <c r="C19" t="s">
        <v>1129</v>
      </c>
      <c r="D19" t="s">
        <v>239</v>
      </c>
      <c r="E19">
        <v>2023</v>
      </c>
      <c r="F19" t="s">
        <v>1130</v>
      </c>
      <c r="G19">
        <v>0</v>
      </c>
      <c r="H19">
        <v>0</v>
      </c>
      <c r="I19">
        <v>0</v>
      </c>
      <c r="J19">
        <v>0</v>
      </c>
      <c r="K19">
        <v>0</v>
      </c>
      <c r="L19">
        <v>0</v>
      </c>
      <c r="M19">
        <v>0</v>
      </c>
      <c r="N19" t="s">
        <v>1131</v>
      </c>
      <c r="O19" t="s">
        <v>1132</v>
      </c>
      <c r="P19" t="s">
        <v>4</v>
      </c>
      <c r="Q19" t="s">
        <v>501</v>
      </c>
      <c r="R19">
        <v>0</v>
      </c>
      <c r="S19" t="s">
        <v>502</v>
      </c>
      <c r="T19" t="s">
        <v>1133</v>
      </c>
    </row>
    <row r="20" spans="1:20" x14ac:dyDescent="0.25">
      <c r="A20" t="s">
        <v>1143</v>
      </c>
      <c r="B20" t="s">
        <v>1144</v>
      </c>
      <c r="C20" t="s">
        <v>1145</v>
      </c>
      <c r="D20" t="s">
        <v>54</v>
      </c>
      <c r="E20">
        <v>2023</v>
      </c>
      <c r="F20" t="s">
        <v>1146</v>
      </c>
      <c r="G20">
        <v>0</v>
      </c>
      <c r="H20">
        <v>0</v>
      </c>
      <c r="I20">
        <v>0</v>
      </c>
      <c r="J20">
        <v>83</v>
      </c>
      <c r="K20">
        <v>89</v>
      </c>
      <c r="L20">
        <v>6</v>
      </c>
      <c r="M20">
        <v>0</v>
      </c>
      <c r="N20" t="s">
        <v>1147</v>
      </c>
      <c r="O20" t="s">
        <v>1148</v>
      </c>
      <c r="P20" t="s">
        <v>4</v>
      </c>
      <c r="Q20" t="s">
        <v>501</v>
      </c>
      <c r="R20">
        <v>0</v>
      </c>
      <c r="S20" t="s">
        <v>502</v>
      </c>
      <c r="T20" t="s">
        <v>1149</v>
      </c>
    </row>
    <row r="21" spans="1:20" x14ac:dyDescent="0.25">
      <c r="A21" t="s">
        <v>1194</v>
      </c>
      <c r="B21" t="s">
        <v>1195</v>
      </c>
      <c r="C21" t="s">
        <v>1196</v>
      </c>
      <c r="D21" t="s">
        <v>170</v>
      </c>
      <c r="E21">
        <v>2024</v>
      </c>
      <c r="F21" t="s">
        <v>1197</v>
      </c>
      <c r="G21">
        <v>171</v>
      </c>
      <c r="H21">
        <v>0</v>
      </c>
      <c r="I21">
        <v>107468</v>
      </c>
      <c r="J21">
        <v>0</v>
      </c>
      <c r="K21">
        <v>0</v>
      </c>
      <c r="L21">
        <v>0</v>
      </c>
      <c r="M21">
        <v>0</v>
      </c>
      <c r="N21" t="s">
        <v>1198</v>
      </c>
      <c r="O21" t="s">
        <v>1199</v>
      </c>
      <c r="P21" t="s">
        <v>5</v>
      </c>
      <c r="Q21" t="s">
        <v>501</v>
      </c>
      <c r="R21" t="s">
        <v>534</v>
      </c>
      <c r="S21" t="s">
        <v>502</v>
      </c>
      <c r="T21" t="s">
        <v>1200</v>
      </c>
    </row>
    <row r="22" spans="1:20" x14ac:dyDescent="0.25">
      <c r="A22" t="s">
        <v>1293</v>
      </c>
      <c r="B22" t="s">
        <v>1294</v>
      </c>
      <c r="C22" t="s">
        <v>1295</v>
      </c>
      <c r="D22" t="s">
        <v>182</v>
      </c>
      <c r="E22">
        <v>2024</v>
      </c>
      <c r="F22" t="s">
        <v>595</v>
      </c>
      <c r="G22">
        <v>13</v>
      </c>
      <c r="H22">
        <v>7</v>
      </c>
      <c r="I22">
        <v>1200</v>
      </c>
      <c r="J22">
        <v>0</v>
      </c>
      <c r="K22">
        <v>0</v>
      </c>
      <c r="L22">
        <v>0</v>
      </c>
      <c r="M22">
        <v>0</v>
      </c>
      <c r="N22" t="s">
        <v>1296</v>
      </c>
      <c r="O22" t="s">
        <v>1297</v>
      </c>
      <c r="P22" t="s">
        <v>5</v>
      </c>
      <c r="Q22" t="s">
        <v>501</v>
      </c>
      <c r="R22" t="s">
        <v>599</v>
      </c>
      <c r="S22" t="s">
        <v>502</v>
      </c>
      <c r="T22" t="s">
        <v>1298</v>
      </c>
    </row>
    <row r="23" spans="1:20" x14ac:dyDescent="0.25">
      <c r="A23" t="s">
        <v>1306</v>
      </c>
      <c r="B23" t="s">
        <v>1307</v>
      </c>
      <c r="C23" t="s">
        <v>1308</v>
      </c>
      <c r="D23" t="s">
        <v>151</v>
      </c>
      <c r="E23">
        <v>2022</v>
      </c>
      <c r="F23" t="s">
        <v>1309</v>
      </c>
      <c r="G23">
        <v>35</v>
      </c>
      <c r="H23">
        <v>0</v>
      </c>
      <c r="I23">
        <v>0</v>
      </c>
      <c r="J23">
        <v>0</v>
      </c>
      <c r="K23">
        <v>0</v>
      </c>
      <c r="L23">
        <v>0</v>
      </c>
      <c r="M23">
        <v>8</v>
      </c>
      <c r="N23">
        <v>0</v>
      </c>
      <c r="O23" t="s">
        <v>1310</v>
      </c>
      <c r="P23" t="s">
        <v>4</v>
      </c>
      <c r="Q23" t="s">
        <v>501</v>
      </c>
      <c r="R23">
        <v>0</v>
      </c>
      <c r="S23" t="s">
        <v>502</v>
      </c>
      <c r="T23" t="s">
        <v>1311</v>
      </c>
    </row>
    <row r="24" spans="1:20" x14ac:dyDescent="0.25">
      <c r="A24" t="s">
        <v>1312</v>
      </c>
      <c r="B24" t="s">
        <v>1313</v>
      </c>
      <c r="C24" t="s">
        <v>1314</v>
      </c>
      <c r="D24" t="s">
        <v>177</v>
      </c>
      <c r="E24">
        <v>2024</v>
      </c>
      <c r="F24" t="s">
        <v>751</v>
      </c>
      <c r="G24">
        <v>0</v>
      </c>
      <c r="H24">
        <v>0</v>
      </c>
      <c r="I24">
        <v>0</v>
      </c>
      <c r="J24">
        <v>416</v>
      </c>
      <c r="K24">
        <v>417</v>
      </c>
      <c r="L24">
        <v>1</v>
      </c>
      <c r="M24">
        <v>0</v>
      </c>
      <c r="N24" t="s">
        <v>1315</v>
      </c>
      <c r="O24" t="s">
        <v>1316</v>
      </c>
      <c r="P24" t="s">
        <v>4</v>
      </c>
      <c r="Q24" t="s">
        <v>501</v>
      </c>
      <c r="R24" t="s">
        <v>569</v>
      </c>
      <c r="S24" t="s">
        <v>502</v>
      </c>
      <c r="T24" t="s">
        <v>1317</v>
      </c>
    </row>
    <row r="25" spans="1:20" x14ac:dyDescent="0.25">
      <c r="A25" t="s">
        <v>1334</v>
      </c>
      <c r="B25" t="s">
        <v>1335</v>
      </c>
      <c r="C25" t="s">
        <v>1336</v>
      </c>
      <c r="D25" t="s">
        <v>212</v>
      </c>
      <c r="E25">
        <v>2024</v>
      </c>
      <c r="F25" t="s">
        <v>751</v>
      </c>
      <c r="G25">
        <v>0</v>
      </c>
      <c r="H25">
        <v>0</v>
      </c>
      <c r="I25">
        <v>0</v>
      </c>
      <c r="J25">
        <v>1547</v>
      </c>
      <c r="K25">
        <v>1559</v>
      </c>
      <c r="L25">
        <v>12</v>
      </c>
      <c r="M25">
        <v>1</v>
      </c>
      <c r="N25" t="s">
        <v>1337</v>
      </c>
      <c r="O25" t="s">
        <v>1338</v>
      </c>
      <c r="P25" t="s">
        <v>4</v>
      </c>
      <c r="Q25" t="s">
        <v>501</v>
      </c>
      <c r="R25" t="s">
        <v>534</v>
      </c>
      <c r="S25" t="s">
        <v>502</v>
      </c>
      <c r="T25" t="s">
        <v>1339</v>
      </c>
    </row>
    <row r="26" spans="1:20" x14ac:dyDescent="0.25">
      <c r="A26" t="s">
        <v>1340</v>
      </c>
      <c r="B26" t="s">
        <v>1341</v>
      </c>
      <c r="C26" t="s">
        <v>1342</v>
      </c>
      <c r="D26" t="s">
        <v>249</v>
      </c>
      <c r="E26">
        <v>2023</v>
      </c>
      <c r="F26" t="s">
        <v>983</v>
      </c>
      <c r="G26">
        <v>0</v>
      </c>
      <c r="H26">
        <v>0</v>
      </c>
      <c r="I26">
        <v>0</v>
      </c>
      <c r="J26">
        <v>535</v>
      </c>
      <c r="K26">
        <v>547</v>
      </c>
      <c r="L26">
        <v>12</v>
      </c>
      <c r="M26">
        <v>4</v>
      </c>
      <c r="N26" t="s">
        <v>1343</v>
      </c>
      <c r="O26" t="s">
        <v>1344</v>
      </c>
      <c r="P26" t="s">
        <v>4</v>
      </c>
      <c r="Q26" t="s">
        <v>501</v>
      </c>
      <c r="R26" t="s">
        <v>534</v>
      </c>
      <c r="S26" t="s">
        <v>502</v>
      </c>
      <c r="T26" t="s">
        <v>1345</v>
      </c>
    </row>
    <row r="27" spans="1:20" x14ac:dyDescent="0.25">
      <c r="A27" t="s">
        <v>1346</v>
      </c>
      <c r="B27" t="s">
        <v>1347</v>
      </c>
      <c r="C27" t="s">
        <v>1348</v>
      </c>
      <c r="D27" t="s">
        <v>67</v>
      </c>
      <c r="E27">
        <v>2023</v>
      </c>
      <c r="F27" t="s">
        <v>1349</v>
      </c>
      <c r="G27">
        <v>0</v>
      </c>
      <c r="H27">
        <v>0</v>
      </c>
      <c r="I27">
        <v>0</v>
      </c>
      <c r="J27">
        <v>37</v>
      </c>
      <c r="K27">
        <v>51</v>
      </c>
      <c r="L27">
        <v>14</v>
      </c>
      <c r="M27">
        <v>0</v>
      </c>
      <c r="N27">
        <v>0</v>
      </c>
      <c r="O27" t="s">
        <v>1350</v>
      </c>
      <c r="P27" t="s">
        <v>4</v>
      </c>
      <c r="Q27" t="s">
        <v>501</v>
      </c>
      <c r="R27">
        <v>0</v>
      </c>
      <c r="S27" t="s">
        <v>502</v>
      </c>
      <c r="T27" t="s">
        <v>1351</v>
      </c>
    </row>
    <row r="28" spans="1:20" x14ac:dyDescent="0.25">
      <c r="A28" t="s">
        <v>1358</v>
      </c>
      <c r="B28" t="s">
        <v>1359</v>
      </c>
      <c r="C28" t="s">
        <v>1360</v>
      </c>
      <c r="D28" t="s">
        <v>223</v>
      </c>
      <c r="E28">
        <v>2024</v>
      </c>
      <c r="F28" t="s">
        <v>1361</v>
      </c>
      <c r="G28">
        <v>0</v>
      </c>
      <c r="H28">
        <v>0</v>
      </c>
      <c r="I28">
        <v>0</v>
      </c>
      <c r="J28">
        <v>0</v>
      </c>
      <c r="K28">
        <v>0</v>
      </c>
      <c r="L28">
        <v>0</v>
      </c>
      <c r="M28">
        <v>0</v>
      </c>
      <c r="N28" t="s">
        <v>1362</v>
      </c>
      <c r="O28" t="s">
        <v>1363</v>
      </c>
      <c r="P28" t="s">
        <v>5</v>
      </c>
      <c r="Q28" t="s">
        <v>549</v>
      </c>
      <c r="R28">
        <v>0</v>
      </c>
      <c r="S28" t="s">
        <v>502</v>
      </c>
      <c r="T28" t="s">
        <v>1364</v>
      </c>
    </row>
    <row r="29" spans="1:20" x14ac:dyDescent="0.25">
      <c r="A29" t="s">
        <v>1403</v>
      </c>
      <c r="B29" t="s">
        <v>1404</v>
      </c>
      <c r="C29" t="s">
        <v>1405</v>
      </c>
      <c r="D29" t="s">
        <v>55</v>
      </c>
      <c r="E29">
        <v>2023</v>
      </c>
      <c r="F29" t="s">
        <v>1406</v>
      </c>
      <c r="G29">
        <v>0</v>
      </c>
      <c r="H29">
        <v>0</v>
      </c>
      <c r="I29">
        <v>0</v>
      </c>
      <c r="J29">
        <v>228</v>
      </c>
      <c r="K29">
        <v>239</v>
      </c>
      <c r="L29">
        <v>11</v>
      </c>
      <c r="M29">
        <v>0</v>
      </c>
      <c r="N29" t="s">
        <v>1407</v>
      </c>
      <c r="O29" t="s">
        <v>1408</v>
      </c>
      <c r="P29" t="s">
        <v>4</v>
      </c>
      <c r="Q29" t="s">
        <v>501</v>
      </c>
      <c r="R29">
        <v>0</v>
      </c>
      <c r="S29" t="s">
        <v>502</v>
      </c>
      <c r="T29" t="s">
        <v>1409</v>
      </c>
    </row>
    <row r="30" spans="1:20" x14ac:dyDescent="0.25">
      <c r="A30" t="s">
        <v>1467</v>
      </c>
      <c r="B30" t="s">
        <v>1468</v>
      </c>
      <c r="C30" t="s">
        <v>1469</v>
      </c>
      <c r="D30" t="s">
        <v>44</v>
      </c>
      <c r="E30">
        <v>2023</v>
      </c>
      <c r="F30" t="s">
        <v>1470</v>
      </c>
      <c r="G30">
        <v>0</v>
      </c>
      <c r="H30">
        <v>0</v>
      </c>
      <c r="I30">
        <v>0</v>
      </c>
      <c r="J30">
        <v>1646</v>
      </c>
      <c r="K30">
        <v>1656</v>
      </c>
      <c r="L30">
        <v>10</v>
      </c>
      <c r="M30">
        <v>2</v>
      </c>
      <c r="N30" t="s">
        <v>1471</v>
      </c>
      <c r="O30" t="s">
        <v>1472</v>
      </c>
      <c r="P30" t="s">
        <v>4</v>
      </c>
      <c r="Q30" t="s">
        <v>501</v>
      </c>
      <c r="R30" t="s">
        <v>534</v>
      </c>
      <c r="S30" t="s">
        <v>502</v>
      </c>
      <c r="T30" t="s">
        <v>1473</v>
      </c>
    </row>
    <row r="31" spans="1:20" x14ac:dyDescent="0.25">
      <c r="A31" t="s">
        <v>1485</v>
      </c>
      <c r="B31" t="s">
        <v>1486</v>
      </c>
      <c r="C31" t="s">
        <v>1487</v>
      </c>
      <c r="D31" t="s">
        <v>220</v>
      </c>
      <c r="E31">
        <v>2024</v>
      </c>
      <c r="F31" t="s">
        <v>738</v>
      </c>
      <c r="G31">
        <v>0</v>
      </c>
      <c r="H31">
        <v>0</v>
      </c>
      <c r="I31">
        <v>0</v>
      </c>
      <c r="J31">
        <v>1</v>
      </c>
      <c r="K31">
        <v>20</v>
      </c>
      <c r="L31">
        <v>19</v>
      </c>
      <c r="M31">
        <v>0</v>
      </c>
      <c r="N31" t="s">
        <v>1488</v>
      </c>
      <c r="O31" t="s">
        <v>1489</v>
      </c>
      <c r="P31" t="s">
        <v>5</v>
      </c>
      <c r="Q31" t="s">
        <v>549</v>
      </c>
      <c r="R31">
        <v>0</v>
      </c>
      <c r="S31" t="s">
        <v>502</v>
      </c>
      <c r="T31" t="s">
        <v>1490</v>
      </c>
    </row>
    <row r="32" spans="1:20" x14ac:dyDescent="0.25">
      <c r="A32" t="s">
        <v>1491</v>
      </c>
      <c r="B32" t="s">
        <v>1492</v>
      </c>
      <c r="C32" t="s">
        <v>1493</v>
      </c>
      <c r="D32" t="s">
        <v>175</v>
      </c>
      <c r="E32">
        <v>2024</v>
      </c>
      <c r="F32" t="s">
        <v>1494</v>
      </c>
      <c r="G32">
        <v>0</v>
      </c>
      <c r="H32">
        <v>0</v>
      </c>
      <c r="I32">
        <v>0</v>
      </c>
      <c r="J32">
        <v>57</v>
      </c>
      <c r="K32">
        <v>61</v>
      </c>
      <c r="L32">
        <v>4</v>
      </c>
      <c r="M32">
        <v>1</v>
      </c>
      <c r="N32" t="s">
        <v>1495</v>
      </c>
      <c r="O32" t="s">
        <v>1496</v>
      </c>
      <c r="P32" t="s">
        <v>4</v>
      </c>
      <c r="Q32" t="s">
        <v>501</v>
      </c>
      <c r="R32" t="s">
        <v>569</v>
      </c>
      <c r="S32" t="s">
        <v>502</v>
      </c>
      <c r="T32" t="s">
        <v>1497</v>
      </c>
    </row>
    <row r="33" spans="1:20" x14ac:dyDescent="0.25">
      <c r="A33" t="s">
        <v>1498</v>
      </c>
      <c r="B33" t="s">
        <v>1499</v>
      </c>
      <c r="C33" t="s">
        <v>1500</v>
      </c>
      <c r="D33" t="s">
        <v>46</v>
      </c>
      <c r="E33">
        <v>2023</v>
      </c>
      <c r="F33" t="s">
        <v>1501</v>
      </c>
      <c r="G33">
        <v>0</v>
      </c>
      <c r="H33">
        <v>0</v>
      </c>
      <c r="I33">
        <v>0</v>
      </c>
      <c r="J33">
        <v>5066</v>
      </c>
      <c r="K33">
        <v>5070</v>
      </c>
      <c r="L33">
        <v>4</v>
      </c>
      <c r="M33">
        <v>1</v>
      </c>
      <c r="N33" t="s">
        <v>1502</v>
      </c>
      <c r="O33" t="s">
        <v>1503</v>
      </c>
      <c r="P33" t="s">
        <v>4</v>
      </c>
      <c r="Q33" t="s">
        <v>501</v>
      </c>
      <c r="R33" t="s">
        <v>847</v>
      </c>
      <c r="S33" t="s">
        <v>502</v>
      </c>
      <c r="T33" t="s">
        <v>1504</v>
      </c>
    </row>
    <row r="34" spans="1:20" x14ac:dyDescent="0.25">
      <c r="A34" t="s">
        <v>1549</v>
      </c>
      <c r="B34" t="s">
        <v>1550</v>
      </c>
      <c r="C34" t="s">
        <v>1551</v>
      </c>
      <c r="D34" t="s">
        <v>144</v>
      </c>
      <c r="E34">
        <v>2024</v>
      </c>
      <c r="F34" t="s">
        <v>561</v>
      </c>
      <c r="G34">
        <v>0</v>
      </c>
      <c r="H34">
        <v>0</v>
      </c>
      <c r="I34">
        <v>0</v>
      </c>
      <c r="J34">
        <v>600</v>
      </c>
      <c r="K34">
        <v>603</v>
      </c>
      <c r="L34">
        <v>3</v>
      </c>
      <c r="M34">
        <v>0</v>
      </c>
      <c r="N34" t="s">
        <v>1552</v>
      </c>
      <c r="O34" t="s">
        <v>1553</v>
      </c>
      <c r="P34" t="s">
        <v>4</v>
      </c>
      <c r="Q34" t="s">
        <v>501</v>
      </c>
      <c r="R34">
        <v>0</v>
      </c>
      <c r="S34" t="s">
        <v>502</v>
      </c>
      <c r="T34" t="s">
        <v>1554</v>
      </c>
    </row>
    <row r="35" spans="1:20" x14ac:dyDescent="0.25">
      <c r="A35" t="s">
        <v>1562</v>
      </c>
      <c r="B35" t="s">
        <v>1563</v>
      </c>
      <c r="C35" t="s">
        <v>1564</v>
      </c>
      <c r="D35" t="s">
        <v>1565</v>
      </c>
      <c r="E35">
        <v>2024</v>
      </c>
      <c r="F35" t="s">
        <v>507</v>
      </c>
      <c r="G35" t="s">
        <v>511</v>
      </c>
      <c r="H35">
        <v>0</v>
      </c>
      <c r="I35">
        <v>0</v>
      </c>
      <c r="J35">
        <v>117</v>
      </c>
      <c r="K35">
        <v>126</v>
      </c>
      <c r="L35">
        <v>9</v>
      </c>
      <c r="M35">
        <v>0</v>
      </c>
      <c r="N35" t="s">
        <v>1566</v>
      </c>
      <c r="O35" t="s">
        <v>1567</v>
      </c>
      <c r="P35" t="s">
        <v>4</v>
      </c>
      <c r="Q35" t="s">
        <v>501</v>
      </c>
      <c r="R35" t="s">
        <v>576</v>
      </c>
      <c r="S35" t="s">
        <v>502</v>
      </c>
      <c r="T35" t="s">
        <v>1568</v>
      </c>
    </row>
    <row r="36" spans="1:20" x14ac:dyDescent="0.25">
      <c r="A36" t="s">
        <v>1575</v>
      </c>
      <c r="B36" t="s">
        <v>1576</v>
      </c>
      <c r="C36" t="s">
        <v>1577</v>
      </c>
      <c r="D36" t="s">
        <v>228</v>
      </c>
      <c r="E36">
        <v>2024</v>
      </c>
      <c r="F36" t="s">
        <v>751</v>
      </c>
      <c r="G36">
        <v>0</v>
      </c>
      <c r="H36">
        <v>0</v>
      </c>
      <c r="I36">
        <v>0</v>
      </c>
      <c r="J36">
        <v>1209</v>
      </c>
      <c r="K36">
        <v>1221</v>
      </c>
      <c r="L36">
        <v>12</v>
      </c>
      <c r="M36">
        <v>1</v>
      </c>
      <c r="N36" t="s">
        <v>1578</v>
      </c>
      <c r="O36" t="s">
        <v>1579</v>
      </c>
      <c r="P36" t="s">
        <v>4</v>
      </c>
      <c r="Q36" t="s">
        <v>501</v>
      </c>
      <c r="R36" t="s">
        <v>534</v>
      </c>
      <c r="S36" t="s">
        <v>502</v>
      </c>
      <c r="T36" t="s">
        <v>1580</v>
      </c>
    </row>
    <row r="37" spans="1:20" x14ac:dyDescent="0.25">
      <c r="A37" t="s">
        <v>1581</v>
      </c>
      <c r="B37" t="s">
        <v>1582</v>
      </c>
      <c r="C37" t="s">
        <v>1583</v>
      </c>
      <c r="D37" t="s">
        <v>241</v>
      </c>
      <c r="E37">
        <v>2023</v>
      </c>
      <c r="F37" t="s">
        <v>1584</v>
      </c>
      <c r="G37">
        <v>0</v>
      </c>
      <c r="H37">
        <v>0</v>
      </c>
      <c r="I37">
        <v>0</v>
      </c>
      <c r="J37">
        <v>235</v>
      </c>
      <c r="K37">
        <v>238</v>
      </c>
      <c r="L37">
        <v>3</v>
      </c>
      <c r="M37">
        <v>1</v>
      </c>
      <c r="N37" t="s">
        <v>1585</v>
      </c>
      <c r="O37" t="s">
        <v>1586</v>
      </c>
      <c r="P37" t="s">
        <v>4</v>
      </c>
      <c r="Q37" t="s">
        <v>501</v>
      </c>
      <c r="R37">
        <v>0</v>
      </c>
      <c r="S37" t="s">
        <v>502</v>
      </c>
      <c r="T37" t="s">
        <v>1587</v>
      </c>
    </row>
    <row r="38" spans="1:20" x14ac:dyDescent="0.25">
      <c r="A38" t="s">
        <v>1588</v>
      </c>
      <c r="B38" t="s">
        <v>1589</v>
      </c>
      <c r="C38" t="s">
        <v>1590</v>
      </c>
      <c r="D38" t="s">
        <v>198</v>
      </c>
      <c r="E38">
        <v>2024</v>
      </c>
      <c r="F38" t="s">
        <v>202</v>
      </c>
      <c r="G38">
        <v>0</v>
      </c>
      <c r="H38">
        <v>0</v>
      </c>
      <c r="I38">
        <v>0</v>
      </c>
      <c r="J38">
        <v>419</v>
      </c>
      <c r="K38">
        <v>430</v>
      </c>
      <c r="L38">
        <v>11</v>
      </c>
      <c r="M38">
        <v>0</v>
      </c>
      <c r="N38" t="s">
        <v>1591</v>
      </c>
      <c r="O38" t="s">
        <v>1592</v>
      </c>
      <c r="P38" t="s">
        <v>4</v>
      </c>
      <c r="Q38" t="s">
        <v>501</v>
      </c>
      <c r="R38">
        <v>0</v>
      </c>
      <c r="S38" t="s">
        <v>502</v>
      </c>
      <c r="T38" t="s">
        <v>1593</v>
      </c>
    </row>
    <row r="39" spans="1:20" x14ac:dyDescent="0.25">
      <c r="A39" t="s">
        <v>1594</v>
      </c>
      <c r="B39" t="s">
        <v>1595</v>
      </c>
      <c r="C39" t="s">
        <v>1596</v>
      </c>
      <c r="D39" t="s">
        <v>32</v>
      </c>
      <c r="E39">
        <v>2024</v>
      </c>
      <c r="F39" t="s">
        <v>751</v>
      </c>
      <c r="G39">
        <v>0</v>
      </c>
      <c r="H39">
        <v>0</v>
      </c>
      <c r="I39">
        <v>0</v>
      </c>
      <c r="J39">
        <v>484</v>
      </c>
      <c r="K39">
        <v>495</v>
      </c>
      <c r="L39">
        <v>11</v>
      </c>
      <c r="M39">
        <v>0</v>
      </c>
      <c r="N39" t="s">
        <v>1597</v>
      </c>
      <c r="O39" t="s">
        <v>1598</v>
      </c>
      <c r="P39" t="s">
        <v>4</v>
      </c>
      <c r="Q39" t="s">
        <v>501</v>
      </c>
      <c r="R39" t="s">
        <v>569</v>
      </c>
      <c r="S39" t="s">
        <v>502</v>
      </c>
      <c r="T39" t="s">
        <v>1599</v>
      </c>
    </row>
    <row r="40" spans="1:20" x14ac:dyDescent="0.25">
      <c r="A40" t="s">
        <v>1633</v>
      </c>
      <c r="B40" t="s">
        <v>1634</v>
      </c>
      <c r="C40" t="s">
        <v>1635</v>
      </c>
      <c r="D40" t="s">
        <v>61</v>
      </c>
      <c r="E40">
        <v>2023</v>
      </c>
      <c r="F40" t="s">
        <v>1636</v>
      </c>
      <c r="G40">
        <v>0</v>
      </c>
      <c r="H40">
        <v>0</v>
      </c>
      <c r="I40">
        <v>0</v>
      </c>
      <c r="J40">
        <v>127</v>
      </c>
      <c r="K40">
        <v>133</v>
      </c>
      <c r="L40">
        <v>6</v>
      </c>
      <c r="M40">
        <v>0</v>
      </c>
      <c r="N40" t="s">
        <v>1637</v>
      </c>
      <c r="O40" t="s">
        <v>1638</v>
      </c>
      <c r="P40" t="s">
        <v>4</v>
      </c>
      <c r="Q40" t="s">
        <v>501</v>
      </c>
      <c r="R40">
        <v>0</v>
      </c>
      <c r="S40" t="s">
        <v>502</v>
      </c>
      <c r="T40" t="s">
        <v>1639</v>
      </c>
    </row>
    <row r="41" spans="1:20" x14ac:dyDescent="0.25">
      <c r="A41" t="s">
        <v>1670</v>
      </c>
      <c r="B41" t="s">
        <v>1671</v>
      </c>
      <c r="C41" t="s">
        <v>1672</v>
      </c>
      <c r="D41" t="s">
        <v>37</v>
      </c>
      <c r="E41">
        <v>2024</v>
      </c>
      <c r="F41" t="s">
        <v>1673</v>
      </c>
      <c r="G41">
        <v>17</v>
      </c>
      <c r="H41">
        <v>1</v>
      </c>
      <c r="I41">
        <v>152</v>
      </c>
      <c r="J41">
        <v>0</v>
      </c>
      <c r="K41">
        <v>0</v>
      </c>
      <c r="L41">
        <v>0</v>
      </c>
      <c r="M41">
        <v>0</v>
      </c>
      <c r="N41" t="s">
        <v>1674</v>
      </c>
      <c r="O41" t="s">
        <v>1675</v>
      </c>
      <c r="P41" t="s">
        <v>5</v>
      </c>
      <c r="Q41" t="s">
        <v>501</v>
      </c>
      <c r="R41" t="s">
        <v>599</v>
      </c>
      <c r="S41" t="s">
        <v>502</v>
      </c>
      <c r="T41" t="s">
        <v>1676</v>
      </c>
    </row>
    <row r="42" spans="1:20" x14ac:dyDescent="0.25">
      <c r="A42" t="s">
        <v>1723</v>
      </c>
      <c r="B42" t="s">
        <v>1724</v>
      </c>
      <c r="C42" t="s">
        <v>1725</v>
      </c>
      <c r="D42" t="s">
        <v>163</v>
      </c>
      <c r="E42">
        <v>2024</v>
      </c>
      <c r="F42" t="s">
        <v>1726</v>
      </c>
      <c r="G42">
        <v>216</v>
      </c>
      <c r="H42">
        <v>0</v>
      </c>
      <c r="I42">
        <v>112149</v>
      </c>
      <c r="J42">
        <v>0</v>
      </c>
      <c r="K42">
        <v>0</v>
      </c>
      <c r="L42">
        <v>0</v>
      </c>
      <c r="M42">
        <v>0</v>
      </c>
      <c r="N42" t="s">
        <v>1727</v>
      </c>
      <c r="O42" t="s">
        <v>1728</v>
      </c>
      <c r="P42" t="s">
        <v>5</v>
      </c>
      <c r="Q42" t="s">
        <v>501</v>
      </c>
      <c r="R42">
        <v>0</v>
      </c>
      <c r="S42" t="s">
        <v>502</v>
      </c>
      <c r="T42" t="s">
        <v>1729</v>
      </c>
    </row>
    <row r="43" spans="1:20" x14ac:dyDescent="0.25">
      <c r="A43" t="s">
        <v>1819</v>
      </c>
      <c r="B43" t="s">
        <v>1820</v>
      </c>
      <c r="C43" t="s">
        <v>1821</v>
      </c>
      <c r="D43" t="s">
        <v>1822</v>
      </c>
      <c r="E43">
        <v>2023</v>
      </c>
      <c r="F43" t="s">
        <v>517</v>
      </c>
      <c r="G43">
        <v>3681</v>
      </c>
      <c r="H43">
        <v>0</v>
      </c>
      <c r="I43">
        <v>0</v>
      </c>
      <c r="J43">
        <v>615</v>
      </c>
      <c r="K43">
        <v>623</v>
      </c>
      <c r="L43">
        <v>8</v>
      </c>
      <c r="M43">
        <v>0</v>
      </c>
      <c r="N43">
        <v>0</v>
      </c>
      <c r="O43" t="s">
        <v>1823</v>
      </c>
      <c r="P43" t="s">
        <v>4</v>
      </c>
      <c r="Q43" t="s">
        <v>501</v>
      </c>
      <c r="R43">
        <v>0</v>
      </c>
      <c r="S43" t="s">
        <v>502</v>
      </c>
      <c r="T43" t="s">
        <v>1824</v>
      </c>
    </row>
    <row r="44" spans="1:20" x14ac:dyDescent="0.25">
      <c r="A44" t="s">
        <v>1919</v>
      </c>
      <c r="B44" t="s">
        <v>1920</v>
      </c>
      <c r="C44" t="s">
        <v>1921</v>
      </c>
      <c r="D44" t="s">
        <v>48</v>
      </c>
      <c r="E44">
        <v>2023</v>
      </c>
      <c r="F44" t="s">
        <v>1922</v>
      </c>
      <c r="G44">
        <v>0</v>
      </c>
      <c r="H44">
        <v>0</v>
      </c>
      <c r="I44">
        <v>0</v>
      </c>
      <c r="J44">
        <v>491</v>
      </c>
      <c r="K44">
        <v>514</v>
      </c>
      <c r="L44">
        <v>23</v>
      </c>
      <c r="M44">
        <v>73</v>
      </c>
      <c r="N44" t="s">
        <v>1923</v>
      </c>
      <c r="O44" t="s">
        <v>1924</v>
      </c>
      <c r="P44" t="s">
        <v>4</v>
      </c>
      <c r="Q44" t="s">
        <v>501</v>
      </c>
      <c r="R44" t="s">
        <v>847</v>
      </c>
      <c r="S44" t="s">
        <v>502</v>
      </c>
      <c r="T44" t="s">
        <v>1925</v>
      </c>
    </row>
    <row r="45" spans="1:20" x14ac:dyDescent="0.25">
      <c r="A45" t="s">
        <v>1954</v>
      </c>
      <c r="B45" t="s">
        <v>1955</v>
      </c>
      <c r="C45" t="s">
        <v>1956</v>
      </c>
      <c r="D45" t="s">
        <v>56</v>
      </c>
      <c r="E45">
        <v>2023</v>
      </c>
      <c r="F45" t="s">
        <v>1957</v>
      </c>
      <c r="G45">
        <v>0</v>
      </c>
      <c r="H45">
        <v>0</v>
      </c>
      <c r="I45">
        <v>0</v>
      </c>
      <c r="J45">
        <v>184</v>
      </c>
      <c r="K45">
        <v>193</v>
      </c>
      <c r="L45">
        <v>9</v>
      </c>
      <c r="M45">
        <v>0</v>
      </c>
      <c r="N45" t="s">
        <v>1958</v>
      </c>
      <c r="O45" t="s">
        <v>1959</v>
      </c>
      <c r="P45" t="s">
        <v>4</v>
      </c>
      <c r="Q45" t="s">
        <v>501</v>
      </c>
      <c r="R45">
        <v>0</v>
      </c>
      <c r="S45" t="s">
        <v>502</v>
      </c>
      <c r="T45" t="s">
        <v>1960</v>
      </c>
    </row>
    <row r="46" spans="1:20" x14ac:dyDescent="0.25">
      <c r="A46" t="s">
        <v>2006</v>
      </c>
      <c r="B46" t="s">
        <v>2007</v>
      </c>
      <c r="C46" t="s">
        <v>2008</v>
      </c>
      <c r="D46" t="s">
        <v>138</v>
      </c>
      <c r="E46">
        <v>2024</v>
      </c>
      <c r="F46" t="s">
        <v>2009</v>
      </c>
      <c r="G46">
        <v>0</v>
      </c>
      <c r="H46">
        <v>0</v>
      </c>
      <c r="I46">
        <v>0</v>
      </c>
      <c r="J46">
        <v>913</v>
      </c>
      <c r="K46">
        <v>920</v>
      </c>
      <c r="L46">
        <v>7</v>
      </c>
      <c r="M46">
        <v>1</v>
      </c>
      <c r="N46" t="s">
        <v>2010</v>
      </c>
      <c r="O46" t="s">
        <v>2011</v>
      </c>
      <c r="P46" t="s">
        <v>4</v>
      </c>
      <c r="Q46" t="s">
        <v>501</v>
      </c>
      <c r="R46">
        <v>0</v>
      </c>
      <c r="S46" t="s">
        <v>502</v>
      </c>
      <c r="T46" t="s">
        <v>2012</v>
      </c>
    </row>
    <row r="47" spans="1:20" x14ac:dyDescent="0.25">
      <c r="A47" t="s">
        <v>2020</v>
      </c>
      <c r="B47" t="s">
        <v>2021</v>
      </c>
      <c r="C47" t="s">
        <v>2022</v>
      </c>
      <c r="D47" t="s">
        <v>36</v>
      </c>
      <c r="E47">
        <v>2024</v>
      </c>
      <c r="F47" t="s">
        <v>751</v>
      </c>
      <c r="G47">
        <v>0</v>
      </c>
      <c r="H47">
        <v>0</v>
      </c>
      <c r="I47">
        <v>0</v>
      </c>
      <c r="J47">
        <v>0</v>
      </c>
      <c r="K47">
        <v>0</v>
      </c>
      <c r="L47">
        <v>0</v>
      </c>
      <c r="M47">
        <v>0</v>
      </c>
      <c r="N47" t="s">
        <v>2023</v>
      </c>
      <c r="O47" t="s">
        <v>2024</v>
      </c>
      <c r="P47" t="s">
        <v>4</v>
      </c>
      <c r="Q47" t="s">
        <v>501</v>
      </c>
      <c r="R47">
        <v>0</v>
      </c>
      <c r="S47" t="s">
        <v>502</v>
      </c>
      <c r="T47" t="s">
        <v>2025</v>
      </c>
    </row>
    <row r="48" spans="1:20" x14ac:dyDescent="0.25">
      <c r="A48" t="s">
        <v>2080</v>
      </c>
      <c r="B48" t="s">
        <v>2081</v>
      </c>
      <c r="C48" t="s">
        <v>2082</v>
      </c>
      <c r="D48" t="s">
        <v>168</v>
      </c>
      <c r="E48">
        <v>2024</v>
      </c>
      <c r="F48" t="s">
        <v>164</v>
      </c>
      <c r="G48">
        <v>0</v>
      </c>
      <c r="H48">
        <v>0</v>
      </c>
      <c r="I48">
        <v>0</v>
      </c>
      <c r="J48">
        <v>417</v>
      </c>
      <c r="K48">
        <v>428</v>
      </c>
      <c r="L48">
        <v>11</v>
      </c>
      <c r="M48">
        <v>0</v>
      </c>
      <c r="N48" t="s">
        <v>2083</v>
      </c>
      <c r="O48" t="s">
        <v>2084</v>
      </c>
      <c r="P48" t="s">
        <v>4</v>
      </c>
      <c r="Q48" t="s">
        <v>501</v>
      </c>
      <c r="R48">
        <v>0</v>
      </c>
      <c r="S48" t="s">
        <v>502</v>
      </c>
      <c r="T48" t="s">
        <v>2085</v>
      </c>
    </row>
    <row r="49" spans="1:20" x14ac:dyDescent="0.25">
      <c r="A49" t="s">
        <v>2086</v>
      </c>
      <c r="B49" t="s">
        <v>2087</v>
      </c>
      <c r="C49" t="s">
        <v>2088</v>
      </c>
      <c r="D49" t="s">
        <v>242</v>
      </c>
      <c r="E49">
        <v>2023</v>
      </c>
      <c r="F49" t="s">
        <v>713</v>
      </c>
      <c r="G49">
        <v>0</v>
      </c>
      <c r="H49">
        <v>0</v>
      </c>
      <c r="I49">
        <v>0</v>
      </c>
      <c r="J49">
        <v>14</v>
      </c>
      <c r="K49">
        <v>25</v>
      </c>
      <c r="L49">
        <v>11</v>
      </c>
      <c r="M49">
        <v>0</v>
      </c>
      <c r="N49" t="s">
        <v>2089</v>
      </c>
      <c r="O49" t="s">
        <v>2090</v>
      </c>
      <c r="P49" t="s">
        <v>4</v>
      </c>
      <c r="Q49" t="s">
        <v>501</v>
      </c>
      <c r="R49">
        <v>0</v>
      </c>
      <c r="S49" t="s">
        <v>502</v>
      </c>
      <c r="T49" t="s">
        <v>2091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FDFD0-083B-4D38-9371-1615C4105DCB}">
  <dimension ref="B2:D19"/>
  <sheetViews>
    <sheetView zoomScale="85" zoomScaleNormal="85" workbookViewId="0"/>
  </sheetViews>
  <sheetFormatPr defaultRowHeight="15" x14ac:dyDescent="0.25"/>
  <cols>
    <col min="2" max="2" width="62.7109375" bestFit="1" customWidth="1"/>
    <col min="3" max="3" width="68.7109375" bestFit="1" customWidth="1"/>
    <col min="4" max="4" width="9.140625" customWidth="1"/>
  </cols>
  <sheetData>
    <row r="2" spans="2:4" ht="15" customHeight="1" x14ac:dyDescent="0.25">
      <c r="B2" s="41" t="s">
        <v>253</v>
      </c>
      <c r="C2" s="42"/>
    </row>
    <row r="3" spans="2:4" ht="15" customHeight="1" x14ac:dyDescent="0.25">
      <c r="B3" s="43"/>
      <c r="C3" s="44"/>
    </row>
    <row r="4" spans="2:4" ht="26.25" customHeight="1" x14ac:dyDescent="0.25">
      <c r="B4" s="45"/>
      <c r="C4" s="46"/>
    </row>
    <row r="5" spans="2:4" ht="21" customHeight="1" x14ac:dyDescent="0.25">
      <c r="B5" s="30" t="s">
        <v>254</v>
      </c>
      <c r="C5" s="30" t="s">
        <v>255</v>
      </c>
    </row>
    <row r="6" spans="2:4" ht="20.100000000000001" customHeight="1" x14ac:dyDescent="0.25">
      <c r="B6" s="47" t="s">
        <v>271</v>
      </c>
      <c r="C6" s="6" t="s">
        <v>437</v>
      </c>
    </row>
    <row r="7" spans="2:4" ht="20.100000000000001" customHeight="1" x14ac:dyDescent="0.25">
      <c r="B7" s="48"/>
      <c r="C7" s="6" t="s">
        <v>436</v>
      </c>
    </row>
    <row r="8" spans="2:4" ht="20.100000000000001" customHeight="1" x14ac:dyDescent="0.25">
      <c r="B8" s="47" t="s">
        <v>288</v>
      </c>
      <c r="C8" s="6" t="s">
        <v>256</v>
      </c>
    </row>
    <row r="9" spans="2:4" ht="20.100000000000001" customHeight="1" x14ac:dyDescent="0.25">
      <c r="B9" s="48"/>
      <c r="C9" s="6" t="s">
        <v>438</v>
      </c>
    </row>
    <row r="10" spans="2:4" ht="20.100000000000001" customHeight="1" x14ac:dyDescent="0.25">
      <c r="B10" s="49" t="s">
        <v>2098</v>
      </c>
      <c r="C10" s="6" t="s">
        <v>257</v>
      </c>
    </row>
    <row r="11" spans="2:4" ht="20.100000000000001" customHeight="1" x14ac:dyDescent="0.25">
      <c r="B11" s="51"/>
      <c r="C11" s="6" t="s">
        <v>283</v>
      </c>
    </row>
    <row r="12" spans="2:4" ht="20.100000000000001" customHeight="1" x14ac:dyDescent="0.25">
      <c r="B12" s="51"/>
      <c r="C12" s="6" t="s">
        <v>259</v>
      </c>
    </row>
    <row r="13" spans="2:4" ht="20.100000000000001" customHeight="1" x14ac:dyDescent="0.25">
      <c r="B13" s="51"/>
      <c r="C13" s="6" t="s">
        <v>260</v>
      </c>
    </row>
    <row r="14" spans="2:4" ht="20.100000000000001" customHeight="1" x14ac:dyDescent="0.25">
      <c r="B14" s="51"/>
      <c r="C14" s="6" t="s">
        <v>446</v>
      </c>
    </row>
    <row r="15" spans="2:4" ht="20.100000000000001" customHeight="1" x14ac:dyDescent="0.25">
      <c r="B15" s="50"/>
      <c r="C15" s="6" t="s">
        <v>265</v>
      </c>
    </row>
    <row r="16" spans="2:4" ht="20.100000000000001" customHeight="1" x14ac:dyDescent="0.25">
      <c r="B16" s="49" t="s">
        <v>2114</v>
      </c>
      <c r="C16" s="6" t="s">
        <v>258</v>
      </c>
      <c r="D16" s="2"/>
    </row>
    <row r="17" spans="2:4" ht="20.100000000000001" customHeight="1" x14ac:dyDescent="0.25">
      <c r="B17" s="50"/>
      <c r="C17" s="6" t="s">
        <v>261</v>
      </c>
      <c r="D17" s="1"/>
    </row>
    <row r="18" spans="2:4" ht="20.100000000000001" customHeight="1" x14ac:dyDescent="0.25">
      <c r="B18" s="47" t="s">
        <v>267</v>
      </c>
      <c r="C18" s="6" t="s">
        <v>275</v>
      </c>
    </row>
    <row r="19" spans="2:4" ht="20.100000000000001" customHeight="1" x14ac:dyDescent="0.25">
      <c r="B19" s="48"/>
      <c r="C19" s="6" t="s">
        <v>431</v>
      </c>
      <c r="D19" s="2"/>
    </row>
  </sheetData>
  <mergeCells count="6">
    <mergeCell ref="B2:C4"/>
    <mergeCell ref="B18:B19"/>
    <mergeCell ref="B16:B17"/>
    <mergeCell ref="B6:B7"/>
    <mergeCell ref="B8:B9"/>
    <mergeCell ref="B10:B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0CD5-BC06-4076-B0F8-FE88473BE062}">
  <dimension ref="A1:L49"/>
  <sheetViews>
    <sheetView tabSelected="1" zoomScale="85" zoomScaleNormal="85" workbookViewId="0"/>
  </sheetViews>
  <sheetFormatPr defaultRowHeight="15" x14ac:dyDescent="0.25"/>
  <cols>
    <col min="1" max="1" width="114.7109375" bestFit="1" customWidth="1"/>
    <col min="2" max="2" width="174.85546875" bestFit="1" customWidth="1"/>
    <col min="3" max="3" width="255.7109375" bestFit="1" customWidth="1"/>
    <col min="4" max="4" width="17.28515625" bestFit="1" customWidth="1"/>
    <col min="6" max="6" width="255.7109375" bestFit="1" customWidth="1"/>
    <col min="7" max="7" width="50" customWidth="1"/>
    <col min="8" max="8" width="183.42578125" bestFit="1" customWidth="1"/>
    <col min="9" max="9" width="20" bestFit="1" customWidth="1"/>
    <col min="10" max="10" width="197" bestFit="1" customWidth="1"/>
    <col min="11" max="11" width="90.85546875" bestFit="1" customWidth="1"/>
    <col min="12" max="12" width="23.28515625" bestFit="1" customWidth="1"/>
  </cols>
  <sheetData>
    <row r="1" spans="1:12" x14ac:dyDescent="0.25">
      <c r="A1" s="2" t="s">
        <v>0</v>
      </c>
      <c r="B1" s="2" t="s">
        <v>377</v>
      </c>
      <c r="C1" s="2" t="s">
        <v>421</v>
      </c>
      <c r="D1" s="2" t="s">
        <v>3</v>
      </c>
      <c r="E1" s="2" t="s">
        <v>1</v>
      </c>
      <c r="F1" s="2" t="s">
        <v>81</v>
      </c>
      <c r="G1" s="2" t="s">
        <v>262</v>
      </c>
      <c r="H1" s="2" t="s">
        <v>457</v>
      </c>
      <c r="I1" s="2" t="s">
        <v>281</v>
      </c>
      <c r="J1" s="2" t="s">
        <v>2166</v>
      </c>
      <c r="K1" s="2" t="s">
        <v>458</v>
      </c>
      <c r="L1" s="2" t="s">
        <v>280</v>
      </c>
    </row>
    <row r="2" spans="1:12" x14ac:dyDescent="0.25">
      <c r="A2" t="s">
        <v>135</v>
      </c>
      <c r="B2" t="s">
        <v>336</v>
      </c>
      <c r="C2" t="s">
        <v>378</v>
      </c>
      <c r="D2" t="s">
        <v>4</v>
      </c>
      <c r="E2">
        <v>2023</v>
      </c>
      <c r="F2" t="s">
        <v>290</v>
      </c>
      <c r="G2" t="s">
        <v>2098</v>
      </c>
      <c r="H2" t="s">
        <v>257</v>
      </c>
      <c r="I2" t="s">
        <v>287</v>
      </c>
      <c r="J2" t="s">
        <v>2117</v>
      </c>
      <c r="K2" t="s">
        <v>430</v>
      </c>
      <c r="L2" t="s">
        <v>478</v>
      </c>
    </row>
    <row r="3" spans="1:12" x14ac:dyDescent="0.25">
      <c r="A3" t="s">
        <v>47</v>
      </c>
      <c r="B3" t="s">
        <v>337</v>
      </c>
      <c r="C3" t="s">
        <v>379</v>
      </c>
      <c r="D3" t="s">
        <v>4</v>
      </c>
      <c r="E3">
        <v>2023</v>
      </c>
      <c r="F3" t="s">
        <v>291</v>
      </c>
      <c r="G3" t="s">
        <v>2115</v>
      </c>
      <c r="H3" t="s">
        <v>447</v>
      </c>
      <c r="I3" t="s">
        <v>286</v>
      </c>
      <c r="J3" t="s">
        <v>2120</v>
      </c>
      <c r="K3" t="s">
        <v>432</v>
      </c>
      <c r="L3" t="s">
        <v>284</v>
      </c>
    </row>
    <row r="4" spans="1:12" x14ac:dyDescent="0.25">
      <c r="A4" t="s">
        <v>230</v>
      </c>
      <c r="B4" t="s">
        <v>338</v>
      </c>
      <c r="C4" t="s">
        <v>380</v>
      </c>
      <c r="D4" t="s">
        <v>422</v>
      </c>
      <c r="E4">
        <v>2024</v>
      </c>
      <c r="F4" t="s">
        <v>292</v>
      </c>
      <c r="G4" t="s">
        <v>2114</v>
      </c>
      <c r="H4" t="s">
        <v>261</v>
      </c>
      <c r="I4" t="s">
        <v>477</v>
      </c>
      <c r="J4" t="s">
        <v>2121</v>
      </c>
      <c r="K4" t="s">
        <v>442</v>
      </c>
      <c r="L4" t="s">
        <v>479</v>
      </c>
    </row>
    <row r="5" spans="1:12" x14ac:dyDescent="0.25">
      <c r="A5" t="s">
        <v>30</v>
      </c>
      <c r="B5" t="s">
        <v>339</v>
      </c>
      <c r="D5" t="s">
        <v>5</v>
      </c>
      <c r="E5">
        <v>2024</v>
      </c>
      <c r="F5" t="s">
        <v>293</v>
      </c>
      <c r="G5" t="s">
        <v>2115</v>
      </c>
      <c r="H5" t="s">
        <v>474</v>
      </c>
      <c r="I5" t="s">
        <v>477</v>
      </c>
      <c r="J5" t="s">
        <v>2122</v>
      </c>
      <c r="K5" t="s">
        <v>434</v>
      </c>
      <c r="L5" t="s">
        <v>285</v>
      </c>
    </row>
    <row r="6" spans="1:12" x14ac:dyDescent="0.25">
      <c r="A6" t="s">
        <v>25</v>
      </c>
      <c r="B6" t="s">
        <v>340</v>
      </c>
      <c r="D6" t="s">
        <v>4</v>
      </c>
      <c r="E6">
        <v>2022</v>
      </c>
      <c r="F6" t="s">
        <v>294</v>
      </c>
      <c r="G6" t="s">
        <v>288</v>
      </c>
      <c r="H6" t="s">
        <v>256</v>
      </c>
      <c r="I6" t="s">
        <v>286</v>
      </c>
      <c r="J6" t="s">
        <v>2118</v>
      </c>
      <c r="K6" t="s">
        <v>430</v>
      </c>
      <c r="L6" t="s">
        <v>478</v>
      </c>
    </row>
    <row r="7" spans="1:12" x14ac:dyDescent="0.25">
      <c r="A7" t="s">
        <v>38</v>
      </c>
      <c r="B7" t="s">
        <v>341</v>
      </c>
      <c r="C7" t="s">
        <v>381</v>
      </c>
      <c r="D7" t="s">
        <v>4</v>
      </c>
      <c r="E7">
        <v>2024</v>
      </c>
      <c r="F7" t="s">
        <v>295</v>
      </c>
      <c r="G7" t="s">
        <v>2098</v>
      </c>
      <c r="H7" t="s">
        <v>260</v>
      </c>
      <c r="I7" t="s">
        <v>286</v>
      </c>
      <c r="J7" t="s">
        <v>2123</v>
      </c>
      <c r="K7" t="s">
        <v>273</v>
      </c>
      <c r="L7" t="s">
        <v>284</v>
      </c>
    </row>
    <row r="8" spans="1:12" x14ac:dyDescent="0.25">
      <c r="A8" t="s">
        <v>243</v>
      </c>
      <c r="B8" t="s">
        <v>342</v>
      </c>
      <c r="C8" t="s">
        <v>382</v>
      </c>
      <c r="D8" t="s">
        <v>4</v>
      </c>
      <c r="E8">
        <v>2023</v>
      </c>
      <c r="F8" t="s">
        <v>296</v>
      </c>
      <c r="G8" t="s">
        <v>2098</v>
      </c>
      <c r="H8" t="s">
        <v>446</v>
      </c>
      <c r="I8" t="s">
        <v>477</v>
      </c>
      <c r="J8" t="s">
        <v>2124</v>
      </c>
      <c r="K8" t="s">
        <v>450</v>
      </c>
      <c r="L8" t="s">
        <v>285</v>
      </c>
    </row>
    <row r="9" spans="1:12" x14ac:dyDescent="0.25">
      <c r="A9" t="s">
        <v>42</v>
      </c>
      <c r="B9" t="s">
        <v>343</v>
      </c>
      <c r="C9" t="s">
        <v>383</v>
      </c>
      <c r="D9" t="s">
        <v>5</v>
      </c>
      <c r="E9">
        <v>2024</v>
      </c>
      <c r="F9" t="s">
        <v>297</v>
      </c>
      <c r="G9" t="s">
        <v>2115</v>
      </c>
      <c r="H9" t="s">
        <v>447</v>
      </c>
      <c r="I9" t="s">
        <v>477</v>
      </c>
      <c r="J9" t="s">
        <v>2125</v>
      </c>
      <c r="K9" t="s">
        <v>434</v>
      </c>
      <c r="L9" t="s">
        <v>282</v>
      </c>
    </row>
    <row r="10" spans="1:12" x14ac:dyDescent="0.25">
      <c r="A10" t="s">
        <v>180</v>
      </c>
      <c r="C10" t="s">
        <v>384</v>
      </c>
      <c r="D10" t="s">
        <v>4</v>
      </c>
      <c r="E10">
        <v>2024</v>
      </c>
      <c r="F10" t="s">
        <v>298</v>
      </c>
      <c r="G10" t="s">
        <v>2114</v>
      </c>
      <c r="H10" t="s">
        <v>261</v>
      </c>
      <c r="I10" t="s">
        <v>477</v>
      </c>
      <c r="J10" t="s">
        <v>2126</v>
      </c>
      <c r="K10" t="s">
        <v>279</v>
      </c>
      <c r="L10" t="s">
        <v>285</v>
      </c>
    </row>
    <row r="11" spans="1:12" x14ac:dyDescent="0.25">
      <c r="A11" t="s">
        <v>41</v>
      </c>
      <c r="B11" t="s">
        <v>344</v>
      </c>
      <c r="C11" t="s">
        <v>385</v>
      </c>
      <c r="D11" t="s">
        <v>4</v>
      </c>
      <c r="E11">
        <v>2024</v>
      </c>
      <c r="F11" t="s">
        <v>299</v>
      </c>
      <c r="G11" t="s">
        <v>2098</v>
      </c>
      <c r="H11" t="s">
        <v>446</v>
      </c>
      <c r="I11" t="s">
        <v>477</v>
      </c>
      <c r="J11" t="s">
        <v>2127</v>
      </c>
      <c r="K11" t="s">
        <v>274</v>
      </c>
      <c r="L11" t="s">
        <v>285</v>
      </c>
    </row>
    <row r="12" spans="1:12" x14ac:dyDescent="0.25">
      <c r="A12" t="s">
        <v>71</v>
      </c>
      <c r="B12" t="s">
        <v>345</v>
      </c>
      <c r="C12" t="s">
        <v>386</v>
      </c>
      <c r="D12" t="s">
        <v>4</v>
      </c>
      <c r="E12">
        <v>2022</v>
      </c>
      <c r="F12" t="s">
        <v>300</v>
      </c>
      <c r="G12" t="s">
        <v>2098</v>
      </c>
      <c r="H12" t="s">
        <v>257</v>
      </c>
      <c r="I12" t="s">
        <v>286</v>
      </c>
      <c r="J12" t="s">
        <v>2128</v>
      </c>
      <c r="K12" t="s">
        <v>449</v>
      </c>
      <c r="L12" t="s">
        <v>285</v>
      </c>
    </row>
    <row r="13" spans="1:12" x14ac:dyDescent="0.25">
      <c r="A13" t="s">
        <v>33</v>
      </c>
      <c r="C13" t="s">
        <v>387</v>
      </c>
      <c r="D13" t="s">
        <v>4</v>
      </c>
      <c r="E13">
        <v>2024</v>
      </c>
      <c r="F13" t="s">
        <v>301</v>
      </c>
      <c r="G13" t="s">
        <v>2114</v>
      </c>
      <c r="H13" t="s">
        <v>258</v>
      </c>
      <c r="I13" t="s">
        <v>477</v>
      </c>
      <c r="J13" t="s">
        <v>2129</v>
      </c>
      <c r="K13" t="s">
        <v>441</v>
      </c>
      <c r="L13" t="s">
        <v>282</v>
      </c>
    </row>
    <row r="14" spans="1:12" x14ac:dyDescent="0.25">
      <c r="A14" t="s">
        <v>245</v>
      </c>
      <c r="B14" t="s">
        <v>346</v>
      </c>
      <c r="C14" t="s">
        <v>388</v>
      </c>
      <c r="D14" t="s">
        <v>4</v>
      </c>
      <c r="E14">
        <v>2023</v>
      </c>
      <c r="F14" t="s">
        <v>302</v>
      </c>
      <c r="G14" t="s">
        <v>2114</v>
      </c>
      <c r="H14" t="s">
        <v>258</v>
      </c>
      <c r="I14" t="s">
        <v>287</v>
      </c>
      <c r="J14" t="s">
        <v>2130</v>
      </c>
      <c r="K14" t="s">
        <v>266</v>
      </c>
      <c r="L14" t="s">
        <v>285</v>
      </c>
    </row>
    <row r="15" spans="1:12" x14ac:dyDescent="0.25">
      <c r="A15" t="s">
        <v>65</v>
      </c>
      <c r="C15" t="s">
        <v>389</v>
      </c>
      <c r="D15" t="s">
        <v>4</v>
      </c>
      <c r="E15">
        <v>2023</v>
      </c>
      <c r="F15" t="s">
        <v>303</v>
      </c>
      <c r="G15" t="s">
        <v>2098</v>
      </c>
      <c r="H15" t="s">
        <v>259</v>
      </c>
      <c r="I15" t="s">
        <v>287</v>
      </c>
      <c r="J15" t="s">
        <v>2131</v>
      </c>
      <c r="K15" t="s">
        <v>269</v>
      </c>
      <c r="L15" t="s">
        <v>285</v>
      </c>
    </row>
    <row r="16" spans="1:12" x14ac:dyDescent="0.25">
      <c r="A16" t="s">
        <v>31</v>
      </c>
      <c r="B16" t="s">
        <v>347</v>
      </c>
      <c r="C16" t="s">
        <v>390</v>
      </c>
      <c r="D16" t="s">
        <v>4</v>
      </c>
      <c r="E16">
        <v>2024</v>
      </c>
      <c r="F16" t="s">
        <v>304</v>
      </c>
      <c r="G16" t="s">
        <v>2115</v>
      </c>
      <c r="H16" t="s">
        <v>447</v>
      </c>
      <c r="I16" t="s">
        <v>287</v>
      </c>
      <c r="J16" t="s">
        <v>2132</v>
      </c>
      <c r="K16" t="s">
        <v>277</v>
      </c>
      <c r="L16" t="s">
        <v>285</v>
      </c>
    </row>
    <row r="17" spans="1:12" x14ac:dyDescent="0.25">
      <c r="A17" t="s">
        <v>209</v>
      </c>
      <c r="B17" t="s">
        <v>348</v>
      </c>
      <c r="C17" t="s">
        <v>391</v>
      </c>
      <c r="D17" t="s">
        <v>4</v>
      </c>
      <c r="E17">
        <v>2024</v>
      </c>
      <c r="F17" t="s">
        <v>305</v>
      </c>
      <c r="G17" t="s">
        <v>2098</v>
      </c>
      <c r="H17" t="s">
        <v>259</v>
      </c>
      <c r="I17" t="s">
        <v>287</v>
      </c>
      <c r="J17" t="s">
        <v>2133</v>
      </c>
      <c r="K17" t="s">
        <v>451</v>
      </c>
      <c r="L17" t="s">
        <v>285</v>
      </c>
    </row>
    <row r="18" spans="1:12" x14ac:dyDescent="0.25">
      <c r="A18" t="s">
        <v>221</v>
      </c>
      <c r="B18" t="s">
        <v>349</v>
      </c>
      <c r="C18" t="s">
        <v>392</v>
      </c>
      <c r="D18" t="s">
        <v>4</v>
      </c>
      <c r="E18">
        <v>2024</v>
      </c>
      <c r="F18" t="s">
        <v>306</v>
      </c>
      <c r="G18" t="s">
        <v>2115</v>
      </c>
      <c r="H18" t="s">
        <v>448</v>
      </c>
      <c r="I18" t="s">
        <v>286</v>
      </c>
      <c r="J18" t="s">
        <v>2134</v>
      </c>
      <c r="K18" t="s">
        <v>432</v>
      </c>
      <c r="L18" t="s">
        <v>479</v>
      </c>
    </row>
    <row r="19" spans="1:12" x14ac:dyDescent="0.25">
      <c r="A19" t="s">
        <v>239</v>
      </c>
      <c r="B19" t="s">
        <v>350</v>
      </c>
      <c r="C19" t="s">
        <v>393</v>
      </c>
      <c r="D19" t="s">
        <v>4</v>
      </c>
      <c r="E19">
        <v>2023</v>
      </c>
      <c r="F19" t="s">
        <v>307</v>
      </c>
      <c r="G19" t="s">
        <v>267</v>
      </c>
      <c r="H19" t="s">
        <v>275</v>
      </c>
      <c r="I19" t="s">
        <v>286</v>
      </c>
      <c r="J19" t="s">
        <v>2135</v>
      </c>
      <c r="K19" t="s">
        <v>430</v>
      </c>
      <c r="L19" t="s">
        <v>284</v>
      </c>
    </row>
    <row r="20" spans="1:12" x14ac:dyDescent="0.25">
      <c r="A20" t="s">
        <v>54</v>
      </c>
      <c r="B20" t="s">
        <v>351</v>
      </c>
      <c r="C20" t="s">
        <v>394</v>
      </c>
      <c r="D20" t="s">
        <v>4</v>
      </c>
      <c r="E20">
        <v>2023</v>
      </c>
      <c r="F20" t="s">
        <v>308</v>
      </c>
      <c r="G20" t="s">
        <v>288</v>
      </c>
      <c r="H20" t="s">
        <v>438</v>
      </c>
      <c r="I20" t="s">
        <v>287</v>
      </c>
      <c r="J20" t="s">
        <v>2136</v>
      </c>
      <c r="K20" t="s">
        <v>430</v>
      </c>
      <c r="L20" t="s">
        <v>478</v>
      </c>
    </row>
    <row r="21" spans="1:12" x14ac:dyDescent="0.25">
      <c r="A21" t="s">
        <v>170</v>
      </c>
      <c r="B21" t="s">
        <v>352</v>
      </c>
      <c r="C21" t="s">
        <v>395</v>
      </c>
      <c r="D21" t="s">
        <v>5</v>
      </c>
      <c r="E21">
        <v>2024</v>
      </c>
      <c r="F21" t="s">
        <v>309</v>
      </c>
      <c r="G21" t="s">
        <v>2114</v>
      </c>
      <c r="H21" t="s">
        <v>258</v>
      </c>
      <c r="I21" t="s">
        <v>477</v>
      </c>
      <c r="J21" t="s">
        <v>2137</v>
      </c>
      <c r="K21" t="s">
        <v>440</v>
      </c>
      <c r="L21" t="s">
        <v>285</v>
      </c>
    </row>
    <row r="22" spans="1:12" x14ac:dyDescent="0.25">
      <c r="A22" t="s">
        <v>182</v>
      </c>
      <c r="B22" t="s">
        <v>353</v>
      </c>
      <c r="D22" t="s">
        <v>5</v>
      </c>
      <c r="E22">
        <v>2024</v>
      </c>
      <c r="F22" t="s">
        <v>310</v>
      </c>
      <c r="G22" t="s">
        <v>2114</v>
      </c>
      <c r="H22" t="s">
        <v>261</v>
      </c>
      <c r="I22" t="s">
        <v>477</v>
      </c>
      <c r="J22" t="s">
        <v>2138</v>
      </c>
      <c r="K22" t="s">
        <v>276</v>
      </c>
      <c r="L22" t="s">
        <v>285</v>
      </c>
    </row>
    <row r="23" spans="1:12" x14ac:dyDescent="0.25">
      <c r="A23" t="s">
        <v>151</v>
      </c>
      <c r="C23" t="s">
        <v>396</v>
      </c>
      <c r="D23" t="s">
        <v>4</v>
      </c>
      <c r="E23">
        <v>2022</v>
      </c>
      <c r="F23" t="s">
        <v>311</v>
      </c>
      <c r="G23" t="s">
        <v>2114</v>
      </c>
      <c r="H23" t="s">
        <v>261</v>
      </c>
      <c r="I23" t="s">
        <v>287</v>
      </c>
      <c r="J23" t="s">
        <v>2139</v>
      </c>
      <c r="K23" t="s">
        <v>444</v>
      </c>
      <c r="L23" t="s">
        <v>285</v>
      </c>
    </row>
    <row r="24" spans="1:12" x14ac:dyDescent="0.25">
      <c r="A24" t="s">
        <v>177</v>
      </c>
      <c r="B24" t="s">
        <v>354</v>
      </c>
      <c r="C24" t="s">
        <v>397</v>
      </c>
      <c r="D24" t="s">
        <v>4</v>
      </c>
      <c r="E24">
        <v>2024</v>
      </c>
      <c r="F24" t="s">
        <v>312</v>
      </c>
      <c r="G24" t="s">
        <v>2115</v>
      </c>
      <c r="H24" t="s">
        <v>447</v>
      </c>
      <c r="I24" t="s">
        <v>287</v>
      </c>
      <c r="J24" t="s">
        <v>2140</v>
      </c>
      <c r="K24" t="s">
        <v>445</v>
      </c>
      <c r="L24" t="s">
        <v>285</v>
      </c>
    </row>
    <row r="25" spans="1:12" x14ac:dyDescent="0.25">
      <c r="A25" t="s">
        <v>212</v>
      </c>
      <c r="B25" t="s">
        <v>355</v>
      </c>
      <c r="C25" t="s">
        <v>398</v>
      </c>
      <c r="D25" t="s">
        <v>4</v>
      </c>
      <c r="E25">
        <v>2024</v>
      </c>
      <c r="F25" t="s">
        <v>313</v>
      </c>
      <c r="G25" t="s">
        <v>2114</v>
      </c>
      <c r="H25" t="s">
        <v>261</v>
      </c>
      <c r="I25" t="s">
        <v>286</v>
      </c>
      <c r="J25" t="s">
        <v>2141</v>
      </c>
      <c r="K25" t="s">
        <v>463</v>
      </c>
      <c r="L25" t="s">
        <v>285</v>
      </c>
    </row>
    <row r="26" spans="1:12" x14ac:dyDescent="0.25">
      <c r="A26" t="s">
        <v>249</v>
      </c>
      <c r="B26" t="s">
        <v>356</v>
      </c>
      <c r="C26" t="s">
        <v>399</v>
      </c>
      <c r="D26" t="s">
        <v>4</v>
      </c>
      <c r="E26">
        <v>2023</v>
      </c>
      <c r="F26" t="s">
        <v>314</v>
      </c>
      <c r="G26" t="s">
        <v>2114</v>
      </c>
      <c r="H26" t="s">
        <v>261</v>
      </c>
      <c r="I26" t="s">
        <v>286</v>
      </c>
      <c r="J26" t="s">
        <v>2142</v>
      </c>
      <c r="K26" t="s">
        <v>268</v>
      </c>
      <c r="L26" t="s">
        <v>285</v>
      </c>
    </row>
    <row r="27" spans="1:12" x14ac:dyDescent="0.25">
      <c r="A27" t="s">
        <v>67</v>
      </c>
      <c r="C27" t="s">
        <v>400</v>
      </c>
      <c r="D27" t="s">
        <v>4</v>
      </c>
      <c r="E27">
        <v>2023</v>
      </c>
      <c r="F27" t="s">
        <v>315</v>
      </c>
      <c r="G27" t="s">
        <v>2098</v>
      </c>
      <c r="H27" t="s">
        <v>257</v>
      </c>
      <c r="I27" t="s">
        <v>477</v>
      </c>
      <c r="J27" t="s">
        <v>2143</v>
      </c>
      <c r="K27" t="s">
        <v>468</v>
      </c>
      <c r="L27" t="s">
        <v>285</v>
      </c>
    </row>
    <row r="28" spans="1:12" x14ac:dyDescent="0.25">
      <c r="A28" t="s">
        <v>223</v>
      </c>
      <c r="B28" t="s">
        <v>357</v>
      </c>
      <c r="C28" t="s">
        <v>401</v>
      </c>
      <c r="D28" t="s">
        <v>5</v>
      </c>
      <c r="E28">
        <v>2024</v>
      </c>
      <c r="F28" t="s">
        <v>316</v>
      </c>
      <c r="G28" t="s">
        <v>271</v>
      </c>
      <c r="H28" t="s">
        <v>437</v>
      </c>
      <c r="I28" t="s">
        <v>477</v>
      </c>
      <c r="J28" t="s">
        <v>2144</v>
      </c>
      <c r="K28" t="s">
        <v>435</v>
      </c>
      <c r="L28" t="s">
        <v>285</v>
      </c>
    </row>
    <row r="29" spans="1:12" x14ac:dyDescent="0.25">
      <c r="A29" t="s">
        <v>55</v>
      </c>
      <c r="B29" t="s">
        <v>358</v>
      </c>
      <c r="C29" t="s">
        <v>402</v>
      </c>
      <c r="D29" t="s">
        <v>4</v>
      </c>
      <c r="E29">
        <v>2023</v>
      </c>
      <c r="F29" t="s">
        <v>317</v>
      </c>
      <c r="G29" t="s">
        <v>2098</v>
      </c>
      <c r="H29" t="s">
        <v>265</v>
      </c>
      <c r="I29" t="s">
        <v>477</v>
      </c>
      <c r="J29" t="s">
        <v>2145</v>
      </c>
      <c r="K29" t="s">
        <v>434</v>
      </c>
      <c r="L29" t="s">
        <v>282</v>
      </c>
    </row>
    <row r="30" spans="1:12" x14ac:dyDescent="0.25">
      <c r="A30" t="s">
        <v>44</v>
      </c>
      <c r="B30" t="s">
        <v>359</v>
      </c>
      <c r="C30" t="s">
        <v>403</v>
      </c>
      <c r="D30" t="s">
        <v>4</v>
      </c>
      <c r="E30">
        <v>2023</v>
      </c>
      <c r="F30" t="s">
        <v>318</v>
      </c>
      <c r="G30" t="s">
        <v>2114</v>
      </c>
      <c r="H30" t="s">
        <v>261</v>
      </c>
      <c r="I30" t="s">
        <v>287</v>
      </c>
      <c r="J30" t="s">
        <v>2146</v>
      </c>
      <c r="K30" t="s">
        <v>263</v>
      </c>
      <c r="L30" t="s">
        <v>282</v>
      </c>
    </row>
    <row r="31" spans="1:12" x14ac:dyDescent="0.25">
      <c r="A31" t="s">
        <v>220</v>
      </c>
      <c r="B31" t="s">
        <v>360</v>
      </c>
      <c r="C31" t="s">
        <v>404</v>
      </c>
      <c r="D31" t="s">
        <v>5</v>
      </c>
      <c r="E31">
        <v>2024</v>
      </c>
      <c r="F31" t="s">
        <v>319</v>
      </c>
      <c r="G31" t="s">
        <v>2098</v>
      </c>
      <c r="H31" t="s">
        <v>265</v>
      </c>
      <c r="I31" t="s">
        <v>477</v>
      </c>
      <c r="J31" t="s">
        <v>2147</v>
      </c>
      <c r="K31" t="s">
        <v>272</v>
      </c>
      <c r="L31" t="s">
        <v>285</v>
      </c>
    </row>
    <row r="32" spans="1:12" x14ac:dyDescent="0.25">
      <c r="A32" t="s">
        <v>175</v>
      </c>
      <c r="B32" t="s">
        <v>361</v>
      </c>
      <c r="C32" t="s">
        <v>405</v>
      </c>
      <c r="D32" t="s">
        <v>4</v>
      </c>
      <c r="E32">
        <v>2024</v>
      </c>
      <c r="F32" t="s">
        <v>320</v>
      </c>
      <c r="G32" t="s">
        <v>2098</v>
      </c>
      <c r="H32" t="s">
        <v>257</v>
      </c>
      <c r="I32" t="s">
        <v>286</v>
      </c>
      <c r="J32" t="s">
        <v>2148</v>
      </c>
      <c r="K32" t="s">
        <v>452</v>
      </c>
      <c r="L32" t="s">
        <v>285</v>
      </c>
    </row>
    <row r="33" spans="1:12" x14ac:dyDescent="0.25">
      <c r="A33" t="s">
        <v>46</v>
      </c>
      <c r="B33" t="s">
        <v>362</v>
      </c>
      <c r="C33" t="s">
        <v>406</v>
      </c>
      <c r="D33" t="s">
        <v>4</v>
      </c>
      <c r="E33">
        <v>2023</v>
      </c>
      <c r="F33" t="s">
        <v>321</v>
      </c>
      <c r="G33" t="s">
        <v>2098</v>
      </c>
      <c r="H33" t="s">
        <v>446</v>
      </c>
      <c r="I33" t="s">
        <v>286</v>
      </c>
      <c r="J33" t="s">
        <v>2149</v>
      </c>
      <c r="K33" t="s">
        <v>453</v>
      </c>
      <c r="L33" t="s">
        <v>285</v>
      </c>
    </row>
    <row r="34" spans="1:12" x14ac:dyDescent="0.25">
      <c r="A34" t="s">
        <v>144</v>
      </c>
      <c r="B34" t="s">
        <v>363</v>
      </c>
      <c r="C34" t="s">
        <v>407</v>
      </c>
      <c r="D34" t="s">
        <v>4</v>
      </c>
      <c r="E34">
        <v>2024</v>
      </c>
      <c r="F34" t="s">
        <v>322</v>
      </c>
      <c r="G34" t="s">
        <v>2098</v>
      </c>
      <c r="H34" t="s">
        <v>257</v>
      </c>
      <c r="I34" t="s">
        <v>287</v>
      </c>
      <c r="J34" t="s">
        <v>2150</v>
      </c>
      <c r="K34" t="s">
        <v>430</v>
      </c>
      <c r="L34" t="s">
        <v>478</v>
      </c>
    </row>
    <row r="35" spans="1:12" x14ac:dyDescent="0.25">
      <c r="A35" t="s">
        <v>210</v>
      </c>
      <c r="B35" t="s">
        <v>425</v>
      </c>
      <c r="C35" t="s">
        <v>427</v>
      </c>
      <c r="D35" t="s">
        <v>4</v>
      </c>
      <c r="E35">
        <v>2024</v>
      </c>
      <c r="F35" t="s">
        <v>423</v>
      </c>
      <c r="G35" t="s">
        <v>271</v>
      </c>
      <c r="H35" t="s">
        <v>436</v>
      </c>
      <c r="I35" t="s">
        <v>287</v>
      </c>
      <c r="J35" t="s">
        <v>2151</v>
      </c>
      <c r="K35" t="s">
        <v>433</v>
      </c>
      <c r="L35" t="s">
        <v>284</v>
      </c>
    </row>
    <row r="36" spans="1:12" x14ac:dyDescent="0.25">
      <c r="A36" t="s">
        <v>228</v>
      </c>
      <c r="B36" t="s">
        <v>364</v>
      </c>
      <c r="C36" t="s">
        <v>408</v>
      </c>
      <c r="D36" t="s">
        <v>4</v>
      </c>
      <c r="E36">
        <v>2024</v>
      </c>
      <c r="F36" t="s">
        <v>323</v>
      </c>
      <c r="G36" t="s">
        <v>267</v>
      </c>
      <c r="H36" t="s">
        <v>275</v>
      </c>
      <c r="I36" t="s">
        <v>287</v>
      </c>
      <c r="J36" t="s">
        <v>2152</v>
      </c>
      <c r="K36" t="s">
        <v>472</v>
      </c>
      <c r="L36" t="s">
        <v>285</v>
      </c>
    </row>
    <row r="37" spans="1:12" x14ac:dyDescent="0.25">
      <c r="A37" t="s">
        <v>241</v>
      </c>
      <c r="B37" t="s">
        <v>365</v>
      </c>
      <c r="C37" t="s">
        <v>409</v>
      </c>
      <c r="D37" t="s">
        <v>4</v>
      </c>
      <c r="E37">
        <v>2023</v>
      </c>
      <c r="F37" t="s">
        <v>324</v>
      </c>
      <c r="G37" t="s">
        <v>2115</v>
      </c>
      <c r="H37" t="s">
        <v>447</v>
      </c>
      <c r="I37" t="s">
        <v>286</v>
      </c>
      <c r="J37" t="s">
        <v>2153</v>
      </c>
      <c r="K37" t="s">
        <v>443</v>
      </c>
      <c r="L37" t="s">
        <v>285</v>
      </c>
    </row>
    <row r="38" spans="1:12" x14ac:dyDescent="0.25">
      <c r="A38" t="s">
        <v>198</v>
      </c>
      <c r="B38" t="s">
        <v>366</v>
      </c>
      <c r="C38" t="s">
        <v>410</v>
      </c>
      <c r="D38" t="s">
        <v>4</v>
      </c>
      <c r="E38">
        <v>2024</v>
      </c>
      <c r="F38" t="s">
        <v>325</v>
      </c>
      <c r="G38" t="s">
        <v>2098</v>
      </c>
      <c r="H38" t="s">
        <v>259</v>
      </c>
      <c r="I38" t="s">
        <v>287</v>
      </c>
      <c r="J38" t="s">
        <v>2154</v>
      </c>
      <c r="K38" t="s">
        <v>270</v>
      </c>
      <c r="L38" t="s">
        <v>285</v>
      </c>
    </row>
    <row r="39" spans="1:12" x14ac:dyDescent="0.25">
      <c r="A39" t="s">
        <v>32</v>
      </c>
      <c r="B39" t="s">
        <v>367</v>
      </c>
      <c r="C39" t="s">
        <v>411</v>
      </c>
      <c r="D39" t="s">
        <v>4</v>
      </c>
      <c r="E39">
        <v>2024</v>
      </c>
      <c r="F39" t="s">
        <v>326</v>
      </c>
      <c r="G39" t="s">
        <v>2114</v>
      </c>
      <c r="H39" t="s">
        <v>261</v>
      </c>
      <c r="I39" t="s">
        <v>286</v>
      </c>
      <c r="J39" t="s">
        <v>2155</v>
      </c>
      <c r="K39" t="s">
        <v>439</v>
      </c>
      <c r="L39" t="s">
        <v>285</v>
      </c>
    </row>
    <row r="40" spans="1:12" x14ac:dyDescent="0.25">
      <c r="A40" t="s">
        <v>61</v>
      </c>
      <c r="B40" t="s">
        <v>368</v>
      </c>
      <c r="C40" t="s">
        <v>412</v>
      </c>
      <c r="D40" t="s">
        <v>4</v>
      </c>
      <c r="E40">
        <v>2023</v>
      </c>
      <c r="F40" t="s">
        <v>327</v>
      </c>
      <c r="G40" t="s">
        <v>2098</v>
      </c>
      <c r="H40" t="s">
        <v>257</v>
      </c>
      <c r="I40" t="s">
        <v>477</v>
      </c>
      <c r="J40" t="s">
        <v>2156</v>
      </c>
      <c r="K40" t="s">
        <v>430</v>
      </c>
      <c r="L40" t="s">
        <v>478</v>
      </c>
    </row>
    <row r="41" spans="1:12" x14ac:dyDescent="0.25">
      <c r="A41" t="s">
        <v>37</v>
      </c>
      <c r="B41" t="s">
        <v>369</v>
      </c>
      <c r="C41" t="s">
        <v>413</v>
      </c>
      <c r="D41" t="s">
        <v>5</v>
      </c>
      <c r="E41">
        <v>2024</v>
      </c>
      <c r="F41" t="s">
        <v>328</v>
      </c>
      <c r="G41" t="s">
        <v>2114</v>
      </c>
      <c r="H41" t="s">
        <v>261</v>
      </c>
      <c r="I41" t="s">
        <v>287</v>
      </c>
      <c r="J41" t="s">
        <v>2157</v>
      </c>
      <c r="K41" t="s">
        <v>278</v>
      </c>
      <c r="L41" t="s">
        <v>285</v>
      </c>
    </row>
    <row r="42" spans="1:12" x14ac:dyDescent="0.25">
      <c r="A42" t="s">
        <v>163</v>
      </c>
      <c r="B42" t="s">
        <v>370</v>
      </c>
      <c r="C42" t="s">
        <v>414</v>
      </c>
      <c r="D42" t="s">
        <v>5</v>
      </c>
      <c r="E42">
        <v>2024</v>
      </c>
      <c r="F42" t="s">
        <v>329</v>
      </c>
      <c r="G42" t="s">
        <v>2098</v>
      </c>
      <c r="H42" t="s">
        <v>446</v>
      </c>
      <c r="I42" t="s">
        <v>477</v>
      </c>
      <c r="J42" t="s">
        <v>2158</v>
      </c>
      <c r="K42" t="s">
        <v>454</v>
      </c>
      <c r="L42" t="s">
        <v>285</v>
      </c>
    </row>
    <row r="43" spans="1:12" x14ac:dyDescent="0.25">
      <c r="A43" t="s">
        <v>264</v>
      </c>
      <c r="B43" t="s">
        <v>426</v>
      </c>
      <c r="C43" t="s">
        <v>428</v>
      </c>
      <c r="D43" t="s">
        <v>4</v>
      </c>
      <c r="E43">
        <v>2023</v>
      </c>
      <c r="F43" t="s">
        <v>424</v>
      </c>
      <c r="G43" t="s">
        <v>2098</v>
      </c>
      <c r="H43" t="s">
        <v>446</v>
      </c>
      <c r="I43" t="s">
        <v>477</v>
      </c>
      <c r="J43" t="s">
        <v>2159</v>
      </c>
      <c r="K43" t="s">
        <v>455</v>
      </c>
      <c r="L43" t="s">
        <v>285</v>
      </c>
    </row>
    <row r="44" spans="1:12" x14ac:dyDescent="0.25">
      <c r="A44" t="s">
        <v>48</v>
      </c>
      <c r="B44" t="s">
        <v>371</v>
      </c>
      <c r="C44" t="s">
        <v>415</v>
      </c>
      <c r="D44" t="s">
        <v>4</v>
      </c>
      <c r="E44">
        <v>2023</v>
      </c>
      <c r="F44" t="s">
        <v>330</v>
      </c>
      <c r="G44" t="s">
        <v>2115</v>
      </c>
      <c r="H44" t="s">
        <v>447</v>
      </c>
      <c r="I44" t="s">
        <v>286</v>
      </c>
      <c r="J44" t="s">
        <v>2160</v>
      </c>
      <c r="K44" t="s">
        <v>263</v>
      </c>
      <c r="L44" t="s">
        <v>284</v>
      </c>
    </row>
    <row r="45" spans="1:12" x14ac:dyDescent="0.25">
      <c r="A45" t="s">
        <v>56</v>
      </c>
      <c r="B45" t="s">
        <v>372</v>
      </c>
      <c r="C45" t="s">
        <v>416</v>
      </c>
      <c r="D45" t="s">
        <v>4</v>
      </c>
      <c r="E45">
        <v>2023</v>
      </c>
      <c r="F45" t="s">
        <v>331</v>
      </c>
      <c r="G45" t="s">
        <v>288</v>
      </c>
      <c r="H45" t="s">
        <v>256</v>
      </c>
      <c r="I45" t="s">
        <v>477</v>
      </c>
      <c r="J45" t="s">
        <v>2161</v>
      </c>
      <c r="K45" t="s">
        <v>434</v>
      </c>
      <c r="L45" t="s">
        <v>284</v>
      </c>
    </row>
    <row r="46" spans="1:12" x14ac:dyDescent="0.25">
      <c r="A46" t="s">
        <v>138</v>
      </c>
      <c r="B46" t="s">
        <v>373</v>
      </c>
      <c r="C46" t="s">
        <v>417</v>
      </c>
      <c r="D46" t="s">
        <v>4</v>
      </c>
      <c r="E46">
        <v>2024</v>
      </c>
      <c r="F46" t="s">
        <v>332</v>
      </c>
      <c r="G46" t="s">
        <v>271</v>
      </c>
      <c r="H46" t="s">
        <v>436</v>
      </c>
      <c r="I46" t="s">
        <v>477</v>
      </c>
      <c r="J46" t="s">
        <v>2162</v>
      </c>
      <c r="K46" t="s">
        <v>432</v>
      </c>
      <c r="L46" t="s">
        <v>284</v>
      </c>
    </row>
    <row r="47" spans="1:12" x14ac:dyDescent="0.25">
      <c r="A47" t="s">
        <v>36</v>
      </c>
      <c r="B47" t="s">
        <v>374</v>
      </c>
      <c r="C47" t="s">
        <v>418</v>
      </c>
      <c r="D47" t="s">
        <v>4</v>
      </c>
      <c r="E47">
        <v>2024</v>
      </c>
      <c r="F47" t="s">
        <v>333</v>
      </c>
      <c r="G47" t="s">
        <v>2098</v>
      </c>
      <c r="H47" t="s">
        <v>257</v>
      </c>
      <c r="I47" t="s">
        <v>287</v>
      </c>
      <c r="J47" t="s">
        <v>2163</v>
      </c>
      <c r="K47" t="s">
        <v>263</v>
      </c>
      <c r="L47" t="s">
        <v>285</v>
      </c>
    </row>
    <row r="48" spans="1:12" x14ac:dyDescent="0.25">
      <c r="A48" t="s">
        <v>168</v>
      </c>
      <c r="B48" t="s">
        <v>375</v>
      </c>
      <c r="C48" t="s">
        <v>419</v>
      </c>
      <c r="D48" t="s">
        <v>4</v>
      </c>
      <c r="E48">
        <v>2024</v>
      </c>
      <c r="F48" t="s">
        <v>334</v>
      </c>
      <c r="G48" t="s">
        <v>267</v>
      </c>
      <c r="H48" t="s">
        <v>431</v>
      </c>
      <c r="I48" t="s">
        <v>477</v>
      </c>
      <c r="J48" t="s">
        <v>2164</v>
      </c>
      <c r="K48" t="s">
        <v>429</v>
      </c>
      <c r="L48" t="s">
        <v>285</v>
      </c>
    </row>
    <row r="49" spans="1:12" x14ac:dyDescent="0.25">
      <c r="A49" t="s">
        <v>242</v>
      </c>
      <c r="B49" t="s">
        <v>376</v>
      </c>
      <c r="C49" t="s">
        <v>420</v>
      </c>
      <c r="D49" t="s">
        <v>4</v>
      </c>
      <c r="E49">
        <v>2023</v>
      </c>
      <c r="F49" t="s">
        <v>335</v>
      </c>
      <c r="G49" t="s">
        <v>2098</v>
      </c>
      <c r="H49" t="s">
        <v>257</v>
      </c>
      <c r="I49" t="s">
        <v>477</v>
      </c>
      <c r="J49" t="s">
        <v>2165</v>
      </c>
      <c r="K49" t="s">
        <v>456</v>
      </c>
      <c r="L49" t="s">
        <v>285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AC90C-953C-4C7C-899B-A11BBBF8994E}">
  <dimension ref="B2:S10"/>
  <sheetViews>
    <sheetView workbookViewId="0">
      <selection activeCell="K29" sqref="K29"/>
    </sheetView>
  </sheetViews>
  <sheetFormatPr defaultRowHeight="15" x14ac:dyDescent="0.25"/>
  <cols>
    <col min="2" max="2" width="10.5703125" bestFit="1" customWidth="1"/>
    <col min="3" max="3" width="25.28515625" bestFit="1" customWidth="1"/>
    <col min="4" max="4" width="20.42578125" bestFit="1" customWidth="1"/>
    <col min="12" max="12" width="22.5703125" bestFit="1" customWidth="1"/>
    <col min="13" max="13" width="9.5703125" bestFit="1" customWidth="1"/>
    <col min="14" max="14" width="12.85546875" bestFit="1" customWidth="1"/>
    <col min="15" max="15" width="21" bestFit="1" customWidth="1"/>
    <col min="16" max="16" width="19.85546875" bestFit="1" customWidth="1"/>
    <col min="17" max="17" width="33.140625" bestFit="1" customWidth="1"/>
    <col min="18" max="18" width="37.140625" bestFit="1" customWidth="1"/>
    <col min="19" max="19" width="9.5703125" bestFit="1" customWidth="1"/>
  </cols>
  <sheetData>
    <row r="2" spans="2:19" x14ac:dyDescent="0.25">
      <c r="B2" s="10" t="s">
        <v>1</v>
      </c>
      <c r="C2" s="11" t="s">
        <v>132</v>
      </c>
      <c r="D2" s="12" t="s">
        <v>133</v>
      </c>
      <c r="L2" s="2" t="s">
        <v>2102</v>
      </c>
      <c r="M2" s="2" t="s">
        <v>0</v>
      </c>
      <c r="N2" s="35" t="s">
        <v>81</v>
      </c>
      <c r="O2" s="2" t="s">
        <v>377</v>
      </c>
      <c r="P2" s="2" t="s">
        <v>421</v>
      </c>
      <c r="Q2" s="2" t="s">
        <v>2103</v>
      </c>
      <c r="R2" s="2" t="s">
        <v>2104</v>
      </c>
      <c r="S2" s="2" t="s">
        <v>2105</v>
      </c>
    </row>
    <row r="3" spans="2:19" x14ac:dyDescent="0.25">
      <c r="B3" s="7">
        <v>2022</v>
      </c>
      <c r="C3" s="3">
        <f>COUNTIF('Data extraction form'!$E$2:$E$9999,B3)</f>
        <v>3</v>
      </c>
      <c r="D3" s="22">
        <f>(C3/SUM(Tabla431[Number documents]))*100</f>
        <v>6.25</v>
      </c>
      <c r="L3" s="2" t="s">
        <v>2106</v>
      </c>
      <c r="M3" s="36" cm="1">
        <f t="array" ref="M3">SUMPRODUCT(--ISNUMBER(SEARCH(L3, 'Data extraction form'!$A$2:$A$9999)))</f>
        <v>3</v>
      </c>
      <c r="N3" s="36" cm="1">
        <f t="array" ref="N3">SUMPRODUCT(--ISNUMBER(SEARCH(L3, 'Data extraction form'!$F$2:$F$9999)))</f>
        <v>46</v>
      </c>
      <c r="O3" s="36" cm="1">
        <f t="array" ref="O3">SUMPRODUCT(--ISNUMBER(SEARCH(L3, 'Data extraction form'!$B$2:$B$9999)))</f>
        <v>7</v>
      </c>
      <c r="P3" s="36" cm="1">
        <f t="array" ref="P3">SUMPRODUCT(--ISNUMBER(SEARCH(L3, 'Data extraction form'!$C$2:$C$9999)))</f>
        <v>11</v>
      </c>
      <c r="Q3" s="36" cm="1">
        <f t="array" ref="Q3">SUMPRODUCT(--ISNUMBER(SEARCH(L3, 'Data extraction form'!$A$2:'Data extraction form'!$L$9999)))</f>
        <v>75</v>
      </c>
      <c r="R3" s="36" cm="1">
        <f t="array" ref="R3">SUMPRODUCT(--(MMULT(--ISNUMBER(SEARCH(L3, 'Data extraction form'!$A$2:'Data extraction form'!$L$9999)), TRANSPOSE(COLUMN('Data extraction form'!$A$2:'Data extraction form'!$L$9999)^0)) &gt; 0))</f>
        <v>48</v>
      </c>
      <c r="S3" s="36">
        <f>ROUNDUP(((R3-MIN(R3:R10))/(MAX(R3:R10)-MIN(R3:R10)))*(50-10)+10,0)</f>
        <v>50</v>
      </c>
    </row>
    <row r="4" spans="2:19" x14ac:dyDescent="0.25">
      <c r="B4" s="7">
        <v>2023</v>
      </c>
      <c r="C4" s="3">
        <f>COUNTIF('Data extraction form'!$E$2:$E$9999,B4)</f>
        <v>18</v>
      </c>
      <c r="D4" s="22">
        <f>(C4/SUM(Tabla431[Number documents]))*100</f>
        <v>37.5</v>
      </c>
      <c r="L4" s="2" t="s">
        <v>2107</v>
      </c>
      <c r="M4" s="36" cm="1">
        <f t="array" ref="M4">SUMPRODUCT(--ISNUMBER(SEARCH(L4, 'Data extraction form'!$A$2:$A$9999)))</f>
        <v>10</v>
      </c>
      <c r="N4" s="36" cm="1">
        <f t="array" ref="N4">SUMPRODUCT(--ISNUMBER(SEARCH(L4, 'Data extraction form'!$F$2:$F$9999)))</f>
        <v>30</v>
      </c>
      <c r="O4" s="36" cm="1">
        <f t="array" ref="O4">SUMPRODUCT(--ISNUMBER(SEARCH(L4, 'Data extraction form'!$B$2:$B$9999)))</f>
        <v>24</v>
      </c>
      <c r="P4" s="36" cm="1">
        <f t="array" ref="P4">SUMPRODUCT(--ISNUMBER(SEARCH(L4, 'Data extraction form'!$C$2:$C$9999)))</f>
        <v>22</v>
      </c>
      <c r="Q4" s="36" cm="1">
        <f t="array" ref="Q4">SUMPRODUCT(--ISNUMBER(SEARCH(L4, 'Data extraction form'!$A$2:'Data extraction form'!$L$9999)))</f>
        <v>87</v>
      </c>
      <c r="R4" s="36" cm="1">
        <f t="array" ref="R4">SUMPRODUCT(--(MMULT(--ISNUMBER(SEARCH(L4, 'Data extraction form'!$A$2:'Data extraction form'!$L$9999)), TRANSPOSE(COLUMN('Data extraction form'!$A$2:'Data extraction form'!$L$9999)^0)) &gt; 0))</f>
        <v>37</v>
      </c>
      <c r="S4" s="36">
        <f>ROUNDUP(((R4-MIN(R3:R10))/(MAX(R3:R10)-MIN(R3:R10)))*(50-10)+10,0)</f>
        <v>41</v>
      </c>
    </row>
    <row r="5" spans="2:19" x14ac:dyDescent="0.25">
      <c r="B5" s="8">
        <v>2024</v>
      </c>
      <c r="C5" s="9">
        <f>COUNTIF('Data extraction form'!$E$2:$E$9999,B5)</f>
        <v>27</v>
      </c>
      <c r="D5" s="23">
        <f>(C5/SUM(Tabla431[Number documents]))*100</f>
        <v>56.25</v>
      </c>
      <c r="L5" s="2" t="s">
        <v>2108</v>
      </c>
      <c r="M5" s="36" cm="1">
        <f t="array" ref="M5">SUMPRODUCT(--ISNUMBER(SEARCH(L5, 'Data extraction form'!$A$2:$A$9999)))</f>
        <v>12</v>
      </c>
      <c r="N5" s="36" cm="1">
        <f t="array" ref="N5">SUMPRODUCT(--ISNUMBER(SEARCH(L5, 'Data extraction form'!$F$2:$F$9999)))</f>
        <v>28</v>
      </c>
      <c r="O5" s="36" cm="1">
        <f t="array" ref="O5">SUMPRODUCT(--ISNUMBER(SEARCH(L5, 'Data extraction form'!$B$2:$B$9999)))</f>
        <v>4</v>
      </c>
      <c r="P5" s="36" cm="1">
        <f t="array" ref="P5">SUMPRODUCT(--ISNUMBER(SEARCH(L5, 'Data extraction form'!$C$2:$C$9999)))</f>
        <v>3</v>
      </c>
      <c r="Q5" s="36" cm="1">
        <f t="array" ref="Q5">SUMPRODUCT(--ISNUMBER(SEARCH(L5, 'Data extraction form'!$A$2:'Data extraction form'!$L$9999)))</f>
        <v>58</v>
      </c>
      <c r="R5" s="36" cm="1">
        <f t="array" ref="R5">SUMPRODUCT(--(MMULT(--ISNUMBER(SEARCH(L5, 'Data extraction form'!$A$2:'Data extraction form'!$L$9999)), TRANSPOSE(COLUMN('Data extraction form'!$A$2:'Data extraction form'!$L$9999)^0)) &gt; 0))</f>
        <v>32</v>
      </c>
      <c r="S5" s="36">
        <f>ROUNDUP(((R5-MIN(R3:R10))/(MAX(R3:R10)-MIN(R3:R10)))*(50-10)+10,0)</f>
        <v>37</v>
      </c>
    </row>
    <row r="6" spans="2:19" x14ac:dyDescent="0.25">
      <c r="L6" s="2" t="s">
        <v>2109</v>
      </c>
      <c r="M6" s="36" cm="1">
        <f t="array" ref="M6">SUMPRODUCT(--ISNUMBER(SEARCH(L6, 'Data extraction form'!$A$2:$A$9999)))</f>
        <v>2</v>
      </c>
      <c r="N6" s="36" cm="1">
        <f t="array" ref="N6">SUMPRODUCT(--ISNUMBER(SEARCH(L6, 'Data extraction form'!$F$2:$F$9999)))</f>
        <v>6</v>
      </c>
      <c r="O6" s="36" cm="1">
        <f t="array" ref="O6">SUMPRODUCT(--ISNUMBER(SEARCH(L6, 'Data extraction form'!$B$2:$B$9999)))</f>
        <v>4</v>
      </c>
      <c r="P6" s="36" cm="1">
        <f t="array" ref="P6">SUMPRODUCT(--ISNUMBER(SEARCH(L6, 'Data extraction form'!$C$2:$C$9999)))</f>
        <v>4</v>
      </c>
      <c r="Q6" s="36" cm="1">
        <f t="array" ref="Q6">SUMPRODUCT(--ISNUMBER(SEARCH(L6, 'Data extraction form'!$A$2:'Data extraction form'!$L$9999)))</f>
        <v>16</v>
      </c>
      <c r="R6" s="36" cm="1">
        <f t="array" ref="R6">SUMPRODUCT(--(MMULT(--ISNUMBER(SEARCH(L6, 'Data extraction form'!$A$2:'Data extraction form'!$L$9999)), TRANSPOSE(COLUMN('Data extraction form'!$A$2:'Data extraction form'!$L$9999)^0)) &gt; 0))</f>
        <v>6</v>
      </c>
      <c r="S6" s="36">
        <f>ROUNDUP((($H$6-MIN(R3:R10))/(MAX(R3:R10)-MIN(R3:R10)))*(50-10)+10,0)</f>
        <v>10</v>
      </c>
    </row>
    <row r="7" spans="2:19" x14ac:dyDescent="0.25">
      <c r="L7" s="2" t="s">
        <v>2110</v>
      </c>
      <c r="M7" s="36" cm="1">
        <f t="array" ref="M7">SUMPRODUCT(--ISNUMBER(SEARCH(L7, 'Data extraction form'!$A$2:$A$9999)))</f>
        <v>0</v>
      </c>
      <c r="N7" s="36" cm="1">
        <f t="array" ref="N7">SUMPRODUCT(--ISNUMBER(SEARCH(L7, 'Data extraction form'!$F$2:$F$9999)))</f>
        <v>0</v>
      </c>
      <c r="O7" s="36" cm="1">
        <f t="array" ref="O7">SUMPRODUCT(--ISNUMBER(SEARCH(L7, 'Data extraction form'!$B$2:$B$9999)))</f>
        <v>0</v>
      </c>
      <c r="P7" s="36" cm="1">
        <f t="array" ref="P7">SUMPRODUCT(--ISNUMBER(SEARCH(L7, 'Data extraction form'!$C$2:$C$9999)))</f>
        <v>3</v>
      </c>
      <c r="Q7" s="36" cm="1">
        <f t="array" ref="Q7">SUMPRODUCT(--ISNUMBER(SEARCH(L7, 'Data extraction form'!$A$2:'Data extraction form'!$L$9999)))</f>
        <v>3</v>
      </c>
      <c r="R7" s="36" cm="1">
        <f t="array" ref="R7">SUMPRODUCT(--(MMULT(--ISNUMBER(SEARCH(L7, 'Data extraction form'!$A$2:'Data extraction form'!$L$9999)), TRANSPOSE(COLUMN('Data extraction form'!$A$2:'Data extraction form'!$L$9999)^0)) &gt; 0))</f>
        <v>3</v>
      </c>
      <c r="S7" s="36">
        <f>ROUNDUP(((R7-MIN(R3:R10))/(MAX(R3:R10)-MIN(R3:R10)))*(50-10)+10,0)</f>
        <v>13</v>
      </c>
    </row>
    <row r="8" spans="2:19" x14ac:dyDescent="0.25">
      <c r="L8" s="2" t="s">
        <v>2111</v>
      </c>
      <c r="M8" s="36" cm="1">
        <f t="array" ref="M8">SUMPRODUCT(--ISNUMBER(SEARCH(L8, 'Data extraction form'!$A$2:$A$9999)))</f>
        <v>0</v>
      </c>
      <c r="N8" s="36" cm="1">
        <f t="array" ref="N8">SUMPRODUCT(--ISNUMBER(SEARCH(L8, 'Data extraction form'!$F$2:$F$9999)))</f>
        <v>0</v>
      </c>
      <c r="O8" s="36" cm="1">
        <f t="array" ref="O8">SUMPRODUCT(--ISNUMBER(SEARCH(L8, 'Data extraction form'!$B$2:$B$9999)))</f>
        <v>0</v>
      </c>
      <c r="P8" s="36" cm="1">
        <f t="array" ref="P8">SUMPRODUCT(--ISNUMBER(SEARCH(L8, 'Data extraction form'!$C$2:$C$9999)))</f>
        <v>0</v>
      </c>
      <c r="Q8" s="36" cm="1">
        <f t="array" ref="Q8">SUMPRODUCT(--ISNUMBER(SEARCH(L8, 'Data extraction form'!$A$2:'Data extraction form'!$L$9999)))</f>
        <v>0</v>
      </c>
      <c r="R8" s="36" cm="1">
        <f t="array" ref="R8">SUMPRODUCT(--(MMULT(--ISNUMBER(SEARCH(L8, 'Data extraction form'!$A$2:'Data extraction form'!$L$9999)), TRANSPOSE(COLUMN('Data extraction form'!$A$2:'Data extraction form'!$L$9999)^0)) &gt; 0))</f>
        <v>0</v>
      </c>
      <c r="S8" s="36"/>
    </row>
    <row r="9" spans="2:19" x14ac:dyDescent="0.25">
      <c r="L9" s="2" t="s">
        <v>2112</v>
      </c>
      <c r="M9" s="36" cm="1">
        <f t="array" ref="M9">SUMPRODUCT(--ISNUMBER(SEARCH(L9, 'Data extraction form'!$A$2:$A$9999)))</f>
        <v>0</v>
      </c>
      <c r="N9" s="36" cm="1">
        <f t="array" ref="N9">SUMPRODUCT(--ISNUMBER(SEARCH(L9, 'Data extraction form'!$F$2:$F$9999)))</f>
        <v>0</v>
      </c>
      <c r="O9" s="36" cm="1">
        <f t="array" ref="O9">SUMPRODUCT(--ISNUMBER(SEARCH(L9, 'Data extraction form'!$B$2:$B$9999)))</f>
        <v>0</v>
      </c>
      <c r="P9" s="36" cm="1">
        <f t="array" ref="P9">SUMPRODUCT(--ISNUMBER(SEARCH(L9, 'Data extraction form'!$C$2:$C$9999)))</f>
        <v>0</v>
      </c>
      <c r="Q9" s="36" cm="1">
        <f t="array" ref="Q9">SUMPRODUCT(--ISNUMBER(SEARCH(L9, 'Data extraction form'!$A$2:'Data extraction form'!$L$9999)))</f>
        <v>0</v>
      </c>
      <c r="R9" s="36" cm="1">
        <f t="array" ref="R9">SUMPRODUCT(--(MMULT(--ISNUMBER(SEARCH(L9, 'Data extraction form'!$A$2:'Data extraction form'!$L$9999)), TRANSPOSE(COLUMN('Data extraction form'!$A$2:'Data extraction form'!$L$9999)^0)) &gt; 0))</f>
        <v>0</v>
      </c>
      <c r="S9" s="36"/>
    </row>
    <row r="10" spans="2:19" x14ac:dyDescent="0.25">
      <c r="L10" s="2" t="s">
        <v>2113</v>
      </c>
      <c r="M10" s="36" cm="1">
        <f t="array" ref="M10">SUMPRODUCT(--ISNUMBER(SEARCH(L10, 'Data extraction form'!$A$2:$A$9999)))</f>
        <v>1</v>
      </c>
      <c r="N10" s="36" cm="1">
        <f t="array" ref="N10">SUMPRODUCT(--ISNUMBER(SEARCH(L10, 'Data extraction form'!$F$2:$F$9999)))</f>
        <v>1</v>
      </c>
      <c r="O10" s="36" cm="1">
        <f t="array" ref="O10">SUMPRODUCT(--ISNUMBER(SEARCH(L10, 'Data extraction form'!$B$2:$B$9999)))</f>
        <v>0</v>
      </c>
      <c r="P10" s="36" cm="1">
        <f t="array" ref="P10">SUMPRODUCT(--ISNUMBER(SEARCH(L10, 'Data extraction form'!$C$2:$C$9999)))</f>
        <v>0</v>
      </c>
      <c r="Q10" s="36" cm="1">
        <f t="array" ref="Q10">SUMPRODUCT(--ISNUMBER(SEARCH(L10, 'Data extraction form'!$A$2:'Data extraction form'!$L$9999)))</f>
        <v>3</v>
      </c>
      <c r="R10" s="36" cm="1">
        <f t="array" ref="R10">SUMPRODUCT(--(MMULT(--ISNUMBER(SEARCH(L10, 'Data extraction form'!$A$2:'Data extraction form'!$L$9999)), TRANSPOSE(COLUMN('Data extraction form'!$A$2:'Data extraction form'!$L$9999)^0)) &gt; 0))</f>
        <v>2</v>
      </c>
      <c r="S10" s="36">
        <f>ROUNDUP(((R10-MIN(R3:R10))/(MAX(R3:R10)-MIN(R3:R10)))*(50-10)+10,0)</f>
        <v>12</v>
      </c>
    </row>
  </sheetData>
  <pageMargins left="0.7" right="0.7" top="0.75" bottom="0.75" header="0.3" footer="0.3"/>
  <drawing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AF474-4C28-4F0B-A034-3BF55C79AB56}">
  <dimension ref="B2:D5"/>
  <sheetViews>
    <sheetView workbookViewId="0"/>
  </sheetViews>
  <sheetFormatPr defaultRowHeight="15" x14ac:dyDescent="0.25"/>
  <cols>
    <col min="2" max="2" width="17" bestFit="1" customWidth="1"/>
    <col min="3" max="3" width="25.28515625" bestFit="1" customWidth="1"/>
    <col min="4" max="4" width="20.42578125" bestFit="1" customWidth="1"/>
  </cols>
  <sheetData>
    <row r="2" spans="2:4" x14ac:dyDescent="0.25">
      <c r="B2" s="10" t="s">
        <v>1</v>
      </c>
      <c r="C2" s="11" t="s">
        <v>132</v>
      </c>
      <c r="D2" s="12" t="s">
        <v>133</v>
      </c>
    </row>
    <row r="3" spans="2:4" x14ac:dyDescent="0.25">
      <c r="B3" s="7" t="s">
        <v>4</v>
      </c>
      <c r="C3" s="3">
        <f>COUNTIF('Data extraction form'!$D$2:$D$9999,B3)</f>
        <v>39</v>
      </c>
      <c r="D3" s="22">
        <f>(C3/SUM(Tabla43132[Number documents]))*100</f>
        <v>81.25</v>
      </c>
    </row>
    <row r="4" spans="2:4" x14ac:dyDescent="0.25">
      <c r="B4" s="7" t="s">
        <v>5</v>
      </c>
      <c r="C4" s="3">
        <f>COUNTIF('Data extraction form'!$D$2:$D$9999,B4)</f>
        <v>8</v>
      </c>
      <c r="D4" s="22">
        <f>(C4/SUM(Tabla43132[Number documents]))*100</f>
        <v>16.666666666666664</v>
      </c>
    </row>
    <row r="5" spans="2:4" x14ac:dyDescent="0.25">
      <c r="B5" s="8" t="s">
        <v>60</v>
      </c>
      <c r="C5" s="3">
        <f>COUNTIF('Data extraction form'!$D$2:$D$9999,B5)</f>
        <v>1</v>
      </c>
      <c r="D5" s="23">
        <f>(C5/SUM(Tabla43132[Number documents]))*100</f>
        <v>2.083333333333333</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E5EB0-34D2-4B67-93E0-32FD49D3F151}">
  <dimension ref="B2:D7"/>
  <sheetViews>
    <sheetView workbookViewId="0"/>
  </sheetViews>
  <sheetFormatPr defaultRowHeight="15" x14ac:dyDescent="0.25"/>
  <cols>
    <col min="2" max="2" width="31.28515625" bestFit="1" customWidth="1"/>
    <col min="3" max="3" width="25.28515625" bestFit="1" customWidth="1"/>
    <col min="4" max="4" width="20.42578125" bestFit="1" customWidth="1"/>
  </cols>
  <sheetData>
    <row r="2" spans="2:4" x14ac:dyDescent="0.25">
      <c r="B2" s="10" t="s">
        <v>1</v>
      </c>
      <c r="C2" s="11" t="s">
        <v>132</v>
      </c>
      <c r="D2" s="12" t="s">
        <v>133</v>
      </c>
    </row>
    <row r="3" spans="2:4" x14ac:dyDescent="0.25">
      <c r="B3" s="7" t="s">
        <v>267</v>
      </c>
      <c r="C3" s="3">
        <f>COUNTIF('Data extraction form'!$G$2:$G$9999,"*"&amp;B3&amp;"*")</f>
        <v>3</v>
      </c>
      <c r="D3" s="22">
        <f>(C3/SUM(Tabla431322[Number documents]))*100</f>
        <v>5.3571428571428568</v>
      </c>
    </row>
    <row r="4" spans="2:4" x14ac:dyDescent="0.25">
      <c r="B4" s="7" t="s">
        <v>2114</v>
      </c>
      <c r="C4" s="3">
        <f>COUNTIF('Data extraction form'!$G$2:$G$9999,"*"&amp;B4&amp;"*")</f>
        <v>20</v>
      </c>
      <c r="D4" s="22">
        <f>(C4/SUM(Tabla431322[Number documents]))*100</f>
        <v>35.714285714285715</v>
      </c>
    </row>
    <row r="5" spans="2:4" x14ac:dyDescent="0.25">
      <c r="B5" s="8" t="s">
        <v>2098</v>
      </c>
      <c r="C5" s="3">
        <f>COUNTIF('Data extraction form'!$G$2:$G$9999,"*"&amp;B5&amp;"*")</f>
        <v>27</v>
      </c>
      <c r="D5" s="23">
        <f>(C5/SUM(Tabla431322[Number documents]))*100</f>
        <v>48.214285714285715</v>
      </c>
    </row>
    <row r="6" spans="2:4" x14ac:dyDescent="0.25">
      <c r="B6" s="7" t="s">
        <v>288</v>
      </c>
      <c r="C6" s="3">
        <f>COUNTIF('Data extraction form'!$G$2:$G$9999,"*"&amp;B6&amp;"*")</f>
        <v>3</v>
      </c>
      <c r="D6" s="22">
        <f>(C6/SUM(Tabla431322[Number documents]))*100</f>
        <v>5.3571428571428568</v>
      </c>
    </row>
    <row r="7" spans="2:4" x14ac:dyDescent="0.25">
      <c r="B7" s="7" t="s">
        <v>271</v>
      </c>
      <c r="C7" s="3">
        <f>COUNTIF('Data extraction form'!$G$2:$G$9999,"*"&amp;B7&amp;"*")</f>
        <v>3</v>
      </c>
      <c r="D7" s="22">
        <f>(C7/SUM(Tabla431322[Number documents]))*100</f>
        <v>5.3571428571428568</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5126C-67CA-4F42-953A-42695A6CCF00}">
  <dimension ref="B2:D53"/>
  <sheetViews>
    <sheetView topLeftCell="A4" zoomScale="70" zoomScaleNormal="70" workbookViewId="0"/>
  </sheetViews>
  <sheetFormatPr defaultRowHeight="15" x14ac:dyDescent="0.25"/>
  <cols>
    <col min="2" max="2" width="37.85546875" bestFit="1" customWidth="1"/>
    <col min="3" max="3" width="146.28515625" bestFit="1" customWidth="1"/>
    <col min="4" max="4" width="20.42578125" bestFit="1" customWidth="1"/>
  </cols>
  <sheetData>
    <row r="2" spans="2:4" x14ac:dyDescent="0.25">
      <c r="B2" s="19" t="s">
        <v>262</v>
      </c>
      <c r="C2" s="20" t="s">
        <v>460</v>
      </c>
    </row>
    <row r="3" spans="2:4" x14ac:dyDescent="0.25">
      <c r="B3" s="17" t="s">
        <v>271</v>
      </c>
      <c r="C3" s="21" t="str" cm="1">
        <f t="array" ref="C3">_xlfn.TEXTJOIN(",", TRUE, _xlfn.UNIQUE(_xlfn._xlws.FILTER('Data extraction form'!$H$2:$H$9999, 'Data extraction form'!$G$2:$G$9999=B3, "No hay datos")))</f>
        <v>Requirements Modelling,User Story Generation/Enhancement</v>
      </c>
    </row>
    <row r="4" spans="2:4" x14ac:dyDescent="0.25">
      <c r="B4" s="17" t="s">
        <v>288</v>
      </c>
      <c r="C4" s="21" t="str" cm="1">
        <f t="array" ref="C4">_xlfn.TEXTJOIN(",", TRUE, _xlfn.UNIQUE(_xlfn._xlws.FILTER('Data extraction form'!$H$2:$H$9999, 'Data extraction form'!$G$2:$G$9999=B4, "No hay datos")))</f>
        <v>Design Modelling,UI/UX Design</v>
      </c>
    </row>
    <row r="5" spans="2:4" x14ac:dyDescent="0.25">
      <c r="B5" s="17" t="s">
        <v>2098</v>
      </c>
      <c r="C5" s="21" t="str" cm="1">
        <f t="array" ref="C5">_xlfn.TEXTJOIN(",", TRUE, _xlfn.UNIQUE(_xlfn._xlws.FILTER('Data extraction form'!$H$2:$H$9999, 'Data extraction form'!$G$2:$G$9999=B5, "No hay datos")))</f>
        <v>Code Generation,Code Refactoring/Improvement,Code Documentation/Comprehension,Code Completion/Suggestion,Version Control and Integration</v>
      </c>
    </row>
    <row r="6" spans="2:4" x14ac:dyDescent="0.25">
      <c r="B6" s="17" t="s">
        <v>2099</v>
      </c>
      <c r="C6" s="21" t="str" cm="1">
        <f t="array" ref="C6">_xlfn.TEXTJOIN(",", TRUE, _xlfn.UNIQUE(_xlfn._xlws.FILTER('Data extraction form'!$H$2:$H$9999, 'Data extraction form'!$G$2:$G$9999=B6, "No hay datos")))</f>
        <v>No hay datos</v>
      </c>
    </row>
    <row r="7" spans="2:4" x14ac:dyDescent="0.25">
      <c r="B7" s="14" t="s">
        <v>267</v>
      </c>
      <c r="C7" s="13" t="str" cm="1">
        <f t="array" ref="C7">_xlfn.TEXTJOIN(",", TRUE, _xlfn.UNIQUE(_xlfn._xlws.FILTER('Data extraction form'!$H$2:$H$9999, 'Data extraction form'!$G$2:$G$9999=B7, "No hay datos")))</f>
        <v>System Tracking,Incident Management</v>
      </c>
    </row>
    <row r="9" spans="2:4" ht="15.75" x14ac:dyDescent="0.25">
      <c r="B9" s="57" t="s">
        <v>271</v>
      </c>
      <c r="C9" s="57"/>
      <c r="D9" s="57"/>
    </row>
    <row r="10" spans="2:4" x14ac:dyDescent="0.25">
      <c r="B10" s="3" t="s">
        <v>461</v>
      </c>
      <c r="C10" s="3" t="s">
        <v>132</v>
      </c>
      <c r="D10" s="3" t="s">
        <v>462</v>
      </c>
    </row>
    <row r="11" spans="2:4" x14ac:dyDescent="0.25">
      <c r="B11" s="15" t="s">
        <v>437</v>
      </c>
      <c r="C11" s="16" cm="1">
        <f t="array" ref="C11">COUNTA(_xlfn._xlws.FILTER(_xlfn.TEXTSPLIT(_xlfn.TEXTJOIN(",", TRUE, 'Data extraction form'!$H$2:$H$9999), ","), _xlfn.TEXTSPLIT(_xlfn.TEXTJOIN(",", TRUE, 'Data extraction form'!$H$2:$H$9999), ",")=B11))</f>
        <v>1</v>
      </c>
      <c r="D11" s="37">
        <f>(C11/SUM(Table13[Number documents]))*100</f>
        <v>33.333333333333329</v>
      </c>
    </row>
    <row r="12" spans="2:4" x14ac:dyDescent="0.25">
      <c r="B12" s="15" t="s">
        <v>436</v>
      </c>
      <c r="C12" s="16" cm="1">
        <f t="array" ref="C12">COUNTA(_xlfn._xlws.FILTER(_xlfn.TEXTSPLIT(_xlfn.TEXTJOIN(",", TRUE, 'Data extraction form'!$H$2:$H$9999), ","), _xlfn.TEXTSPLIT(_xlfn.TEXTJOIN(",", TRUE, 'Data extraction form'!$H$2:$H$9999), ",")=B12))</f>
        <v>2</v>
      </c>
      <c r="D12" s="37">
        <f>(C12/SUM(Table13[Number documents]))*100</f>
        <v>66.666666666666657</v>
      </c>
    </row>
    <row r="14" spans="2:4" ht="15.75" x14ac:dyDescent="0.25">
      <c r="B14" s="57" t="s">
        <v>288</v>
      </c>
      <c r="C14" s="57"/>
      <c r="D14" s="57"/>
    </row>
    <row r="15" spans="2:4" x14ac:dyDescent="0.25">
      <c r="B15" s="3" t="s">
        <v>461</v>
      </c>
      <c r="C15" s="3" t="s">
        <v>132</v>
      </c>
      <c r="D15" s="3" t="s">
        <v>462</v>
      </c>
    </row>
    <row r="16" spans="2:4" x14ac:dyDescent="0.25">
      <c r="B16" s="15" t="s">
        <v>256</v>
      </c>
      <c r="C16" s="16" cm="1">
        <f t="array" ref="C16">COUNTA(_xlfn._xlws.FILTER(_xlfn.TEXTSPLIT(_xlfn.TEXTJOIN(",", TRUE, 'Data extraction form'!$H$2:$H$9999), ","), _xlfn.TEXTSPLIT(_xlfn.TEXTJOIN(",", TRUE, 'Data extraction form'!$H$2:$H$9999), ",")=B16))</f>
        <v>2</v>
      </c>
      <c r="D16" s="37">
        <f>(C16/SUM(Table1318[Number documents]))*100</f>
        <v>66.666666666666657</v>
      </c>
    </row>
    <row r="17" spans="2:4" x14ac:dyDescent="0.25">
      <c r="B17" s="15" t="s">
        <v>438</v>
      </c>
      <c r="C17" s="16" cm="1">
        <f t="array" ref="C17">COUNTA(_xlfn._xlws.FILTER(_xlfn.TEXTSPLIT(_xlfn.TEXTJOIN(",", TRUE, 'Data extraction form'!$H$2:$H$9999), ","), _xlfn.TEXTSPLIT(_xlfn.TEXTJOIN(",", TRUE, 'Data extraction form'!$H$2:$H$9999), ",")=B17))</f>
        <v>1</v>
      </c>
      <c r="D17" s="37">
        <f>(C17/SUM(Table1318[Number documents]))*100</f>
        <v>33.333333333333329</v>
      </c>
    </row>
    <row r="19" spans="2:4" ht="15.75" x14ac:dyDescent="0.25">
      <c r="B19" s="57" t="s">
        <v>2098</v>
      </c>
      <c r="C19" s="57"/>
      <c r="D19" s="57"/>
    </row>
    <row r="20" spans="2:4" x14ac:dyDescent="0.25">
      <c r="B20" s="3" t="s">
        <v>461</v>
      </c>
      <c r="C20" s="3" t="s">
        <v>132</v>
      </c>
      <c r="D20" s="3" t="s">
        <v>462</v>
      </c>
    </row>
    <row r="21" spans="2:4" x14ac:dyDescent="0.25">
      <c r="B21" s="15" t="s">
        <v>257</v>
      </c>
      <c r="C21" s="16" cm="1">
        <f t="array" ref="C21">COUNTA(_xlfn._xlws.FILTER(_xlfn.TEXTSPLIT(_xlfn.TEXTJOIN(",", TRUE, 'Data extraction form'!$H$2:$H$9999), ","), _xlfn.TEXTSPLIT(_xlfn.TEXTJOIN(",", TRUE, 'Data extraction form'!$H$2:$H$9999), ",")=B21))</f>
        <v>15</v>
      </c>
      <c r="D21" s="37">
        <f>(C21/SUM(Table131819[Number documents]))*100</f>
        <v>27.777777777777779</v>
      </c>
    </row>
    <row r="22" spans="2:4" x14ac:dyDescent="0.25">
      <c r="B22" s="15" t="s">
        <v>283</v>
      </c>
      <c r="C22" s="16" cm="1">
        <f t="array" ref="C22">COUNTA(_xlfn._xlws.FILTER(_xlfn.TEXTSPLIT(_xlfn.TEXTJOIN(",", TRUE, 'Data extraction form'!$H$2:$H$9999), ","), _xlfn.TEXTSPLIT(_xlfn.TEXTJOIN(",", TRUE, 'Data extraction form'!$H$2:$H$9999), ",")=B22))</f>
        <v>6</v>
      </c>
      <c r="D22" s="37">
        <f>(C22/SUM(Table131819[Number documents]))*100</f>
        <v>11.111111111111111</v>
      </c>
    </row>
    <row r="23" spans="2:4" x14ac:dyDescent="0.25">
      <c r="B23" s="15" t="s">
        <v>259</v>
      </c>
      <c r="C23" s="16" cm="1">
        <f t="array" ref="C23">COUNTA(_xlfn._xlws.FILTER(_xlfn.TEXTSPLIT(_xlfn.TEXTJOIN(",", TRUE, 'Data extraction form'!$H$2:$H$9999), ","), _xlfn.TEXTSPLIT(_xlfn.TEXTJOIN(",", TRUE, 'Data extraction form'!$H$2:$H$9999), ",")=B23))</f>
        <v>10</v>
      </c>
      <c r="D23" s="37">
        <f>(C23/SUM(Table131819[Number documents]))*100</f>
        <v>18.518518518518519</v>
      </c>
    </row>
    <row r="24" spans="2:4" x14ac:dyDescent="0.25">
      <c r="B24" s="15" t="s">
        <v>260</v>
      </c>
      <c r="C24" s="16" cm="1">
        <f t="array" ref="C24">COUNTA(_xlfn._xlws.FILTER(_xlfn.TEXTSPLIT(_xlfn.TEXTJOIN(",", TRUE, 'Data extraction form'!$H$2:$H$9999), ","), _xlfn.TEXTSPLIT(_xlfn.TEXTJOIN(",", TRUE, 'Data extraction form'!$H$2:$H$9999), ",")=B24))</f>
        <v>9</v>
      </c>
      <c r="D24" s="37">
        <f>(C24/SUM(Table131819[Number documents]))*100</f>
        <v>16.666666666666664</v>
      </c>
    </row>
    <row r="25" spans="2:4" x14ac:dyDescent="0.25">
      <c r="B25" s="15" t="s">
        <v>446</v>
      </c>
      <c r="C25" s="16" cm="1">
        <f t="array" ref="C25">COUNTA(_xlfn._xlws.FILTER(_xlfn.TEXTSPLIT(_xlfn.TEXTJOIN(",", TRUE, 'Data extraction form'!$H$2:$H$9999), ","), _xlfn.TEXTSPLIT(_xlfn.TEXTJOIN(",", TRUE, 'Data extraction form'!$H$2:$H$9999), ",")=B25))</f>
        <v>12</v>
      </c>
      <c r="D25" s="37">
        <f>(C25/SUM(Table131819[Number documents]))*100</f>
        <v>22.222222222222221</v>
      </c>
    </row>
    <row r="26" spans="2:4" x14ac:dyDescent="0.25">
      <c r="B26" s="15" t="s">
        <v>265</v>
      </c>
      <c r="C26" s="16" cm="1">
        <f t="array" ref="C26">COUNTA(_xlfn._xlws.FILTER(_xlfn.TEXTSPLIT(_xlfn.TEXTJOIN(",", TRUE, 'Data extraction form'!$H$2:$H$9999), ","), _xlfn.TEXTSPLIT(_xlfn.TEXTJOIN(",", TRUE, 'Data extraction form'!$H$2:$H$9999), ",")=B26))</f>
        <v>2</v>
      </c>
      <c r="D26" s="37">
        <f>(C26/SUM(Table131819[Number documents]))*100</f>
        <v>3.7037037037037033</v>
      </c>
    </row>
    <row r="28" spans="2:4" ht="15.75" x14ac:dyDescent="0.25">
      <c r="B28" s="57" t="s">
        <v>2114</v>
      </c>
      <c r="C28" s="57"/>
      <c r="D28" s="57"/>
    </row>
    <row r="29" spans="2:4" x14ac:dyDescent="0.25">
      <c r="B29" s="10" t="s">
        <v>461</v>
      </c>
      <c r="C29" s="11" t="s">
        <v>132</v>
      </c>
      <c r="D29" s="12" t="s">
        <v>462</v>
      </c>
    </row>
    <row r="30" spans="2:4" x14ac:dyDescent="0.25">
      <c r="B30" s="17" t="s">
        <v>261</v>
      </c>
      <c r="C30" s="16" cm="1">
        <f t="array" ref="C30">COUNTA(_xlfn._xlws.FILTER(_xlfn.TEXTSPLIT(_xlfn.TEXTJOIN(",", TRUE, 'Data extraction form'!$H$2:$H$9999), ","), _xlfn.TEXTSPLIT(_xlfn.TEXTJOIN(",", TRUE, 'Data extraction form'!$H$2:$H$9999), ",")=B30))</f>
        <v>17</v>
      </c>
      <c r="D30" s="38">
        <f>(C30/SUM(Table131819[Number documents]))*100</f>
        <v>31.481481481481481</v>
      </c>
    </row>
    <row r="31" spans="2:4" x14ac:dyDescent="0.25">
      <c r="B31" s="14" t="s">
        <v>258</v>
      </c>
      <c r="C31" s="18" cm="1">
        <f t="array" ref="C31">COUNTA(_xlfn._xlws.FILTER(_xlfn.TEXTSPLIT(_xlfn.TEXTJOIN(",", TRUE, 'Data extraction form'!$H$2:$H$9999), ","), _xlfn.TEXTSPLIT(_xlfn.TEXTJOIN(",", TRUE, 'Data extraction form'!$H$2:$H$9999), ",")=B31))</f>
        <v>10</v>
      </c>
      <c r="D31" s="39">
        <f>(C31/SUM(Table131819[Number documents]))*100</f>
        <v>18.518518518518519</v>
      </c>
    </row>
    <row r="33" spans="2:4" ht="15.75" x14ac:dyDescent="0.25">
      <c r="B33" s="57" t="s">
        <v>267</v>
      </c>
      <c r="C33" s="57"/>
      <c r="D33" s="57"/>
    </row>
    <row r="34" spans="2:4" x14ac:dyDescent="0.25">
      <c r="B34" s="10" t="s">
        <v>461</v>
      </c>
      <c r="C34" s="11" t="s">
        <v>132</v>
      </c>
      <c r="D34" s="12" t="s">
        <v>462</v>
      </c>
    </row>
    <row r="35" spans="2:4" x14ac:dyDescent="0.25">
      <c r="B35" s="17" t="s">
        <v>431</v>
      </c>
      <c r="C35" s="16" cm="1">
        <f t="array" ref="C35">COUNTA(_xlfn._xlws.FILTER(_xlfn.TEXTSPLIT(_xlfn.TEXTJOIN(",", TRUE, 'Data extraction form'!$H$2:$H$9999), ","), _xlfn.TEXTSPLIT(_xlfn.TEXTJOIN(",", TRUE, 'Data extraction form'!$H$2:$H$9999), ",")=B35))</f>
        <v>1</v>
      </c>
      <c r="D35" s="38">
        <f>(C35/SUM(Table131819[Number documents]))*100</f>
        <v>1.8518518518518516</v>
      </c>
    </row>
    <row r="36" spans="2:4" x14ac:dyDescent="0.25">
      <c r="B36" s="14" t="s">
        <v>275</v>
      </c>
      <c r="C36" s="18" cm="1">
        <f t="array" ref="C36">COUNTA(_xlfn._xlws.FILTER(_xlfn.TEXTSPLIT(_xlfn.TEXTJOIN(",", TRUE, 'Data extraction form'!$H$2:$H$9999), ","), _xlfn.TEXTSPLIT(_xlfn.TEXTJOIN(",", TRUE, 'Data extraction form'!$H$2:$H$9999), ",")=B36))</f>
        <v>2</v>
      </c>
      <c r="D36" s="39">
        <f>(C36/SUM(Table131819[Number documents]))*100</f>
        <v>3.7037037037037033</v>
      </c>
    </row>
    <row r="39" spans="2:4" x14ac:dyDescent="0.25">
      <c r="B39" s="24" t="s">
        <v>262</v>
      </c>
      <c r="C39" s="24" t="s">
        <v>2100</v>
      </c>
      <c r="D39" s="24" t="s">
        <v>132</v>
      </c>
    </row>
    <row r="40" spans="2:4" x14ac:dyDescent="0.25">
      <c r="B40" s="52" t="s">
        <v>267</v>
      </c>
      <c r="C40" s="25" t="s">
        <v>431</v>
      </c>
      <c r="D40" s="26">
        <f>C35</f>
        <v>1</v>
      </c>
    </row>
    <row r="41" spans="2:4" x14ac:dyDescent="0.25">
      <c r="B41" s="53"/>
      <c r="C41" s="25" t="s">
        <v>275</v>
      </c>
      <c r="D41" s="26">
        <f>C36</f>
        <v>2</v>
      </c>
    </row>
    <row r="42" spans="2:4" x14ac:dyDescent="0.25">
      <c r="B42" s="54" t="s">
        <v>2114</v>
      </c>
      <c r="C42" s="27" t="s">
        <v>261</v>
      </c>
      <c r="D42" s="28">
        <f>C30</f>
        <v>17</v>
      </c>
    </row>
    <row r="43" spans="2:4" x14ac:dyDescent="0.25">
      <c r="B43" s="55"/>
      <c r="C43" s="27" t="s">
        <v>258</v>
      </c>
      <c r="D43" s="28">
        <f>C31</f>
        <v>10</v>
      </c>
    </row>
    <row r="44" spans="2:4" x14ac:dyDescent="0.25">
      <c r="B44" s="52" t="s">
        <v>2098</v>
      </c>
      <c r="C44" s="25" t="s">
        <v>265</v>
      </c>
      <c r="D44" s="26">
        <f>C26</f>
        <v>2</v>
      </c>
    </row>
    <row r="45" spans="2:4" x14ac:dyDescent="0.25">
      <c r="B45" s="56"/>
      <c r="C45" s="29" t="s">
        <v>446</v>
      </c>
      <c r="D45" s="26">
        <f>C25</f>
        <v>12</v>
      </c>
    </row>
    <row r="46" spans="2:4" x14ac:dyDescent="0.25">
      <c r="B46" s="56"/>
      <c r="C46" s="25" t="s">
        <v>260</v>
      </c>
      <c r="D46" s="26">
        <f>C24</f>
        <v>9</v>
      </c>
    </row>
    <row r="47" spans="2:4" x14ac:dyDescent="0.25">
      <c r="B47" s="56"/>
      <c r="C47" s="25" t="s">
        <v>259</v>
      </c>
      <c r="D47" s="26">
        <f>C23</f>
        <v>10</v>
      </c>
    </row>
    <row r="48" spans="2:4" x14ac:dyDescent="0.25">
      <c r="B48" s="56"/>
      <c r="C48" s="25" t="s">
        <v>283</v>
      </c>
      <c r="D48" s="26">
        <f>C22</f>
        <v>6</v>
      </c>
    </row>
    <row r="49" spans="2:4" x14ac:dyDescent="0.25">
      <c r="B49" s="53"/>
      <c r="C49" s="25" t="s">
        <v>257</v>
      </c>
      <c r="D49" s="26">
        <f>C21</f>
        <v>15</v>
      </c>
    </row>
    <row r="50" spans="2:4" x14ac:dyDescent="0.25">
      <c r="B50" s="54" t="s">
        <v>288</v>
      </c>
      <c r="C50" s="15" t="s">
        <v>438</v>
      </c>
      <c r="D50" s="28">
        <f>C17</f>
        <v>1</v>
      </c>
    </row>
    <row r="51" spans="2:4" x14ac:dyDescent="0.25">
      <c r="B51" s="55"/>
      <c r="C51" s="27" t="s">
        <v>256</v>
      </c>
      <c r="D51" s="28">
        <f>C16</f>
        <v>2</v>
      </c>
    </row>
    <row r="52" spans="2:4" x14ac:dyDescent="0.25">
      <c r="B52" s="52" t="s">
        <v>271</v>
      </c>
      <c r="C52" s="25" t="s">
        <v>436</v>
      </c>
      <c r="D52" s="26">
        <f>C12</f>
        <v>2</v>
      </c>
    </row>
    <row r="53" spans="2:4" x14ac:dyDescent="0.25">
      <c r="B53" s="53"/>
      <c r="C53" s="25" t="s">
        <v>437</v>
      </c>
      <c r="D53" s="26">
        <f>C11</f>
        <v>1</v>
      </c>
    </row>
  </sheetData>
  <mergeCells count="10">
    <mergeCell ref="B9:D9"/>
    <mergeCell ref="B14:D14"/>
    <mergeCell ref="B19:D19"/>
    <mergeCell ref="B28:D28"/>
    <mergeCell ref="B33:D33"/>
    <mergeCell ref="B52:B53"/>
    <mergeCell ref="B40:B41"/>
    <mergeCell ref="B42:B43"/>
    <mergeCell ref="B44:B49"/>
    <mergeCell ref="B50:B51"/>
  </mergeCells>
  <pageMargins left="0.7" right="0.7" top="0.75" bottom="0.75" header="0.3" footer="0.3"/>
  <drawing r:id="rId1"/>
  <tableParts count="6">
    <tablePart r:id="rId2"/>
    <tablePart r:id="rId3"/>
    <tablePart r:id="rId4"/>
    <tablePart r:id="rId5"/>
    <tablePart r:id="rId6"/>
    <tablePart r:id="rId7"/>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FA70B-FF16-42E5-9C8A-AD6DFE143965}">
  <dimension ref="B2:C67"/>
  <sheetViews>
    <sheetView topLeftCell="B32" zoomScale="70" zoomScaleNormal="70" workbookViewId="0"/>
  </sheetViews>
  <sheetFormatPr defaultRowHeight="15" x14ac:dyDescent="0.25"/>
  <cols>
    <col min="2" max="2" width="150.7109375" customWidth="1"/>
    <col min="3" max="3" width="100.7109375" customWidth="1"/>
    <col min="6" max="6" width="9.85546875" bestFit="1" customWidth="1"/>
  </cols>
  <sheetData>
    <row r="2" spans="2:3" ht="15.75" x14ac:dyDescent="0.25">
      <c r="B2" s="32" t="s">
        <v>464</v>
      </c>
    </row>
    <row r="3" spans="2:3" ht="255" customHeight="1" x14ac:dyDescent="0.25">
      <c r="B3" s="31" t="str">
        <f>_xlfn.TEXTJOIN(",", TRUE, _xlfn.UNIQUE(_xlfn.TEXTSPLIT(LOWER(_xlfn.TEXTJOIN(",", TRUE, 'Data extraction form'!$K$2:$K$9999)), ","), TRUE))</f>
        <v>not mentioned,gpt-3.5,sbert,chatgpt,falcon-40b,gpt-2,llama-7b,llama-13b,albert,bert,codebert,deberta,distilbert,roberta,tinypixel/llama-2-7b-bf16-sharded,faster rcnn inception resnet v2,codegpt,cat-lm,copilot,codeparrot-small,codeparrot,gpt-neo-125m,gpt-neo-13b,gpt-j,codegen-2b,codegen-6b,codefuse-13b,gpt-3.5-turbo,code-davinci-002,llama-2-chat,graphcodebert,codet5,coderanker,f-codellm,gpt4,starcoder,unixcoder,t5,txt2model,codex,gpt-4,gpt-3,gpt-3.5-turbo16k,gpt-4-1106-preview,flan-t5-small,flan-t5-base,chatglm-6b,gpt 3.5,gpt,chatgpt 3.5,codet5+,curie</v>
      </c>
    </row>
    <row r="5" spans="2:3" ht="15.75" x14ac:dyDescent="0.25">
      <c r="B5" s="33" t="s">
        <v>470</v>
      </c>
      <c r="C5" s="33" t="s">
        <v>473</v>
      </c>
    </row>
    <row r="6" spans="2:3" ht="50.1" customHeight="1" x14ac:dyDescent="0.25">
      <c r="B6" s="34" t="s">
        <v>465</v>
      </c>
      <c r="C6" s="31" t="str" cm="1">
        <f t="array" ref="C6">_xlfn.TEXTJOIN(",", TRUE, _xlfn._xlws.FILTER(_xlfn.TEXTSPLIT($B$3, ","), ISNUMBER(SEARCH(B6, _xlfn.TEXTSPLIT($B$3, ",")))))</f>
        <v>gpt-3.5,chatgpt,gpt-2,codegpt,gpt-neo-125m,gpt-neo-13b,gpt-j,gpt-3.5-turbo,gpt4,gpt-4,gpt-3,gpt-3.5-turbo16k,gpt-4-1106-preview,gpt 3.5,gpt,chatgpt 3.5</v>
      </c>
    </row>
    <row r="7" spans="2:3" ht="50.1" customHeight="1" x14ac:dyDescent="0.25">
      <c r="B7" s="34" t="s">
        <v>467</v>
      </c>
      <c r="C7" s="31" t="str" cm="1">
        <f t="array" ref="C7">_xlfn.TEXTJOIN(",", TRUE, _xlfn._xlws.FILTER(_xlfn.TEXTSPLIT($B$3, ","), ISNUMBER(SEARCH(B7, _xlfn.TEXTSPLIT($B$3, ",")))))</f>
        <v>sbert,albert,bert,codebert,deberta,distilbert,roberta,graphcodebert</v>
      </c>
    </row>
    <row r="8" spans="2:3" ht="50.1" customHeight="1" x14ac:dyDescent="0.25">
      <c r="B8" s="34" t="s">
        <v>469</v>
      </c>
      <c r="C8" s="31" t="str" cm="1">
        <f t="array" ref="C8">_xlfn.TEXTJOIN(",", TRUE, _xlfn._xlws.FILTER(_xlfn.TEXTSPLIT($B$3, ","), ISNUMBER(SEARCH(B8, _xlfn.TEXTSPLIT($B$3, ",")))))</f>
        <v>codet5,t5,flan-t5-small,flan-t5-base,codet5+</v>
      </c>
    </row>
    <row r="9" spans="2:3" ht="50.1" customHeight="1" x14ac:dyDescent="0.25">
      <c r="B9" s="34" t="s">
        <v>466</v>
      </c>
      <c r="C9" s="31" t="str" cm="1">
        <f t="array" ref="C9">_xlfn.TEXTJOIN(",", TRUE, _xlfn._xlws.FILTER(_xlfn.TEXTSPLIT($B$3, ","), ISNUMBER(SEARCH(B9, _xlfn.TEXTSPLIT($B$3, ",")))))</f>
        <v>llama-7b,llama-13b,tinypixel/llama-2-7b-bf16-sharded,llama-2-chat</v>
      </c>
    </row>
    <row r="10" spans="2:3" ht="50.1" customHeight="1" x14ac:dyDescent="0.25">
      <c r="B10" s="34" t="s">
        <v>263</v>
      </c>
      <c r="C10" s="31" t="str" cm="1">
        <f t="array" ref="C10">_xlfn.TEXTJOIN(",", TRUE, _xlfn._xlws.FILTER(_xlfn.TEXTSPLIT($B$3, ","), ISNUMBER(SEARCH(B10, _xlfn.TEXTSPLIT($B$3, ",")))))</f>
        <v>codex</v>
      </c>
    </row>
    <row r="11" spans="2:3" ht="50.1" customHeight="1" x14ac:dyDescent="0.25">
      <c r="B11" s="34" t="s">
        <v>430</v>
      </c>
      <c r="C11" s="31" t="str" cm="1">
        <f t="array" ref="C11">_xlfn.TEXTJOIN(",", TRUE, _xlfn._xlws.FILTER(_xlfn.TEXTSPLIT($B$3, ","), ISNUMBER(SEARCH(B11, _xlfn.TEXTSPLIT($B$3, ",")))))</f>
        <v>not mentioned</v>
      </c>
    </row>
    <row r="12" spans="2:3" ht="150" customHeight="1" x14ac:dyDescent="0.25">
      <c r="B12" s="34" t="s">
        <v>471</v>
      </c>
      <c r="C12" s="31" t="str" cm="1">
        <f t="array" ref="C12">_xlfn.TEXTJOIN(",", TRUE, IF(ISERROR(MATCH(_xlfn.TEXTSPLIT(B3, ","), _xlfn.TEXTSPLIT(_xlfn.TEXTJOIN(",", TRUE, C6:C11), ","), 0)), _xlfn.TEXTSPLIT(B3, ","), ""))</f>
        <v>falcon-40b,faster rcnn inception resnet v2,cat-lm,copilot,codeparrot-small,codeparrot,codegen-2b,codegen-6b,codefuse-13b,code-davinci-002,coderanker,f-codellm,starcoder,unixcoder,txt2model,chatglm-6b,curie</v>
      </c>
    </row>
    <row r="14" spans="2:3" ht="26.25" x14ac:dyDescent="0.4">
      <c r="B14" s="58" t="s">
        <v>475</v>
      </c>
      <c r="C14" s="58"/>
    </row>
    <row r="15" spans="2:3" x14ac:dyDescent="0.25">
      <c r="B15" s="3" t="s">
        <v>470</v>
      </c>
      <c r="C15" s="3" t="s">
        <v>476</v>
      </c>
    </row>
    <row r="16" spans="2:3" x14ac:dyDescent="0.25">
      <c r="B16" s="3" t="s">
        <v>471</v>
      </c>
      <c r="C16" s="3" cm="1">
        <f t="array" ref="C16">SUM(IF(FREQUENCY(IF(ISNUMBER(SEARCH(_xlfn.TEXTSPLIT(C12, ","), 'Data extraction form'!$K$2:$K$9999)), ROW('Data extraction form'!$K$2:$K$9999)), ROW('Data extraction form'!$K$2:$K$9999)) &gt; 0, 1))</f>
        <v>14</v>
      </c>
    </row>
    <row r="17" spans="2:3" x14ac:dyDescent="0.25">
      <c r="B17" s="3" t="s">
        <v>467</v>
      </c>
      <c r="C17" s="3" cm="1">
        <f t="array" ref="C17">SUM(IF(FREQUENCY(IF(ISNUMBER(SEARCH(_xlfn.TEXTSPLIT(C7, ","), 'Data extraction form'!$K$2:$K$9999)), ROW('Data extraction form'!$K$2:$K$9999)), ROW('Data extraction form'!$K$2:$K$9999)) &gt; 0, 1))</f>
        <v>8</v>
      </c>
    </row>
    <row r="18" spans="2:3" x14ac:dyDescent="0.25">
      <c r="B18" s="3" t="s">
        <v>263</v>
      </c>
      <c r="C18" s="3" cm="1">
        <f t="array" ref="C18">SUM(IF(FREQUENCY(IF(ISNUMBER(SEARCH(_xlfn.TEXTSPLIT(C10, ","), 'Data extraction form'!$K$2:$K$9999)), ROW('Data extraction form'!$K$2:$K$9999)), ROW('Data extraction form'!$K$2:$K$9999)) &gt; 0, 1))</f>
        <v>3</v>
      </c>
    </row>
    <row r="19" spans="2:3" x14ac:dyDescent="0.25">
      <c r="B19" s="3" t="s">
        <v>465</v>
      </c>
      <c r="C19" s="3" cm="1">
        <f t="array" ref="C19">SUM(IF(FREQUENCY(IF(ISNUMBER(SEARCH(_xlfn.TEXTSPLIT(C6, ","), 'Data extraction form'!$K$2:$K$9999)), ROW('Data extraction form'!$K$2:$K$9999)), ROW('Data extraction form'!$K$2:$K$9999)) &gt; 0, 1))</f>
        <v>23</v>
      </c>
    </row>
    <row r="20" spans="2:3" x14ac:dyDescent="0.25">
      <c r="B20" s="3" t="s">
        <v>466</v>
      </c>
      <c r="C20" s="3" cm="1">
        <f t="array" ref="C20">SUM(IF(FREQUENCY(IF(ISNUMBER(SEARCH(_xlfn.TEXTSPLIT(C9, ","), 'Data extraction form'!$K$2:$K$9999)), ROW('Data extraction form'!$K$2:$K$9999)), ROW('Data extraction form'!$K$2:$K$9999)) &gt; 0, 1))</f>
        <v>4</v>
      </c>
    </row>
    <row r="21" spans="2:3" x14ac:dyDescent="0.25">
      <c r="B21" s="3" t="s">
        <v>469</v>
      </c>
      <c r="C21" s="3" cm="1">
        <f t="array" ref="C21">SUM(IF(FREQUENCY(IF(ISNUMBER(SEARCH(_xlfn.TEXTSPLIT(C8, ","), 'Data extraction form'!$K$2:$K$9999)), ROW('Data extraction form'!$K$2:$K$9999)), ROW('Data extraction form'!$K$2:$K$9999)) &gt; 0, 1))</f>
        <v>5</v>
      </c>
    </row>
    <row r="24" spans="2:3" ht="26.25" x14ac:dyDescent="0.4">
      <c r="B24" s="58" t="s">
        <v>271</v>
      </c>
      <c r="C24" s="58"/>
    </row>
    <row r="25" spans="2:3" x14ac:dyDescent="0.25">
      <c r="B25" s="3" t="s">
        <v>470</v>
      </c>
      <c r="C25" s="3" t="s">
        <v>476</v>
      </c>
    </row>
    <row r="26" spans="2:3" x14ac:dyDescent="0.25">
      <c r="B26" s="3" t="s">
        <v>471</v>
      </c>
      <c r="C26" s="3" cm="1">
        <f t="array" ref="C26">SUM(IF(FREQUENCY(IF(ISNUMBER(SEARCH(_xlfn.TEXTSPLIT($C$12,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1</v>
      </c>
    </row>
    <row r="27" spans="2:3" x14ac:dyDescent="0.25">
      <c r="B27" s="3" t="s">
        <v>467</v>
      </c>
      <c r="C27" s="3" cm="1">
        <f t="array" ref="C27">SUM(IF(FREQUENCY(IF(ISNUMBER(SEARCH(_xlfn.TEXTSPLIT($C$7,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0</v>
      </c>
    </row>
    <row r="28" spans="2:3" x14ac:dyDescent="0.25">
      <c r="B28" s="3" t="s">
        <v>263</v>
      </c>
      <c r="C28" s="3" cm="1">
        <f t="array" ref="C28">SUM(IF(FREQUENCY(IF(ISNUMBER(SEARCH(_xlfn.TEXTSPLIT($C$10,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0</v>
      </c>
    </row>
    <row r="29" spans="2:3" x14ac:dyDescent="0.25">
      <c r="B29" s="3" t="s">
        <v>465</v>
      </c>
      <c r="C29" s="3" cm="1">
        <f t="array" ref="C29">SUM(IF(FREQUENCY(IF(ISNUMBER(SEARCH(_xlfn.TEXTSPLIT($C$6,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3</v>
      </c>
    </row>
    <row r="30" spans="2:3" x14ac:dyDescent="0.25">
      <c r="B30" s="3" t="s">
        <v>466</v>
      </c>
      <c r="C30" s="3" cm="1">
        <f t="array" ref="C30">SUM(IF(FREQUENCY(IF(ISNUMBER(SEARCH(_xlfn.TEXTSPLIT($C$9,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0</v>
      </c>
    </row>
    <row r="31" spans="2:3" x14ac:dyDescent="0.25">
      <c r="B31" s="3" t="s">
        <v>469</v>
      </c>
      <c r="C31" s="3" cm="1">
        <f t="array" ref="C31">SUM(IF(FREQUENCY(IF(ISNUMBER(SEARCH(_xlfn.TEXTSPLIT($C$8,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0</v>
      </c>
    </row>
    <row r="33" spans="2:3" ht="26.25" x14ac:dyDescent="0.4">
      <c r="B33" s="58" t="s">
        <v>288</v>
      </c>
      <c r="C33" s="58"/>
    </row>
    <row r="34" spans="2:3" x14ac:dyDescent="0.25">
      <c r="B34" s="3" t="s">
        <v>470</v>
      </c>
      <c r="C34" s="3" t="s">
        <v>476</v>
      </c>
    </row>
    <row r="35" spans="2:3" x14ac:dyDescent="0.25">
      <c r="B35" s="3" t="s">
        <v>471</v>
      </c>
      <c r="C35" s="3" cm="1">
        <f t="array" ref="C35">SUM(IF(FREQUENCY(IF(ISNUMBER(SEARCH(_xlfn.TEXTSPLIT($C$12,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36" spans="2:3" x14ac:dyDescent="0.25">
      <c r="B36" s="3" t="s">
        <v>467</v>
      </c>
      <c r="C36" s="3" cm="1">
        <f t="array" ref="C36">SUM(IF(FREQUENCY(IF(ISNUMBER(SEARCH(_xlfn.TEXTSPLIT($C$7,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37" spans="2:3" x14ac:dyDescent="0.25">
      <c r="B37" s="3" t="s">
        <v>263</v>
      </c>
      <c r="C37" s="3" cm="1">
        <f t="array" ref="C37">SUM(IF(FREQUENCY(IF(ISNUMBER(SEARCH(_xlfn.TEXTSPLIT($C$10,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38" spans="2:3" x14ac:dyDescent="0.25">
      <c r="B38" s="3" t="s">
        <v>465</v>
      </c>
      <c r="C38" s="3" cm="1">
        <f t="array" ref="C38">SUM(IF(FREQUENCY(IF(ISNUMBER(SEARCH(_xlfn.TEXTSPLIT($C$6,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1</v>
      </c>
    </row>
    <row r="39" spans="2:3" x14ac:dyDescent="0.25">
      <c r="B39" s="3" t="s">
        <v>466</v>
      </c>
      <c r="C39" s="3" cm="1">
        <f t="array" ref="C39">SUM(IF(FREQUENCY(IF(ISNUMBER(SEARCH(_xlfn.TEXTSPLIT($C$9,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40" spans="2:3" x14ac:dyDescent="0.25">
      <c r="B40" s="3" t="s">
        <v>469</v>
      </c>
      <c r="C40" s="3" cm="1">
        <f t="array" ref="C40">SUM(IF(FREQUENCY(IF(ISNUMBER(SEARCH(_xlfn.TEXTSPLIT($C$8,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42" spans="2:3" ht="26.25" x14ac:dyDescent="0.4">
      <c r="B42" s="58" t="s">
        <v>2098</v>
      </c>
      <c r="C42" s="58"/>
    </row>
    <row r="43" spans="2:3" x14ac:dyDescent="0.25">
      <c r="B43" s="3" t="s">
        <v>470</v>
      </c>
      <c r="C43" s="3" t="s">
        <v>476</v>
      </c>
    </row>
    <row r="44" spans="2:3" x14ac:dyDescent="0.25">
      <c r="B44" s="3" t="s">
        <v>471</v>
      </c>
      <c r="C44" s="3" cm="1">
        <f t="array" ref="C44">SUM(IF(FREQUENCY(IF(ISNUMBER(SEARCH(_xlfn.TEXTSPLIT($C$12,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7</v>
      </c>
    </row>
    <row r="45" spans="2:3" x14ac:dyDescent="0.25">
      <c r="B45" s="3" t="s">
        <v>467</v>
      </c>
      <c r="C45" s="3" cm="1">
        <f t="array" ref="C45">SUM(IF(FREQUENCY(IF(ISNUMBER(SEARCH(_xlfn.TEXTSPLIT($C$7,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4</v>
      </c>
    </row>
    <row r="46" spans="2:3" x14ac:dyDescent="0.25">
      <c r="B46" s="3" t="s">
        <v>263</v>
      </c>
      <c r="C46" s="3" cm="1">
        <f t="array" ref="C46">SUM(IF(FREQUENCY(IF(ISNUMBER(SEARCH(_xlfn.TEXTSPLIT($C$10,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2</v>
      </c>
    </row>
    <row r="47" spans="2:3" x14ac:dyDescent="0.25">
      <c r="B47" s="3" t="s">
        <v>465</v>
      </c>
      <c r="C47" s="3" cm="1">
        <f t="array" ref="C47">SUM(IF(FREQUENCY(IF(ISNUMBER(SEARCH(_xlfn.TEXTSPLIT($C$6,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14</v>
      </c>
    </row>
    <row r="48" spans="2:3" x14ac:dyDescent="0.25">
      <c r="B48" s="3" t="s">
        <v>466</v>
      </c>
      <c r="C48" s="3" cm="1">
        <f t="array" ref="C48">SUM(IF(FREQUENCY(IF(ISNUMBER(SEARCH(_xlfn.TEXTSPLIT($C$9,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2</v>
      </c>
    </row>
    <row r="49" spans="2:3" x14ac:dyDescent="0.25">
      <c r="B49" s="3" t="s">
        <v>469</v>
      </c>
      <c r="C49" s="3" cm="1">
        <f t="array" ref="C49">SUM(IF(FREQUENCY(IF(ISNUMBER(SEARCH(_xlfn.TEXTSPLIT($C$8,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2</v>
      </c>
    </row>
    <row r="51" spans="2:3" ht="26.25" x14ac:dyDescent="0.4">
      <c r="B51" s="58" t="s">
        <v>2114</v>
      </c>
      <c r="C51" s="58"/>
    </row>
    <row r="52" spans="2:3" x14ac:dyDescent="0.25">
      <c r="B52" s="3" t="s">
        <v>470</v>
      </c>
      <c r="C52" s="3" t="s">
        <v>476</v>
      </c>
    </row>
    <row r="53" spans="2:3" x14ac:dyDescent="0.25">
      <c r="B53" s="3" t="s">
        <v>471</v>
      </c>
      <c r="C53" s="3" cm="1">
        <f t="array" ref="C53">SUM(IF(FREQUENCY(IF(ISNUMBER(SEARCH(_xlfn.TEXTSPLIT($C$12,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7</v>
      </c>
    </row>
    <row r="54" spans="2:3" x14ac:dyDescent="0.25">
      <c r="B54" s="3" t="s">
        <v>467</v>
      </c>
      <c r="C54" s="3" cm="1">
        <f t="array" ref="C54">SUM(IF(FREQUENCY(IF(ISNUMBER(SEARCH(_xlfn.TEXTSPLIT($C$7,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4</v>
      </c>
    </row>
    <row r="55" spans="2:3" x14ac:dyDescent="0.25">
      <c r="B55" s="3" t="s">
        <v>263</v>
      </c>
      <c r="C55" s="3" cm="1">
        <f t="array" ref="C55">SUM(IF(FREQUENCY(IF(ISNUMBER(SEARCH(_xlfn.TEXTSPLIT($C$10,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2</v>
      </c>
    </row>
    <row r="56" spans="2:3" x14ac:dyDescent="0.25">
      <c r="B56" s="3" t="s">
        <v>465</v>
      </c>
      <c r="C56" s="3" cm="1">
        <f t="array" ref="C56">SUM(IF(FREQUENCY(IF(ISNUMBER(SEARCH(_xlfn.TEXTSPLIT($C$6,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9</v>
      </c>
    </row>
    <row r="57" spans="2:3" x14ac:dyDescent="0.25">
      <c r="B57" s="3" t="s">
        <v>466</v>
      </c>
      <c r="C57" s="3" cm="1">
        <f t="array" ref="C57">SUM(IF(FREQUENCY(IF(ISNUMBER(SEARCH(_xlfn.TEXTSPLIT($C$9,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1</v>
      </c>
    </row>
    <row r="58" spans="2:3" x14ac:dyDescent="0.25">
      <c r="B58" s="3" t="s">
        <v>469</v>
      </c>
      <c r="C58" s="3" cm="1">
        <f t="array" ref="C58">SUM(IF(FREQUENCY(IF(ISNUMBER(SEARCH(_xlfn.TEXTSPLIT($C$8,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2</v>
      </c>
    </row>
    <row r="60" spans="2:3" ht="26.25" x14ac:dyDescent="0.4">
      <c r="B60" s="58" t="s">
        <v>267</v>
      </c>
      <c r="C60" s="58"/>
    </row>
    <row r="61" spans="2:3" x14ac:dyDescent="0.25">
      <c r="B61" s="3" t="s">
        <v>470</v>
      </c>
      <c r="C61" s="3" t="s">
        <v>476</v>
      </c>
    </row>
    <row r="62" spans="2:3" x14ac:dyDescent="0.25">
      <c r="B62" s="3" t="s">
        <v>471</v>
      </c>
      <c r="C62" s="3" cm="1">
        <f t="array" ref="C62">SUM(IF(FREQUENCY(IF(ISNUMBER(SEARCH(_xlfn.TEXTSPLIT($C$12,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1</v>
      </c>
    </row>
    <row r="63" spans="2:3" x14ac:dyDescent="0.25">
      <c r="B63" s="3" t="s">
        <v>467</v>
      </c>
      <c r="C63" s="3" cm="1">
        <f t="array" ref="C63">SUM(IF(FREQUENCY(IF(ISNUMBER(SEARCH(_xlfn.TEXTSPLIT($C$7,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0</v>
      </c>
    </row>
    <row r="64" spans="2:3" x14ac:dyDescent="0.25">
      <c r="B64" s="3" t="s">
        <v>263</v>
      </c>
      <c r="C64" s="3" cm="1">
        <f t="array" ref="C64">SUM(IF(FREQUENCY(IF(ISNUMBER(SEARCH(_xlfn.TEXTSPLIT($C$10,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0</v>
      </c>
    </row>
    <row r="65" spans="2:3" x14ac:dyDescent="0.25">
      <c r="B65" s="3" t="s">
        <v>465</v>
      </c>
      <c r="C65" s="3" cm="1">
        <f t="array" ref="C65">SUM(IF(FREQUENCY(IF(ISNUMBER(SEARCH(_xlfn.TEXTSPLIT($C$6,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1</v>
      </c>
    </row>
    <row r="66" spans="2:3" x14ac:dyDescent="0.25">
      <c r="B66" s="3" t="s">
        <v>466</v>
      </c>
      <c r="C66" s="3" cm="1">
        <f t="array" ref="C66">SUM(IF(FREQUENCY(IF(ISNUMBER(SEARCH(_xlfn.TEXTSPLIT($C$9,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1</v>
      </c>
    </row>
    <row r="67" spans="2:3" x14ac:dyDescent="0.25">
      <c r="B67" s="3" t="s">
        <v>469</v>
      </c>
      <c r="C67" s="3" cm="1">
        <f t="array" ref="C67">SUM(IF(FREQUENCY(IF(ISNUMBER(SEARCH(_xlfn.TEXTSPLIT($C$8,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1</v>
      </c>
    </row>
  </sheetData>
  <sortState xmlns:xlrd2="http://schemas.microsoft.com/office/spreadsheetml/2017/richdata2" ref="B17:B21">
    <sortCondition ref="B17:B21"/>
  </sortState>
  <mergeCells count="6">
    <mergeCell ref="B60:C60"/>
    <mergeCell ref="B24:C24"/>
    <mergeCell ref="B14:C14"/>
    <mergeCell ref="B33:C33"/>
    <mergeCell ref="B42:C42"/>
    <mergeCell ref="B51:C51"/>
  </mergeCells>
  <pageMargins left="0.7" right="0.7" top="0.75" bottom="0.75" header="0.3" footer="0.3"/>
  <drawing r:id="rId1"/>
  <tableParts count="6">
    <tablePart r:id="rId2"/>
    <tablePart r:id="rId3"/>
    <tablePart r:id="rId4"/>
    <tablePart r:id="rId5"/>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10E2C-ACA9-4D86-8C85-60304F11CA8E}">
  <dimension ref="B2:D5"/>
  <sheetViews>
    <sheetView workbookViewId="0">
      <selection activeCell="E31" sqref="E31"/>
    </sheetView>
  </sheetViews>
  <sheetFormatPr defaultRowHeight="15" x14ac:dyDescent="0.25"/>
  <cols>
    <col min="2" max="2" width="22.28515625" bestFit="1" customWidth="1"/>
    <col min="3" max="3" width="25.28515625" bestFit="1" customWidth="1"/>
    <col min="4" max="4" width="20.42578125" bestFit="1" customWidth="1"/>
  </cols>
  <sheetData>
    <row r="2" spans="2:4" x14ac:dyDescent="0.25">
      <c r="B2" s="10" t="s">
        <v>281</v>
      </c>
      <c r="C2" s="11" t="s">
        <v>132</v>
      </c>
      <c r="D2" s="12" t="s">
        <v>133</v>
      </c>
    </row>
    <row r="3" spans="2:4" x14ac:dyDescent="0.25">
      <c r="B3" s="7" t="s">
        <v>477</v>
      </c>
      <c r="C3" s="3">
        <f>COUNTIF('Data extraction form'!$I$2:$I$9999,B3)</f>
        <v>20</v>
      </c>
      <c r="D3" s="22">
        <f>(C3/SUM(Tabla4313249[Number documents]))*100</f>
        <v>41.666666666666671</v>
      </c>
    </row>
    <row r="4" spans="2:4" x14ac:dyDescent="0.25">
      <c r="B4" s="7" t="s">
        <v>287</v>
      </c>
      <c r="C4" s="3">
        <f>COUNTIF('Data extraction form'!$I$2:$I$9999,B4)</f>
        <v>15</v>
      </c>
      <c r="D4" s="22">
        <f>(C4/SUM(Tabla4313249[Number documents]))*100</f>
        <v>31.25</v>
      </c>
    </row>
    <row r="5" spans="2:4" x14ac:dyDescent="0.25">
      <c r="B5" s="8" t="s">
        <v>286</v>
      </c>
      <c r="C5" s="3">
        <f>COUNTIF('Data extraction form'!$I$2:$I$9999,B5)</f>
        <v>13</v>
      </c>
      <c r="D5" s="23">
        <f>(C5/SUM(Tabla4313249[Number documents]))*100</f>
        <v>27.083333333333332</v>
      </c>
    </row>
  </sheetData>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FA050-DA4B-4D64-9046-89521881282D}">
  <dimension ref="B2:D7"/>
  <sheetViews>
    <sheetView workbookViewId="0"/>
  </sheetViews>
  <sheetFormatPr defaultRowHeight="15" x14ac:dyDescent="0.25"/>
  <cols>
    <col min="2" max="2" width="22.28515625" bestFit="1" customWidth="1"/>
    <col min="3" max="3" width="25.28515625" bestFit="1" customWidth="1"/>
    <col min="4" max="4" width="20.42578125" bestFit="1" customWidth="1"/>
  </cols>
  <sheetData>
    <row r="2" spans="2:4" x14ac:dyDescent="0.25">
      <c r="B2" s="10" t="s">
        <v>2101</v>
      </c>
      <c r="C2" s="11" t="s">
        <v>132</v>
      </c>
      <c r="D2" s="12" t="s">
        <v>133</v>
      </c>
    </row>
    <row r="3" spans="2:4" x14ac:dyDescent="0.25">
      <c r="B3" s="7" t="s">
        <v>478</v>
      </c>
      <c r="C3" s="3">
        <f>COUNTIF('Data extraction form'!$L$2:$L$9999,B3)</f>
        <v>5</v>
      </c>
      <c r="D3" s="22">
        <f>(C3/SUM(Tabla431324950[Number documents]))*100</f>
        <v>10.416666666666668</v>
      </c>
    </row>
    <row r="4" spans="2:4" x14ac:dyDescent="0.25">
      <c r="B4" s="7" t="s">
        <v>282</v>
      </c>
      <c r="C4" s="3">
        <f>COUNTIF('Data extraction form'!$L$2:$L$9999,B4)</f>
        <v>4</v>
      </c>
      <c r="D4" s="22">
        <f>(C4/SUM(Tabla431324950[Number documents]))*100</f>
        <v>8.3333333333333321</v>
      </c>
    </row>
    <row r="5" spans="2:4" x14ac:dyDescent="0.25">
      <c r="B5" s="8" t="s">
        <v>284</v>
      </c>
      <c r="C5" s="3">
        <f>COUNTIF('Data extraction form'!$L$2:$L$9999,B5)</f>
        <v>7</v>
      </c>
      <c r="D5" s="23">
        <f>(C5/SUM(Tabla431324950[Number documents]))*100</f>
        <v>14.583333333333334</v>
      </c>
    </row>
    <row r="6" spans="2:4" x14ac:dyDescent="0.25">
      <c r="B6" s="7" t="s">
        <v>479</v>
      </c>
      <c r="C6" s="3">
        <f>COUNTIF('Data extraction form'!$L$2:$L$9999,B6)</f>
        <v>2</v>
      </c>
      <c r="D6" s="22">
        <f>(C6/SUM(Tabla431324950[Number documents]))*100</f>
        <v>4.1666666666666661</v>
      </c>
    </row>
    <row r="7" spans="2:4" x14ac:dyDescent="0.25">
      <c r="B7" s="7" t="s">
        <v>285</v>
      </c>
      <c r="C7" s="3">
        <f>COUNTIF('Data extraction form'!$L$2:$L$9999,B7)</f>
        <v>30</v>
      </c>
      <c r="D7" s="22">
        <f>(C7/SUM(Tabla431324950[Number documents]))*100</f>
        <v>62.5</v>
      </c>
    </row>
  </sheetData>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197EB-4AC5-4615-AE36-C26BA0C37614}">
  <dimension ref="A1:E49"/>
  <sheetViews>
    <sheetView zoomScale="85" zoomScaleNormal="85" workbookViewId="0">
      <selection activeCell="E2" sqref="E2:E49"/>
    </sheetView>
  </sheetViews>
  <sheetFormatPr defaultRowHeight="15" x14ac:dyDescent="0.25"/>
  <cols>
    <col min="1" max="1" width="114.7109375" bestFit="1" customWidth="1"/>
    <col min="2" max="2" width="50" customWidth="1"/>
    <col min="3" max="3" width="91" bestFit="1" customWidth="1"/>
    <col min="4" max="4" width="90.85546875" bestFit="1" customWidth="1"/>
    <col min="5" max="5" width="197" bestFit="1" customWidth="1"/>
    <col min="6" max="6" width="255.5703125" customWidth="1"/>
  </cols>
  <sheetData>
    <row r="1" spans="1:5" x14ac:dyDescent="0.25">
      <c r="A1" s="2" t="s">
        <v>0</v>
      </c>
      <c r="B1" s="2" t="s">
        <v>2119</v>
      </c>
      <c r="C1" s="2" t="s">
        <v>458</v>
      </c>
      <c r="D1" s="2" t="s">
        <v>280</v>
      </c>
      <c r="E1" s="2" t="s">
        <v>2116</v>
      </c>
    </row>
    <row r="2" spans="1:5" x14ac:dyDescent="0.25">
      <c r="A2" t="s">
        <v>135</v>
      </c>
      <c r="B2" t="s">
        <v>287</v>
      </c>
      <c r="C2" t="s">
        <v>430</v>
      </c>
      <c r="D2" t="s">
        <v>478</v>
      </c>
      <c r="E2" t="s">
        <v>2117</v>
      </c>
    </row>
    <row r="3" spans="1:5" x14ac:dyDescent="0.25">
      <c r="A3" t="s">
        <v>47</v>
      </c>
      <c r="B3" t="s">
        <v>286</v>
      </c>
      <c r="C3" t="s">
        <v>432</v>
      </c>
      <c r="D3" t="s">
        <v>284</v>
      </c>
      <c r="E3" t="s">
        <v>2120</v>
      </c>
    </row>
    <row r="4" spans="1:5" x14ac:dyDescent="0.25">
      <c r="A4" t="s">
        <v>230</v>
      </c>
      <c r="B4" t="s">
        <v>477</v>
      </c>
      <c r="C4" t="s">
        <v>442</v>
      </c>
      <c r="D4" t="s">
        <v>479</v>
      </c>
      <c r="E4" t="s">
        <v>2121</v>
      </c>
    </row>
    <row r="5" spans="1:5" x14ac:dyDescent="0.25">
      <c r="A5" t="s">
        <v>30</v>
      </c>
      <c r="B5" t="s">
        <v>477</v>
      </c>
      <c r="C5" t="s">
        <v>434</v>
      </c>
      <c r="D5" t="s">
        <v>285</v>
      </c>
      <c r="E5" t="s">
        <v>2122</v>
      </c>
    </row>
    <row r="6" spans="1:5" x14ac:dyDescent="0.25">
      <c r="A6" t="s">
        <v>25</v>
      </c>
      <c r="B6" t="s">
        <v>286</v>
      </c>
      <c r="C6" t="s">
        <v>430</v>
      </c>
      <c r="D6" t="s">
        <v>478</v>
      </c>
      <c r="E6" t="s">
        <v>2118</v>
      </c>
    </row>
    <row r="7" spans="1:5" x14ac:dyDescent="0.25">
      <c r="A7" t="s">
        <v>38</v>
      </c>
      <c r="B7" t="s">
        <v>286</v>
      </c>
      <c r="C7" t="s">
        <v>273</v>
      </c>
      <c r="D7" t="s">
        <v>284</v>
      </c>
      <c r="E7" t="s">
        <v>2123</v>
      </c>
    </row>
    <row r="8" spans="1:5" x14ac:dyDescent="0.25">
      <c r="A8" t="s">
        <v>243</v>
      </c>
      <c r="B8" t="s">
        <v>477</v>
      </c>
      <c r="C8" t="s">
        <v>450</v>
      </c>
      <c r="D8" t="s">
        <v>285</v>
      </c>
      <c r="E8" t="s">
        <v>2124</v>
      </c>
    </row>
    <row r="9" spans="1:5" x14ac:dyDescent="0.25">
      <c r="A9" t="s">
        <v>42</v>
      </c>
      <c r="B9" t="s">
        <v>477</v>
      </c>
      <c r="C9" t="s">
        <v>434</v>
      </c>
      <c r="D9" t="s">
        <v>282</v>
      </c>
      <c r="E9" t="s">
        <v>2125</v>
      </c>
    </row>
    <row r="10" spans="1:5" x14ac:dyDescent="0.25">
      <c r="A10" t="s">
        <v>180</v>
      </c>
      <c r="B10" t="s">
        <v>477</v>
      </c>
      <c r="C10" t="s">
        <v>279</v>
      </c>
      <c r="D10" t="s">
        <v>285</v>
      </c>
      <c r="E10" s="59" t="s">
        <v>2126</v>
      </c>
    </row>
    <row r="11" spans="1:5" x14ac:dyDescent="0.25">
      <c r="A11" t="s">
        <v>41</v>
      </c>
      <c r="B11" t="s">
        <v>477</v>
      </c>
      <c r="C11" t="s">
        <v>274</v>
      </c>
      <c r="D11" t="s">
        <v>285</v>
      </c>
      <c r="E11" t="s">
        <v>2127</v>
      </c>
    </row>
    <row r="12" spans="1:5" x14ac:dyDescent="0.25">
      <c r="A12" t="s">
        <v>71</v>
      </c>
      <c r="B12" t="s">
        <v>286</v>
      </c>
      <c r="C12" t="s">
        <v>449</v>
      </c>
      <c r="D12" t="s">
        <v>285</v>
      </c>
      <c r="E12" t="s">
        <v>2128</v>
      </c>
    </row>
    <row r="13" spans="1:5" x14ac:dyDescent="0.25">
      <c r="A13" t="s">
        <v>33</v>
      </c>
      <c r="B13" t="s">
        <v>477</v>
      </c>
      <c r="C13" t="s">
        <v>441</v>
      </c>
      <c r="D13" t="s">
        <v>282</v>
      </c>
      <c r="E13" t="s">
        <v>2129</v>
      </c>
    </row>
    <row r="14" spans="1:5" x14ac:dyDescent="0.25">
      <c r="A14" t="s">
        <v>245</v>
      </c>
      <c r="B14" t="s">
        <v>287</v>
      </c>
      <c r="C14" t="s">
        <v>266</v>
      </c>
      <c r="D14" t="s">
        <v>285</v>
      </c>
      <c r="E14" t="s">
        <v>2130</v>
      </c>
    </row>
    <row r="15" spans="1:5" x14ac:dyDescent="0.25">
      <c r="A15" t="s">
        <v>65</v>
      </c>
      <c r="B15" t="s">
        <v>287</v>
      </c>
      <c r="C15" t="s">
        <v>269</v>
      </c>
      <c r="D15" t="s">
        <v>285</v>
      </c>
      <c r="E15" t="s">
        <v>2131</v>
      </c>
    </row>
    <row r="16" spans="1:5" x14ac:dyDescent="0.25">
      <c r="A16" t="s">
        <v>31</v>
      </c>
      <c r="B16" t="s">
        <v>287</v>
      </c>
      <c r="C16" t="s">
        <v>277</v>
      </c>
      <c r="D16" t="s">
        <v>285</v>
      </c>
      <c r="E16" t="s">
        <v>2132</v>
      </c>
    </row>
    <row r="17" spans="1:5" x14ac:dyDescent="0.25">
      <c r="A17" t="s">
        <v>209</v>
      </c>
      <c r="B17" t="s">
        <v>287</v>
      </c>
      <c r="C17" t="s">
        <v>451</v>
      </c>
      <c r="D17" t="s">
        <v>285</v>
      </c>
      <c r="E17" t="s">
        <v>2133</v>
      </c>
    </row>
    <row r="18" spans="1:5" x14ac:dyDescent="0.25">
      <c r="A18" t="s">
        <v>221</v>
      </c>
      <c r="B18" t="s">
        <v>286</v>
      </c>
      <c r="C18" t="s">
        <v>432</v>
      </c>
      <c r="D18" t="s">
        <v>479</v>
      </c>
      <c r="E18" t="s">
        <v>2134</v>
      </c>
    </row>
    <row r="19" spans="1:5" x14ac:dyDescent="0.25">
      <c r="A19" t="s">
        <v>239</v>
      </c>
      <c r="B19" t="s">
        <v>286</v>
      </c>
      <c r="C19" t="s">
        <v>430</v>
      </c>
      <c r="D19" t="s">
        <v>284</v>
      </c>
      <c r="E19" t="s">
        <v>2135</v>
      </c>
    </row>
    <row r="20" spans="1:5" x14ac:dyDescent="0.25">
      <c r="A20" t="s">
        <v>54</v>
      </c>
      <c r="B20" t="s">
        <v>287</v>
      </c>
      <c r="C20" t="s">
        <v>430</v>
      </c>
      <c r="D20" t="s">
        <v>478</v>
      </c>
      <c r="E20" t="s">
        <v>2136</v>
      </c>
    </row>
    <row r="21" spans="1:5" x14ac:dyDescent="0.25">
      <c r="A21" t="s">
        <v>170</v>
      </c>
      <c r="B21" t="s">
        <v>477</v>
      </c>
      <c r="C21" t="s">
        <v>440</v>
      </c>
      <c r="D21" t="s">
        <v>285</v>
      </c>
      <c r="E21" t="s">
        <v>2137</v>
      </c>
    </row>
    <row r="22" spans="1:5" x14ac:dyDescent="0.25">
      <c r="A22" t="s">
        <v>182</v>
      </c>
      <c r="B22" t="s">
        <v>477</v>
      </c>
      <c r="C22" t="s">
        <v>276</v>
      </c>
      <c r="D22" t="s">
        <v>285</v>
      </c>
      <c r="E22" t="s">
        <v>2138</v>
      </c>
    </row>
    <row r="23" spans="1:5" x14ac:dyDescent="0.25">
      <c r="A23" t="s">
        <v>151</v>
      </c>
      <c r="B23" t="s">
        <v>287</v>
      </c>
      <c r="C23" t="s">
        <v>444</v>
      </c>
      <c r="D23" t="s">
        <v>285</v>
      </c>
      <c r="E23" t="s">
        <v>2139</v>
      </c>
    </row>
    <row r="24" spans="1:5" x14ac:dyDescent="0.25">
      <c r="A24" t="s">
        <v>177</v>
      </c>
      <c r="B24" t="s">
        <v>287</v>
      </c>
      <c r="C24" t="s">
        <v>445</v>
      </c>
      <c r="D24" t="s">
        <v>285</v>
      </c>
      <c r="E24" t="s">
        <v>2140</v>
      </c>
    </row>
    <row r="25" spans="1:5" x14ac:dyDescent="0.25">
      <c r="A25" t="s">
        <v>212</v>
      </c>
      <c r="B25" t="s">
        <v>286</v>
      </c>
      <c r="C25" t="s">
        <v>463</v>
      </c>
      <c r="D25" t="s">
        <v>285</v>
      </c>
      <c r="E25" t="s">
        <v>2141</v>
      </c>
    </row>
    <row r="26" spans="1:5" x14ac:dyDescent="0.25">
      <c r="A26" t="s">
        <v>249</v>
      </c>
      <c r="B26" t="s">
        <v>286</v>
      </c>
      <c r="C26" t="s">
        <v>268</v>
      </c>
      <c r="D26" t="s">
        <v>285</v>
      </c>
      <c r="E26" t="s">
        <v>2142</v>
      </c>
    </row>
    <row r="27" spans="1:5" x14ac:dyDescent="0.25">
      <c r="A27" t="s">
        <v>67</v>
      </c>
      <c r="B27" t="s">
        <v>477</v>
      </c>
      <c r="C27" t="s">
        <v>468</v>
      </c>
      <c r="D27" t="s">
        <v>285</v>
      </c>
      <c r="E27" t="s">
        <v>2143</v>
      </c>
    </row>
    <row r="28" spans="1:5" x14ac:dyDescent="0.25">
      <c r="A28" t="s">
        <v>223</v>
      </c>
      <c r="B28" t="s">
        <v>477</v>
      </c>
      <c r="C28" t="s">
        <v>435</v>
      </c>
      <c r="D28" t="s">
        <v>285</v>
      </c>
      <c r="E28" t="s">
        <v>2144</v>
      </c>
    </row>
    <row r="29" spans="1:5" x14ac:dyDescent="0.25">
      <c r="A29" t="s">
        <v>55</v>
      </c>
      <c r="B29" t="s">
        <v>477</v>
      </c>
      <c r="C29" t="s">
        <v>434</v>
      </c>
      <c r="D29" t="s">
        <v>282</v>
      </c>
      <c r="E29" t="s">
        <v>2145</v>
      </c>
    </row>
    <row r="30" spans="1:5" x14ac:dyDescent="0.25">
      <c r="A30" t="s">
        <v>44</v>
      </c>
      <c r="B30" t="s">
        <v>287</v>
      </c>
      <c r="C30" t="s">
        <v>263</v>
      </c>
      <c r="D30" t="s">
        <v>282</v>
      </c>
      <c r="E30" t="s">
        <v>2146</v>
      </c>
    </row>
    <row r="31" spans="1:5" x14ac:dyDescent="0.25">
      <c r="A31" t="s">
        <v>220</v>
      </c>
      <c r="B31" t="s">
        <v>477</v>
      </c>
      <c r="C31" t="s">
        <v>272</v>
      </c>
      <c r="D31" t="s">
        <v>285</v>
      </c>
      <c r="E31" t="s">
        <v>2147</v>
      </c>
    </row>
    <row r="32" spans="1:5" x14ac:dyDescent="0.25">
      <c r="A32" t="s">
        <v>175</v>
      </c>
      <c r="B32" t="s">
        <v>286</v>
      </c>
      <c r="C32" t="s">
        <v>452</v>
      </c>
      <c r="D32" t="s">
        <v>285</v>
      </c>
      <c r="E32" t="s">
        <v>2148</v>
      </c>
    </row>
    <row r="33" spans="1:5" x14ac:dyDescent="0.25">
      <c r="A33" t="s">
        <v>46</v>
      </c>
      <c r="B33" t="s">
        <v>286</v>
      </c>
      <c r="C33" t="s">
        <v>453</v>
      </c>
      <c r="D33" t="s">
        <v>285</v>
      </c>
      <c r="E33" t="s">
        <v>2149</v>
      </c>
    </row>
    <row r="34" spans="1:5" x14ac:dyDescent="0.25">
      <c r="A34" t="s">
        <v>144</v>
      </c>
      <c r="B34" t="s">
        <v>287</v>
      </c>
      <c r="C34" t="s">
        <v>430</v>
      </c>
      <c r="D34" t="s">
        <v>478</v>
      </c>
      <c r="E34" t="s">
        <v>2150</v>
      </c>
    </row>
    <row r="35" spans="1:5" x14ac:dyDescent="0.25">
      <c r="A35" t="s">
        <v>210</v>
      </c>
      <c r="B35" t="s">
        <v>287</v>
      </c>
      <c r="C35" t="s">
        <v>433</v>
      </c>
      <c r="D35" t="s">
        <v>284</v>
      </c>
      <c r="E35" t="s">
        <v>2151</v>
      </c>
    </row>
    <row r="36" spans="1:5" x14ac:dyDescent="0.25">
      <c r="A36" t="s">
        <v>228</v>
      </c>
      <c r="B36" t="s">
        <v>287</v>
      </c>
      <c r="C36" t="s">
        <v>472</v>
      </c>
      <c r="D36" t="s">
        <v>285</v>
      </c>
      <c r="E36" t="s">
        <v>2152</v>
      </c>
    </row>
    <row r="37" spans="1:5" x14ac:dyDescent="0.25">
      <c r="A37" t="s">
        <v>241</v>
      </c>
      <c r="B37" t="s">
        <v>286</v>
      </c>
      <c r="C37" t="s">
        <v>443</v>
      </c>
      <c r="D37" t="s">
        <v>285</v>
      </c>
      <c r="E37" t="s">
        <v>2153</v>
      </c>
    </row>
    <row r="38" spans="1:5" x14ac:dyDescent="0.25">
      <c r="A38" t="s">
        <v>198</v>
      </c>
      <c r="B38" t="s">
        <v>287</v>
      </c>
      <c r="C38" t="s">
        <v>270</v>
      </c>
      <c r="D38" t="s">
        <v>285</v>
      </c>
      <c r="E38" t="s">
        <v>2154</v>
      </c>
    </row>
    <row r="39" spans="1:5" x14ac:dyDescent="0.25">
      <c r="A39" t="s">
        <v>32</v>
      </c>
      <c r="B39" t="s">
        <v>286</v>
      </c>
      <c r="C39" t="s">
        <v>439</v>
      </c>
      <c r="D39" t="s">
        <v>285</v>
      </c>
      <c r="E39" t="s">
        <v>2155</v>
      </c>
    </row>
    <row r="40" spans="1:5" x14ac:dyDescent="0.25">
      <c r="A40" t="s">
        <v>61</v>
      </c>
      <c r="B40" t="s">
        <v>477</v>
      </c>
      <c r="C40" t="s">
        <v>430</v>
      </c>
      <c r="D40" t="s">
        <v>478</v>
      </c>
      <c r="E40" t="s">
        <v>2156</v>
      </c>
    </row>
    <row r="41" spans="1:5" x14ac:dyDescent="0.25">
      <c r="A41" t="s">
        <v>37</v>
      </c>
      <c r="B41" t="s">
        <v>287</v>
      </c>
      <c r="C41" t="s">
        <v>278</v>
      </c>
      <c r="D41" t="s">
        <v>285</v>
      </c>
      <c r="E41" t="s">
        <v>2157</v>
      </c>
    </row>
    <row r="42" spans="1:5" x14ac:dyDescent="0.25">
      <c r="A42" t="s">
        <v>163</v>
      </c>
      <c r="B42" t="s">
        <v>477</v>
      </c>
      <c r="C42" t="s">
        <v>454</v>
      </c>
      <c r="D42" t="s">
        <v>285</v>
      </c>
      <c r="E42" t="s">
        <v>2158</v>
      </c>
    </row>
    <row r="43" spans="1:5" x14ac:dyDescent="0.25">
      <c r="A43" t="s">
        <v>264</v>
      </c>
      <c r="B43" t="s">
        <v>477</v>
      </c>
      <c r="C43" t="s">
        <v>455</v>
      </c>
      <c r="D43" t="s">
        <v>285</v>
      </c>
      <c r="E43" t="s">
        <v>2159</v>
      </c>
    </row>
    <row r="44" spans="1:5" x14ac:dyDescent="0.25">
      <c r="A44" t="s">
        <v>48</v>
      </c>
      <c r="B44" t="s">
        <v>286</v>
      </c>
      <c r="C44" t="s">
        <v>263</v>
      </c>
      <c r="D44" t="s">
        <v>284</v>
      </c>
      <c r="E44" t="s">
        <v>2160</v>
      </c>
    </row>
    <row r="45" spans="1:5" x14ac:dyDescent="0.25">
      <c r="A45" t="s">
        <v>56</v>
      </c>
      <c r="B45" t="s">
        <v>477</v>
      </c>
      <c r="C45" t="s">
        <v>434</v>
      </c>
      <c r="D45" t="s">
        <v>284</v>
      </c>
      <c r="E45" t="s">
        <v>2161</v>
      </c>
    </row>
    <row r="46" spans="1:5" x14ac:dyDescent="0.25">
      <c r="A46" t="s">
        <v>138</v>
      </c>
      <c r="B46" t="s">
        <v>477</v>
      </c>
      <c r="C46" t="s">
        <v>432</v>
      </c>
      <c r="D46" t="s">
        <v>284</v>
      </c>
      <c r="E46" t="s">
        <v>2162</v>
      </c>
    </row>
    <row r="47" spans="1:5" x14ac:dyDescent="0.25">
      <c r="A47" t="s">
        <v>36</v>
      </c>
      <c r="B47" t="s">
        <v>287</v>
      </c>
      <c r="C47" t="s">
        <v>263</v>
      </c>
      <c r="D47" t="s">
        <v>285</v>
      </c>
      <c r="E47" t="s">
        <v>2163</v>
      </c>
    </row>
    <row r="48" spans="1:5" x14ac:dyDescent="0.25">
      <c r="A48" t="s">
        <v>168</v>
      </c>
      <c r="B48" t="s">
        <v>477</v>
      </c>
      <c r="C48" t="s">
        <v>429</v>
      </c>
      <c r="D48" t="s">
        <v>285</v>
      </c>
      <c r="E48" t="s">
        <v>2164</v>
      </c>
    </row>
    <row r="49" spans="1:5" x14ac:dyDescent="0.25">
      <c r="A49" t="s">
        <v>242</v>
      </c>
      <c r="B49" t="s">
        <v>477</v>
      </c>
      <c r="C49" t="s">
        <v>456</v>
      </c>
      <c r="D49" t="s">
        <v>285</v>
      </c>
      <c r="E49" t="s">
        <v>2165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Scopus search results</vt:lpstr>
      <vt:lpstr>Selection abstract title</vt:lpstr>
      <vt:lpstr>Full reading</vt:lpstr>
      <vt:lpstr>SDLC phases and applications</vt:lpstr>
      <vt:lpstr>Data extraction form</vt:lpstr>
      <vt:lpstr>Q1.1</vt:lpstr>
      <vt:lpstr>Q1.2</vt:lpstr>
      <vt:lpstr>Q2.1</vt:lpstr>
      <vt:lpstr>Q2.2</vt:lpstr>
      <vt:lpstr>Q2.3</vt:lpstr>
      <vt:lpstr>Q3.1</vt:lpstr>
      <vt:lpstr>Q3.2</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Pulido</dc:creator>
  <cp:lastModifiedBy>CARLOS PULIDO HERNÁNDEZ</cp:lastModifiedBy>
  <cp:lastPrinted>2024-07-21T10:30:43Z</cp:lastPrinted>
  <dcterms:created xsi:type="dcterms:W3CDTF">2015-06-05T18:19:34Z</dcterms:created>
  <dcterms:modified xsi:type="dcterms:W3CDTF">2024-11-26T10:31:17Z</dcterms:modified>
</cp:coreProperties>
</file>