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<sst xmlns="http://schemas.openxmlformats.org/spreadsheetml/2006/main" count="186" uniqueCount="27">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</sst>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right"/>
    </xf>
    <xf numFmtId="164" fontId="0" fillId="2" borderId="0" xfId="1" applyFont="1" applyFill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A55" zoomScale="85" zoomScaleNormal="85" workbookViewId="0">
      <selection activeCell="D81" sqref="D81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3" t="s">
        <v>26</v>
      </c>
    </row>
    <row r="2" spans="1:15" x14ac:dyDescent="0.25">
      <c r="B2" s="1"/>
      <c r="C2" s="1"/>
      <c r="F2" s="14" t="s">
        <v>25</v>
      </c>
    </row>
    <row r="3" spans="1:15" x14ac:dyDescent="0.25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25">
      <c r="A4" s="10" t="s">
        <v>4</v>
      </c>
      <c r="B4" s="10" t="s">
        <v>23</v>
      </c>
      <c r="C4" s="10">
        <v>98</v>
      </c>
      <c r="D4" s="11">
        <v>43484</v>
      </c>
      <c r="H4" s="29" t="s">
        <v>13</v>
      </c>
      <c r="I4" s="29"/>
      <c r="J4" s="29"/>
    </row>
    <row r="5" spans="1:15" x14ac:dyDescent="0.25">
      <c r="A5" s="10" t="s">
        <v>4</v>
      </c>
      <c r="B5" s="10" t="s">
        <v>23</v>
      </c>
      <c r="C5" s="10">
        <v>149</v>
      </c>
      <c r="D5" s="11">
        <v>43493</v>
      </c>
      <c r="H5" s="20" t="s">
        <v>12</v>
      </c>
      <c r="I5" s="21" t="s">
        <v>18</v>
      </c>
      <c r="J5" s="21" t="s">
        <v>17</v>
      </c>
    </row>
    <row r="6" spans="1:15" x14ac:dyDescent="0.25">
      <c r="A6" s="10" t="s">
        <v>4</v>
      </c>
      <c r="B6" s="10" t="s">
        <v>24</v>
      </c>
      <c r="C6" s="10">
        <v>135</v>
      </c>
      <c r="D6" s="11">
        <v>43494</v>
      </c>
      <c r="H6" s="22" t="s">
        <v>20</v>
      </c>
      <c r="I6" s="23">
        <f>SUMIF(B4:B61,"Ispezione codice",C4:C61)</f>
        <v>0</v>
      </c>
      <c r="J6" s="24">
        <f>(I6/I12)*100</f>
        <v>0</v>
      </c>
    </row>
    <row r="7" spans="1:15" x14ac:dyDescent="0.25">
      <c r="A7" s="10" t="s">
        <v>4</v>
      </c>
      <c r="B7" s="10" t="s">
        <v>23</v>
      </c>
      <c r="C7" s="10">
        <v>53</v>
      </c>
      <c r="D7" s="11">
        <v>43494</v>
      </c>
      <c r="H7" s="22" t="s">
        <v>23</v>
      </c>
      <c r="I7" s="23">
        <f>SUMIF(B:B,"Documenti di progetto",C:C)</f>
        <v>1716</v>
      </c>
      <c r="J7" s="25">
        <f>(I7/I12)*100</f>
        <v>26.708171206225678</v>
      </c>
    </row>
    <row r="8" spans="1:15" x14ac:dyDescent="0.25">
      <c r="A8" s="10" t="s">
        <v>4</v>
      </c>
      <c r="B8" s="10" t="s">
        <v>23</v>
      </c>
      <c r="C8" s="10">
        <v>87</v>
      </c>
      <c r="D8" s="11">
        <v>43495</v>
      </c>
      <c r="H8" s="22" t="s">
        <v>24</v>
      </c>
      <c r="I8" s="23">
        <f>SUMIF(B:B,"Documenti di processo",C:C)</f>
        <v>2067</v>
      </c>
      <c r="J8" s="25">
        <f>(I8/I12)*100</f>
        <v>32.171206225680933</v>
      </c>
    </row>
    <row r="9" spans="1:15" x14ac:dyDescent="0.25">
      <c r="A9" s="10" t="s">
        <v>4</v>
      </c>
      <c r="B9" s="10" t="s">
        <v>24</v>
      </c>
      <c r="C9" s="10">
        <v>74</v>
      </c>
      <c r="D9" s="11">
        <v>43495</v>
      </c>
      <c r="H9" s="22" t="s">
        <v>9</v>
      </c>
      <c r="I9" s="23">
        <f>SUMIF(B:B,"Manuale",C:C)</f>
        <v>174</v>
      </c>
      <c r="J9" s="25">
        <f>(I9/I12)*100</f>
        <v>2.7081712062256806</v>
      </c>
    </row>
    <row r="10" spans="1:15" x14ac:dyDescent="0.25">
      <c r="A10" s="10" t="s">
        <v>4</v>
      </c>
      <c r="B10" s="10" t="s">
        <v>24</v>
      </c>
      <c r="C10" s="10">
        <v>32</v>
      </c>
      <c r="D10" s="11">
        <v>43499</v>
      </c>
      <c r="H10" s="22" t="s">
        <v>10</v>
      </c>
      <c r="I10" s="23">
        <f>SUMIF(B:B,"Sviluppo",C:C)</f>
        <v>2468</v>
      </c>
      <c r="J10" s="25">
        <f>(I10/I12)*100</f>
        <v>38.412451361867703</v>
      </c>
    </row>
    <row r="11" spans="1:15" x14ac:dyDescent="0.25">
      <c r="A11" s="10" t="s">
        <v>8</v>
      </c>
      <c r="B11" s="10" t="s">
        <v>23</v>
      </c>
      <c r="C11" s="10">
        <v>75</v>
      </c>
      <c r="D11" s="11">
        <v>43497</v>
      </c>
      <c r="H11" s="26" t="s">
        <v>11</v>
      </c>
      <c r="I11" s="27">
        <f>SUMIF(B:B,"Testing",C:C)</f>
        <v>0</v>
      </c>
      <c r="J11" s="28">
        <f>(I11/I12)*100</f>
        <v>0</v>
      </c>
    </row>
    <row r="12" spans="1:15" x14ac:dyDescent="0.25">
      <c r="A12" s="10" t="s">
        <v>8</v>
      </c>
      <c r="B12" s="10" t="s">
        <v>23</v>
      </c>
      <c r="C12" s="10">
        <v>55</v>
      </c>
      <c r="D12" s="11">
        <v>43503</v>
      </c>
      <c r="H12" s="15" t="s">
        <v>16</v>
      </c>
      <c r="I12" s="16">
        <f>SUM(I6:I11)</f>
        <v>6425</v>
      </c>
      <c r="J12" s="17">
        <f>SUM(J6:J11)</f>
        <v>100</v>
      </c>
    </row>
    <row r="13" spans="1:15" x14ac:dyDescent="0.25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25">
      <c r="A14" s="10" t="s">
        <v>4</v>
      </c>
      <c r="B14" s="10" t="s">
        <v>24</v>
      </c>
      <c r="C14" s="10">
        <v>24</v>
      </c>
      <c r="D14" s="11">
        <v>43509</v>
      </c>
    </row>
    <row r="15" spans="1:15" x14ac:dyDescent="0.25">
      <c r="A15" s="10" t="s">
        <v>6</v>
      </c>
      <c r="B15" s="10" t="s">
        <v>24</v>
      </c>
      <c r="C15" s="10">
        <v>195</v>
      </c>
      <c r="D15" s="11">
        <v>43521</v>
      </c>
      <c r="H15" s="30" t="s">
        <v>15</v>
      </c>
      <c r="I15" s="30"/>
      <c r="J15" s="30"/>
      <c r="K15" s="30"/>
      <c r="L15" s="30"/>
      <c r="M15" s="30"/>
      <c r="N15" s="30"/>
      <c r="O15" s="30"/>
    </row>
    <row r="16" spans="1:15" x14ac:dyDescent="0.25">
      <c r="A16" s="10" t="s">
        <v>6</v>
      </c>
      <c r="B16" s="10" t="s">
        <v>24</v>
      </c>
      <c r="C16" s="10">
        <v>105</v>
      </c>
      <c r="D16" s="11">
        <v>43523</v>
      </c>
      <c r="H16" s="5" t="s">
        <v>14</v>
      </c>
      <c r="I16" s="4" t="s">
        <v>22</v>
      </c>
      <c r="J16" s="4" t="s">
        <v>21</v>
      </c>
      <c r="K16" s="4" t="s">
        <v>9</v>
      </c>
      <c r="L16" s="4" t="s">
        <v>10</v>
      </c>
      <c r="M16" s="4" t="s">
        <v>11</v>
      </c>
      <c r="N16" s="4" t="s">
        <v>19</v>
      </c>
      <c r="O16" s="18" t="s">
        <v>16</v>
      </c>
    </row>
    <row r="17" spans="1:15" x14ac:dyDescent="0.25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759</v>
      </c>
      <c r="J17" s="3">
        <f>SUMIFS(C:C,B:B,"Documenti di processo",A:A,"Giovanni")</f>
        <v>903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0</v>
      </c>
      <c r="O17" s="19">
        <f>SUM(I17:M17)</f>
        <v>1836</v>
      </c>
    </row>
    <row r="18" spans="1:15" x14ac:dyDescent="0.25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45</v>
      </c>
      <c r="J18" s="3">
        <f>SUMIFS(C:C,B:B,"Documenti di processo",A:A,"Hristina")</f>
        <v>252</v>
      </c>
      <c r="K18" s="3">
        <f>SUMIFS(C:C,B:B,"Manuale",A:A,"Hristina")</f>
        <v>0</v>
      </c>
      <c r="L18" s="3">
        <f>SUMIFS(C:C,B:B,"Sviluppo",A:A,"Hristina")</f>
        <v>1205</v>
      </c>
      <c r="M18" s="3">
        <f>SUMIFS(C:C,B:B,"Testing",A:A,"Hristina")</f>
        <v>0</v>
      </c>
      <c r="N18" s="3">
        <f>SUMIFS(C:C,B:B,"Ispezione codice",A:A,"Hristina")</f>
        <v>0</v>
      </c>
      <c r="O18" s="19">
        <f>SUM(I18:M18)</f>
        <v>1502</v>
      </c>
    </row>
    <row r="19" spans="1:15" x14ac:dyDescent="0.25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677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0</v>
      </c>
      <c r="O19" s="19">
        <f>SUM(I19:M19)</f>
        <v>1589</v>
      </c>
    </row>
    <row r="20" spans="1:15" x14ac:dyDescent="0.25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235</v>
      </c>
      <c r="J20" s="3">
        <f>SUMIFS(C:C,B:B,"Documenti di processo",A:A,"Viktorija")</f>
        <v>60</v>
      </c>
      <c r="K20" s="3">
        <f>SUMIFS(C:C,B:B,"Manuale",A:A,"Viktorija")</f>
        <v>0</v>
      </c>
      <c r="L20" s="3">
        <f>SUMIFS(C:C,B:B,"Sviluppo",A:A,"Viktorija")</f>
        <v>1203</v>
      </c>
      <c r="M20" s="3">
        <f>SUMIFS(C:C,B:B,"Testing",A:A,"Viktorija")</f>
        <v>0</v>
      </c>
      <c r="N20" s="3">
        <f>SUMIFS(C:C,B:B,"Ispezione codice",A:A,"Viktorija")</f>
        <v>0</v>
      </c>
      <c r="O20" s="19">
        <f>SUM(I20:M20)</f>
        <v>1498</v>
      </c>
    </row>
    <row r="21" spans="1:15" x14ac:dyDescent="0.25">
      <c r="A21" s="10" t="s">
        <v>7</v>
      </c>
      <c r="B21" s="10" t="s">
        <v>10</v>
      </c>
      <c r="C21" s="10">
        <v>65</v>
      </c>
      <c r="D21" s="11">
        <v>43524</v>
      </c>
    </row>
    <row r="22" spans="1:15" x14ac:dyDescent="0.25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25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25">
      <c r="A24" s="10" t="s">
        <v>8</v>
      </c>
      <c r="B24" s="10" t="s">
        <v>10</v>
      </c>
      <c r="C24" s="10">
        <v>100</v>
      </c>
      <c r="D24" s="11">
        <v>43520</v>
      </c>
    </row>
    <row r="25" spans="1:15" x14ac:dyDescent="0.25">
      <c r="A25" s="10" t="s">
        <v>8</v>
      </c>
      <c r="B25" s="10" t="s">
        <v>10</v>
      </c>
      <c r="C25" s="10">
        <v>170</v>
      </c>
      <c r="D25" s="11">
        <v>43523</v>
      </c>
    </row>
    <row r="26" spans="1:15" x14ac:dyDescent="0.25">
      <c r="A26" s="10" t="s">
        <v>8</v>
      </c>
      <c r="B26" s="10" t="s">
        <v>10</v>
      </c>
      <c r="C26" s="10">
        <v>45</v>
      </c>
      <c r="D26" s="11">
        <v>43524</v>
      </c>
    </row>
    <row r="27" spans="1:15" x14ac:dyDescent="0.25">
      <c r="A27" s="10" t="s">
        <v>8</v>
      </c>
      <c r="B27" s="10" t="s">
        <v>10</v>
      </c>
      <c r="C27" s="10">
        <v>25</v>
      </c>
      <c r="D27" s="11">
        <v>43530</v>
      </c>
    </row>
    <row r="28" spans="1:15" x14ac:dyDescent="0.25">
      <c r="A28" s="10" t="s">
        <v>6</v>
      </c>
      <c r="B28" s="10" t="s">
        <v>23</v>
      </c>
      <c r="C28" s="10">
        <v>15</v>
      </c>
      <c r="D28" s="11">
        <v>43532</v>
      </c>
    </row>
    <row r="29" spans="1:15" x14ac:dyDescent="0.25">
      <c r="A29" s="10" t="s">
        <v>4</v>
      </c>
      <c r="B29" s="10" t="s">
        <v>9</v>
      </c>
      <c r="C29" s="10">
        <v>47</v>
      </c>
      <c r="D29" s="11">
        <v>43532</v>
      </c>
    </row>
    <row r="30" spans="1:15" x14ac:dyDescent="0.25">
      <c r="A30" s="10" t="s">
        <v>7</v>
      </c>
      <c r="B30" s="10" t="s">
        <v>5</v>
      </c>
      <c r="C30" s="10">
        <v>15</v>
      </c>
      <c r="D30" s="11">
        <v>43532</v>
      </c>
    </row>
    <row r="31" spans="1:15" x14ac:dyDescent="0.25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25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25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25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25">
      <c r="A35" s="10" t="s">
        <v>4</v>
      </c>
      <c r="B35" s="10" t="s">
        <v>23</v>
      </c>
      <c r="C35" s="10">
        <v>74</v>
      </c>
      <c r="D35" s="11">
        <v>43546</v>
      </c>
    </row>
    <row r="36" spans="1:4" x14ac:dyDescent="0.25">
      <c r="A36" s="10" t="s">
        <v>4</v>
      </c>
      <c r="B36" s="10" t="s">
        <v>24</v>
      </c>
      <c r="C36" s="10">
        <v>52</v>
      </c>
      <c r="D36" s="11">
        <v>43546</v>
      </c>
    </row>
    <row r="37" spans="1:4" x14ac:dyDescent="0.25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25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25">
      <c r="A39" s="10" t="s">
        <v>7</v>
      </c>
      <c r="B39" s="10" t="s">
        <v>24</v>
      </c>
      <c r="C39" s="10">
        <v>10</v>
      </c>
      <c r="D39" s="11">
        <v>43546</v>
      </c>
    </row>
    <row r="40" spans="1:4" x14ac:dyDescent="0.25">
      <c r="A40" s="10" t="s">
        <v>6</v>
      </c>
      <c r="B40" s="10" t="s">
        <v>24</v>
      </c>
      <c r="C40" s="10">
        <v>60</v>
      </c>
      <c r="D40" s="11">
        <v>43553</v>
      </c>
    </row>
    <row r="41" spans="1:4" x14ac:dyDescent="0.25">
      <c r="A41" s="10" t="s">
        <v>7</v>
      </c>
      <c r="B41" s="10" t="s">
        <v>24</v>
      </c>
      <c r="C41" s="10">
        <v>60</v>
      </c>
      <c r="D41" s="11">
        <v>43553</v>
      </c>
    </row>
    <row r="42" spans="1:4" x14ac:dyDescent="0.25">
      <c r="A42" s="10" t="s">
        <v>8</v>
      </c>
      <c r="B42" s="10" t="s">
        <v>24</v>
      </c>
      <c r="C42" s="10">
        <v>60</v>
      </c>
      <c r="D42" s="11">
        <v>43553</v>
      </c>
    </row>
    <row r="43" spans="1:4" x14ac:dyDescent="0.25">
      <c r="A43" s="10" t="s">
        <v>6</v>
      </c>
      <c r="B43" s="10" t="s">
        <v>23</v>
      </c>
      <c r="C43" s="10">
        <v>60</v>
      </c>
      <c r="D43" s="11">
        <v>43481</v>
      </c>
    </row>
    <row r="44" spans="1:4" x14ac:dyDescent="0.25">
      <c r="A44" s="10" t="s">
        <v>6</v>
      </c>
      <c r="B44" s="10" t="s">
        <v>23</v>
      </c>
      <c r="C44" s="10">
        <v>150</v>
      </c>
      <c r="D44" s="11">
        <v>43442</v>
      </c>
    </row>
    <row r="45" spans="1:4" x14ac:dyDescent="0.25">
      <c r="A45" s="10" t="s">
        <v>6</v>
      </c>
      <c r="B45" s="10" t="s">
        <v>23</v>
      </c>
      <c r="C45" s="10">
        <v>180</v>
      </c>
      <c r="D45" s="11">
        <v>43448</v>
      </c>
    </row>
    <row r="46" spans="1:4" x14ac:dyDescent="0.25">
      <c r="A46" s="10" t="s">
        <v>6</v>
      </c>
      <c r="B46" s="10" t="s">
        <v>23</v>
      </c>
      <c r="C46" s="10">
        <v>180</v>
      </c>
      <c r="D46" s="11">
        <v>43468</v>
      </c>
    </row>
    <row r="47" spans="1:4" x14ac:dyDescent="0.25">
      <c r="A47" s="10" t="s">
        <v>6</v>
      </c>
      <c r="B47" s="10" t="s">
        <v>24</v>
      </c>
      <c r="C47" s="10">
        <v>120</v>
      </c>
      <c r="D47" s="11">
        <v>43478</v>
      </c>
    </row>
    <row r="48" spans="1:4" x14ac:dyDescent="0.25">
      <c r="A48" s="10" t="s">
        <v>4</v>
      </c>
      <c r="B48" s="10" t="s">
        <v>24</v>
      </c>
      <c r="C48" s="10">
        <v>300</v>
      </c>
      <c r="D48" s="11">
        <v>43449</v>
      </c>
    </row>
    <row r="49" spans="1:4" x14ac:dyDescent="0.25">
      <c r="A49" s="10" t="s">
        <v>4</v>
      </c>
      <c r="B49" s="10" t="s">
        <v>23</v>
      </c>
      <c r="C49" s="10">
        <v>150</v>
      </c>
      <c r="D49" s="11">
        <v>43450</v>
      </c>
    </row>
    <row r="50" spans="1:4" x14ac:dyDescent="0.25">
      <c r="A50" s="10" t="s">
        <v>6</v>
      </c>
      <c r="B50" s="10" t="s">
        <v>24</v>
      </c>
      <c r="C50" s="10">
        <v>82</v>
      </c>
      <c r="D50" s="11">
        <v>43558</v>
      </c>
    </row>
    <row r="51" spans="1:4" x14ac:dyDescent="0.25">
      <c r="A51" s="10" t="s">
        <v>7</v>
      </c>
      <c r="B51" s="10" t="s">
        <v>24</v>
      </c>
      <c r="C51" s="10">
        <v>82</v>
      </c>
      <c r="D51" s="11">
        <v>43558</v>
      </c>
    </row>
    <row r="52" spans="1:4" x14ac:dyDescent="0.25">
      <c r="A52" s="10" t="s">
        <v>4</v>
      </c>
      <c r="B52" s="10" t="s">
        <v>24</v>
      </c>
      <c r="C52" s="10">
        <v>82</v>
      </c>
      <c r="D52" s="11">
        <v>43558</v>
      </c>
    </row>
    <row r="53" spans="1:4" x14ac:dyDescent="0.25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25">
      <c r="A54" s="10" t="s">
        <v>6</v>
      </c>
      <c r="B54" s="10" t="s">
        <v>24</v>
      </c>
      <c r="C54" s="10">
        <v>70</v>
      </c>
      <c r="D54" s="11">
        <v>43571</v>
      </c>
    </row>
    <row r="55" spans="1:4" x14ac:dyDescent="0.25">
      <c r="A55" s="10" t="s">
        <v>7</v>
      </c>
      <c r="B55" s="10" t="s">
        <v>24</v>
      </c>
      <c r="C55" s="10">
        <v>70</v>
      </c>
      <c r="D55" s="11">
        <v>43571</v>
      </c>
    </row>
    <row r="56" spans="1:4" x14ac:dyDescent="0.25">
      <c r="A56" s="10" t="s">
        <v>6</v>
      </c>
      <c r="B56" s="10" t="s">
        <v>24</v>
      </c>
      <c r="C56" s="10">
        <v>120</v>
      </c>
      <c r="D56" s="11">
        <v>43572</v>
      </c>
    </row>
    <row r="57" spans="1:4" x14ac:dyDescent="0.25">
      <c r="A57" s="10" t="s">
        <v>6</v>
      </c>
      <c r="B57" s="10" t="s">
        <v>24</v>
      </c>
      <c r="C57" s="10">
        <v>100</v>
      </c>
      <c r="D57" s="11">
        <v>43574</v>
      </c>
    </row>
    <row r="58" spans="1:4" x14ac:dyDescent="0.25">
      <c r="A58" s="10" t="s">
        <v>4</v>
      </c>
      <c r="B58" s="10" t="s">
        <v>23</v>
      </c>
      <c r="C58" s="10">
        <v>42</v>
      </c>
      <c r="D58" s="11">
        <v>43577</v>
      </c>
    </row>
    <row r="59" spans="1:4" x14ac:dyDescent="0.25">
      <c r="A59" s="10" t="s">
        <v>4</v>
      </c>
      <c r="B59" s="10" t="s">
        <v>24</v>
      </c>
      <c r="C59" s="10">
        <v>97</v>
      </c>
      <c r="D59" s="11">
        <v>43578</v>
      </c>
    </row>
    <row r="60" spans="1:4" x14ac:dyDescent="0.25">
      <c r="A60" s="10" t="s">
        <v>7</v>
      </c>
      <c r="B60" s="10" t="s">
        <v>24</v>
      </c>
      <c r="C60" s="10">
        <v>30</v>
      </c>
      <c r="D60" s="11">
        <v>43578</v>
      </c>
    </row>
    <row r="61" spans="1:4" x14ac:dyDescent="0.25">
      <c r="A61" s="10" t="s">
        <v>4</v>
      </c>
      <c r="B61" s="10" t="s">
        <v>24</v>
      </c>
      <c r="C61" s="10">
        <v>107</v>
      </c>
      <c r="D61" s="11">
        <v>43581</v>
      </c>
    </row>
    <row r="62" spans="1:4" x14ac:dyDescent="0.25">
      <c r="A62" s="10" t="s">
        <v>4</v>
      </c>
      <c r="B62" s="10" t="s">
        <v>23</v>
      </c>
      <c r="C62" s="10">
        <v>39</v>
      </c>
      <c r="D62" s="11">
        <v>43584</v>
      </c>
    </row>
    <row r="63" spans="1:4" x14ac:dyDescent="0.25">
      <c r="A63" s="10" t="s">
        <v>4</v>
      </c>
      <c r="B63" s="10" t="s">
        <v>23</v>
      </c>
      <c r="C63" s="10">
        <v>22</v>
      </c>
      <c r="D63" s="11">
        <v>43585</v>
      </c>
    </row>
    <row r="64" spans="1:4" x14ac:dyDescent="0.25">
      <c r="A64" s="10" t="s">
        <v>6</v>
      </c>
      <c r="B64" s="10" t="s">
        <v>23</v>
      </c>
      <c r="C64" s="10">
        <v>22</v>
      </c>
      <c r="D64" s="11">
        <v>43585</v>
      </c>
    </row>
    <row r="65" spans="1:4" x14ac:dyDescent="0.25">
      <c r="A65" s="10" t="s">
        <v>6</v>
      </c>
      <c r="B65" s="10" t="s">
        <v>23</v>
      </c>
      <c r="C65" s="10">
        <v>25</v>
      </c>
      <c r="D65" s="11">
        <v>43587</v>
      </c>
    </row>
    <row r="66" spans="1:4" x14ac:dyDescent="0.25">
      <c r="A66" s="10" t="s">
        <v>8</v>
      </c>
      <c r="B66" s="10" t="s">
        <v>23</v>
      </c>
      <c r="C66" s="10">
        <v>25</v>
      </c>
      <c r="D66" s="11">
        <v>43587</v>
      </c>
    </row>
    <row r="67" spans="1:4" x14ac:dyDescent="0.25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25">
      <c r="A68" s="10" t="s">
        <v>8</v>
      </c>
      <c r="B68" s="10" t="s">
        <v>23</v>
      </c>
      <c r="C68" s="10">
        <v>35</v>
      </c>
      <c r="D68" s="11">
        <v>43587</v>
      </c>
    </row>
    <row r="69" spans="1:4" x14ac:dyDescent="0.25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25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25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25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25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25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25">
      <c r="A75" s="10" t="s">
        <v>4</v>
      </c>
      <c r="B75" s="10" t="s">
        <v>23</v>
      </c>
      <c r="C75" s="10">
        <v>45</v>
      </c>
      <c r="D75" s="11">
        <v>43593</v>
      </c>
    </row>
    <row r="76" spans="1:4" x14ac:dyDescent="0.25">
      <c r="A76" s="10" t="s">
        <v>7</v>
      </c>
      <c r="B76" s="10" t="s">
        <v>23</v>
      </c>
      <c r="C76" s="10">
        <v>45</v>
      </c>
      <c r="D76" s="11">
        <v>43593</v>
      </c>
    </row>
    <row r="77" spans="1:4" x14ac:dyDescent="0.25">
      <c r="A77" s="10" t="s">
        <v>6</v>
      </c>
      <c r="B77" s="10" t="s">
        <v>23</v>
      </c>
      <c r="C77" s="10">
        <v>45</v>
      </c>
      <c r="D77" s="11">
        <v>43593</v>
      </c>
    </row>
    <row r="78" spans="1:4" x14ac:dyDescent="0.25">
      <c r="A78" s="10" t="s">
        <v>8</v>
      </c>
      <c r="B78" s="10" t="s">
        <v>23</v>
      </c>
      <c r="C78" s="10">
        <v>45</v>
      </c>
      <c r="D78" s="11">
        <v>43593</v>
      </c>
    </row>
    <row r="79" spans="1:4" x14ac:dyDescent="0.25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25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25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0"/>
    </row>
  </sheetData>
  <mergeCells count="2">
    <mergeCell ref="H4:J4"/>
    <mergeCell ref="H15:O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2</cp:revision>
  <dcterms:created xsi:type="dcterms:W3CDTF">2019-01-18T12:36:10Z</dcterms:created>
  <dcterms:modified xsi:type="dcterms:W3CDTF">2019-05-08T15:58:35Z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