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N21" i="1" l="1"/>
  <c r="I21" i="1"/>
  <c r="J21" i="1"/>
  <c r="O20" i="1"/>
  <c r="I29" i="1" s="1"/>
  <c r="L21" i="1"/>
  <c r="M21" i="1"/>
  <c r="O19" i="1"/>
  <c r="I28" i="1" s="1"/>
  <c r="O18" i="1"/>
  <c r="L27" i="1" s="1"/>
  <c r="I12" i="1"/>
  <c r="J6" i="1" s="1"/>
  <c r="O17" i="1"/>
  <c r="K21" i="1"/>
  <c r="N27" i="1" l="1"/>
  <c r="K27" i="1"/>
  <c r="I27" i="1"/>
  <c r="N29" i="1"/>
  <c r="L29" i="1"/>
  <c r="O21" i="1"/>
  <c r="J27" i="1"/>
  <c r="K29" i="1"/>
  <c r="M27" i="1"/>
  <c r="M28" i="1"/>
  <c r="J29" i="1"/>
  <c r="N28" i="1"/>
  <c r="M29" i="1"/>
  <c r="K28" i="1"/>
  <c r="J28" i="1"/>
  <c r="L28" i="1"/>
  <c r="J10" i="1"/>
  <c r="N26" i="1"/>
  <c r="J9" i="1"/>
  <c r="M26" i="1"/>
  <c r="J11" i="1"/>
  <c r="J7" i="1"/>
  <c r="L26" i="1"/>
  <c r="J26" i="1"/>
  <c r="K26" i="1"/>
  <c r="I26" i="1"/>
  <c r="J8" i="1"/>
  <c r="M30" i="1" l="1"/>
  <c r="L30" i="1"/>
  <c r="O27" i="1"/>
  <c r="O29" i="1"/>
  <c r="J12" i="1"/>
  <c r="O28" i="1"/>
  <c r="N30" i="1"/>
  <c r="K30" i="1"/>
  <c r="J30" i="1"/>
  <c r="O26" i="1"/>
  <c r="I30" i="1"/>
  <c r="O30" i="1" l="1"/>
</calcChain>
</file>

<file path=xl/sharedStrings.xml><?xml version="1.0" encoding="utf-8"?>
<sst xmlns="http://schemas.openxmlformats.org/spreadsheetml/2006/main" count="385" uniqueCount="31">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</sst>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4" fontId="0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tabSelected="1" topLeftCell="A151" zoomScale="85" zoomScaleNormal="85" workbookViewId="0">
      <selection activeCell="F177" sqref="F177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40">
        <v>43484</v>
      </c>
      <c r="H4" s="42" t="s">
        <v>8</v>
      </c>
      <c r="I4" s="42"/>
      <c r="J4" s="42"/>
    </row>
    <row r="5" spans="1:15" x14ac:dyDescent="0.25">
      <c r="A5" s="5" t="s">
        <v>6</v>
      </c>
      <c r="B5" s="5" t="s">
        <v>7</v>
      </c>
      <c r="C5" s="5">
        <v>149</v>
      </c>
      <c r="D5" s="40">
        <v>43493</v>
      </c>
      <c r="H5" s="6" t="s">
        <v>9</v>
      </c>
      <c r="I5" s="7" t="s">
        <v>10</v>
      </c>
      <c r="J5" s="7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40">
        <v>43494</v>
      </c>
      <c r="H6" s="8" t="s">
        <v>13</v>
      </c>
      <c r="I6" s="9">
        <f>SUMIF(B:B,"Ispezione codice",C:C)</f>
        <v>827</v>
      </c>
      <c r="J6" s="10">
        <f>I6/I12</f>
        <v>6.1601489757914338E-2</v>
      </c>
    </row>
    <row r="7" spans="1:15" x14ac:dyDescent="0.25">
      <c r="A7" s="5" t="s">
        <v>6</v>
      </c>
      <c r="B7" s="5" t="s">
        <v>7</v>
      </c>
      <c r="C7" s="5">
        <v>53</v>
      </c>
      <c r="D7" s="40">
        <v>43494</v>
      </c>
      <c r="H7" s="8" t="s">
        <v>7</v>
      </c>
      <c r="I7" s="9">
        <f>SUMIF(B:B,"Documenti di progetto",C:C)</f>
        <v>2996</v>
      </c>
      <c r="J7" s="10">
        <f>(I7/I12)</f>
        <v>0.2231657355679702</v>
      </c>
    </row>
    <row r="8" spans="1:15" x14ac:dyDescent="0.25">
      <c r="A8" s="5" t="s">
        <v>6</v>
      </c>
      <c r="B8" s="5" t="s">
        <v>7</v>
      </c>
      <c r="C8" s="5">
        <v>87</v>
      </c>
      <c r="D8" s="40">
        <v>43495</v>
      </c>
      <c r="H8" s="8" t="s">
        <v>12</v>
      </c>
      <c r="I8" s="9">
        <f>SUMIF(B:B,"Documenti di processo",C:C)</f>
        <v>2436</v>
      </c>
      <c r="J8" s="10">
        <f>I8/I12</f>
        <v>0.18145251396648043</v>
      </c>
    </row>
    <row r="9" spans="1:15" x14ac:dyDescent="0.25">
      <c r="A9" s="5" t="s">
        <v>6</v>
      </c>
      <c r="B9" s="5" t="s">
        <v>12</v>
      </c>
      <c r="C9" s="5">
        <v>74</v>
      </c>
      <c r="D9" s="40">
        <v>43495</v>
      </c>
      <c r="H9" s="8" t="s">
        <v>14</v>
      </c>
      <c r="I9" s="9">
        <f>SUMIF(B:B,"Manuale",C:C)</f>
        <v>470</v>
      </c>
      <c r="J9" s="10">
        <f>I9/I12</f>
        <v>3.5009310986964616E-2</v>
      </c>
    </row>
    <row r="10" spans="1:15" x14ac:dyDescent="0.25">
      <c r="A10" s="5" t="s">
        <v>6</v>
      </c>
      <c r="B10" s="5" t="s">
        <v>12</v>
      </c>
      <c r="C10" s="5">
        <v>32</v>
      </c>
      <c r="D10" s="40">
        <v>43499</v>
      </c>
      <c r="H10" s="8" t="s">
        <v>15</v>
      </c>
      <c r="I10" s="9">
        <f>SUMIF(B:B,"Sviluppo",C:C)</f>
        <v>6136</v>
      </c>
      <c r="J10" s="10">
        <f>I10/I12</f>
        <v>0.45705772811918061</v>
      </c>
    </row>
    <row r="11" spans="1:15" x14ac:dyDescent="0.25">
      <c r="A11" s="5" t="s">
        <v>16</v>
      </c>
      <c r="B11" s="5" t="s">
        <v>7</v>
      </c>
      <c r="C11" s="5">
        <v>75</v>
      </c>
      <c r="D11" s="40">
        <v>43497</v>
      </c>
      <c r="H11" s="11" t="s">
        <v>17</v>
      </c>
      <c r="I11" s="12">
        <f>SUMIF(B:B,"Testing",C:C)</f>
        <v>560</v>
      </c>
      <c r="J11" s="13">
        <f>I11/I12</f>
        <v>4.1713221601489756E-2</v>
      </c>
    </row>
    <row r="12" spans="1:15" x14ac:dyDescent="0.25">
      <c r="A12" s="5" t="s">
        <v>16</v>
      </c>
      <c r="B12" s="5" t="s">
        <v>7</v>
      </c>
      <c r="C12" s="5">
        <v>55</v>
      </c>
      <c r="D12" s="40">
        <v>43503</v>
      </c>
      <c r="H12" s="14" t="s">
        <v>18</v>
      </c>
      <c r="I12" s="15">
        <f>SUM(I6:I11)</f>
        <v>13425</v>
      </c>
      <c r="J12" s="16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40">
        <v>43521</v>
      </c>
      <c r="H15" s="43" t="s">
        <v>20</v>
      </c>
      <c r="I15" s="43"/>
      <c r="J15" s="43"/>
      <c r="K15" s="43"/>
      <c r="L15" s="43"/>
      <c r="M15" s="43"/>
      <c r="N15" s="43"/>
      <c r="O15" s="43"/>
    </row>
    <row r="16" spans="1:15" x14ac:dyDescent="0.25">
      <c r="A16" s="5" t="s">
        <v>19</v>
      </c>
      <c r="B16" s="5" t="s">
        <v>12</v>
      </c>
      <c r="C16" s="5">
        <v>105</v>
      </c>
      <c r="D16" s="40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40">
        <v>43519</v>
      </c>
      <c r="H17" s="20" t="s">
        <v>6</v>
      </c>
      <c r="I17" s="21">
        <f>SUMIFS(C:C,B:B,"Documenti di progetto",A:A,"Giovanni")</f>
        <v>1100</v>
      </c>
      <c r="J17" s="21">
        <f>SUMIFS(C:C,B:B,"Documenti di processo",A:A,"Giovanni")</f>
        <v>1212</v>
      </c>
      <c r="K17" s="21">
        <f>SUMIFS(C:C,B:B,"Manuale",A:A,"Giovanni")</f>
        <v>470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260</v>
      </c>
      <c r="O17" s="22">
        <f>SUM(I17:N17)</f>
        <v>3042</v>
      </c>
    </row>
    <row r="18" spans="1:15" x14ac:dyDescent="0.25">
      <c r="A18" s="5" t="s">
        <v>25</v>
      </c>
      <c r="B18" s="5" t="s">
        <v>15</v>
      </c>
      <c r="C18" s="5">
        <v>100</v>
      </c>
      <c r="D18" s="40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3167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3818</v>
      </c>
    </row>
    <row r="19" spans="1:15" x14ac:dyDescent="0.25">
      <c r="A19" s="5" t="s">
        <v>25</v>
      </c>
      <c r="B19" s="5" t="s">
        <v>15</v>
      </c>
      <c r="C19" s="5">
        <v>125</v>
      </c>
      <c r="D19" s="40">
        <v>43522</v>
      </c>
      <c r="H19" s="20" t="s">
        <v>19</v>
      </c>
      <c r="I19" s="21">
        <f>SUMIFS(C:C,B:B,"Documenti di progetto",A:A,"Luca")</f>
        <v>1077</v>
      </c>
      <c r="J19" s="21">
        <f>SUMIFS(C:C,B:B,"Documenti di processo",A:A,"Luca")</f>
        <v>852</v>
      </c>
      <c r="K19" s="21">
        <f>SUMIFS(C:C,B:B,"Manuale",A:A,"Luca")</f>
        <v>0</v>
      </c>
      <c r="L19" s="21">
        <f>SUMIFS(C:C,B:B,"Sviluppo",A:A,"Luca")</f>
        <v>137</v>
      </c>
      <c r="M19" s="21">
        <f>SUMIFS(C:C,B:B,"Testing",A:A,"Luca")</f>
        <v>485</v>
      </c>
      <c r="N19" s="21">
        <f>SUMIFS(C:C,B:B,"Ispezione codice",A:A,"Luca")</f>
        <v>189</v>
      </c>
      <c r="O19" s="22">
        <f>SUM(I19:N19)</f>
        <v>2740</v>
      </c>
    </row>
    <row r="20" spans="1:15" x14ac:dyDescent="0.25">
      <c r="A20" s="5" t="s">
        <v>25</v>
      </c>
      <c r="B20" s="5" t="s">
        <v>15</v>
      </c>
      <c r="C20" s="5">
        <v>170</v>
      </c>
      <c r="D20" s="40">
        <v>43523</v>
      </c>
      <c r="H20" s="20" t="s">
        <v>16</v>
      </c>
      <c r="I20" s="21">
        <f>SUMIFS(C:C,B:B,"Documenti di progetto",A:A,"Viktorija")</f>
        <v>639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2832</v>
      </c>
      <c r="M20" s="21">
        <f>SUMIFS(C:C,B:B,"Testing",A:A,"Viktorija")</f>
        <v>75</v>
      </c>
      <c r="N20" s="21">
        <f>SUMIFS(C:C,B:B,"Ispezione codice",A:A,"Viktorija")</f>
        <v>189</v>
      </c>
      <c r="O20" s="22">
        <f>SUM(I20:N20)</f>
        <v>3825</v>
      </c>
    </row>
    <row r="21" spans="1:15" x14ac:dyDescent="0.25">
      <c r="A21" s="5" t="s">
        <v>25</v>
      </c>
      <c r="B21" s="5" t="s">
        <v>15</v>
      </c>
      <c r="C21" s="5">
        <v>65</v>
      </c>
      <c r="D21" s="40">
        <v>43524</v>
      </c>
      <c r="H21" s="23" t="s">
        <v>27</v>
      </c>
      <c r="I21" s="24">
        <f t="shared" ref="I21:N21" si="0">AVERAGE(I17:I20)</f>
        <v>749</v>
      </c>
      <c r="J21" s="25">
        <f t="shared" si="0"/>
        <v>609</v>
      </c>
      <c r="K21" s="25">
        <f t="shared" si="0"/>
        <v>117.5</v>
      </c>
      <c r="L21" s="25">
        <f t="shared" si="0"/>
        <v>1534</v>
      </c>
      <c r="M21" s="25">
        <f t="shared" si="0"/>
        <v>140</v>
      </c>
      <c r="N21" s="26">
        <f t="shared" si="0"/>
        <v>206.75</v>
      </c>
      <c r="O21" s="27">
        <f>SUM(O17:O20)</f>
        <v>13425</v>
      </c>
    </row>
    <row r="22" spans="1:15" x14ac:dyDescent="0.25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40">
        <v>43520</v>
      </c>
      <c r="H24" s="44" t="s">
        <v>28</v>
      </c>
      <c r="I24" s="44"/>
      <c r="J24" s="44"/>
      <c r="K24" s="44"/>
      <c r="L24" s="44"/>
      <c r="M24" s="44"/>
      <c r="N24" s="44"/>
      <c r="O24" s="44"/>
    </row>
    <row r="25" spans="1:15" x14ac:dyDescent="0.25">
      <c r="A25" s="5" t="s">
        <v>16</v>
      </c>
      <c r="B25" s="5" t="s">
        <v>15</v>
      </c>
      <c r="C25" s="5">
        <v>170</v>
      </c>
      <c r="D25" s="40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40">
        <v>43524</v>
      </c>
      <c r="H26" s="31" t="s">
        <v>6</v>
      </c>
      <c r="I26" s="32">
        <f>I17/O17</f>
        <v>0.36160420775805391</v>
      </c>
      <c r="J26" s="32">
        <f>J17/O17</f>
        <v>0.39842209072978302</v>
      </c>
      <c r="K26" s="32">
        <f>K17/O17</f>
        <v>0.15450361604207757</v>
      </c>
      <c r="L26" s="32">
        <f>L17/O17</f>
        <v>0</v>
      </c>
      <c r="M26" s="32">
        <f>M17/O17</f>
        <v>0</v>
      </c>
      <c r="N26" s="32">
        <f>N17/O17</f>
        <v>8.5470085470085472E-2</v>
      </c>
      <c r="O26" s="33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40">
        <v>43530</v>
      </c>
      <c r="H27" s="31" t="s">
        <v>25</v>
      </c>
      <c r="I27" s="32">
        <f>I18/O18</f>
        <v>4.7145102147721323E-2</v>
      </c>
      <c r="J27" s="32">
        <f>J18/O18</f>
        <v>7.3860660031430062E-2</v>
      </c>
      <c r="K27" s="32">
        <f>K18/O18</f>
        <v>0</v>
      </c>
      <c r="L27" s="32">
        <f>L18/O18</f>
        <v>0.82949188056574119</v>
      </c>
      <c r="M27" s="32">
        <f>M18/O18</f>
        <v>0</v>
      </c>
      <c r="N27" s="32">
        <f>N18/O18</f>
        <v>4.9502357255107383E-2</v>
      </c>
      <c r="O27" s="33">
        <f>SUM(I27:N27)</f>
        <v>1</v>
      </c>
    </row>
    <row r="28" spans="1:15" x14ac:dyDescent="0.25">
      <c r="A28" s="5" t="s">
        <v>19</v>
      </c>
      <c r="B28" s="5" t="s">
        <v>7</v>
      </c>
      <c r="C28" s="5">
        <v>15</v>
      </c>
      <c r="D28" s="40">
        <v>43532</v>
      </c>
      <c r="H28" s="31" t="s">
        <v>19</v>
      </c>
      <c r="I28" s="32">
        <f>I19/O19</f>
        <v>0.39306569343065695</v>
      </c>
      <c r="J28" s="32">
        <f>J19/O19</f>
        <v>0.31094890510948903</v>
      </c>
      <c r="K28" s="32">
        <f>K19/O19</f>
        <v>0</v>
      </c>
      <c r="L28" s="32">
        <f>L19/O19</f>
        <v>0.05</v>
      </c>
      <c r="M28" s="32">
        <f>M19/O19</f>
        <v>0.177007299270073</v>
      </c>
      <c r="N28" s="32">
        <f>N19/O19</f>
        <v>6.8978102189781024E-2</v>
      </c>
      <c r="O28" s="33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40">
        <v>43532</v>
      </c>
      <c r="H29" s="31" t="s">
        <v>16</v>
      </c>
      <c r="I29" s="32">
        <f>I20/O20</f>
        <v>0.16705882352941176</v>
      </c>
      <c r="J29" s="32">
        <f>J20/O20</f>
        <v>2.3529411764705882E-2</v>
      </c>
      <c r="K29" s="32">
        <f>K20/O20</f>
        <v>0</v>
      </c>
      <c r="L29" s="32">
        <f>L20/O20</f>
        <v>0.74039215686274507</v>
      </c>
      <c r="M29" s="32">
        <f>M20/O20</f>
        <v>1.9607843137254902E-2</v>
      </c>
      <c r="N29" s="32">
        <f>N20/O20</f>
        <v>4.9411764705882349E-2</v>
      </c>
      <c r="O29" s="34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40">
        <v>43532</v>
      </c>
      <c r="H30" s="35" t="s">
        <v>27</v>
      </c>
      <c r="I30" s="36">
        <f t="shared" ref="I30:N30" si="1">AVERAGE(I26:I29)</f>
        <v>0.24221845671646097</v>
      </c>
      <c r="J30" s="36">
        <f t="shared" si="1"/>
        <v>0.201690266908852</v>
      </c>
      <c r="K30" s="36">
        <f t="shared" si="1"/>
        <v>3.8625904010519393E-2</v>
      </c>
      <c r="L30" s="36">
        <f t="shared" si="1"/>
        <v>0.4049710093571216</v>
      </c>
      <c r="M30" s="36">
        <f t="shared" si="1"/>
        <v>4.9153785601831979E-2</v>
      </c>
      <c r="N30" s="37">
        <f t="shared" si="1"/>
        <v>6.3340577405214066E-2</v>
      </c>
      <c r="O30" s="38">
        <f>SUM(I30:N30)</f>
        <v>1</v>
      </c>
    </row>
    <row r="31" spans="1:15" x14ac:dyDescent="0.25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39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39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39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39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39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39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39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39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39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39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39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39">
        <v>43620</v>
      </c>
    </row>
    <row r="139" spans="1:4" x14ac:dyDescent="0.25">
      <c r="A139" s="5" t="s">
        <v>25</v>
      </c>
      <c r="B139" s="5" t="s">
        <v>7</v>
      </c>
      <c r="C139" s="5">
        <v>10</v>
      </c>
      <c r="D139" s="40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25">
      <c r="A144" s="5" t="s">
        <v>19</v>
      </c>
      <c r="B144" s="5" t="s">
        <v>7</v>
      </c>
      <c r="C144" s="5">
        <v>60</v>
      </c>
      <c r="D144" s="40">
        <v>43621</v>
      </c>
    </row>
    <row r="145" spans="1:4" x14ac:dyDescent="0.25">
      <c r="A145" s="5" t="s">
        <v>16</v>
      </c>
      <c r="B145" s="5" t="s">
        <v>7</v>
      </c>
      <c r="C145" s="5">
        <v>30</v>
      </c>
      <c r="D145" s="40">
        <v>43621</v>
      </c>
    </row>
    <row r="146" spans="1:4" x14ac:dyDescent="0.25">
      <c r="A146" s="5" t="s">
        <v>6</v>
      </c>
      <c r="B146" s="5" t="s">
        <v>7</v>
      </c>
      <c r="C146" s="5">
        <v>87</v>
      </c>
      <c r="D146" s="40">
        <v>43621</v>
      </c>
    </row>
    <row r="147" spans="1:4" x14ac:dyDescent="0.25">
      <c r="A147" s="5" t="s">
        <v>25</v>
      </c>
      <c r="B147" s="5" t="s">
        <v>7</v>
      </c>
      <c r="C147" s="5">
        <v>30</v>
      </c>
      <c r="D147" s="40">
        <v>43621</v>
      </c>
    </row>
    <row r="148" spans="1:4" x14ac:dyDescent="0.25">
      <c r="A148" s="5" t="s">
        <v>16</v>
      </c>
      <c r="B148" s="5" t="s">
        <v>15</v>
      </c>
      <c r="C148" s="5">
        <v>30</v>
      </c>
      <c r="D148" s="40">
        <v>43621</v>
      </c>
    </row>
    <row r="149" spans="1:4" x14ac:dyDescent="0.25">
      <c r="A149" s="5" t="s">
        <v>25</v>
      </c>
      <c r="B149" s="5" t="s">
        <v>15</v>
      </c>
      <c r="C149" s="5">
        <v>30</v>
      </c>
      <c r="D149" s="40">
        <v>43621</v>
      </c>
    </row>
    <row r="150" spans="1:4" x14ac:dyDescent="0.25">
      <c r="A150" s="5" t="s">
        <v>16</v>
      </c>
      <c r="B150" s="5" t="s">
        <v>7</v>
      </c>
      <c r="C150" s="5">
        <v>174</v>
      </c>
      <c r="D150" s="40">
        <v>43622</v>
      </c>
    </row>
    <row r="151" spans="1:4" x14ac:dyDescent="0.25">
      <c r="A151" s="5" t="s">
        <v>25</v>
      </c>
      <c r="B151" s="5" t="s">
        <v>15</v>
      </c>
      <c r="C151" s="5">
        <v>185</v>
      </c>
      <c r="D151" s="40">
        <v>43622</v>
      </c>
    </row>
    <row r="152" spans="1:4" x14ac:dyDescent="0.25">
      <c r="A152" s="5" t="s">
        <v>25</v>
      </c>
      <c r="B152" s="5" t="s">
        <v>30</v>
      </c>
      <c r="C152" s="5">
        <v>10</v>
      </c>
      <c r="D152" s="40">
        <v>43622</v>
      </c>
    </row>
    <row r="153" spans="1:4" x14ac:dyDescent="0.25">
      <c r="A153" s="5" t="s">
        <v>19</v>
      </c>
      <c r="B153" s="5" t="s">
        <v>7</v>
      </c>
      <c r="C153" s="5">
        <v>110</v>
      </c>
      <c r="D153" s="40">
        <v>43622</v>
      </c>
    </row>
    <row r="154" spans="1:4" x14ac:dyDescent="0.25">
      <c r="A154" s="5" t="s">
        <v>19</v>
      </c>
      <c r="B154" s="5" t="s">
        <v>7</v>
      </c>
      <c r="C154" s="5">
        <v>55</v>
      </c>
      <c r="D154" s="40">
        <v>43622</v>
      </c>
    </row>
    <row r="155" spans="1:4" x14ac:dyDescent="0.25">
      <c r="A155" s="5" t="s">
        <v>6</v>
      </c>
      <c r="B155" s="5" t="s">
        <v>12</v>
      </c>
      <c r="C155" s="5">
        <v>30</v>
      </c>
      <c r="D155" s="39">
        <v>43623</v>
      </c>
    </row>
    <row r="156" spans="1:4" x14ac:dyDescent="0.25">
      <c r="A156" s="5" t="s">
        <v>6</v>
      </c>
      <c r="B156" s="5" t="s">
        <v>24</v>
      </c>
      <c r="C156" s="5">
        <v>40</v>
      </c>
      <c r="D156" s="39">
        <v>43625</v>
      </c>
    </row>
    <row r="157" spans="1:4" x14ac:dyDescent="0.25">
      <c r="A157" s="5" t="s">
        <v>6</v>
      </c>
      <c r="B157" s="5" t="s">
        <v>14</v>
      </c>
      <c r="C157" s="5">
        <v>271</v>
      </c>
      <c r="D157" s="39">
        <v>43625</v>
      </c>
    </row>
    <row r="158" spans="1:4" x14ac:dyDescent="0.25">
      <c r="A158" s="5" t="s">
        <v>25</v>
      </c>
      <c r="B158" s="5" t="s">
        <v>15</v>
      </c>
      <c r="C158" s="5">
        <v>75</v>
      </c>
      <c r="D158" s="39">
        <v>43625</v>
      </c>
    </row>
    <row r="159" spans="1:4" x14ac:dyDescent="0.25">
      <c r="A159" s="5" t="s">
        <v>6</v>
      </c>
      <c r="B159" s="5" t="s">
        <v>12</v>
      </c>
      <c r="C159" s="5">
        <v>47</v>
      </c>
      <c r="D159" s="39">
        <v>43625</v>
      </c>
    </row>
    <row r="160" spans="1:4" x14ac:dyDescent="0.25">
      <c r="A160" s="5" t="s">
        <v>25</v>
      </c>
      <c r="B160" s="5" t="s">
        <v>15</v>
      </c>
      <c r="C160" s="5">
        <v>130</v>
      </c>
      <c r="D160" s="40">
        <v>43626</v>
      </c>
    </row>
    <row r="161" spans="1:4" x14ac:dyDescent="0.25">
      <c r="A161" s="5" t="s">
        <v>16</v>
      </c>
      <c r="B161" s="5" t="s">
        <v>15</v>
      </c>
      <c r="C161" s="5">
        <v>130</v>
      </c>
      <c r="D161" s="40">
        <v>43626</v>
      </c>
    </row>
    <row r="162" spans="1:4" x14ac:dyDescent="0.25">
      <c r="A162" s="5" t="s">
        <v>6</v>
      </c>
      <c r="B162" s="5" t="s">
        <v>14</v>
      </c>
      <c r="C162" s="5">
        <v>25</v>
      </c>
      <c r="D162" s="39">
        <v>43626</v>
      </c>
    </row>
    <row r="163" spans="1:4" x14ac:dyDescent="0.25">
      <c r="A163" s="5" t="s">
        <v>6</v>
      </c>
      <c r="B163" s="5" t="s">
        <v>24</v>
      </c>
      <c r="C163" s="5">
        <v>31</v>
      </c>
      <c r="D163" s="39">
        <v>43626</v>
      </c>
    </row>
    <row r="164" spans="1:4" x14ac:dyDescent="0.25">
      <c r="A164" s="5" t="s">
        <v>6</v>
      </c>
      <c r="B164" s="5" t="s">
        <v>7</v>
      </c>
      <c r="C164" s="5">
        <v>32</v>
      </c>
      <c r="D164" s="39">
        <v>43626</v>
      </c>
    </row>
    <row r="165" spans="1:4" x14ac:dyDescent="0.25">
      <c r="A165" s="5" t="s">
        <v>19</v>
      </c>
      <c r="B165" s="5" t="s">
        <v>17</v>
      </c>
      <c r="C165" s="5">
        <v>75</v>
      </c>
      <c r="D165" s="39">
        <v>43627</v>
      </c>
    </row>
    <row r="166" spans="1:4" x14ac:dyDescent="0.25">
      <c r="A166" s="5" t="s">
        <v>16</v>
      </c>
      <c r="B166" s="5" t="s">
        <v>17</v>
      </c>
      <c r="C166" s="5">
        <v>75</v>
      </c>
      <c r="D166" s="39">
        <v>43627</v>
      </c>
    </row>
    <row r="167" spans="1:4" x14ac:dyDescent="0.25">
      <c r="A167" s="5" t="s">
        <v>19</v>
      </c>
      <c r="B167" s="5" t="s">
        <v>7</v>
      </c>
      <c r="C167" s="5">
        <v>70</v>
      </c>
      <c r="D167" s="39">
        <v>43628</v>
      </c>
    </row>
    <row r="168" spans="1:4" x14ac:dyDescent="0.25">
      <c r="A168" s="5" t="s">
        <v>19</v>
      </c>
      <c r="B168" s="5" t="s">
        <v>17</v>
      </c>
      <c r="C168" s="5">
        <v>115</v>
      </c>
      <c r="D168" s="39">
        <v>43628</v>
      </c>
    </row>
    <row r="169" spans="1:4" x14ac:dyDescent="0.25">
      <c r="A169" s="5" t="s">
        <v>19</v>
      </c>
      <c r="B169" s="5" t="s">
        <v>17</v>
      </c>
      <c r="C169" s="5">
        <v>175</v>
      </c>
      <c r="D169" s="39">
        <v>43628</v>
      </c>
    </row>
    <row r="170" spans="1:4" x14ac:dyDescent="0.25">
      <c r="A170" s="5" t="s">
        <v>6</v>
      </c>
      <c r="B170" s="5" t="s">
        <v>12</v>
      </c>
      <c r="C170" s="5">
        <v>23</v>
      </c>
      <c r="D170" s="39">
        <v>43628</v>
      </c>
    </row>
    <row r="171" spans="1:4" x14ac:dyDescent="0.25">
      <c r="A171" s="5" t="s">
        <v>19</v>
      </c>
      <c r="B171" s="5" t="s">
        <v>17</v>
      </c>
      <c r="C171" s="5">
        <v>30</v>
      </c>
      <c r="D171" s="39">
        <v>43628</v>
      </c>
    </row>
    <row r="172" spans="1:4" x14ac:dyDescent="0.25">
      <c r="A172" s="41" t="s">
        <v>19</v>
      </c>
      <c r="B172" s="41" t="s">
        <v>15</v>
      </c>
      <c r="C172" s="41">
        <v>77</v>
      </c>
      <c r="D172" s="40">
        <v>43629</v>
      </c>
    </row>
    <row r="173" spans="1:4" x14ac:dyDescent="0.25">
      <c r="A173" s="41"/>
      <c r="B173" s="41"/>
      <c r="C173" s="41"/>
      <c r="D173" s="41"/>
    </row>
    <row r="174" spans="1:4" x14ac:dyDescent="0.25">
      <c r="A174" s="41"/>
      <c r="B174" s="41"/>
      <c r="C174" s="41"/>
      <c r="D174" s="41"/>
    </row>
    <row r="175" spans="1:4" x14ac:dyDescent="0.25">
      <c r="A175" s="41"/>
      <c r="B175" s="41"/>
      <c r="C175" s="41"/>
      <c r="D175" s="41"/>
    </row>
    <row r="176" spans="1:4" x14ac:dyDescent="0.25">
      <c r="A176" s="41"/>
      <c r="B176" s="41"/>
      <c r="C176" s="41"/>
      <c r="D176" s="41"/>
    </row>
    <row r="177" spans="1:4" x14ac:dyDescent="0.25">
      <c r="A177" s="41"/>
      <c r="B177" s="41"/>
      <c r="C177" s="41"/>
      <c r="D177" s="41"/>
    </row>
    <row r="178" spans="1:4" x14ac:dyDescent="0.25">
      <c r="A178" s="41"/>
      <c r="B178" s="41"/>
      <c r="C178" s="41"/>
      <c r="D178" s="41"/>
    </row>
    <row r="179" spans="1:4" x14ac:dyDescent="0.25">
      <c r="A179" s="41"/>
      <c r="B179" s="41"/>
      <c r="C179" s="41"/>
      <c r="D179" s="41"/>
    </row>
    <row r="180" spans="1:4" x14ac:dyDescent="0.25">
      <c r="A180" s="41"/>
      <c r="B180" s="41"/>
      <c r="C180" s="41"/>
      <c r="D180" s="41"/>
    </row>
    <row r="181" spans="1:4" x14ac:dyDescent="0.25">
      <c r="A181" s="41"/>
      <c r="B181" s="41"/>
      <c r="C181" s="41"/>
      <c r="D181" s="41"/>
    </row>
    <row r="182" spans="1:4" x14ac:dyDescent="0.25">
      <c r="A182" s="41"/>
      <c r="B182" s="41"/>
      <c r="C182" s="41"/>
      <c r="D182" s="41"/>
    </row>
    <row r="183" spans="1:4" x14ac:dyDescent="0.25">
      <c r="A183" s="41"/>
      <c r="B183" s="41"/>
      <c r="C183" s="41"/>
      <c r="D183" s="41"/>
    </row>
    <row r="184" spans="1:4" x14ac:dyDescent="0.25">
      <c r="A184" s="41"/>
      <c r="B184" s="41"/>
      <c r="C184" s="41"/>
      <c r="D184" s="41"/>
    </row>
    <row r="185" spans="1:4" x14ac:dyDescent="0.25">
      <c r="A185" s="41"/>
      <c r="B185" s="41"/>
      <c r="C185" s="41"/>
      <c r="D185" s="41"/>
    </row>
    <row r="186" spans="1:4" x14ac:dyDescent="0.25">
      <c r="A186" s="41"/>
      <c r="B186" s="41"/>
      <c r="C186" s="41"/>
      <c r="D186" s="41"/>
    </row>
    <row r="187" spans="1:4" x14ac:dyDescent="0.25">
      <c r="A187" s="41"/>
      <c r="B187" s="41"/>
      <c r="C187" s="41"/>
      <c r="D187" s="41"/>
    </row>
    <row r="188" spans="1:4" x14ac:dyDescent="0.25">
      <c r="A188" s="41"/>
      <c r="B188" s="41"/>
      <c r="C188" s="41"/>
      <c r="D188" s="41"/>
    </row>
    <row r="189" spans="1:4" x14ac:dyDescent="0.25">
      <c r="A189" s="41"/>
      <c r="B189" s="41"/>
      <c r="C189" s="41"/>
      <c r="D189" s="41"/>
    </row>
    <row r="190" spans="1:4" x14ac:dyDescent="0.25">
      <c r="A190" s="41"/>
      <c r="B190" s="41"/>
      <c r="C190" s="41"/>
      <c r="D190" s="41"/>
    </row>
    <row r="191" spans="1:4" x14ac:dyDescent="0.25">
      <c r="A191" s="41"/>
      <c r="B191" s="41"/>
      <c r="C191" s="41"/>
      <c r="D191" s="41"/>
    </row>
    <row r="192" spans="1:4" x14ac:dyDescent="0.25">
      <c r="A192" s="41"/>
      <c r="B192" s="41"/>
      <c r="C192" s="41"/>
      <c r="D192" s="41"/>
    </row>
    <row r="193" spans="1:4" x14ac:dyDescent="0.25">
      <c r="A193" s="41"/>
      <c r="B193" s="41"/>
      <c r="C193" s="41"/>
      <c r="D193" s="41"/>
    </row>
    <row r="194" spans="1:4" x14ac:dyDescent="0.25">
      <c r="A194" s="41"/>
      <c r="B194" s="41"/>
      <c r="C194" s="41"/>
      <c r="D194" s="41"/>
    </row>
    <row r="195" spans="1:4" x14ac:dyDescent="0.25">
      <c r="A195" s="41"/>
      <c r="B195" s="41"/>
      <c r="C195" s="41"/>
      <c r="D195" s="41"/>
    </row>
    <row r="196" spans="1:4" x14ac:dyDescent="0.25">
      <c r="A196" s="41"/>
      <c r="B196" s="41"/>
      <c r="C196" s="41"/>
      <c r="D196" s="41"/>
    </row>
    <row r="197" spans="1:4" x14ac:dyDescent="0.25">
      <c r="A197" s="41"/>
      <c r="B197" s="41"/>
      <c r="C197" s="41"/>
      <c r="D197" s="41"/>
    </row>
    <row r="198" spans="1:4" x14ac:dyDescent="0.25">
      <c r="A198" s="41"/>
      <c r="B198" s="41"/>
      <c r="C198" s="41"/>
      <c r="D198" s="41"/>
    </row>
    <row r="199" spans="1:4" x14ac:dyDescent="0.25">
      <c r="A199" s="41"/>
      <c r="B199" s="41"/>
      <c r="C199" s="41"/>
      <c r="D199" s="41"/>
    </row>
    <row r="200" spans="1:4" x14ac:dyDescent="0.25">
      <c r="A200" s="41"/>
      <c r="B200" s="41"/>
      <c r="C200" s="41"/>
      <c r="D200" s="41"/>
    </row>
    <row r="201" spans="1:4" x14ac:dyDescent="0.25">
      <c r="A201" s="41"/>
      <c r="B201" s="41"/>
      <c r="C201" s="41"/>
      <c r="D201" s="41"/>
    </row>
    <row r="202" spans="1:4" x14ac:dyDescent="0.25">
      <c r="A202" s="41"/>
      <c r="B202" s="41"/>
      <c r="C202" s="41"/>
      <c r="D202" s="41"/>
    </row>
    <row r="203" spans="1:4" x14ac:dyDescent="0.25">
      <c r="A203" s="41"/>
      <c r="B203" s="41"/>
      <c r="C203" s="41"/>
      <c r="D203" s="41"/>
    </row>
    <row r="204" spans="1:4" x14ac:dyDescent="0.25">
      <c r="A204" s="41"/>
      <c r="B204" s="41"/>
      <c r="C204" s="41"/>
      <c r="D204" s="41"/>
    </row>
    <row r="205" spans="1:4" x14ac:dyDescent="0.25">
      <c r="A205" s="41"/>
      <c r="B205" s="41"/>
      <c r="C205" s="41"/>
      <c r="D205" s="41"/>
    </row>
    <row r="206" spans="1:4" x14ac:dyDescent="0.25">
      <c r="A206" s="41"/>
      <c r="B206" s="41"/>
      <c r="C206" s="41"/>
      <c r="D206" s="41"/>
    </row>
    <row r="207" spans="1:4" x14ac:dyDescent="0.25">
      <c r="A207" s="41"/>
      <c r="B207" s="41"/>
      <c r="C207" s="41"/>
      <c r="D207" s="41"/>
    </row>
    <row r="208" spans="1:4" x14ac:dyDescent="0.25">
      <c r="A208" s="41"/>
      <c r="B208" s="41"/>
      <c r="C208" s="41"/>
      <c r="D208" s="41"/>
    </row>
    <row r="209" spans="1:4" x14ac:dyDescent="0.25">
      <c r="A209" s="41"/>
      <c r="B209" s="41"/>
      <c r="C209" s="41"/>
      <c r="D209" s="41"/>
    </row>
    <row r="210" spans="1:4" x14ac:dyDescent="0.25">
      <c r="A210" s="41"/>
      <c r="B210" s="41"/>
      <c r="C210" s="41"/>
      <c r="D210" s="41"/>
    </row>
    <row r="211" spans="1:4" x14ac:dyDescent="0.25">
      <c r="A211" s="41"/>
      <c r="B211" s="41"/>
      <c r="C211" s="41"/>
      <c r="D211" s="41"/>
    </row>
    <row r="212" spans="1:4" x14ac:dyDescent="0.25">
      <c r="A212" s="41"/>
      <c r="B212" s="41"/>
      <c r="C212" s="41"/>
      <c r="D212" s="41"/>
    </row>
    <row r="213" spans="1:4" x14ac:dyDescent="0.25">
      <c r="A213" s="41"/>
      <c r="B213" s="41"/>
      <c r="C213" s="41"/>
      <c r="D213" s="41"/>
    </row>
    <row r="214" spans="1:4" x14ac:dyDescent="0.25">
      <c r="A214" s="41"/>
      <c r="B214" s="41"/>
      <c r="C214" s="41"/>
      <c r="D214" s="41"/>
    </row>
    <row r="215" spans="1:4" x14ac:dyDescent="0.25">
      <c r="A215" s="41"/>
      <c r="B215" s="41"/>
      <c r="C215" s="41"/>
      <c r="D215" s="41"/>
    </row>
    <row r="216" spans="1:4" x14ac:dyDescent="0.25">
      <c r="A216" s="41"/>
      <c r="B216" s="41"/>
      <c r="C216" s="41"/>
      <c r="D216" s="41"/>
    </row>
    <row r="217" spans="1:4" x14ac:dyDescent="0.25">
      <c r="A217" s="41"/>
      <c r="B217" s="41"/>
      <c r="C217" s="41"/>
      <c r="D217" s="41"/>
    </row>
    <row r="218" spans="1:4" x14ac:dyDescent="0.25">
      <c r="A218" s="41"/>
      <c r="B218" s="41"/>
      <c r="C218" s="41"/>
      <c r="D218" s="41"/>
    </row>
    <row r="219" spans="1:4" x14ac:dyDescent="0.25">
      <c r="A219" s="41"/>
      <c r="B219" s="41"/>
      <c r="C219" s="41"/>
      <c r="D219" s="41"/>
    </row>
    <row r="220" spans="1:4" x14ac:dyDescent="0.25">
      <c r="A220" s="41"/>
      <c r="B220" s="41"/>
      <c r="C220" s="41"/>
      <c r="D220" s="41"/>
    </row>
    <row r="221" spans="1:4" x14ac:dyDescent="0.25">
      <c r="A221" s="41"/>
      <c r="B221" s="41"/>
      <c r="C221" s="41"/>
      <c r="D221" s="41"/>
    </row>
    <row r="222" spans="1:4" x14ac:dyDescent="0.25">
      <c r="A222" s="41"/>
      <c r="B222" s="41"/>
      <c r="C222" s="41"/>
      <c r="D222" s="41"/>
    </row>
    <row r="223" spans="1:4" x14ac:dyDescent="0.25">
      <c r="A223" s="41"/>
      <c r="B223" s="41"/>
      <c r="C223" s="41"/>
      <c r="D223" s="41"/>
    </row>
    <row r="224" spans="1:4" x14ac:dyDescent="0.25">
      <c r="A224" s="41"/>
      <c r="B224" s="41"/>
      <c r="C224" s="41"/>
      <c r="D224" s="41"/>
    </row>
    <row r="225" spans="1:4" x14ac:dyDescent="0.25">
      <c r="A225" s="41"/>
      <c r="B225" s="41"/>
      <c r="C225" s="41"/>
      <c r="D225" s="41"/>
    </row>
    <row r="226" spans="1:4" x14ac:dyDescent="0.25">
      <c r="A226" s="41"/>
      <c r="B226" s="41"/>
      <c r="C226" s="41"/>
      <c r="D226" s="41"/>
    </row>
    <row r="227" spans="1:4" x14ac:dyDescent="0.25">
      <c r="A227" s="41"/>
      <c r="B227" s="41"/>
      <c r="C227" s="41"/>
      <c r="D227" s="41"/>
    </row>
    <row r="228" spans="1:4" x14ac:dyDescent="0.25">
      <c r="A228" s="41"/>
      <c r="B228" s="41"/>
      <c r="C228" s="41"/>
      <c r="D228" s="41"/>
    </row>
    <row r="229" spans="1:4" x14ac:dyDescent="0.25">
      <c r="A229" s="41"/>
      <c r="B229" s="41"/>
      <c r="C229" s="41"/>
      <c r="D229" s="41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12</cp:revision>
  <dcterms:created xsi:type="dcterms:W3CDTF">2019-01-18T12:36:10Z</dcterms:created>
  <dcterms:modified xsi:type="dcterms:W3CDTF">2019-06-13T06:36:34Z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