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98ED0C33-194D-4237-ABAD-8E8AFFA58B6F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J21" i="1" l="1"/>
  <c r="L21" i="1"/>
  <c r="M21" i="1"/>
  <c r="N21" i="1"/>
  <c r="I21" i="1"/>
  <c r="O18" i="1"/>
  <c r="L27" i="1" s="1"/>
  <c r="I12" i="1"/>
  <c r="J8" i="1" s="1"/>
  <c r="O17" i="1"/>
  <c r="K26" i="1" s="1"/>
  <c r="K21" i="1"/>
  <c r="O20" i="1"/>
  <c r="K29" i="1" s="1"/>
  <c r="O19" i="1"/>
  <c r="M28" i="1" s="1"/>
  <c r="N27" i="1" l="1"/>
  <c r="J27" i="1"/>
  <c r="J11" i="1"/>
  <c r="I27" i="1"/>
  <c r="M27" i="1"/>
  <c r="J26" i="1"/>
  <c r="J6" i="1"/>
  <c r="J9" i="1"/>
  <c r="J10" i="1"/>
  <c r="M26" i="1"/>
  <c r="J7" i="1"/>
  <c r="N26" i="1"/>
  <c r="K28" i="1"/>
  <c r="I28" i="1"/>
  <c r="K27" i="1"/>
  <c r="L28" i="1"/>
  <c r="N29" i="1"/>
  <c r="I29" i="1"/>
  <c r="J29" i="1"/>
  <c r="L26" i="1"/>
  <c r="O21" i="1"/>
  <c r="N28" i="1"/>
  <c r="J28" i="1"/>
  <c r="I26" i="1"/>
  <c r="M29" i="1"/>
  <c r="L29" i="1"/>
  <c r="M30" i="1" l="1"/>
  <c r="O27" i="1"/>
  <c r="J12" i="1"/>
  <c r="K30" i="1"/>
  <c r="N30" i="1"/>
  <c r="O28" i="1"/>
  <c r="J30" i="1"/>
  <c r="L30" i="1"/>
  <c r="O26" i="1"/>
  <c r="I30" i="1"/>
  <c r="O29" i="1"/>
  <c r="O30" i="1" l="1"/>
</calcChain>
</file>

<file path=xl/sharedStrings.xml><?xml version="1.0" encoding="utf-8"?>
<sst xmlns="http://schemas.openxmlformats.org/spreadsheetml/2006/main" count="355" uniqueCount="30">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</sst>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64" fontId="0" fillId="0" borderId="1" xfId="0" applyNumberFormat="1" applyFont="1" applyBorder="1"/>
    <xf numFmtId="165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tabSelected="1" zoomScale="85" zoomScaleNormal="85" workbookViewId="0">
      <selection activeCell="H141" sqref="H141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6">
        <v>43484</v>
      </c>
      <c r="H4" s="42" t="s">
        <v>8</v>
      </c>
      <c r="I4" s="42"/>
      <c r="J4" s="42"/>
    </row>
    <row r="5" spans="1:15" x14ac:dyDescent="0.3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796</v>
      </c>
      <c r="J6" s="11">
        <f>I6/I12</f>
        <v>6.4889541045080296E-2</v>
      </c>
    </row>
    <row r="7" spans="1:15" x14ac:dyDescent="0.3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3117</v>
      </c>
      <c r="J7" s="11">
        <f>(I7/I12)</f>
        <v>0.25409635607728048</v>
      </c>
    </row>
    <row r="8" spans="1:15" x14ac:dyDescent="0.3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2366</v>
      </c>
      <c r="J8" s="11">
        <f>I8/I12</f>
        <v>0.19287519360886932</v>
      </c>
    </row>
    <row r="9" spans="1:15" x14ac:dyDescent="0.3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11">
        <f>I9/I12</f>
        <v>1.4184397163120567E-2</v>
      </c>
    </row>
    <row r="10" spans="1:15" x14ac:dyDescent="0.3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5724</v>
      </c>
      <c r="J10" s="11">
        <f>I10/I12</f>
        <v>0.46661775495231106</v>
      </c>
    </row>
    <row r="11" spans="1:15" x14ac:dyDescent="0.3">
      <c r="A11" s="5" t="s">
        <v>16</v>
      </c>
      <c r="B11" s="5" t="s">
        <v>7</v>
      </c>
      <c r="C11" s="5">
        <v>75</v>
      </c>
      <c r="D11" s="6">
        <v>43497</v>
      </c>
      <c r="H11" s="12" t="s">
        <v>17</v>
      </c>
      <c r="I11" s="13">
        <f>SUMIF(B:B,"Testing",C:C)</f>
        <v>90</v>
      </c>
      <c r="J11" s="14">
        <f>I11/I12</f>
        <v>7.3367571533382242E-3</v>
      </c>
    </row>
    <row r="12" spans="1:15" x14ac:dyDescent="0.3">
      <c r="A12" s="5" t="s">
        <v>16</v>
      </c>
      <c r="B12" s="5" t="s">
        <v>7</v>
      </c>
      <c r="C12" s="5">
        <v>55</v>
      </c>
      <c r="D12" s="6">
        <v>43503</v>
      </c>
      <c r="H12" s="15" t="s">
        <v>18</v>
      </c>
      <c r="I12" s="16">
        <f>SUM(I6:I11)</f>
        <v>12267</v>
      </c>
      <c r="J12" s="17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6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3">
      <c r="A16" s="5" t="s">
        <v>19</v>
      </c>
      <c r="B16" s="5" t="s">
        <v>12</v>
      </c>
      <c r="C16" s="5">
        <v>105</v>
      </c>
      <c r="D16" s="6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6">
        <v>43519</v>
      </c>
      <c r="H17" s="21" t="s">
        <v>6</v>
      </c>
      <c r="I17" s="22">
        <f>SUMIFS(C:C,B:B,"Documenti di progetto",A:A,"Giovanni")</f>
        <v>1281</v>
      </c>
      <c r="J17" s="22">
        <f>SUMIFS(C:C,B:B,"Documenti di processo",A:A,"Giovanni")</f>
        <v>1142</v>
      </c>
      <c r="K17" s="22">
        <f>SUMIFS(C:C,B:B,"Manuale",A:A,"Giovanni")</f>
        <v>174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229</v>
      </c>
      <c r="O17" s="23">
        <f>SUM(I17:N17)</f>
        <v>2826</v>
      </c>
    </row>
    <row r="18" spans="1:15" x14ac:dyDescent="0.3">
      <c r="A18" s="5" t="s">
        <v>25</v>
      </c>
      <c r="B18" s="5" t="s">
        <v>15</v>
      </c>
      <c r="C18" s="5">
        <v>100</v>
      </c>
      <c r="D18" s="6">
        <v>43520</v>
      </c>
      <c r="H18" s="21" t="s">
        <v>25</v>
      </c>
      <c r="I18" s="22">
        <f>SUMIFS(C:C,B:B,"Documenti di progetto",A:A,"Hristina")</f>
        <v>190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2962</v>
      </c>
      <c r="M18" s="22">
        <f>SUMIFS(C:C,B:B,"Testing",A:A,"Hristina")</f>
        <v>0</v>
      </c>
      <c r="N18" s="22">
        <f>SUMIFS(C:C,B:B,"Ispezione codice",A:A,"Hristina")</f>
        <v>189</v>
      </c>
      <c r="O18" s="23">
        <f>SUM(I18:N18)</f>
        <v>3623</v>
      </c>
    </row>
    <row r="19" spans="1:15" x14ac:dyDescent="0.3">
      <c r="A19" s="5" t="s">
        <v>25</v>
      </c>
      <c r="B19" s="5" t="s">
        <v>15</v>
      </c>
      <c r="C19" s="5">
        <v>125</v>
      </c>
      <c r="D19" s="6">
        <v>43522</v>
      </c>
      <c r="H19" s="21" t="s">
        <v>19</v>
      </c>
      <c r="I19" s="22">
        <f>SUMIFS(C:C,B:B,"Documenti di progetto",A:A,"Luca")</f>
        <v>1007</v>
      </c>
      <c r="J19" s="22">
        <f>SUMIFS(C:C,B:B,"Documenti di processo",A:A,"Luca")</f>
        <v>852</v>
      </c>
      <c r="K19" s="22">
        <f>SUMIFS(C:C,B:B,"Manuale",A:A,"Luca")</f>
        <v>0</v>
      </c>
      <c r="L19" s="22">
        <f>SUMIFS(C:C,B:B,"Sviluppo",A:A,"Luca")</f>
        <v>60</v>
      </c>
      <c r="M19" s="22">
        <f>SUMIFS(C:C,B:B,"Testing",A:A,"Luca")</f>
        <v>90</v>
      </c>
      <c r="N19" s="22">
        <f>SUMIFS(C:C,B:B,"Ispezione codice",A:A,"Luca")</f>
        <v>189</v>
      </c>
      <c r="O19" s="23">
        <f>SUM(I19:N19)</f>
        <v>2198</v>
      </c>
    </row>
    <row r="20" spans="1:15" x14ac:dyDescent="0.3">
      <c r="A20" s="5" t="s">
        <v>25</v>
      </c>
      <c r="B20" s="5" t="s">
        <v>15</v>
      </c>
      <c r="C20" s="5">
        <v>170</v>
      </c>
      <c r="D20" s="6">
        <v>43523</v>
      </c>
      <c r="H20" s="21" t="s">
        <v>16</v>
      </c>
      <c r="I20" s="22">
        <f>SUMIFS(C:C,B:B,"Documenti di progetto",A:A,"Viktorija")</f>
        <v>639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2702</v>
      </c>
      <c r="M20" s="22">
        <f>SUMIFS(C:C,B:B,"Testing",A:A,"Viktorija")</f>
        <v>0</v>
      </c>
      <c r="N20" s="22">
        <f>SUMIFS(C:C,B:B,"Ispezione codice",A:A,"Viktorija")</f>
        <v>189</v>
      </c>
      <c r="O20" s="23">
        <f>SUM(I20:N20)</f>
        <v>3620</v>
      </c>
    </row>
    <row r="21" spans="1:15" x14ac:dyDescent="0.3">
      <c r="A21" s="5" t="s">
        <v>25</v>
      </c>
      <c r="B21" s="5" t="s">
        <v>15</v>
      </c>
      <c r="C21" s="5">
        <v>65</v>
      </c>
      <c r="D21" s="6">
        <v>43524</v>
      </c>
      <c r="H21" s="24" t="s">
        <v>27</v>
      </c>
      <c r="I21" s="25">
        <f t="shared" ref="I21:N21" si="0">AVERAGE(I17:I20)</f>
        <v>779.25</v>
      </c>
      <c r="J21" s="26">
        <f t="shared" si="0"/>
        <v>591.5</v>
      </c>
      <c r="K21" s="26">
        <f t="shared" si="0"/>
        <v>43.5</v>
      </c>
      <c r="L21" s="26">
        <f t="shared" si="0"/>
        <v>1431</v>
      </c>
      <c r="M21" s="26">
        <f t="shared" si="0"/>
        <v>22.5</v>
      </c>
      <c r="N21" s="27">
        <f t="shared" si="0"/>
        <v>199</v>
      </c>
      <c r="O21" s="28">
        <f>SUM(O17:O20)</f>
        <v>12267</v>
      </c>
    </row>
    <row r="22" spans="1:15" x14ac:dyDescent="0.3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6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3">
      <c r="A25" s="5" t="s">
        <v>16</v>
      </c>
      <c r="B25" s="5" t="s">
        <v>15</v>
      </c>
      <c r="C25" s="5">
        <v>170</v>
      </c>
      <c r="D25" s="6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6">
        <v>43524</v>
      </c>
      <c r="H26" s="32" t="s">
        <v>6</v>
      </c>
      <c r="I26" s="33">
        <f>I17/O17</f>
        <v>0.45329087048832273</v>
      </c>
      <c r="J26" s="33">
        <f>J17/O17</f>
        <v>0.4041047416843595</v>
      </c>
      <c r="K26" s="33">
        <f>K17/O17</f>
        <v>6.1571125265392782E-2</v>
      </c>
      <c r="L26" s="33">
        <f>L17/O17</f>
        <v>0</v>
      </c>
      <c r="M26" s="33">
        <f>M17/O17</f>
        <v>0</v>
      </c>
      <c r="N26" s="33">
        <f>N17/O17</f>
        <v>8.1033262561924987E-2</v>
      </c>
      <c r="O26" s="34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6">
        <v>43530</v>
      </c>
      <c r="H27" s="32" t="s">
        <v>25</v>
      </c>
      <c r="I27" s="33">
        <f>I18/O18</f>
        <v>5.2442727021805136E-2</v>
      </c>
      <c r="J27" s="33">
        <f>J18/O18</f>
        <v>7.7836047474468678E-2</v>
      </c>
      <c r="K27" s="33">
        <f>K18/O18</f>
        <v>0</v>
      </c>
      <c r="L27" s="33">
        <f>L18/O18</f>
        <v>0.8175545128346674</v>
      </c>
      <c r="M27" s="33">
        <f>M18/O18</f>
        <v>0</v>
      </c>
      <c r="N27" s="33">
        <f>N18/O18</f>
        <v>5.2166712669058792E-2</v>
      </c>
      <c r="O27" s="34">
        <f>SUM(I27:N27)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6">
        <v>43532</v>
      </c>
      <c r="H28" s="32" t="s">
        <v>19</v>
      </c>
      <c r="I28" s="33">
        <f>I19/O19</f>
        <v>0.45814376706096449</v>
      </c>
      <c r="J28" s="33">
        <f>J19/O19</f>
        <v>0.38762511373976344</v>
      </c>
      <c r="K28" s="33">
        <f>K19/O19</f>
        <v>0</v>
      </c>
      <c r="L28" s="33">
        <f>L19/O19</f>
        <v>2.7297543221110099E-2</v>
      </c>
      <c r="M28" s="33">
        <f>M19/O19</f>
        <v>4.0946314831665151E-2</v>
      </c>
      <c r="N28" s="33">
        <f>N19/O19</f>
        <v>8.598726114649681E-2</v>
      </c>
      <c r="O28" s="34">
        <f>SUM(I28:N28)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6">
        <v>43532</v>
      </c>
      <c r="H29" s="32" t="s">
        <v>16</v>
      </c>
      <c r="I29" s="33">
        <f>I20/O20</f>
        <v>0.17651933701657457</v>
      </c>
      <c r="J29" s="33">
        <f>J20/O20</f>
        <v>2.4861878453038673E-2</v>
      </c>
      <c r="K29" s="33">
        <f>K20/O20</f>
        <v>0</v>
      </c>
      <c r="L29" s="33">
        <f>L20/O20</f>
        <v>0.74640883977900552</v>
      </c>
      <c r="M29" s="33">
        <f>M20/O20</f>
        <v>0</v>
      </c>
      <c r="N29" s="33">
        <f>N20/O20</f>
        <v>5.2209944751381215E-2</v>
      </c>
      <c r="O29" s="35">
        <f>SUM(I29:N29)</f>
        <v>0.99999999999999989</v>
      </c>
    </row>
    <row r="30" spans="1:15" x14ac:dyDescent="0.3">
      <c r="A30" s="5" t="s">
        <v>25</v>
      </c>
      <c r="B30" s="5" t="s">
        <v>26</v>
      </c>
      <c r="C30" s="5">
        <v>15</v>
      </c>
      <c r="D30" s="6">
        <v>43532</v>
      </c>
      <c r="H30" s="36" t="s">
        <v>27</v>
      </c>
      <c r="I30" s="37">
        <f t="shared" ref="I30:N30" si="1">AVERAGE(I26:I29)</f>
        <v>0.2850991753969167</v>
      </c>
      <c r="J30" s="37">
        <f t="shared" si="1"/>
        <v>0.22360694533790756</v>
      </c>
      <c r="K30" s="37">
        <f t="shared" si="1"/>
        <v>1.5392781316348195E-2</v>
      </c>
      <c r="L30" s="37">
        <f t="shared" si="1"/>
        <v>0.39781522395869573</v>
      </c>
      <c r="M30" s="37">
        <f t="shared" si="1"/>
        <v>1.0236578707916288E-2</v>
      </c>
      <c r="N30" s="38">
        <f t="shared" si="1"/>
        <v>6.7849295282215449E-2</v>
      </c>
      <c r="O30" s="39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3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3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3">
      <c r="A121" s="5" t="s">
        <v>6</v>
      </c>
      <c r="B121" s="5" t="s">
        <v>7</v>
      </c>
      <c r="C121" s="5">
        <v>30</v>
      </c>
      <c r="D121" s="6">
        <v>43614</v>
      </c>
    </row>
    <row r="122" spans="1:4" x14ac:dyDescent="0.3">
      <c r="A122" s="5" t="s">
        <v>19</v>
      </c>
      <c r="B122" s="5" t="s">
        <v>24</v>
      </c>
      <c r="C122" s="5">
        <v>84</v>
      </c>
      <c r="D122" s="6">
        <v>43614</v>
      </c>
    </row>
    <row r="123" spans="1:4" x14ac:dyDescent="0.3">
      <c r="A123" s="5" t="s">
        <v>16</v>
      </c>
      <c r="B123" s="5" t="s">
        <v>24</v>
      </c>
      <c r="C123" s="5">
        <v>84</v>
      </c>
      <c r="D123" s="6">
        <v>43614</v>
      </c>
    </row>
    <row r="124" spans="1:4" x14ac:dyDescent="0.3">
      <c r="A124" s="5" t="s">
        <v>6</v>
      </c>
      <c r="B124" s="5" t="s">
        <v>24</v>
      </c>
      <c r="C124" s="5">
        <v>84</v>
      </c>
      <c r="D124" s="6">
        <v>43614</v>
      </c>
    </row>
    <row r="125" spans="1:4" x14ac:dyDescent="0.3">
      <c r="A125" s="5" t="s">
        <v>25</v>
      </c>
      <c r="B125" s="5" t="s">
        <v>24</v>
      </c>
      <c r="C125" s="5">
        <v>84</v>
      </c>
      <c r="D125" s="6">
        <v>43614</v>
      </c>
    </row>
    <row r="126" spans="1:4" x14ac:dyDescent="0.3">
      <c r="A126" s="5" t="s">
        <v>6</v>
      </c>
      <c r="B126" s="5" t="s">
        <v>12</v>
      </c>
      <c r="C126" s="5">
        <v>64</v>
      </c>
      <c r="D126" s="40" t="s">
        <v>29</v>
      </c>
    </row>
    <row r="127" spans="1:4" x14ac:dyDescent="0.3">
      <c r="A127" s="5" t="s">
        <v>6</v>
      </c>
      <c r="B127" s="5" t="s">
        <v>7</v>
      </c>
      <c r="C127" s="5">
        <v>98</v>
      </c>
      <c r="D127" s="40" t="s">
        <v>29</v>
      </c>
    </row>
    <row r="128" spans="1:4" x14ac:dyDescent="0.3">
      <c r="A128" s="5" t="s">
        <v>19</v>
      </c>
      <c r="B128" s="5" t="s">
        <v>17</v>
      </c>
      <c r="C128" s="5">
        <v>60</v>
      </c>
      <c r="D128" s="40">
        <v>43471</v>
      </c>
    </row>
    <row r="129" spans="1:4" x14ac:dyDescent="0.3">
      <c r="A129" s="5" t="s">
        <v>16</v>
      </c>
      <c r="B129" s="5" t="s">
        <v>15</v>
      </c>
      <c r="C129" s="5">
        <v>165</v>
      </c>
      <c r="D129" s="40">
        <v>43616</v>
      </c>
    </row>
    <row r="130" spans="1:4" x14ac:dyDescent="0.3">
      <c r="A130" s="5" t="s">
        <v>25</v>
      </c>
      <c r="B130" s="5" t="s">
        <v>15</v>
      </c>
      <c r="C130" s="5">
        <v>165</v>
      </c>
      <c r="D130" s="40">
        <v>43616</v>
      </c>
    </row>
    <row r="131" spans="1:4" x14ac:dyDescent="0.3">
      <c r="A131" s="5" t="s">
        <v>16</v>
      </c>
      <c r="B131" s="5" t="s">
        <v>15</v>
      </c>
      <c r="C131" s="5">
        <v>118</v>
      </c>
      <c r="D131" s="40">
        <v>43618</v>
      </c>
    </row>
    <row r="132" spans="1:4" x14ac:dyDescent="0.3">
      <c r="A132" s="5" t="s">
        <v>25</v>
      </c>
      <c r="B132" s="5" t="s">
        <v>15</v>
      </c>
      <c r="C132" s="5">
        <v>118</v>
      </c>
      <c r="D132" s="40">
        <v>43618</v>
      </c>
    </row>
    <row r="133" spans="1:4" x14ac:dyDescent="0.3">
      <c r="A133" s="5" t="s">
        <v>25</v>
      </c>
      <c r="B133" s="5" t="s">
        <v>7</v>
      </c>
      <c r="C133" s="5">
        <v>20</v>
      </c>
      <c r="D133" s="6">
        <v>43530</v>
      </c>
    </row>
    <row r="134" spans="1:4" x14ac:dyDescent="0.3">
      <c r="A134" s="5" t="s">
        <v>19</v>
      </c>
      <c r="B134" s="5" t="s">
        <v>24</v>
      </c>
      <c r="C134" s="5">
        <v>30</v>
      </c>
      <c r="D134" s="40">
        <v>43619</v>
      </c>
    </row>
    <row r="135" spans="1:4" x14ac:dyDescent="0.3">
      <c r="A135" s="5" t="s">
        <v>19</v>
      </c>
      <c r="B135" s="5" t="s">
        <v>17</v>
      </c>
      <c r="C135" s="5">
        <v>30</v>
      </c>
      <c r="D135" s="40">
        <v>43619</v>
      </c>
    </row>
    <row r="136" spans="1:4" x14ac:dyDescent="0.3">
      <c r="A136" s="5" t="s">
        <v>19</v>
      </c>
      <c r="B136" s="5" t="s">
        <v>7</v>
      </c>
      <c r="C136" s="5">
        <v>35</v>
      </c>
      <c r="D136" s="40">
        <v>43619</v>
      </c>
    </row>
    <row r="137" spans="1:4" x14ac:dyDescent="0.3">
      <c r="A137" s="5" t="s">
        <v>25</v>
      </c>
      <c r="B137" s="5" t="s">
        <v>15</v>
      </c>
      <c r="C137" s="5">
        <v>180</v>
      </c>
      <c r="D137" s="40">
        <v>43620</v>
      </c>
    </row>
    <row r="138" spans="1:4" x14ac:dyDescent="0.3">
      <c r="A138" s="5" t="s">
        <v>16</v>
      </c>
      <c r="B138" s="5" t="s">
        <v>15</v>
      </c>
      <c r="C138" s="5">
        <v>180</v>
      </c>
      <c r="D138" s="40">
        <v>43620</v>
      </c>
    </row>
    <row r="139" spans="1:4" x14ac:dyDescent="0.3">
      <c r="A139" s="5" t="s">
        <v>25</v>
      </c>
      <c r="B139" s="5" t="s">
        <v>7</v>
      </c>
      <c r="C139" s="5">
        <v>10</v>
      </c>
      <c r="D139" s="6">
        <v>43620</v>
      </c>
    </row>
    <row r="140" spans="1:4" x14ac:dyDescent="0.3">
      <c r="A140" s="5" t="s">
        <v>19</v>
      </c>
      <c r="B140" s="5" t="s">
        <v>24</v>
      </c>
      <c r="C140" s="5">
        <v>55</v>
      </c>
      <c r="D140" s="6">
        <v>43621</v>
      </c>
    </row>
    <row r="141" spans="1:4" x14ac:dyDescent="0.3">
      <c r="A141" s="5" t="s">
        <v>16</v>
      </c>
      <c r="B141" s="5" t="s">
        <v>24</v>
      </c>
      <c r="C141" s="5">
        <v>55</v>
      </c>
      <c r="D141" s="6">
        <v>43621</v>
      </c>
    </row>
    <row r="142" spans="1:4" x14ac:dyDescent="0.3">
      <c r="A142" s="5" t="s">
        <v>6</v>
      </c>
      <c r="B142" s="5" t="s">
        <v>24</v>
      </c>
      <c r="C142" s="5">
        <v>55</v>
      </c>
      <c r="D142" s="6">
        <v>43621</v>
      </c>
    </row>
    <row r="143" spans="1:4" x14ac:dyDescent="0.3">
      <c r="A143" s="5" t="s">
        <v>25</v>
      </c>
      <c r="B143" s="5" t="s">
        <v>24</v>
      </c>
      <c r="C143" s="5">
        <v>55</v>
      </c>
      <c r="D143" s="6">
        <v>43621</v>
      </c>
    </row>
    <row r="144" spans="1:4" x14ac:dyDescent="0.3">
      <c r="A144" s="5" t="s">
        <v>19</v>
      </c>
      <c r="B144" s="5" t="s">
        <v>7</v>
      </c>
      <c r="C144" s="5">
        <v>60</v>
      </c>
      <c r="D144" s="6">
        <v>43621</v>
      </c>
    </row>
    <row r="145" spans="1:4" x14ac:dyDescent="0.3">
      <c r="A145" s="5" t="s">
        <v>16</v>
      </c>
      <c r="B145" s="5" t="s">
        <v>7</v>
      </c>
      <c r="C145" s="5">
        <v>30</v>
      </c>
      <c r="D145" s="6">
        <v>43621</v>
      </c>
    </row>
    <row r="146" spans="1:4" x14ac:dyDescent="0.3">
      <c r="A146" s="5" t="s">
        <v>6</v>
      </c>
      <c r="B146" s="5" t="s">
        <v>7</v>
      </c>
      <c r="C146" s="5">
        <v>60</v>
      </c>
      <c r="D146" s="6">
        <v>43621</v>
      </c>
    </row>
    <row r="147" spans="1:4" x14ac:dyDescent="0.3">
      <c r="A147" s="5" t="s">
        <v>25</v>
      </c>
      <c r="B147" s="5" t="s">
        <v>7</v>
      </c>
      <c r="C147" s="5">
        <v>30</v>
      </c>
      <c r="D147" s="6">
        <v>43621</v>
      </c>
    </row>
    <row r="148" spans="1:4" x14ac:dyDescent="0.3">
      <c r="A148" s="5" t="s">
        <v>16</v>
      </c>
      <c r="B148" s="5" t="s">
        <v>15</v>
      </c>
      <c r="C148" s="5">
        <v>30</v>
      </c>
      <c r="D148" s="6">
        <v>43621</v>
      </c>
    </row>
    <row r="149" spans="1:4" x14ac:dyDescent="0.3">
      <c r="A149" s="5" t="s">
        <v>25</v>
      </c>
      <c r="B149" s="5" t="s">
        <v>15</v>
      </c>
      <c r="C149" s="5">
        <v>30</v>
      </c>
      <c r="D149" s="6">
        <v>43621</v>
      </c>
    </row>
    <row r="150" spans="1:4" x14ac:dyDescent="0.3">
      <c r="A150" s="5" t="s">
        <v>16</v>
      </c>
      <c r="B150" s="5" t="s">
        <v>7</v>
      </c>
      <c r="C150" s="5">
        <v>174</v>
      </c>
      <c r="D150" s="6">
        <v>43622</v>
      </c>
    </row>
    <row r="151" spans="1:4" x14ac:dyDescent="0.3">
      <c r="A151" s="5" t="s">
        <v>25</v>
      </c>
      <c r="B151" s="5" t="s">
        <v>15</v>
      </c>
      <c r="C151" s="5">
        <v>185</v>
      </c>
      <c r="D151" s="41">
        <v>43622</v>
      </c>
    </row>
    <row r="152" spans="1:4" x14ac:dyDescent="0.3">
      <c r="A152" s="5" t="s">
        <v>25</v>
      </c>
      <c r="B152" s="5" t="s">
        <v>7</v>
      </c>
      <c r="C152" s="5">
        <v>10</v>
      </c>
      <c r="D152" s="41">
        <v>43622</v>
      </c>
    </row>
    <row r="153" spans="1:4" x14ac:dyDescent="0.3">
      <c r="A153" s="5" t="s">
        <v>19</v>
      </c>
      <c r="B153" s="5" t="s">
        <v>7</v>
      </c>
      <c r="C153" s="5">
        <v>110</v>
      </c>
      <c r="D153" s="41">
        <v>43622</v>
      </c>
    </row>
    <row r="154" spans="1:4" x14ac:dyDescent="0.3">
      <c r="A154" s="5" t="s">
        <v>19</v>
      </c>
      <c r="B154" s="5" t="s">
        <v>7</v>
      </c>
      <c r="C154" s="5">
        <v>55</v>
      </c>
      <c r="D154" s="41">
        <v>43622</v>
      </c>
    </row>
    <row r="155" spans="1:4" x14ac:dyDescent="0.3">
      <c r="A155" s="5" t="s">
        <v>6</v>
      </c>
      <c r="B155" s="5" t="s">
        <v>12</v>
      </c>
      <c r="C155" s="5">
        <v>30</v>
      </c>
      <c r="D155" s="45">
        <v>43623</v>
      </c>
    </row>
    <row r="156" spans="1:4" x14ac:dyDescent="0.3">
      <c r="A156" s="5" t="s">
        <v>6</v>
      </c>
      <c r="B156" s="5" t="s">
        <v>24</v>
      </c>
      <c r="C156" s="5">
        <v>40</v>
      </c>
      <c r="D156" s="45">
        <v>43625</v>
      </c>
    </row>
    <row r="157" spans="1:4" x14ac:dyDescent="0.3">
      <c r="A157" s="5" t="s">
        <v>6</v>
      </c>
      <c r="B157" s="5" t="s">
        <v>7</v>
      </c>
      <c r="C157" s="5">
        <v>240</v>
      </c>
      <c r="D157" s="45">
        <v>43625</v>
      </c>
    </row>
    <row r="158" spans="1:4" x14ac:dyDescent="0.3">
      <c r="A158" s="5"/>
      <c r="B158" s="5"/>
      <c r="C158" s="5"/>
      <c r="D158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10</cp:revision>
  <dcterms:created xsi:type="dcterms:W3CDTF">2019-01-18T12:36:10Z</dcterms:created>
  <dcterms:modified xsi:type="dcterms:W3CDTF">2019-06-09T16:21:08Z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