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cuments\GitHub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L21" i="1" l="1"/>
  <c r="N21" i="1"/>
  <c r="I21" i="1"/>
  <c r="J21" i="1"/>
  <c r="O20" i="1"/>
  <c r="J29" i="1" s="1"/>
  <c r="M21" i="1"/>
  <c r="O19" i="1"/>
  <c r="K28" i="1" s="1"/>
  <c r="O18" i="1"/>
  <c r="K27" i="1" s="1"/>
  <c r="I12" i="1"/>
  <c r="J6" i="1" s="1"/>
  <c r="O17" i="1"/>
  <c r="I26" i="1" s="1"/>
  <c r="K21" i="1"/>
  <c r="I28" i="1" l="1"/>
  <c r="I27" i="1"/>
  <c r="L27" i="1"/>
  <c r="L28" i="1"/>
  <c r="N28" i="1"/>
  <c r="J10" i="1"/>
  <c r="J28" i="1"/>
  <c r="M28" i="1"/>
  <c r="K29" i="1"/>
  <c r="O21" i="1"/>
  <c r="J11" i="1"/>
  <c r="L29" i="1"/>
  <c r="I29" i="1"/>
  <c r="J9" i="1"/>
  <c r="N29" i="1"/>
  <c r="N26" i="1"/>
  <c r="J27" i="1"/>
  <c r="J8" i="1"/>
  <c r="M26" i="1"/>
  <c r="L26" i="1"/>
  <c r="M29" i="1"/>
  <c r="M27" i="1"/>
  <c r="J26" i="1"/>
  <c r="N27" i="1"/>
  <c r="K26" i="1"/>
  <c r="J7" i="1"/>
  <c r="L30" i="1" l="1"/>
  <c r="I30" i="1"/>
  <c r="O27" i="1"/>
  <c r="J30" i="1"/>
  <c r="O28" i="1"/>
  <c r="N30" i="1"/>
  <c r="K30" i="1"/>
  <c r="O29" i="1"/>
  <c r="M30" i="1"/>
  <c r="J12" i="1"/>
  <c r="O26" i="1"/>
  <c r="O30" i="1" l="1"/>
</calcChain>
</file>

<file path=xl/sharedStrings.xml><?xml version="1.0" encoding="utf-8"?>
<sst xmlns="http://schemas.openxmlformats.org/spreadsheetml/2006/main" count="341" uniqueCount="30">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</sst>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on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132" zoomScale="85" zoomScaleNormal="85" workbookViewId="0">
      <selection activeCell="H157" sqref="H157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756</v>
      </c>
      <c r="J6" s="10">
        <f>I6/I12</f>
        <v>6.5189273087867552E-2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2702</v>
      </c>
      <c r="J7" s="10">
        <f>(I7/I12)</f>
        <v>0.23299129085108217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2336</v>
      </c>
      <c r="J8" s="10">
        <f>I8/I12</f>
        <v>0.2014314046736225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174</v>
      </c>
      <c r="J9" s="10">
        <f>I9/I12</f>
        <v>1.5003880313874278E-2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5539</v>
      </c>
      <c r="J10" s="10">
        <f>I10/I12</f>
        <v>0.47762352332499786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90</v>
      </c>
      <c r="J11" s="13">
        <f>I11/I12</f>
        <v>7.760627748555661E-3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11597</v>
      </c>
      <c r="J12" s="16">
        <f>SUM(J6:J11)</f>
        <v>0.99999999999999989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1041</v>
      </c>
      <c r="J17" s="21">
        <f>SUMIFS(C:C,B:B,"Documenti di processo",A:A,"Giovanni")</f>
        <v>1112</v>
      </c>
      <c r="K17" s="21">
        <f>SUMIFS(C:C,B:B,"Manuale",A:A,"Giovanni")</f>
        <v>174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189</v>
      </c>
      <c r="O17" s="22">
        <f>SUM(I17:N17)</f>
        <v>2516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2777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3428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842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90</v>
      </c>
      <c r="N19" s="21">
        <f>SUMIFS(C:C,B:B,"Ispezione codice",A:A,"Luca")</f>
        <v>189</v>
      </c>
      <c r="O19" s="22">
        <f>SUM(I19:N19)</f>
        <v>2033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2702</v>
      </c>
      <c r="M20" s="21">
        <f>SUMIFS(C:C,B:B,"Testing",A:A,"Viktorija")</f>
        <v>0</v>
      </c>
      <c r="N20" s="21">
        <f>SUMIFS(C:C,B:B,"Ispezione codice",A:A,"Viktorija")</f>
        <v>189</v>
      </c>
      <c r="O20" s="22">
        <f>SUM(I20:N20)</f>
        <v>3620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675.5</v>
      </c>
      <c r="J21" s="25">
        <f t="shared" si="0"/>
        <v>584</v>
      </c>
      <c r="K21" s="25">
        <f t="shared" si="0"/>
        <v>43.5</v>
      </c>
      <c r="L21" s="25">
        <f t="shared" si="0"/>
        <v>1384.75</v>
      </c>
      <c r="M21" s="25">
        <f t="shared" si="0"/>
        <v>22.5</v>
      </c>
      <c r="N21" s="26">
        <f t="shared" si="0"/>
        <v>189</v>
      </c>
      <c r="O21" s="27">
        <f>SUM(O17:O20)</f>
        <v>11597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0.41375198728139906</v>
      </c>
      <c r="J26" s="32">
        <f>J17/O17</f>
        <v>0.44197138314785372</v>
      </c>
      <c r="K26" s="32">
        <f>K17/O17</f>
        <v>6.9157392686804445E-2</v>
      </c>
      <c r="L26" s="32">
        <f>L17/O17</f>
        <v>0</v>
      </c>
      <c r="M26" s="32">
        <f>M17/O17</f>
        <v>0</v>
      </c>
      <c r="N26" s="32">
        <f>N17/O17</f>
        <v>7.5119236883942772E-2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5.2508751458576426E-2</v>
      </c>
      <c r="J27" s="32">
        <f>J18/O18</f>
        <v>8.2263710618436403E-2</v>
      </c>
      <c r="K27" s="32">
        <f>K18/O18</f>
        <v>0</v>
      </c>
      <c r="L27" s="32">
        <f>L18/O18</f>
        <v>0.81009334889148188</v>
      </c>
      <c r="M27" s="32">
        <f>M18/O18</f>
        <v>0</v>
      </c>
      <c r="N27" s="32">
        <f>N18/O18</f>
        <v>5.513418903150525E-2</v>
      </c>
      <c r="O27" s="33">
        <f>SUM(I27:N27)</f>
        <v>0.99999999999999989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0.41416625676340385</v>
      </c>
      <c r="J28" s="32">
        <f>J19/O19</f>
        <v>0.41908509591736348</v>
      </c>
      <c r="K28" s="32">
        <f>K19/O19</f>
        <v>0</v>
      </c>
      <c r="L28" s="32">
        <f>L19/O19</f>
        <v>2.9513034923757994E-2</v>
      </c>
      <c r="M28" s="32">
        <f>M19/O19</f>
        <v>4.4269552385636991E-2</v>
      </c>
      <c r="N28" s="32">
        <f>N19/O19</f>
        <v>9.2966060009837675E-2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0.17651933701657457</v>
      </c>
      <c r="J29" s="32">
        <f>J20/O20</f>
        <v>2.4861878453038673E-2</v>
      </c>
      <c r="K29" s="32">
        <f>K20/O20</f>
        <v>0</v>
      </c>
      <c r="L29" s="32">
        <f>L20/O20</f>
        <v>0.74640883977900552</v>
      </c>
      <c r="M29" s="32">
        <f>M20/O20</f>
        <v>0</v>
      </c>
      <c r="N29" s="32">
        <f>N20/O20</f>
        <v>5.2209944751381215E-2</v>
      </c>
      <c r="O29" s="34">
        <f>SUM(I29:N29)</f>
        <v>0.99999999999999989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0.26423658312998849</v>
      </c>
      <c r="J30" s="36">
        <f t="shared" si="1"/>
        <v>0.24204551703417307</v>
      </c>
      <c r="K30" s="36">
        <f t="shared" si="1"/>
        <v>1.7289348171701111E-2</v>
      </c>
      <c r="L30" s="36">
        <f t="shared" si="1"/>
        <v>0.39650380589856138</v>
      </c>
      <c r="M30" s="36">
        <f t="shared" si="1"/>
        <v>1.1067388096409248E-2</v>
      </c>
      <c r="N30" s="37">
        <f t="shared" si="1"/>
        <v>6.885735766916673E-2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1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1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1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1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1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1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1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1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1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1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1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1">
        <v>43620</v>
      </c>
    </row>
    <row r="139" spans="1:4" x14ac:dyDescent="0.25">
      <c r="A139" s="39" t="s">
        <v>25</v>
      </c>
      <c r="B139" s="39" t="s">
        <v>7</v>
      </c>
      <c r="C139" s="39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39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39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39" t="s">
        <v>7</v>
      </c>
      <c r="C146" s="5">
        <v>60</v>
      </c>
      <c r="D146" s="40">
        <v>43621</v>
      </c>
    </row>
    <row r="147" spans="1:4" x14ac:dyDescent="0.25">
      <c r="A147" s="5" t="s">
        <v>25</v>
      </c>
      <c r="B147" s="39" t="s">
        <v>7</v>
      </c>
      <c r="C147" s="5">
        <v>30</v>
      </c>
      <c r="D147" s="40">
        <v>43621</v>
      </c>
    </row>
    <row r="148" spans="1:4" x14ac:dyDescent="0.25">
      <c r="A148" s="39" t="s">
        <v>16</v>
      </c>
      <c r="B148" s="39" t="s">
        <v>15</v>
      </c>
      <c r="C148" s="39">
        <v>30</v>
      </c>
      <c r="D148" s="40">
        <v>43621</v>
      </c>
    </row>
    <row r="149" spans="1:4" x14ac:dyDescent="0.25">
      <c r="A149" s="39" t="s">
        <v>25</v>
      </c>
      <c r="B149" s="39" t="s">
        <v>15</v>
      </c>
      <c r="C149" s="39">
        <v>30</v>
      </c>
      <c r="D149" s="40">
        <v>43621</v>
      </c>
    </row>
    <row r="150" spans="1:4" x14ac:dyDescent="0.25">
      <c r="A150" s="39" t="s">
        <v>16</v>
      </c>
      <c r="B150" s="39" t="s">
        <v>7</v>
      </c>
      <c r="C150" s="39">
        <v>174</v>
      </c>
      <c r="D150" s="40">
        <v>43622</v>
      </c>
    </row>
    <row r="151" spans="1:4" x14ac:dyDescent="0.25">
      <c r="A151" s="39"/>
      <c r="B151" s="39"/>
      <c r="C151" s="39"/>
      <c r="D151" s="39"/>
    </row>
    <row r="152" spans="1:4" x14ac:dyDescent="0.25">
      <c r="A152" s="39"/>
      <c r="B152" s="39"/>
      <c r="C152" s="39"/>
      <c r="D152" s="39"/>
    </row>
    <row r="153" spans="1:4" x14ac:dyDescent="0.25">
      <c r="A153" s="39"/>
      <c r="B153" s="39"/>
      <c r="C153" s="39"/>
      <c r="D153" s="39"/>
    </row>
    <row r="154" spans="1:4" x14ac:dyDescent="0.25">
      <c r="A154" s="39"/>
      <c r="B154" s="39"/>
      <c r="C154" s="39"/>
      <c r="D154" s="39"/>
    </row>
    <row r="155" spans="1:4" x14ac:dyDescent="0.25">
      <c r="A155" s="39"/>
      <c r="B155" s="39"/>
      <c r="C155" s="39"/>
      <c r="D155" s="39"/>
    </row>
    <row r="156" spans="1:4" x14ac:dyDescent="0.25">
      <c r="A156" s="39"/>
      <c r="B156" s="39"/>
      <c r="C156" s="39"/>
      <c r="D156" s="39"/>
    </row>
    <row r="157" spans="1:4" x14ac:dyDescent="0.25">
      <c r="A157" s="39"/>
      <c r="B157" s="39"/>
      <c r="C157" s="39"/>
      <c r="D157" s="39"/>
    </row>
    <row r="158" spans="1:4" x14ac:dyDescent="0.25">
      <c r="A158" s="39"/>
      <c r="B158" s="39"/>
      <c r="C158" s="39"/>
      <c r="D158" s="39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Vik</cp:lastModifiedBy>
  <cp:revision>9</cp:revision>
  <dcterms:created xsi:type="dcterms:W3CDTF">2019-01-18T12:36:10Z</dcterms:created>
  <dcterms:modified xsi:type="dcterms:W3CDTF">2019-06-05T22:40:18Z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