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<sst xmlns="http://schemas.openxmlformats.org/spreadsheetml/2006/main" count="136" uniqueCount="26">
  <si>
    <t xml:space="preserve">Le categorie sono: Analisi Codice, Documentazione (esterna e interna), Manuale, Sviluppo, Testing</t>
  </si>
  <si>
    <t xml:space="preserve">Vecchia convenzione: interno se si è lavorato su documenti dell'organizzazione, GDPR se si è lavorato su documenti di progetto e/o sul codice			</t>
  </si>
  <si>
    <t xml:space="preserve">PERSONA</t>
  </si>
  <si>
    <t xml:space="preserve">ATTIVITÀ</t>
  </si>
  <si>
    <t xml:space="preserve">TEMPO (min)</t>
  </si>
  <si>
    <t xml:space="preserve">DATA</t>
  </si>
  <si>
    <t xml:space="preserve">Giovanni</t>
  </si>
  <si>
    <t xml:space="preserve">Documentazione esterna</t>
  </si>
  <si>
    <t xml:space="preserve">Minuti di lavoro per attività</t>
  </si>
  <si>
    <t xml:space="preserve">Attività</t>
  </si>
  <si>
    <t xml:space="preserve">Totale ore</t>
  </si>
  <si>
    <t xml:space="preserve">Documentazione interna</t>
  </si>
  <si>
    <t xml:space="preserve">Analisi codice</t>
  </si>
  <si>
    <t xml:space="preserve">Manuale</t>
  </si>
  <si>
    <t xml:space="preserve">Sviluppo</t>
  </si>
  <si>
    <t xml:space="preserve">Testing</t>
  </si>
  <si>
    <t xml:space="preserve">Luca</t>
  </si>
  <si>
    <t xml:space="preserve">Hristina</t>
  </si>
  <si>
    <t xml:space="preserve">Documentazione Interna</t>
  </si>
  <si>
    <t xml:space="preserve">Attività per persona (minuti)</t>
  </si>
  <si>
    <t xml:space="preserve">Persona</t>
  </si>
  <si>
    <t xml:space="preserve">Doc. Est.</t>
  </si>
  <si>
    <t xml:space="preserve">Doc.int.</t>
  </si>
  <si>
    <t xml:space="preserve">Viktorija</t>
  </si>
  <si>
    <t xml:space="preserve">Interno</t>
  </si>
  <si>
    <t xml:space="preserve">Documentazione GDPR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</si>
</sst>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35" activeCellId="0" sqref="B35:B36"/>
    </sheetView>
  </sheetViews>
  <sheetFormatPr defaultRowHeight="14.4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23.44"/>
    <col collapsed="false" customWidth="true" hidden="false" outlineLevel="0" max="3" min="3" style="0" width="15.56"/>
    <col collapsed="false" customWidth="true" hidden="false" outlineLevel="0" max="4" min="4" style="0" width="10.89"/>
    <col collapsed="false" customWidth="true" hidden="false" outlineLevel="0" max="7" min="5" style="0" width="8.67"/>
    <col collapsed="false" customWidth="true" hidden="false" outlineLevel="0" max="8" min="8" style="0" width="23.56"/>
    <col collapsed="false" customWidth="true" hidden="false" outlineLevel="0" max="11" min="9" style="0" width="17.33"/>
    <col collapsed="false" customWidth="true" hidden="false" outlineLevel="0" max="13" min="12" style="0" width="17.44"/>
    <col collapsed="false" customWidth="true" hidden="false" outlineLevel="0" max="1025" min="14" style="0" width="8.67"/>
  </cols>
  <sheetData>
    <row r="1" customFormat="false" ht="14.4" hidden="false" customHeight="false" outlineLevel="0" collapsed="false">
      <c r="A1" s="1" t="s">
        <v>0</v>
      </c>
      <c r="H1" s="0" t="s">
        <v>1</v>
      </c>
    </row>
    <row r="2" customFormat="false" ht="14.4" hidden="false" customHeight="false" outlineLevel="0" collapsed="false">
      <c r="A2" s="1"/>
      <c r="B2" s="1"/>
      <c r="C2" s="1"/>
    </row>
    <row r="3" customFormat="false" ht="14.4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H3" s="1"/>
    </row>
    <row r="4" customFormat="false" ht="14.4" hidden="false" customHeight="false" outlineLevel="0" collapsed="false">
      <c r="A4" s="0" t="s">
        <v>6</v>
      </c>
      <c r="B4" s="0" t="s">
        <v>7</v>
      </c>
      <c r="C4" s="0" t="n">
        <v>98</v>
      </c>
      <c r="D4" s="2" t="n">
        <v>43484</v>
      </c>
      <c r="H4" s="3" t="s">
        <v>8</v>
      </c>
      <c r="I4" s="4"/>
    </row>
    <row r="5" customFormat="false" ht="14.4" hidden="false" customHeight="false" outlineLevel="0" collapsed="false">
      <c r="A5" s="0" t="s">
        <v>6</v>
      </c>
      <c r="B5" s="0" t="s">
        <v>7</v>
      </c>
      <c r="C5" s="0" t="n">
        <v>149</v>
      </c>
      <c r="D5" s="2" t="n">
        <v>43493</v>
      </c>
      <c r="H5" s="5" t="s">
        <v>9</v>
      </c>
      <c r="I5" s="6" t="s">
        <v>10</v>
      </c>
    </row>
    <row r="6" customFormat="false" ht="14.4" hidden="false" customHeight="false" outlineLevel="0" collapsed="false">
      <c r="A6" s="0" t="s">
        <v>6</v>
      </c>
      <c r="B6" s="0" t="s">
        <v>11</v>
      </c>
      <c r="C6" s="0" t="n">
        <v>135</v>
      </c>
      <c r="D6" s="2" t="n">
        <v>43494</v>
      </c>
      <c r="H6" s="4" t="s">
        <v>12</v>
      </c>
      <c r="I6" s="7" t="n">
        <f aca="false">SUMIF(B4:B57,"Analisi codice",C4:C57)</f>
        <v>0</v>
      </c>
    </row>
    <row r="7" customFormat="false" ht="14.4" hidden="false" customHeight="false" outlineLevel="0" collapsed="false">
      <c r="A7" s="0" t="s">
        <v>6</v>
      </c>
      <c r="B7" s="0" t="s">
        <v>7</v>
      </c>
      <c r="C7" s="0" t="n">
        <v>53</v>
      </c>
      <c r="D7" s="2" t="n">
        <v>43494</v>
      </c>
      <c r="H7" s="4" t="s">
        <v>7</v>
      </c>
      <c r="I7" s="7" t="n">
        <f aca="false">SUMIF(B4:B58,"Documentazione esterna",C4:C58)</f>
        <v>1196</v>
      </c>
    </row>
    <row r="8" customFormat="false" ht="14.4" hidden="false" customHeight="false" outlineLevel="0" collapsed="false">
      <c r="A8" s="0" t="s">
        <v>6</v>
      </c>
      <c r="B8" s="0" t="s">
        <v>7</v>
      </c>
      <c r="C8" s="0" t="n">
        <v>87</v>
      </c>
      <c r="D8" s="2" t="n">
        <v>43495</v>
      </c>
      <c r="H8" s="4" t="s">
        <v>11</v>
      </c>
      <c r="I8" s="7" t="n">
        <f aca="false">SUMIF(B4:B58,"Documentazione interna",C4:C58)</f>
        <v>1990</v>
      </c>
    </row>
    <row r="9" customFormat="false" ht="14.4" hidden="false" customHeight="false" outlineLevel="0" collapsed="false">
      <c r="A9" s="0" t="s">
        <v>6</v>
      </c>
      <c r="B9" s="0" t="s">
        <v>11</v>
      </c>
      <c r="C9" s="0" t="n">
        <v>74</v>
      </c>
      <c r="D9" s="2" t="n">
        <v>43495</v>
      </c>
      <c r="H9" s="4" t="s">
        <v>13</v>
      </c>
      <c r="I9" s="7" t="n">
        <f aca="false">SUMIF(B4:B57,"Manuale",C4:C57)</f>
        <v>174</v>
      </c>
    </row>
    <row r="10" customFormat="false" ht="14.4" hidden="false" customHeight="false" outlineLevel="0" collapsed="false">
      <c r="A10" s="0" t="s">
        <v>6</v>
      </c>
      <c r="B10" s="0" t="s">
        <v>11</v>
      </c>
      <c r="C10" s="0" t="n">
        <v>32</v>
      </c>
      <c r="D10" s="2" t="n">
        <v>43499</v>
      </c>
      <c r="H10" s="4" t="s">
        <v>14</v>
      </c>
      <c r="I10" s="7" t="n">
        <f aca="false">SUMIF(B4:B58,"Sviluppo",C4:C58)</f>
        <v>1706</v>
      </c>
    </row>
    <row r="11" customFormat="false" ht="14.4" hidden="false" customHeight="false" outlineLevel="0" collapsed="false">
      <c r="A11" s="0" t="s">
        <v>6</v>
      </c>
      <c r="B11" s="0" t="s">
        <v>13</v>
      </c>
      <c r="C11" s="0" t="n">
        <v>127</v>
      </c>
      <c r="D11" s="2" t="n">
        <v>43505</v>
      </c>
      <c r="H11" s="4" t="s">
        <v>15</v>
      </c>
      <c r="I11" s="7" t="n">
        <f aca="false">SUMIF(B4:B57,"Testing",C4:C57)</f>
        <v>0</v>
      </c>
    </row>
    <row r="12" customFormat="false" ht="14.4" hidden="false" customHeight="false" outlineLevel="0" collapsed="false">
      <c r="A12" s="0" t="s">
        <v>6</v>
      </c>
      <c r="B12" s="0" t="s">
        <v>11</v>
      </c>
      <c r="C12" s="0" t="n">
        <v>24</v>
      </c>
      <c r="D12" s="2" t="n">
        <v>43509</v>
      </c>
    </row>
    <row r="13" customFormat="false" ht="14.4" hidden="false" customHeight="false" outlineLevel="0" collapsed="false">
      <c r="A13" s="0" t="s">
        <v>16</v>
      </c>
      <c r="B13" s="0" t="s">
        <v>11</v>
      </c>
      <c r="C13" s="0" t="n">
        <v>195</v>
      </c>
      <c r="D13" s="2" t="n">
        <v>43521</v>
      </c>
    </row>
    <row r="14" customFormat="false" ht="14.4" hidden="false" customHeight="false" outlineLevel="0" collapsed="false">
      <c r="A14" s="0" t="s">
        <v>16</v>
      </c>
      <c r="B14" s="0" t="s">
        <v>11</v>
      </c>
      <c r="C14" s="0" t="n">
        <v>105</v>
      </c>
      <c r="D14" s="2" t="n">
        <v>43523</v>
      </c>
    </row>
    <row r="15" customFormat="false" ht="14.4" hidden="false" customHeight="false" outlineLevel="0" collapsed="false">
      <c r="A15" s="0" t="s">
        <v>17</v>
      </c>
      <c r="B15" s="0" t="s">
        <v>18</v>
      </c>
      <c r="C15" s="0" t="n">
        <v>30</v>
      </c>
      <c r="D15" s="2" t="n">
        <v>43519</v>
      </c>
      <c r="H15" s="8" t="s">
        <v>19</v>
      </c>
      <c r="I15" s="9"/>
      <c r="J15" s="9"/>
      <c r="K15" s="9"/>
      <c r="L15" s="9"/>
      <c r="M15" s="9"/>
    </row>
    <row r="16" customFormat="false" ht="14.4" hidden="false" customHeight="false" outlineLevel="0" collapsed="false">
      <c r="A16" s="0" t="s">
        <v>17</v>
      </c>
      <c r="B16" s="0" t="s">
        <v>14</v>
      </c>
      <c r="C16" s="0" t="n">
        <v>100</v>
      </c>
      <c r="D16" s="2" t="n">
        <v>43520</v>
      </c>
      <c r="H16" s="10" t="s">
        <v>20</v>
      </c>
      <c r="I16" s="11" t="s">
        <v>21</v>
      </c>
      <c r="J16" s="11" t="s">
        <v>22</v>
      </c>
      <c r="K16" s="11" t="s">
        <v>13</v>
      </c>
      <c r="L16" s="11" t="s">
        <v>14</v>
      </c>
      <c r="M16" s="11" t="s">
        <v>15</v>
      </c>
    </row>
    <row r="17" customFormat="false" ht="13.8" hidden="false" customHeight="false" outlineLevel="0" collapsed="false">
      <c r="A17" s="0" t="s">
        <v>17</v>
      </c>
      <c r="B17" s="0" t="s">
        <v>14</v>
      </c>
      <c r="C17" s="0" t="n">
        <v>125</v>
      </c>
      <c r="D17" s="2" t="n">
        <v>43522</v>
      </c>
      <c r="H17" s="12" t="s">
        <v>6</v>
      </c>
      <c r="I17" s="9" t="n">
        <f aca="false">SUMIFS(C4:C57,B4:B57,"Documentazione esterna",A4:A57,"Giovanni")</f>
        <v>611</v>
      </c>
      <c r="J17" s="9" t="n">
        <f aca="false">SUMIFS(C4:C57,B4:B57,"Documentazione interna",A4:A57,"Giovanni")</f>
        <v>796</v>
      </c>
      <c r="K17" s="9" t="n">
        <f aca="false">SUMIFS(C4:C57,B4:B57,"Manuale",A4:A57,"Giovanni")</f>
        <v>174</v>
      </c>
      <c r="L17" s="9" t="n">
        <f aca="false">SUMIFS(C4:C57,B4:B57,"Sviluppo",A4:A57,"Giovanni")</f>
        <v>0</v>
      </c>
      <c r="M17" s="9" t="n">
        <f aca="false">SUMIFS(C4:C57,B4:B57,"Testing",A4:A57,"Giovanni")</f>
        <v>0</v>
      </c>
    </row>
    <row r="18" customFormat="false" ht="13.8" hidden="false" customHeight="false" outlineLevel="0" collapsed="false">
      <c r="A18" s="0" t="s">
        <v>17</v>
      </c>
      <c r="B18" s="0" t="s">
        <v>14</v>
      </c>
      <c r="C18" s="0" t="n">
        <v>170</v>
      </c>
      <c r="D18" s="2" t="n">
        <v>43523</v>
      </c>
      <c r="H18" s="12" t="s">
        <v>17</v>
      </c>
      <c r="I18" s="9" t="n">
        <f aca="false">SUMIFS(C4:C57,B4:B57,"Documentazione esterna",A4:A57,"Hristina")</f>
        <v>0</v>
      </c>
      <c r="J18" s="9" t="n">
        <f aca="false">SUMIFS(C4:C58,B4:B58,"Documentazione interna",A4:A58,"Hristina")</f>
        <v>282</v>
      </c>
      <c r="K18" s="9" t="n">
        <f aca="false">SUMIFS(C4:C57,B4:B57,"Manuale",A4:A57,"Hristina")</f>
        <v>0</v>
      </c>
      <c r="L18" s="9" t="n">
        <f aca="false">SUMIFS(C4:C58,B4:B58,"Sviluppo",A4:A58,"Hristina")</f>
        <v>892</v>
      </c>
      <c r="M18" s="9" t="n">
        <f aca="false">SUMIFS(C4:C37,B4:B37,"Testing",A4:A37,"Hristina")</f>
        <v>0</v>
      </c>
    </row>
    <row r="19" customFormat="false" ht="13.8" hidden="false" customHeight="false" outlineLevel="0" collapsed="false">
      <c r="A19" s="0" t="s">
        <v>17</v>
      </c>
      <c r="B19" s="0" t="s">
        <v>14</v>
      </c>
      <c r="C19" s="0" t="n">
        <v>65</v>
      </c>
      <c r="D19" s="2" t="n">
        <v>43524</v>
      </c>
      <c r="H19" s="12" t="s">
        <v>16</v>
      </c>
      <c r="I19" s="9" t="n">
        <f aca="false">SUMIFS(C4:C57,B4:B57,"Documentazione esterna",A4:A57,"Luca")</f>
        <v>585</v>
      </c>
      <c r="J19" s="9" t="n">
        <f aca="false">SUMIFS(C4:C57,B4:B57,"Documentazione interna",A4:A57,"Luca")</f>
        <v>852</v>
      </c>
      <c r="K19" s="9" t="n">
        <f aca="false">SUMIFS(C4:C57,B4:B57,"Manuale",A4:A57,"Luca")</f>
        <v>0</v>
      </c>
      <c r="L19" s="9" t="n">
        <f aca="false">SUMIFS(C4:C37,B4:B37,"Sviluppo",A4:A37,"Luca")</f>
        <v>0</v>
      </c>
      <c r="M19" s="9" t="n">
        <f aca="false">SUMIFS(C4:C37,B4:B37,"Testing",A4:A37,"Luca")</f>
        <v>0</v>
      </c>
    </row>
    <row r="20" customFormat="false" ht="13.8" hidden="false" customHeight="false" outlineLevel="0" collapsed="false">
      <c r="A20" s="0" t="s">
        <v>23</v>
      </c>
      <c r="B20" s="0" t="s">
        <v>14</v>
      </c>
      <c r="C20" s="0" t="n">
        <v>60</v>
      </c>
      <c r="D20" s="2" t="n">
        <v>43487</v>
      </c>
      <c r="H20" s="12" t="s">
        <v>23</v>
      </c>
      <c r="I20" s="9" t="n">
        <f aca="false">SUMIFS(C4:C57,B4:B57,"Documentazione esterna",A4:A57,"Viktorija")</f>
        <v>0</v>
      </c>
      <c r="J20" s="9" t="n">
        <f aca="false">SUMIFS(C4:C57,B4:B57,"Documentazione interna",A4:A57,"Viktorija")</f>
        <v>60</v>
      </c>
      <c r="K20" s="9" t="n">
        <f aca="false">SUMIFS(C4:C57,B4:B57,"Manuale",A4:A57,"Viktorija")</f>
        <v>0</v>
      </c>
      <c r="L20" s="9" t="n">
        <f aca="false">SUMIFS(C4:C37,B4:B37,"Sviluppo",A4:A37,"Viktorija")</f>
        <v>814</v>
      </c>
      <c r="M20" s="9" t="n">
        <f aca="false">SUMIFS(C4:C37,B4:B37,"Testing",A4:A37,"Viktorija")</f>
        <v>0</v>
      </c>
    </row>
    <row r="21" customFormat="false" ht="13.8" hidden="false" customHeight="false" outlineLevel="0" collapsed="false">
      <c r="A21" s="0" t="s">
        <v>23</v>
      </c>
      <c r="B21" s="0" t="s">
        <v>14</v>
      </c>
      <c r="C21" s="0" t="n">
        <v>103</v>
      </c>
      <c r="D21" s="2" t="n">
        <v>43506</v>
      </c>
    </row>
    <row r="22" customFormat="false" ht="13.8" hidden="false" customHeight="false" outlineLevel="0" collapsed="false">
      <c r="A22" s="0" t="s">
        <v>23</v>
      </c>
      <c r="B22" s="0" t="s">
        <v>14</v>
      </c>
      <c r="C22" s="0" t="n">
        <v>100</v>
      </c>
      <c r="D22" s="2" t="n">
        <v>43520</v>
      </c>
    </row>
    <row r="23" customFormat="false" ht="13.8" hidden="false" customHeight="false" outlineLevel="0" collapsed="false">
      <c r="A23" s="0" t="s">
        <v>23</v>
      </c>
      <c r="B23" s="0" t="s">
        <v>14</v>
      </c>
      <c r="C23" s="0" t="n">
        <v>170</v>
      </c>
      <c r="D23" s="2" t="n">
        <v>43523</v>
      </c>
    </row>
    <row r="24" customFormat="false" ht="13.8" hidden="false" customHeight="false" outlineLevel="0" collapsed="false">
      <c r="A24" s="0" t="s">
        <v>23</v>
      </c>
      <c r="B24" s="0" t="s">
        <v>14</v>
      </c>
      <c r="C24" s="0" t="n">
        <v>45</v>
      </c>
      <c r="D24" s="2" t="n">
        <v>43524</v>
      </c>
    </row>
    <row r="25" customFormat="false" ht="13.8" hidden="false" customHeight="false" outlineLevel="0" collapsed="false">
      <c r="A25" s="0" t="s">
        <v>23</v>
      </c>
      <c r="B25" s="0" t="s">
        <v>14</v>
      </c>
      <c r="C25" s="0" t="n">
        <v>25</v>
      </c>
      <c r="D25" s="2" t="n">
        <v>43530</v>
      </c>
    </row>
    <row r="26" customFormat="false" ht="14.4" hidden="false" customHeight="false" outlineLevel="0" collapsed="false">
      <c r="A26" s="0" t="s">
        <v>16</v>
      </c>
      <c r="B26" s="0" t="s">
        <v>7</v>
      </c>
      <c r="C26" s="0" t="n">
        <v>15</v>
      </c>
      <c r="D26" s="2" t="n">
        <v>43532</v>
      </c>
    </row>
    <row r="27" customFormat="false" ht="14.4" hidden="false" customHeight="false" outlineLevel="0" collapsed="false">
      <c r="A27" s="0" t="s">
        <v>6</v>
      </c>
      <c r="B27" s="0" t="s">
        <v>13</v>
      </c>
      <c r="C27" s="0" t="n">
        <v>47</v>
      </c>
      <c r="D27" s="2" t="n">
        <v>43532</v>
      </c>
    </row>
    <row r="28" customFormat="false" ht="14.4" hidden="false" customHeight="false" outlineLevel="0" collapsed="false">
      <c r="A28" s="0" t="s">
        <v>17</v>
      </c>
      <c r="B28" s="0" t="s">
        <v>24</v>
      </c>
      <c r="C28" s="0" t="n">
        <v>15</v>
      </c>
      <c r="D28" s="2" t="n">
        <v>43532</v>
      </c>
    </row>
    <row r="29" customFormat="false" ht="13.8" hidden="false" customHeight="false" outlineLevel="0" collapsed="false">
      <c r="A29" s="0" t="s">
        <v>17</v>
      </c>
      <c r="B29" s="0" t="s">
        <v>14</v>
      </c>
      <c r="C29" s="0" t="n">
        <v>55</v>
      </c>
      <c r="D29" s="2" t="n">
        <v>43531</v>
      </c>
    </row>
    <row r="30" customFormat="false" ht="13.8" hidden="false" customHeight="false" outlineLevel="0" collapsed="false">
      <c r="A30" s="0" t="s">
        <v>17</v>
      </c>
      <c r="B30" s="0" t="s">
        <v>14</v>
      </c>
      <c r="C30" s="0" t="n">
        <v>68</v>
      </c>
      <c r="D30" s="2" t="n">
        <v>43532</v>
      </c>
    </row>
    <row r="31" customFormat="false" ht="13.8" hidden="false" customHeight="false" outlineLevel="0" collapsed="false">
      <c r="A31" s="0" t="s">
        <v>17</v>
      </c>
      <c r="B31" s="0" t="s">
        <v>14</v>
      </c>
      <c r="C31" s="0" t="n">
        <v>129</v>
      </c>
      <c r="D31" s="2" t="n">
        <v>43533</v>
      </c>
    </row>
    <row r="32" customFormat="false" ht="13.8" hidden="false" customHeight="false" outlineLevel="0" collapsed="false">
      <c r="A32" s="0" t="s">
        <v>17</v>
      </c>
      <c r="B32" s="0" t="s">
        <v>14</v>
      </c>
      <c r="C32" s="0" t="n">
        <v>95</v>
      </c>
      <c r="D32" s="2" t="n">
        <v>43534</v>
      </c>
    </row>
    <row r="33" customFormat="false" ht="14.4" hidden="false" customHeight="false" outlineLevel="0" collapsed="false">
      <c r="A33" s="0" t="s">
        <v>6</v>
      </c>
      <c r="B33" s="0" t="s">
        <v>7</v>
      </c>
      <c r="C33" s="0" t="n">
        <v>74</v>
      </c>
      <c r="D33" s="2" t="n">
        <v>43546</v>
      </c>
    </row>
    <row r="34" customFormat="false" ht="14.4" hidden="false" customHeight="false" outlineLevel="0" collapsed="false">
      <c r="A34" s="0" t="s">
        <v>6</v>
      </c>
      <c r="B34" s="0" t="s">
        <v>11</v>
      </c>
      <c r="C34" s="0" t="n">
        <v>52</v>
      </c>
      <c r="D34" s="2" t="n">
        <v>43546</v>
      </c>
    </row>
    <row r="35" customFormat="false" ht="13.8" hidden="false" customHeight="false" outlineLevel="0" collapsed="false">
      <c r="A35" s="0" t="s">
        <v>23</v>
      </c>
      <c r="B35" s="0" t="s">
        <v>14</v>
      </c>
      <c r="C35" s="0" t="n">
        <v>196</v>
      </c>
      <c r="D35" s="2" t="n">
        <v>43376</v>
      </c>
    </row>
    <row r="36" customFormat="false" ht="13.8" hidden="false" customHeight="false" outlineLevel="0" collapsed="false">
      <c r="A36" s="0" t="s">
        <v>23</v>
      </c>
      <c r="B36" s="0" t="s">
        <v>14</v>
      </c>
      <c r="C36" s="0" t="n">
        <v>115</v>
      </c>
      <c r="D36" s="2" t="n">
        <v>43407</v>
      </c>
    </row>
    <row r="37" customFormat="false" ht="13.8" hidden="false" customHeight="false" outlineLevel="0" collapsed="false">
      <c r="A37" s="0" t="s">
        <v>17</v>
      </c>
      <c r="B37" s="0" t="s">
        <v>11</v>
      </c>
      <c r="C37" s="0" t="n">
        <v>10</v>
      </c>
      <c r="D37" s="2" t="n">
        <v>43546</v>
      </c>
    </row>
    <row r="38" customFormat="false" ht="14.4" hidden="false" customHeight="false" outlineLevel="0" collapsed="false">
      <c r="A38" s="0" t="s">
        <v>16</v>
      </c>
      <c r="B38" s="0" t="s">
        <v>11</v>
      </c>
      <c r="C38" s="0" t="n">
        <v>60</v>
      </c>
      <c r="D38" s="2" t="n">
        <v>43553</v>
      </c>
    </row>
    <row r="39" customFormat="false" ht="14.4" hidden="false" customHeight="false" outlineLevel="0" collapsed="false">
      <c r="A39" s="0" t="s">
        <v>17</v>
      </c>
      <c r="B39" s="0" t="s">
        <v>11</v>
      </c>
      <c r="C39" s="0" t="n">
        <v>60</v>
      </c>
      <c r="D39" s="2" t="n">
        <v>43553</v>
      </c>
    </row>
    <row r="40" customFormat="false" ht="14.4" hidden="false" customHeight="false" outlineLevel="0" collapsed="false">
      <c r="A40" s="0" t="s">
        <v>23</v>
      </c>
      <c r="B40" s="0" t="s">
        <v>11</v>
      </c>
      <c r="C40" s="0" t="n">
        <v>60</v>
      </c>
      <c r="D40" s="2" t="n">
        <v>43553</v>
      </c>
    </row>
    <row r="41" customFormat="false" ht="14.4" hidden="false" customHeight="false" outlineLevel="0" collapsed="false">
      <c r="A41" s="0" t="s">
        <v>16</v>
      </c>
      <c r="B41" s="0" t="s">
        <v>7</v>
      </c>
      <c r="C41" s="0" t="n">
        <v>60</v>
      </c>
      <c r="D41" s="2" t="n">
        <v>43481</v>
      </c>
    </row>
    <row r="42" customFormat="false" ht="14.4" hidden="false" customHeight="false" outlineLevel="0" collapsed="false">
      <c r="A42" s="0" t="s">
        <v>16</v>
      </c>
      <c r="B42" s="0" t="s">
        <v>7</v>
      </c>
      <c r="C42" s="0" t="n">
        <v>150</v>
      </c>
      <c r="D42" s="2" t="n">
        <v>43442</v>
      </c>
    </row>
    <row r="43" customFormat="false" ht="14.4" hidden="false" customHeight="false" outlineLevel="0" collapsed="false">
      <c r="A43" s="0" t="s">
        <v>16</v>
      </c>
      <c r="B43" s="0" t="s">
        <v>7</v>
      </c>
      <c r="C43" s="0" t="n">
        <v>180</v>
      </c>
      <c r="D43" s="2" t="n">
        <v>43448</v>
      </c>
    </row>
    <row r="44" customFormat="false" ht="14.4" hidden="false" customHeight="false" outlineLevel="0" collapsed="false">
      <c r="A44" s="0" t="s">
        <v>16</v>
      </c>
      <c r="B44" s="0" t="s">
        <v>7</v>
      </c>
      <c r="C44" s="0" t="n">
        <v>180</v>
      </c>
      <c r="D44" s="2" t="n">
        <v>43468</v>
      </c>
    </row>
    <row r="45" customFormat="false" ht="14.4" hidden="false" customHeight="false" outlineLevel="0" collapsed="false">
      <c r="A45" s="0" t="s">
        <v>16</v>
      </c>
      <c r="B45" s="0" t="s">
        <v>11</v>
      </c>
      <c r="C45" s="0" t="n">
        <v>120</v>
      </c>
      <c r="D45" s="2" t="n">
        <v>43478</v>
      </c>
    </row>
    <row r="46" customFormat="false" ht="14.4" hidden="false" customHeight="false" outlineLevel="0" collapsed="false">
      <c r="A46" s="0" t="s">
        <v>6</v>
      </c>
      <c r="B46" s="0" t="s">
        <v>11</v>
      </c>
      <c r="C46" s="0" t="n">
        <v>300</v>
      </c>
      <c r="D46" s="2" t="n">
        <v>43449</v>
      </c>
    </row>
    <row r="47" customFormat="false" ht="14.4" hidden="false" customHeight="false" outlineLevel="0" collapsed="false">
      <c r="A47" s="0" t="s">
        <v>6</v>
      </c>
      <c r="B47" s="0" t="s">
        <v>7</v>
      </c>
      <c r="C47" s="0" t="n">
        <v>150</v>
      </c>
      <c r="D47" s="2" t="n">
        <v>43450</v>
      </c>
    </row>
    <row r="48" customFormat="false" ht="14.4" hidden="false" customHeight="false" outlineLevel="0" collapsed="false">
      <c r="A48" s="0" t="s">
        <v>16</v>
      </c>
      <c r="B48" s="0" t="s">
        <v>11</v>
      </c>
      <c r="C48" s="0" t="n">
        <v>82</v>
      </c>
      <c r="D48" s="2" t="n">
        <v>43558</v>
      </c>
    </row>
    <row r="49" customFormat="false" ht="14.4" hidden="false" customHeight="false" outlineLevel="0" collapsed="false">
      <c r="A49" s="0" t="s">
        <v>17</v>
      </c>
      <c r="B49" s="0" t="s">
        <v>11</v>
      </c>
      <c r="C49" s="0" t="n">
        <v>82</v>
      </c>
      <c r="D49" s="2" t="n">
        <v>43558</v>
      </c>
    </row>
    <row r="50" customFormat="false" ht="14.4" hidden="false" customHeight="false" outlineLevel="0" collapsed="false">
      <c r="A50" s="0" t="s">
        <v>6</v>
      </c>
      <c r="B50" s="0" t="s">
        <v>11</v>
      </c>
      <c r="C50" s="0" t="n">
        <v>82</v>
      </c>
      <c r="D50" s="2" t="n">
        <v>43558</v>
      </c>
    </row>
    <row r="51" customFormat="false" ht="13.8" hidden="false" customHeight="false" outlineLevel="0" collapsed="false">
      <c r="A51" s="0" t="s">
        <v>17</v>
      </c>
      <c r="B51" s="0" t="s">
        <v>14</v>
      </c>
      <c r="C51" s="0" t="n">
        <v>85</v>
      </c>
      <c r="D51" s="2" t="n">
        <v>43559</v>
      </c>
    </row>
    <row r="52" customFormat="false" ht="14.4" hidden="false" customHeight="false" outlineLevel="0" collapsed="false">
      <c r="A52" s="0" t="s">
        <v>16</v>
      </c>
      <c r="B52" s="0" t="s">
        <v>11</v>
      </c>
      <c r="C52" s="0" t="n">
        <v>70</v>
      </c>
      <c r="D52" s="2" t="n">
        <v>43571</v>
      </c>
    </row>
    <row r="53" customFormat="false" ht="14.4" hidden="false" customHeight="false" outlineLevel="0" collapsed="false">
      <c r="A53" s="0" t="s">
        <v>17</v>
      </c>
      <c r="B53" s="0" t="s">
        <v>11</v>
      </c>
      <c r="C53" s="0" t="n">
        <v>70</v>
      </c>
      <c r="D53" s="2" t="n">
        <v>43571</v>
      </c>
    </row>
    <row r="54" customFormat="false" ht="14.4" hidden="false" customHeight="false" outlineLevel="0" collapsed="false">
      <c r="A54" s="0" t="s">
        <v>16</v>
      </c>
      <c r="B54" s="0" t="s">
        <v>11</v>
      </c>
      <c r="C54" s="0" t="n">
        <v>120</v>
      </c>
      <c r="D54" s="2" t="n">
        <v>43572</v>
      </c>
    </row>
    <row r="55" customFormat="false" ht="14.4" hidden="false" customHeight="false" outlineLevel="0" collapsed="false">
      <c r="A55" s="0" t="s">
        <v>16</v>
      </c>
      <c r="B55" s="0" t="s">
        <v>11</v>
      </c>
      <c r="C55" s="0" t="n">
        <v>100</v>
      </c>
      <c r="D55" s="2" t="n">
        <v>43574</v>
      </c>
    </row>
    <row r="56" customFormat="false" ht="14.4" hidden="false" customHeight="false" outlineLevel="0" collapsed="false">
      <c r="A56" s="0" t="s">
        <v>6</v>
      </c>
      <c r="B56" s="0" t="s">
        <v>25</v>
      </c>
      <c r="C56" s="0" t="n">
        <v>42</v>
      </c>
      <c r="D56" s="2" t="n">
        <v>43577</v>
      </c>
    </row>
    <row r="57" customFormat="false" ht="14.4" hidden="false" customHeight="false" outlineLevel="0" collapsed="false">
      <c r="A57" s="0" t="s">
        <v>6</v>
      </c>
      <c r="B57" s="0" t="s">
        <v>11</v>
      </c>
      <c r="C57" s="0" t="n">
        <v>97</v>
      </c>
      <c r="D57" s="2" t="n">
        <v>43578</v>
      </c>
    </row>
    <row r="58" customFormat="false" ht="14.4" hidden="false" customHeight="false" outlineLevel="0" collapsed="false">
      <c r="A58" s="0" t="s">
        <v>17</v>
      </c>
      <c r="B58" s="0" t="s">
        <v>11</v>
      </c>
      <c r="C58" s="0" t="n">
        <v>30</v>
      </c>
      <c r="D58" s="2" t="n">
        <v>43578</v>
      </c>
    </row>
    <row r="5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2019-01-18T12:36:10Z</dcterms:created>
  <dc:creator>Giovanni D'Agostino</dc:creator>
  <dc:description/>
  <dc:language>en-US</dc:language>
  <cp:lastModifiedBy/>
  <dcterms:modified xsi:type="dcterms:W3CDTF">2019-04-23T14:39:19Z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