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<sst xmlns="http://schemas.openxmlformats.org/spreadsheetml/2006/main" count="309" uniqueCount="30">
  <si>
    <t xml:space="preserve">Le categorie sono: Ispezione Codice, Documenti di progetto, Documenti di processo, Manuale, Sviluppo, Testing</t>
  </si>
  <si>
    <t xml:space="preserve">Vecchia convenzione: i verbali esterni sono documenti di progetto, quelli interni di processo</t>
  </si>
  <si>
    <t xml:space="preserve">PERSONA</t>
  </si>
  <si>
    <t xml:space="preserve">ATTIVITÀ</t>
  </si>
  <si>
    <t xml:space="preserve">TEMPO (min)</t>
  </si>
  <si>
    <t xml:space="preserve">DATA</t>
  </si>
  <si>
    <t xml:space="preserve">Giovanni</t>
  </si>
  <si>
    <t xml:space="preserve">Documenti di progetto</t>
  </si>
  <si>
    <t xml:space="preserve">Minuti di lavoro per attività e relativa percentuale</t>
  </si>
  <si>
    <t xml:space="preserve">Attività</t>
  </si>
  <si>
    <t xml:space="preserve">Totale minuti</t>
  </si>
  <si>
    <t xml:space="preserve">Percentuale</t>
  </si>
  <si>
    <t xml:space="preserve">Documenti di processo</t>
  </si>
  <si>
    <t xml:space="preserve">Ispezione codice</t>
  </si>
  <si>
    <t xml:space="preserve">Manuale</t>
  </si>
  <si>
    <t xml:space="preserve">Sviluppo</t>
  </si>
  <si>
    <t xml:space="preserve">Viktorija</t>
  </si>
  <si>
    <t xml:space="preserve">Testing</t>
  </si>
  <si>
    <t xml:space="preserve">Totale</t>
  </si>
  <si>
    <t xml:space="preserve">Luca</t>
  </si>
  <si>
    <t xml:space="preserve">Tempo/persona (minuti) per attività e relativa media</t>
  </si>
  <si>
    <t xml:space="preserve">Persona</t>
  </si>
  <si>
    <t xml:space="preserve">Doc. Progetto</t>
  </si>
  <si>
    <t xml:space="preserve">Doc. Processo</t>
  </si>
  <si>
    <t xml:space="preserve">Ispezione Codice</t>
  </si>
  <si>
    <t xml:space="preserve">Hristina</t>
  </si>
  <si>
    <t xml:space="preserve">Interno</t>
  </si>
  <si>
    <t xml:space="preserve">Media</t>
  </si>
  <si>
    <t xml:space="preserve">Percentuale tempo/persona per attività e relativa media</t>
  </si>
  <si>
    <t xml:space="preserve">05/31/2019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</si>
</sst>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%"/>
    <numFmt numFmtId="167" formatCode="0.00%"/>
    <numFmt numFmtId="168" formatCode="0.00"/>
    <numFmt numFmtId="169" formatCode="M/D/YYYY"/>
    <numFmt numFmtId="170" formatCode="MM/DD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8"/>
  <sheetViews>
    <sheetView showFormulas="false" showGridLines="true" showRowColHeaders="true" showZeros="true" rightToLeft="false" tabSelected="true" showOutlineSymbols="true" defaultGridColor="true" view="normal" topLeftCell="A111" colorId="64" zoomScale="85" zoomScaleNormal="85" zoomScalePageLayoutView="100" workbookViewId="0">
      <selection pane="topLeft" activeCell="E133" activeCellId="0" sqref="E133"/>
    </sheetView>
  </sheetViews>
  <sheetFormatPr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3.42"/>
    <col collapsed="false" customWidth="true" hidden="false" outlineLevel="0" max="3" min="3" style="0" width="15.57"/>
    <col collapsed="false" customWidth="true" hidden="false" outlineLevel="0" max="4" min="4" style="0" width="10.85"/>
    <col collapsed="false" customWidth="true" hidden="false" outlineLevel="0" max="7" min="5" style="0" width="8.71"/>
    <col collapsed="false" customWidth="true" hidden="false" outlineLevel="0" max="8" min="8" style="0" width="26.29"/>
    <col collapsed="false" customWidth="true" hidden="false" outlineLevel="0" max="11" min="9" style="0" width="17.29"/>
    <col collapsed="false" customWidth="true" hidden="false" outlineLevel="0" max="14" min="12" style="0" width="17.42"/>
    <col collapsed="false" customWidth="true" hidden="false" outlineLevel="0" max="1025" min="15" style="0" width="8.71"/>
  </cols>
  <sheetData>
    <row r="1" customFormat="false" ht="15" hidden="false" customHeight="false" outlineLevel="0" collapsed="false">
      <c r="F1" s="1" t="s">
        <v>0</v>
      </c>
    </row>
    <row r="2" customFormat="false" ht="15" hidden="false" customHeight="false" outlineLevel="0" collapsed="false">
      <c r="B2" s="2"/>
      <c r="C2" s="2"/>
      <c r="F2" s="3" t="s">
        <v>1</v>
      </c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customFormat="false" ht="15" hidden="false" customHeight="false" outlineLevel="0" collapsed="false">
      <c r="A4" s="5" t="s">
        <v>6</v>
      </c>
      <c r="B4" s="5" t="s">
        <v>7</v>
      </c>
      <c r="C4" s="5" t="n">
        <v>98</v>
      </c>
      <c r="D4" s="6" t="n">
        <v>43484</v>
      </c>
      <c r="H4" s="7" t="s">
        <v>8</v>
      </c>
      <c r="I4" s="7"/>
      <c r="J4" s="7"/>
    </row>
    <row r="5" customFormat="false" ht="15" hidden="false" customHeight="false" outlineLevel="0" collapsed="false">
      <c r="A5" s="5" t="s">
        <v>6</v>
      </c>
      <c r="B5" s="5" t="s">
        <v>7</v>
      </c>
      <c r="C5" s="5" t="n">
        <v>149</v>
      </c>
      <c r="D5" s="6" t="n">
        <v>43493</v>
      </c>
      <c r="H5" s="8" t="s">
        <v>9</v>
      </c>
      <c r="I5" s="9" t="s">
        <v>10</v>
      </c>
      <c r="J5" s="9" t="s">
        <v>11</v>
      </c>
    </row>
    <row r="6" customFormat="false" ht="15" hidden="false" customHeight="false" outlineLevel="0" collapsed="false">
      <c r="A6" s="5" t="s">
        <v>6</v>
      </c>
      <c r="B6" s="5" t="s">
        <v>12</v>
      </c>
      <c r="C6" s="5" t="n">
        <v>135</v>
      </c>
      <c r="D6" s="6" t="n">
        <v>43494</v>
      </c>
      <c r="H6" s="10" t="s">
        <v>13</v>
      </c>
      <c r="I6" s="11" t="n">
        <f aca="false">SUMIF(B:B,"Ispezione codice",C:C)</f>
        <v>506</v>
      </c>
      <c r="J6" s="12" t="n">
        <f aca="false">I6/I12</f>
        <v>0.0481996570775386</v>
      </c>
    </row>
    <row r="7" customFormat="false" ht="15" hidden="false" customHeight="false" outlineLevel="0" collapsed="false">
      <c r="A7" s="5" t="s">
        <v>6</v>
      </c>
      <c r="B7" s="5" t="s">
        <v>7</v>
      </c>
      <c r="C7" s="5" t="n">
        <v>53</v>
      </c>
      <c r="D7" s="6" t="n">
        <v>43494</v>
      </c>
      <c r="H7" s="10" t="s">
        <v>7</v>
      </c>
      <c r="I7" s="11" t="n">
        <f aca="false">SUMIF(B:B,"Documenti di progetto",C:C)</f>
        <v>2303</v>
      </c>
      <c r="J7" s="12" t="n">
        <f aca="false">(I7/I12)</f>
        <v>0.219375119070299</v>
      </c>
    </row>
    <row r="8" customFormat="false" ht="15" hidden="false" customHeight="false" outlineLevel="0" collapsed="false">
      <c r="A8" s="5" t="s">
        <v>6</v>
      </c>
      <c r="B8" s="5" t="s">
        <v>7</v>
      </c>
      <c r="C8" s="5" t="n">
        <v>87</v>
      </c>
      <c r="D8" s="6" t="n">
        <v>43495</v>
      </c>
      <c r="H8" s="10" t="s">
        <v>12</v>
      </c>
      <c r="I8" s="11" t="n">
        <f aca="false">SUMIF(B:B,"Documenti di processo",C:C)</f>
        <v>2336</v>
      </c>
      <c r="J8" s="12" t="n">
        <f aca="false">I8/I12</f>
        <v>0.22251857496666</v>
      </c>
    </row>
    <row r="9" customFormat="false" ht="15" hidden="false" customHeight="false" outlineLevel="0" collapsed="false">
      <c r="A9" s="5" t="s">
        <v>6</v>
      </c>
      <c r="B9" s="5" t="s">
        <v>12</v>
      </c>
      <c r="C9" s="5" t="n">
        <v>74</v>
      </c>
      <c r="D9" s="6" t="n">
        <v>43495</v>
      </c>
      <c r="H9" s="10" t="s">
        <v>14</v>
      </c>
      <c r="I9" s="11" t="n">
        <f aca="false">SUMIF(B:B,"Manuale",C:C)</f>
        <v>174</v>
      </c>
      <c r="J9" s="12" t="n">
        <f aca="false">I9/I12</f>
        <v>0.0165745856353591</v>
      </c>
    </row>
    <row r="10" customFormat="false" ht="15" hidden="false" customHeight="false" outlineLevel="0" collapsed="false">
      <c r="A10" s="5" t="s">
        <v>6</v>
      </c>
      <c r="B10" s="5" t="s">
        <v>12</v>
      </c>
      <c r="C10" s="5" t="n">
        <v>32</v>
      </c>
      <c r="D10" s="6" t="n">
        <v>43499</v>
      </c>
      <c r="H10" s="10" t="s">
        <v>15</v>
      </c>
      <c r="I10" s="11" t="n">
        <f aca="false">SUMIF(B:B,"Sviluppo",C:C)</f>
        <v>5119</v>
      </c>
      <c r="J10" s="12" t="n">
        <f aca="false">I10/I12</f>
        <v>0.487616688893122</v>
      </c>
    </row>
    <row r="11" customFormat="false" ht="15" hidden="false" customHeight="false" outlineLevel="0" collapsed="false">
      <c r="A11" s="5" t="s">
        <v>16</v>
      </c>
      <c r="B11" s="5" t="s">
        <v>7</v>
      </c>
      <c r="C11" s="5" t="n">
        <v>75</v>
      </c>
      <c r="D11" s="6" t="n">
        <v>43497</v>
      </c>
      <c r="H11" s="13" t="s">
        <v>17</v>
      </c>
      <c r="I11" s="14" t="n">
        <f aca="false">SUMIF(B:B,"Testing",C:C)</f>
        <v>60</v>
      </c>
      <c r="J11" s="15" t="n">
        <f aca="false">I11/I12</f>
        <v>0.00571537435702038</v>
      </c>
    </row>
    <row r="12" customFormat="false" ht="15" hidden="false" customHeight="false" outlineLevel="0" collapsed="false">
      <c r="A12" s="5" t="s">
        <v>16</v>
      </c>
      <c r="B12" s="5" t="s">
        <v>7</v>
      </c>
      <c r="C12" s="5" t="n">
        <v>55</v>
      </c>
      <c r="D12" s="6" t="n">
        <v>43503</v>
      </c>
      <c r="H12" s="16" t="s">
        <v>18</v>
      </c>
      <c r="I12" s="17" t="n">
        <f aca="false">SUM(I6:I11)</f>
        <v>10498</v>
      </c>
      <c r="J12" s="18" t="n">
        <f aca="false">SUM(J6:J11)</f>
        <v>1</v>
      </c>
    </row>
    <row r="13" customFormat="false" ht="15" hidden="false" customHeight="false" outlineLevel="0" collapsed="false">
      <c r="A13" s="5" t="s">
        <v>6</v>
      </c>
      <c r="B13" s="5" t="s">
        <v>14</v>
      </c>
      <c r="C13" s="5" t="n">
        <v>127</v>
      </c>
      <c r="D13" s="6" t="n">
        <v>43505</v>
      </c>
      <c r="H13" s="2"/>
    </row>
    <row r="14" customFormat="false" ht="15" hidden="false" customHeight="false" outlineLevel="0" collapsed="false">
      <c r="A14" s="5" t="s">
        <v>6</v>
      </c>
      <c r="B14" s="5" t="s">
        <v>12</v>
      </c>
      <c r="C14" s="5" t="n">
        <v>24</v>
      </c>
      <c r="D14" s="6" t="n">
        <v>43509</v>
      </c>
    </row>
    <row r="15" customFormat="false" ht="15" hidden="false" customHeight="false" outlineLevel="0" collapsed="false">
      <c r="A15" s="5" t="s">
        <v>19</v>
      </c>
      <c r="B15" s="5" t="s">
        <v>12</v>
      </c>
      <c r="C15" s="5" t="n">
        <v>195</v>
      </c>
      <c r="D15" s="6" t="n">
        <v>43521</v>
      </c>
      <c r="H15" s="19" t="s">
        <v>20</v>
      </c>
      <c r="I15" s="19"/>
      <c r="J15" s="19"/>
      <c r="K15" s="19"/>
      <c r="L15" s="19"/>
      <c r="M15" s="19"/>
      <c r="N15" s="19"/>
      <c r="O15" s="19"/>
    </row>
    <row r="16" customFormat="false" ht="15" hidden="false" customHeight="false" outlineLevel="0" collapsed="false">
      <c r="A16" s="5" t="s">
        <v>19</v>
      </c>
      <c r="B16" s="5" t="s">
        <v>12</v>
      </c>
      <c r="C16" s="5" t="n">
        <v>105</v>
      </c>
      <c r="D16" s="6" t="n">
        <v>43523</v>
      </c>
      <c r="H16" s="20" t="s">
        <v>21</v>
      </c>
      <c r="I16" s="21" t="s">
        <v>22</v>
      </c>
      <c r="J16" s="21" t="s">
        <v>23</v>
      </c>
      <c r="K16" s="21" t="s">
        <v>14</v>
      </c>
      <c r="L16" s="21" t="s">
        <v>15</v>
      </c>
      <c r="M16" s="21" t="s">
        <v>17</v>
      </c>
      <c r="N16" s="21" t="s">
        <v>24</v>
      </c>
      <c r="O16" s="22" t="s">
        <v>18</v>
      </c>
    </row>
    <row r="17" customFormat="false" ht="15" hidden="false" customHeight="false" outlineLevel="0" collapsed="false">
      <c r="A17" s="5" t="s">
        <v>25</v>
      </c>
      <c r="B17" s="5" t="s">
        <v>26</v>
      </c>
      <c r="C17" s="5" t="n">
        <v>30</v>
      </c>
      <c r="D17" s="6" t="n">
        <v>43519</v>
      </c>
      <c r="H17" s="23" t="s">
        <v>6</v>
      </c>
      <c r="I17" s="24" t="n">
        <f aca="false">SUMIFS(C:C,B:B,"Documenti di progetto",A:A,"Giovanni")</f>
        <v>981</v>
      </c>
      <c r="J17" s="24" t="n">
        <f aca="false">SUMIFS(C:C,B:B,"Documenti di processo",A:A,"Giovanni")</f>
        <v>1112</v>
      </c>
      <c r="K17" s="24" t="n">
        <f aca="false">SUMIFS(C:C,B:B,"Manuale",A:A,"Giovanni")</f>
        <v>174</v>
      </c>
      <c r="L17" s="24" t="n">
        <f aca="false">SUMIFS(C:C,B:B,"Sviluppo",A:A,"Giovanni")</f>
        <v>0</v>
      </c>
      <c r="M17" s="24" t="n">
        <f aca="false">SUMIFS(C:C,B:B,"Testing",A:A,"Giovanni")</f>
        <v>0</v>
      </c>
      <c r="N17" s="24" t="n">
        <f aca="false">SUMIFS(C:C,B:B,"Ispezione codice",A:A,"Giovanni")</f>
        <v>134</v>
      </c>
      <c r="O17" s="25" t="n">
        <f aca="false">SUM(I17:N17)</f>
        <v>2401</v>
      </c>
    </row>
    <row r="18" customFormat="false" ht="15" hidden="false" customHeight="false" outlineLevel="0" collapsed="false">
      <c r="A18" s="5" t="s">
        <v>25</v>
      </c>
      <c r="B18" s="5" t="s">
        <v>15</v>
      </c>
      <c r="C18" s="5" t="n">
        <v>100</v>
      </c>
      <c r="D18" s="6" t="n">
        <v>43520</v>
      </c>
      <c r="H18" s="23" t="s">
        <v>25</v>
      </c>
      <c r="I18" s="24" t="n">
        <f aca="false">SUMIFS(C:C,B:B,"Documenti di progetto",A:A,"Hristina")</f>
        <v>140</v>
      </c>
      <c r="J18" s="24" t="n">
        <f aca="false">SUMIFS(C:C,B:B,"Documenti di processo",A:A,"Hristina")</f>
        <v>282</v>
      </c>
      <c r="K18" s="24" t="n">
        <f aca="false">SUMIFS(C:C,B:B,"Manuale",A:A,"Hristina")</f>
        <v>0</v>
      </c>
      <c r="L18" s="24" t="n">
        <f aca="false">SUMIFS(C:C,B:B,"Sviluppo",A:A,"Hristina")</f>
        <v>2567</v>
      </c>
      <c r="M18" s="24" t="n">
        <f aca="false">SUMIFS(C:C,B:B,"Testing",A:A,"Hristina")</f>
        <v>0</v>
      </c>
      <c r="N18" s="24" t="n">
        <f aca="false">SUMIFS(C:C,B:B,"Ispezione codice",A:A,"Hristina")</f>
        <v>134</v>
      </c>
      <c r="O18" s="25" t="n">
        <f aca="false">SUM(I18:N18)</f>
        <v>3123</v>
      </c>
    </row>
    <row r="19" customFormat="false" ht="15" hidden="false" customHeight="false" outlineLevel="0" collapsed="false">
      <c r="A19" s="5" t="s">
        <v>25</v>
      </c>
      <c r="B19" s="5" t="s">
        <v>15</v>
      </c>
      <c r="C19" s="5" t="n">
        <v>125</v>
      </c>
      <c r="D19" s="6" t="n">
        <v>43522</v>
      </c>
      <c r="H19" s="23" t="s">
        <v>19</v>
      </c>
      <c r="I19" s="24" t="n">
        <f aca="false">SUMIFS(C:C,B:B,"Documenti di progetto",A:A,"Luca")</f>
        <v>747</v>
      </c>
      <c r="J19" s="24" t="n">
        <f aca="false">SUMIFS(C:C,B:B,"Documenti di processo",A:A,"Luca")</f>
        <v>852</v>
      </c>
      <c r="K19" s="24" t="n">
        <f aca="false">SUMIFS(C:C,B:B,"Manuale",A:A,"Luca")</f>
        <v>0</v>
      </c>
      <c r="L19" s="24" t="n">
        <f aca="false">SUMIFS(C:C,B:B,"Sviluppo",A:A,"Luca")</f>
        <v>60</v>
      </c>
      <c r="M19" s="24" t="n">
        <f aca="false">SUMIFS(C:C,B:B,"Testing",A:A,"Luca")</f>
        <v>60</v>
      </c>
      <c r="N19" s="24" t="n">
        <f aca="false">SUMIFS(C:C,B:B,"Ispezione codice",A:A,"Luca")</f>
        <v>104</v>
      </c>
      <c r="O19" s="25" t="n">
        <f aca="false">SUM(I19:N19)</f>
        <v>1823</v>
      </c>
    </row>
    <row r="20" customFormat="false" ht="15" hidden="false" customHeight="false" outlineLevel="0" collapsed="false">
      <c r="A20" s="5" t="s">
        <v>25</v>
      </c>
      <c r="B20" s="5" t="s">
        <v>15</v>
      </c>
      <c r="C20" s="5" t="n">
        <v>170</v>
      </c>
      <c r="D20" s="6" t="n">
        <v>43523</v>
      </c>
      <c r="H20" s="23" t="s">
        <v>16</v>
      </c>
      <c r="I20" s="24" t="n">
        <f aca="false">SUMIFS(C:C,B:B,"Documenti di progetto",A:A,"Viktorija")</f>
        <v>435</v>
      </c>
      <c r="J20" s="24" t="n">
        <f aca="false">SUMIFS(C:C,B:B,"Documenti di processo",A:A,"Viktorija")</f>
        <v>90</v>
      </c>
      <c r="K20" s="24" t="n">
        <f aca="false">SUMIFS(C:C,B:B,"Manuale",A:A,"Viktorija")</f>
        <v>0</v>
      </c>
      <c r="L20" s="24" t="n">
        <f aca="false">SUMIFS(C:C,B:B,"Sviluppo",A:A,"Viktorija")</f>
        <v>2492</v>
      </c>
      <c r="M20" s="24" t="n">
        <f aca="false">SUMIFS(C:C,B:B,"Testing",A:A,"Viktorija")</f>
        <v>0</v>
      </c>
      <c r="N20" s="24" t="n">
        <f aca="false">SUMIFS(C:C,B:B,"Ispezione codice",A:A,"Viktorija")</f>
        <v>134</v>
      </c>
      <c r="O20" s="25" t="n">
        <f aca="false">SUM(I20:N20)</f>
        <v>3151</v>
      </c>
    </row>
    <row r="21" customFormat="false" ht="15" hidden="false" customHeight="false" outlineLevel="0" collapsed="false">
      <c r="A21" s="5" t="s">
        <v>25</v>
      </c>
      <c r="B21" s="5" t="s">
        <v>15</v>
      </c>
      <c r="C21" s="5" t="n">
        <v>65</v>
      </c>
      <c r="D21" s="6" t="n">
        <v>43524</v>
      </c>
      <c r="H21" s="26" t="s">
        <v>27</v>
      </c>
      <c r="I21" s="27" t="n">
        <f aca="false">AVERAGE(I17:I20)</f>
        <v>575.75</v>
      </c>
      <c r="J21" s="28" t="n">
        <f aca="false">AVERAGE(J17:J20)</f>
        <v>584</v>
      </c>
      <c r="K21" s="28" t="n">
        <f aca="false">AVERAGE(K17:K20)</f>
        <v>43.5</v>
      </c>
      <c r="L21" s="28" t="n">
        <f aca="false">AVERAGE(L17:L20)</f>
        <v>1279.75</v>
      </c>
      <c r="M21" s="28" t="n">
        <f aca="false">AVERAGE(M17:M20)</f>
        <v>15</v>
      </c>
      <c r="N21" s="29" t="n">
        <f aca="false">AVERAGE(N17:N20)</f>
        <v>126.5</v>
      </c>
      <c r="O21" s="30" t="n">
        <f aca="false">SUM(O17:O20)</f>
        <v>10498</v>
      </c>
    </row>
    <row r="22" customFormat="false" ht="15" hidden="false" customHeight="false" outlineLevel="0" collapsed="false">
      <c r="A22" s="5" t="s">
        <v>16</v>
      </c>
      <c r="B22" s="5" t="s">
        <v>26</v>
      </c>
      <c r="C22" s="5" t="n">
        <v>60</v>
      </c>
      <c r="D22" s="6" t="n">
        <v>43487</v>
      </c>
    </row>
    <row r="23" customFormat="false" ht="15" hidden="false" customHeight="false" outlineLevel="0" collapsed="false">
      <c r="A23" s="5" t="s">
        <v>16</v>
      </c>
      <c r="B23" s="5" t="s">
        <v>15</v>
      </c>
      <c r="C23" s="5" t="n">
        <v>103</v>
      </c>
      <c r="D23" s="6" t="n">
        <v>43506</v>
      </c>
    </row>
    <row r="24" customFormat="false" ht="15" hidden="false" customHeight="false" outlineLevel="0" collapsed="false">
      <c r="A24" s="5" t="s">
        <v>16</v>
      </c>
      <c r="B24" s="5" t="s">
        <v>15</v>
      </c>
      <c r="C24" s="5" t="n">
        <v>100</v>
      </c>
      <c r="D24" s="6" t="n">
        <v>43520</v>
      </c>
      <c r="H24" s="31" t="s">
        <v>28</v>
      </c>
      <c r="I24" s="31"/>
      <c r="J24" s="31"/>
      <c r="K24" s="31"/>
      <c r="L24" s="31"/>
      <c r="M24" s="31"/>
      <c r="N24" s="31"/>
      <c r="O24" s="31"/>
    </row>
    <row r="25" customFormat="false" ht="15" hidden="false" customHeight="false" outlineLevel="0" collapsed="false">
      <c r="A25" s="5" t="s">
        <v>16</v>
      </c>
      <c r="B25" s="5" t="s">
        <v>15</v>
      </c>
      <c r="C25" s="5" t="n">
        <v>170</v>
      </c>
      <c r="D25" s="6" t="n">
        <v>43523</v>
      </c>
      <c r="H25" s="32" t="s">
        <v>21</v>
      </c>
      <c r="I25" s="33" t="s">
        <v>22</v>
      </c>
      <c r="J25" s="33" t="s">
        <v>23</v>
      </c>
      <c r="K25" s="33" t="s">
        <v>14</v>
      </c>
      <c r="L25" s="33" t="s">
        <v>15</v>
      </c>
      <c r="M25" s="33" t="s">
        <v>17</v>
      </c>
      <c r="N25" s="33" t="s">
        <v>24</v>
      </c>
      <c r="O25" s="34" t="s">
        <v>18</v>
      </c>
    </row>
    <row r="26" customFormat="false" ht="15" hidden="false" customHeight="false" outlineLevel="0" collapsed="false">
      <c r="A26" s="5" t="s">
        <v>16</v>
      </c>
      <c r="B26" s="5" t="s">
        <v>15</v>
      </c>
      <c r="C26" s="5" t="n">
        <v>45</v>
      </c>
      <c r="D26" s="6" t="n">
        <v>43524</v>
      </c>
      <c r="H26" s="35" t="s">
        <v>6</v>
      </c>
      <c r="I26" s="36" t="n">
        <f aca="false">I17/O17</f>
        <v>0.408579758433986</v>
      </c>
      <c r="J26" s="36" t="n">
        <f aca="false">J17/O17</f>
        <v>0.46314035818409</v>
      </c>
      <c r="K26" s="36" t="n">
        <f aca="false">K17/O17</f>
        <v>0.0724698042482299</v>
      </c>
      <c r="L26" s="36" t="n">
        <f aca="false">L17/O17</f>
        <v>0</v>
      </c>
      <c r="M26" s="36" t="n">
        <f aca="false">M17/O17</f>
        <v>0</v>
      </c>
      <c r="N26" s="36" t="n">
        <f aca="false">N17/O17</f>
        <v>0.0558100791336943</v>
      </c>
      <c r="O26" s="37" t="n">
        <f aca="false">SUM(I26:N26)</f>
        <v>1</v>
      </c>
    </row>
    <row r="27" customFormat="false" ht="15" hidden="false" customHeight="false" outlineLevel="0" collapsed="false">
      <c r="A27" s="5" t="s">
        <v>16</v>
      </c>
      <c r="B27" s="5" t="s">
        <v>15</v>
      </c>
      <c r="C27" s="5" t="n">
        <v>25</v>
      </c>
      <c r="D27" s="6" t="n">
        <v>43530</v>
      </c>
      <c r="H27" s="35" t="s">
        <v>25</v>
      </c>
      <c r="I27" s="36" t="n">
        <f aca="false">I18/O18</f>
        <v>0.0448286903618316</v>
      </c>
      <c r="J27" s="36" t="n">
        <f aca="false">J18/O18</f>
        <v>0.090297790585975</v>
      </c>
      <c r="K27" s="36" t="n">
        <f aca="false">K18/O18</f>
        <v>0</v>
      </c>
      <c r="L27" s="36" t="n">
        <f aca="false">L18/O18</f>
        <v>0.821966058277297</v>
      </c>
      <c r="M27" s="36" t="n">
        <f aca="false">M18/O18</f>
        <v>0</v>
      </c>
      <c r="N27" s="36" t="n">
        <f aca="false">N18/O18</f>
        <v>0.0429074607748959</v>
      </c>
      <c r="O27" s="37" t="n">
        <f aca="false">SUM(I27:N27)</f>
        <v>1</v>
      </c>
    </row>
    <row r="28" customFormat="false" ht="15" hidden="false" customHeight="false" outlineLevel="0" collapsed="false">
      <c r="A28" s="5" t="s">
        <v>19</v>
      </c>
      <c r="B28" s="5" t="s">
        <v>7</v>
      </c>
      <c r="C28" s="5" t="n">
        <v>15</v>
      </c>
      <c r="D28" s="6" t="n">
        <v>43532</v>
      </c>
      <c r="H28" s="35" t="s">
        <v>19</v>
      </c>
      <c r="I28" s="36" t="n">
        <f aca="false">I19/O19</f>
        <v>0.409764125068568</v>
      </c>
      <c r="J28" s="36" t="n">
        <f aca="false">J19/O19</f>
        <v>0.467361492046078</v>
      </c>
      <c r="K28" s="36" t="n">
        <f aca="false">K19/O19</f>
        <v>0</v>
      </c>
      <c r="L28" s="36" t="n">
        <f aca="false">L19/O19</f>
        <v>0.0329127811300055</v>
      </c>
      <c r="M28" s="36" t="n">
        <f aca="false">M19/O19</f>
        <v>0.0329127811300055</v>
      </c>
      <c r="N28" s="36" t="n">
        <f aca="false">N19/O19</f>
        <v>0.0570488206253428</v>
      </c>
      <c r="O28" s="37" t="n">
        <f aca="false">SUM(I28:N28)</f>
        <v>1</v>
      </c>
    </row>
    <row r="29" customFormat="false" ht="15" hidden="false" customHeight="false" outlineLevel="0" collapsed="false">
      <c r="A29" s="5" t="s">
        <v>6</v>
      </c>
      <c r="B29" s="5" t="s">
        <v>14</v>
      </c>
      <c r="C29" s="5" t="n">
        <v>47</v>
      </c>
      <c r="D29" s="6" t="n">
        <v>43532</v>
      </c>
      <c r="H29" s="35" t="s">
        <v>16</v>
      </c>
      <c r="I29" s="36" t="n">
        <f aca="false">I20/O20</f>
        <v>0.138051412250079</v>
      </c>
      <c r="J29" s="36" t="n">
        <f aca="false">J20/O20</f>
        <v>0.0285623611551888</v>
      </c>
      <c r="K29" s="36" t="n">
        <f aca="false">K20/O20</f>
        <v>0</v>
      </c>
      <c r="L29" s="36" t="n">
        <f aca="false">L20/O20</f>
        <v>0.79086004443034</v>
      </c>
      <c r="M29" s="36" t="n">
        <f aca="false">M20/O20</f>
        <v>0</v>
      </c>
      <c r="N29" s="36" t="n">
        <f aca="false">N20/O20</f>
        <v>0.0425261821643923</v>
      </c>
      <c r="O29" s="38" t="n">
        <f aca="false">SUM(I29:N29)</f>
        <v>1</v>
      </c>
    </row>
    <row r="30" customFormat="false" ht="15" hidden="false" customHeight="false" outlineLevel="0" collapsed="false">
      <c r="A30" s="5" t="s">
        <v>25</v>
      </c>
      <c r="B30" s="5" t="s">
        <v>26</v>
      </c>
      <c r="C30" s="5" t="n">
        <v>15</v>
      </c>
      <c r="D30" s="6" t="n">
        <v>43532</v>
      </c>
      <c r="H30" s="39" t="s">
        <v>27</v>
      </c>
      <c r="I30" s="40" t="n">
        <f aca="false">AVERAGE(I26:I29)</f>
        <v>0.250305996528616</v>
      </c>
      <c r="J30" s="40" t="n">
        <f aca="false">AVERAGE(J26:J29)</f>
        <v>0.262340500492833</v>
      </c>
      <c r="K30" s="40" t="n">
        <f aca="false">AVERAGE(K26:K29)</f>
        <v>0.0181174510620575</v>
      </c>
      <c r="L30" s="40" t="n">
        <f aca="false">AVERAGE(L26:L29)</f>
        <v>0.411434720959411</v>
      </c>
      <c r="M30" s="40" t="n">
        <f aca="false">AVERAGE(M26:M29)</f>
        <v>0.00822819528250137</v>
      </c>
      <c r="N30" s="41" t="n">
        <f aca="false">AVERAGE(N26:N29)</f>
        <v>0.0495731356745813</v>
      </c>
      <c r="O30" s="42" t="n">
        <f aca="false">SUM(I30:N30)</f>
        <v>1</v>
      </c>
    </row>
    <row r="31" customFormat="false" ht="15" hidden="false" customHeight="false" outlineLevel="0" collapsed="false">
      <c r="A31" s="5" t="s">
        <v>25</v>
      </c>
      <c r="B31" s="5" t="s">
        <v>15</v>
      </c>
      <c r="C31" s="5" t="n">
        <v>55</v>
      </c>
      <c r="D31" s="6" t="n">
        <v>43531</v>
      </c>
    </row>
    <row r="32" customFormat="false" ht="15" hidden="false" customHeight="false" outlineLevel="0" collapsed="false">
      <c r="A32" s="5" t="s">
        <v>25</v>
      </c>
      <c r="B32" s="5" t="s">
        <v>15</v>
      </c>
      <c r="C32" s="5" t="n">
        <v>68</v>
      </c>
      <c r="D32" s="6" t="n">
        <v>43532</v>
      </c>
    </row>
    <row r="33" customFormat="false" ht="15" hidden="false" customHeight="false" outlineLevel="0" collapsed="false">
      <c r="A33" s="5" t="s">
        <v>25</v>
      </c>
      <c r="B33" s="5" t="s">
        <v>15</v>
      </c>
      <c r="C33" s="5" t="n">
        <v>129</v>
      </c>
      <c r="D33" s="6" t="n">
        <v>43533</v>
      </c>
    </row>
    <row r="34" customFormat="false" ht="15" hidden="false" customHeight="false" outlineLevel="0" collapsed="false">
      <c r="A34" s="5" t="s">
        <v>25</v>
      </c>
      <c r="B34" s="5" t="s">
        <v>15</v>
      </c>
      <c r="C34" s="5" t="n">
        <v>95</v>
      </c>
      <c r="D34" s="6" t="n">
        <v>43534</v>
      </c>
    </row>
    <row r="35" customFormat="false" ht="15" hidden="false" customHeight="false" outlineLevel="0" collapsed="false">
      <c r="A35" s="5" t="s">
        <v>6</v>
      </c>
      <c r="B35" s="5" t="s">
        <v>7</v>
      </c>
      <c r="C35" s="5" t="n">
        <v>74</v>
      </c>
      <c r="D35" s="6" t="n">
        <v>43546</v>
      </c>
    </row>
    <row r="36" customFormat="false" ht="15" hidden="false" customHeight="false" outlineLevel="0" collapsed="false">
      <c r="A36" s="5" t="s">
        <v>6</v>
      </c>
      <c r="B36" s="5" t="s">
        <v>12</v>
      </c>
      <c r="C36" s="5" t="n">
        <v>52</v>
      </c>
      <c r="D36" s="6" t="n">
        <v>43546</v>
      </c>
    </row>
    <row r="37" customFormat="false" ht="15" hidden="false" customHeight="false" outlineLevel="0" collapsed="false">
      <c r="A37" s="5" t="s">
        <v>16</v>
      </c>
      <c r="B37" s="5" t="s">
        <v>15</v>
      </c>
      <c r="C37" s="5" t="n">
        <v>196</v>
      </c>
      <c r="D37" s="6" t="n">
        <v>43376</v>
      </c>
    </row>
    <row r="38" customFormat="false" ht="15" hidden="false" customHeight="false" outlineLevel="0" collapsed="false">
      <c r="A38" s="5" t="s">
        <v>16</v>
      </c>
      <c r="B38" s="5" t="s">
        <v>15</v>
      </c>
      <c r="C38" s="5" t="n">
        <v>115</v>
      </c>
      <c r="D38" s="6" t="n">
        <v>43407</v>
      </c>
    </row>
    <row r="39" customFormat="false" ht="15" hidden="false" customHeight="false" outlineLevel="0" collapsed="false">
      <c r="A39" s="5" t="s">
        <v>25</v>
      </c>
      <c r="B39" s="5" t="s">
        <v>12</v>
      </c>
      <c r="C39" s="5" t="n">
        <v>10</v>
      </c>
      <c r="D39" s="6" t="n">
        <v>43546</v>
      </c>
    </row>
    <row r="40" customFormat="false" ht="15" hidden="false" customHeight="false" outlineLevel="0" collapsed="false">
      <c r="A40" s="5" t="s">
        <v>19</v>
      </c>
      <c r="B40" s="5" t="s">
        <v>12</v>
      </c>
      <c r="C40" s="5" t="n">
        <v>60</v>
      </c>
      <c r="D40" s="6" t="n">
        <v>43553</v>
      </c>
    </row>
    <row r="41" customFormat="false" ht="15" hidden="false" customHeight="false" outlineLevel="0" collapsed="false">
      <c r="A41" s="5" t="s">
        <v>25</v>
      </c>
      <c r="B41" s="5" t="s">
        <v>12</v>
      </c>
      <c r="C41" s="5" t="n">
        <v>60</v>
      </c>
      <c r="D41" s="6" t="n">
        <v>43553</v>
      </c>
    </row>
    <row r="42" customFormat="false" ht="15" hidden="false" customHeight="false" outlineLevel="0" collapsed="false">
      <c r="A42" s="5" t="s">
        <v>16</v>
      </c>
      <c r="B42" s="5" t="s">
        <v>12</v>
      </c>
      <c r="C42" s="5" t="n">
        <v>60</v>
      </c>
      <c r="D42" s="6" t="n">
        <v>43553</v>
      </c>
    </row>
    <row r="43" customFormat="false" ht="15" hidden="false" customHeight="false" outlineLevel="0" collapsed="false">
      <c r="A43" s="5" t="s">
        <v>19</v>
      </c>
      <c r="B43" s="5" t="s">
        <v>7</v>
      </c>
      <c r="C43" s="5" t="n">
        <v>60</v>
      </c>
      <c r="D43" s="6" t="n">
        <v>43481</v>
      </c>
    </row>
    <row r="44" customFormat="false" ht="15" hidden="false" customHeight="false" outlineLevel="0" collapsed="false">
      <c r="A44" s="5" t="s">
        <v>19</v>
      </c>
      <c r="B44" s="5" t="s">
        <v>7</v>
      </c>
      <c r="C44" s="5" t="n">
        <v>150</v>
      </c>
      <c r="D44" s="6" t="n">
        <v>43442</v>
      </c>
    </row>
    <row r="45" customFormat="false" ht="15" hidden="false" customHeight="false" outlineLevel="0" collapsed="false">
      <c r="A45" s="5" t="s">
        <v>19</v>
      </c>
      <c r="B45" s="5" t="s">
        <v>7</v>
      </c>
      <c r="C45" s="5" t="n">
        <v>180</v>
      </c>
      <c r="D45" s="6" t="n">
        <v>43448</v>
      </c>
    </row>
    <row r="46" customFormat="false" ht="15" hidden="false" customHeight="false" outlineLevel="0" collapsed="false">
      <c r="A46" s="5" t="s">
        <v>19</v>
      </c>
      <c r="B46" s="5" t="s">
        <v>7</v>
      </c>
      <c r="C46" s="5" t="n">
        <v>180</v>
      </c>
      <c r="D46" s="6" t="n">
        <v>43468</v>
      </c>
    </row>
    <row r="47" customFormat="false" ht="15" hidden="false" customHeight="false" outlineLevel="0" collapsed="false">
      <c r="A47" s="5" t="s">
        <v>19</v>
      </c>
      <c r="B47" s="5" t="s">
        <v>12</v>
      </c>
      <c r="C47" s="5" t="n">
        <v>120</v>
      </c>
      <c r="D47" s="6" t="n">
        <v>43478</v>
      </c>
    </row>
    <row r="48" customFormat="false" ht="15" hidden="false" customHeight="false" outlineLevel="0" collapsed="false">
      <c r="A48" s="5" t="s">
        <v>6</v>
      </c>
      <c r="B48" s="5" t="s">
        <v>12</v>
      </c>
      <c r="C48" s="5" t="n">
        <v>300</v>
      </c>
      <c r="D48" s="6" t="n">
        <v>43449</v>
      </c>
    </row>
    <row r="49" customFormat="false" ht="15" hidden="false" customHeight="false" outlineLevel="0" collapsed="false">
      <c r="A49" s="5" t="s">
        <v>6</v>
      </c>
      <c r="B49" s="5" t="s">
        <v>7</v>
      </c>
      <c r="C49" s="5" t="n">
        <v>150</v>
      </c>
      <c r="D49" s="6" t="n">
        <v>43450</v>
      </c>
    </row>
    <row r="50" customFormat="false" ht="15" hidden="false" customHeight="false" outlineLevel="0" collapsed="false">
      <c r="A50" s="5" t="s">
        <v>19</v>
      </c>
      <c r="B50" s="5" t="s">
        <v>12</v>
      </c>
      <c r="C50" s="5" t="n">
        <v>82</v>
      </c>
      <c r="D50" s="6" t="n">
        <v>43558</v>
      </c>
    </row>
    <row r="51" customFormat="false" ht="15" hidden="false" customHeight="false" outlineLevel="0" collapsed="false">
      <c r="A51" s="5" t="s">
        <v>25</v>
      </c>
      <c r="B51" s="5" t="s">
        <v>12</v>
      </c>
      <c r="C51" s="5" t="n">
        <v>82</v>
      </c>
      <c r="D51" s="6" t="n">
        <v>43558</v>
      </c>
    </row>
    <row r="52" customFormat="false" ht="15" hidden="false" customHeight="false" outlineLevel="0" collapsed="false">
      <c r="A52" s="5" t="s">
        <v>6</v>
      </c>
      <c r="B52" s="5" t="s">
        <v>12</v>
      </c>
      <c r="C52" s="5" t="n">
        <v>82</v>
      </c>
      <c r="D52" s="6" t="n">
        <v>43558</v>
      </c>
    </row>
    <row r="53" customFormat="false" ht="15" hidden="false" customHeight="false" outlineLevel="0" collapsed="false">
      <c r="A53" s="5" t="s">
        <v>25</v>
      </c>
      <c r="B53" s="5" t="s">
        <v>15</v>
      </c>
      <c r="C53" s="5" t="n">
        <v>85</v>
      </c>
      <c r="D53" s="6" t="n">
        <v>43559</v>
      </c>
    </row>
    <row r="54" customFormat="false" ht="15" hidden="false" customHeight="false" outlineLevel="0" collapsed="false">
      <c r="A54" s="5" t="s">
        <v>19</v>
      </c>
      <c r="B54" s="5" t="s">
        <v>12</v>
      </c>
      <c r="C54" s="5" t="n">
        <v>70</v>
      </c>
      <c r="D54" s="6" t="n">
        <v>43571</v>
      </c>
    </row>
    <row r="55" customFormat="false" ht="15" hidden="false" customHeight="false" outlineLevel="0" collapsed="false">
      <c r="A55" s="5" t="s">
        <v>25</v>
      </c>
      <c r="B55" s="5" t="s">
        <v>12</v>
      </c>
      <c r="C55" s="5" t="n">
        <v>70</v>
      </c>
      <c r="D55" s="6" t="n">
        <v>43571</v>
      </c>
    </row>
    <row r="56" customFormat="false" ht="15" hidden="false" customHeight="false" outlineLevel="0" collapsed="false">
      <c r="A56" s="5" t="s">
        <v>19</v>
      </c>
      <c r="B56" s="5" t="s">
        <v>12</v>
      </c>
      <c r="C56" s="5" t="n">
        <v>120</v>
      </c>
      <c r="D56" s="6" t="n">
        <v>43572</v>
      </c>
    </row>
    <row r="57" customFormat="false" ht="15" hidden="false" customHeight="false" outlineLevel="0" collapsed="false">
      <c r="A57" s="5" t="s">
        <v>19</v>
      </c>
      <c r="B57" s="5" t="s">
        <v>12</v>
      </c>
      <c r="C57" s="5" t="n">
        <v>100</v>
      </c>
      <c r="D57" s="6" t="n">
        <v>43574</v>
      </c>
    </row>
    <row r="58" customFormat="false" ht="15" hidden="false" customHeight="false" outlineLevel="0" collapsed="false">
      <c r="A58" s="5" t="s">
        <v>6</v>
      </c>
      <c r="B58" s="5" t="s">
        <v>7</v>
      </c>
      <c r="C58" s="5" t="n">
        <v>42</v>
      </c>
      <c r="D58" s="6" t="n">
        <v>43577</v>
      </c>
    </row>
    <row r="59" customFormat="false" ht="15" hidden="false" customHeight="false" outlineLevel="0" collapsed="false">
      <c r="A59" s="5" t="s">
        <v>6</v>
      </c>
      <c r="B59" s="5" t="s">
        <v>12</v>
      </c>
      <c r="C59" s="5" t="n">
        <v>97</v>
      </c>
      <c r="D59" s="6" t="n">
        <v>43578</v>
      </c>
    </row>
    <row r="60" customFormat="false" ht="15" hidden="false" customHeight="false" outlineLevel="0" collapsed="false">
      <c r="A60" s="5" t="s">
        <v>25</v>
      </c>
      <c r="B60" s="5" t="s">
        <v>12</v>
      </c>
      <c r="C60" s="5" t="n">
        <v>30</v>
      </c>
      <c r="D60" s="6" t="n">
        <v>43578</v>
      </c>
    </row>
    <row r="61" customFormat="false" ht="15" hidden="false" customHeight="false" outlineLevel="0" collapsed="false">
      <c r="A61" s="5" t="s">
        <v>6</v>
      </c>
      <c r="B61" s="5" t="s">
        <v>12</v>
      </c>
      <c r="C61" s="5" t="n">
        <v>107</v>
      </c>
      <c r="D61" s="6" t="n">
        <v>43581</v>
      </c>
    </row>
    <row r="62" customFormat="false" ht="15" hidden="false" customHeight="false" outlineLevel="0" collapsed="false">
      <c r="A62" s="5" t="s">
        <v>6</v>
      </c>
      <c r="B62" s="5" t="s">
        <v>7</v>
      </c>
      <c r="C62" s="5" t="n">
        <v>39</v>
      </c>
      <c r="D62" s="6" t="n">
        <v>43584</v>
      </c>
    </row>
    <row r="63" customFormat="false" ht="15" hidden="false" customHeight="false" outlineLevel="0" collapsed="false">
      <c r="A63" s="5" t="s">
        <v>6</v>
      </c>
      <c r="B63" s="5" t="s">
        <v>7</v>
      </c>
      <c r="C63" s="5" t="n">
        <v>22</v>
      </c>
      <c r="D63" s="6" t="n">
        <v>43585</v>
      </c>
    </row>
    <row r="64" customFormat="false" ht="15" hidden="false" customHeight="false" outlineLevel="0" collapsed="false">
      <c r="A64" s="5" t="s">
        <v>19</v>
      </c>
      <c r="B64" s="5" t="s">
        <v>7</v>
      </c>
      <c r="C64" s="5" t="n">
        <v>22</v>
      </c>
      <c r="D64" s="6" t="n">
        <v>43585</v>
      </c>
    </row>
    <row r="65" customFormat="false" ht="15" hidden="false" customHeight="false" outlineLevel="0" collapsed="false">
      <c r="A65" s="5" t="s">
        <v>19</v>
      </c>
      <c r="B65" s="5" t="s">
        <v>7</v>
      </c>
      <c r="C65" s="5" t="n">
        <v>25</v>
      </c>
      <c r="D65" s="6" t="n">
        <v>43587</v>
      </c>
    </row>
    <row r="66" customFormat="false" ht="15" hidden="false" customHeight="false" outlineLevel="0" collapsed="false">
      <c r="A66" s="5" t="s">
        <v>16</v>
      </c>
      <c r="B66" s="5" t="s">
        <v>7</v>
      </c>
      <c r="C66" s="5" t="n">
        <v>25</v>
      </c>
      <c r="D66" s="6" t="n">
        <v>43587</v>
      </c>
    </row>
    <row r="67" customFormat="false" ht="15" hidden="false" customHeight="false" outlineLevel="0" collapsed="false">
      <c r="A67" s="5" t="s">
        <v>16</v>
      </c>
      <c r="B67" s="5" t="s">
        <v>15</v>
      </c>
      <c r="C67" s="5" t="n">
        <v>136</v>
      </c>
      <c r="D67" s="6" t="n">
        <v>43587</v>
      </c>
    </row>
    <row r="68" customFormat="false" ht="15" hidden="false" customHeight="false" outlineLevel="0" collapsed="false">
      <c r="A68" s="5" t="s">
        <v>16</v>
      </c>
      <c r="B68" s="5" t="s">
        <v>7</v>
      </c>
      <c r="C68" s="5" t="n">
        <v>35</v>
      </c>
      <c r="D68" s="6" t="n">
        <v>43587</v>
      </c>
    </row>
    <row r="69" customFormat="false" ht="15" hidden="false" customHeight="false" outlineLevel="0" collapsed="false">
      <c r="A69" s="5" t="s">
        <v>16</v>
      </c>
      <c r="B69" s="5" t="s">
        <v>15</v>
      </c>
      <c r="C69" s="5" t="n">
        <v>135</v>
      </c>
      <c r="D69" s="6" t="n">
        <v>43588</v>
      </c>
    </row>
    <row r="70" customFormat="false" ht="15" hidden="false" customHeight="false" outlineLevel="0" collapsed="false">
      <c r="A70" s="5" t="s">
        <v>25</v>
      </c>
      <c r="B70" s="5" t="s">
        <v>15</v>
      </c>
      <c r="C70" s="5" t="n">
        <v>135</v>
      </c>
      <c r="D70" s="6" t="n">
        <v>43588</v>
      </c>
    </row>
    <row r="71" customFormat="false" ht="15" hidden="false" customHeight="false" outlineLevel="0" collapsed="false">
      <c r="A71" s="5" t="s">
        <v>25</v>
      </c>
      <c r="B71" s="5" t="s">
        <v>15</v>
      </c>
      <c r="C71" s="5" t="n">
        <v>40</v>
      </c>
      <c r="D71" s="6" t="n">
        <v>43589</v>
      </c>
    </row>
    <row r="72" customFormat="false" ht="15" hidden="false" customHeight="false" outlineLevel="0" collapsed="false">
      <c r="A72" s="5" t="s">
        <v>16</v>
      </c>
      <c r="B72" s="5" t="s">
        <v>15</v>
      </c>
      <c r="C72" s="5" t="n">
        <v>40</v>
      </c>
      <c r="D72" s="6" t="n">
        <v>43589</v>
      </c>
    </row>
    <row r="73" customFormat="false" ht="15" hidden="false" customHeight="false" outlineLevel="0" collapsed="false">
      <c r="A73" s="5" t="s">
        <v>25</v>
      </c>
      <c r="B73" s="5" t="s">
        <v>15</v>
      </c>
      <c r="C73" s="5" t="n">
        <v>78</v>
      </c>
      <c r="D73" s="6" t="n">
        <v>43590</v>
      </c>
    </row>
    <row r="74" customFormat="false" ht="15" hidden="false" customHeight="false" outlineLevel="0" collapsed="false">
      <c r="A74" s="5" t="s">
        <v>16</v>
      </c>
      <c r="B74" s="5" t="s">
        <v>15</v>
      </c>
      <c r="C74" s="5" t="n">
        <v>78</v>
      </c>
      <c r="D74" s="6" t="n">
        <v>43590</v>
      </c>
    </row>
    <row r="75" customFormat="false" ht="15" hidden="false" customHeight="false" outlineLevel="0" collapsed="false">
      <c r="A75" s="5" t="s">
        <v>6</v>
      </c>
      <c r="B75" s="5" t="s">
        <v>7</v>
      </c>
      <c r="C75" s="5" t="n">
        <v>45</v>
      </c>
      <c r="D75" s="6" t="n">
        <v>43593</v>
      </c>
    </row>
    <row r="76" customFormat="false" ht="15" hidden="false" customHeight="false" outlineLevel="0" collapsed="false">
      <c r="A76" s="5" t="s">
        <v>25</v>
      </c>
      <c r="B76" s="5" t="s">
        <v>7</v>
      </c>
      <c r="C76" s="5" t="n">
        <v>45</v>
      </c>
      <c r="D76" s="6" t="n">
        <v>43593</v>
      </c>
    </row>
    <row r="77" customFormat="false" ht="15" hidden="false" customHeight="false" outlineLevel="0" collapsed="false">
      <c r="A77" s="5" t="s">
        <v>19</v>
      </c>
      <c r="B77" s="5" t="s">
        <v>7</v>
      </c>
      <c r="C77" s="5" t="n">
        <v>45</v>
      </c>
      <c r="D77" s="6" t="n">
        <v>43593</v>
      </c>
    </row>
    <row r="78" customFormat="false" ht="15" hidden="false" customHeight="false" outlineLevel="0" collapsed="false">
      <c r="A78" s="5" t="s">
        <v>16</v>
      </c>
      <c r="B78" s="5" t="s">
        <v>7</v>
      </c>
      <c r="C78" s="5" t="n">
        <v>45</v>
      </c>
      <c r="D78" s="6" t="n">
        <v>43593</v>
      </c>
    </row>
    <row r="79" customFormat="false" ht="15" hidden="false" customHeight="false" outlineLevel="0" collapsed="false">
      <c r="A79" s="5" t="s">
        <v>25</v>
      </c>
      <c r="B79" s="5" t="s">
        <v>15</v>
      </c>
      <c r="C79" s="5" t="n">
        <v>60</v>
      </c>
      <c r="D79" s="6" t="n">
        <v>43593</v>
      </c>
    </row>
    <row r="80" customFormat="false" ht="15" hidden="false" customHeight="false" outlineLevel="0" collapsed="false">
      <c r="A80" s="5" t="s">
        <v>19</v>
      </c>
      <c r="B80" s="5" t="s">
        <v>15</v>
      </c>
      <c r="C80" s="5" t="n">
        <v>60</v>
      </c>
      <c r="D80" s="6" t="n">
        <v>43593</v>
      </c>
    </row>
    <row r="81" customFormat="false" ht="15" hidden="false" customHeight="false" outlineLevel="0" collapsed="false">
      <c r="A81" s="5" t="s">
        <v>16</v>
      </c>
      <c r="B81" s="5" t="s">
        <v>15</v>
      </c>
      <c r="C81" s="5" t="n">
        <v>60</v>
      </c>
      <c r="D81" s="6" t="n">
        <v>43593</v>
      </c>
    </row>
    <row r="82" customFormat="false" ht="15" hidden="false" customHeight="false" outlineLevel="0" collapsed="false">
      <c r="A82" s="5" t="s">
        <v>16</v>
      </c>
      <c r="B82" s="5" t="s">
        <v>15</v>
      </c>
      <c r="C82" s="5" t="n">
        <v>116</v>
      </c>
      <c r="D82" s="6" t="n">
        <v>43594</v>
      </c>
    </row>
    <row r="83" customFormat="false" ht="15" hidden="false" customHeight="false" outlineLevel="0" collapsed="false">
      <c r="A83" s="5" t="s">
        <v>25</v>
      </c>
      <c r="B83" s="5" t="s">
        <v>15</v>
      </c>
      <c r="C83" s="5" t="n">
        <v>116</v>
      </c>
      <c r="D83" s="6" t="n">
        <v>43594</v>
      </c>
    </row>
    <row r="84" customFormat="false" ht="15" hidden="false" customHeight="false" outlineLevel="0" collapsed="false">
      <c r="A84" s="5" t="s">
        <v>6</v>
      </c>
      <c r="B84" s="5" t="s">
        <v>12</v>
      </c>
      <c r="C84" s="5" t="n">
        <v>47</v>
      </c>
      <c r="D84" s="6" t="n">
        <v>43598</v>
      </c>
    </row>
    <row r="85" customFormat="false" ht="15" hidden="false" customHeight="false" outlineLevel="0" collapsed="false">
      <c r="A85" s="5" t="s">
        <v>6</v>
      </c>
      <c r="B85" s="5" t="s">
        <v>7</v>
      </c>
      <c r="C85" s="5" t="n">
        <v>31</v>
      </c>
      <c r="D85" s="6" t="n">
        <v>43598</v>
      </c>
    </row>
    <row r="86" customFormat="false" ht="15" hidden="false" customHeight="false" outlineLevel="0" collapsed="false">
      <c r="A86" s="5" t="s">
        <v>25</v>
      </c>
      <c r="B86" s="5" t="s">
        <v>15</v>
      </c>
      <c r="C86" s="5" t="n">
        <v>160</v>
      </c>
      <c r="D86" s="6" t="n">
        <v>43595</v>
      </c>
    </row>
    <row r="87" customFormat="false" ht="15" hidden="false" customHeight="false" outlineLevel="0" collapsed="false">
      <c r="A87" s="5" t="s">
        <v>16</v>
      </c>
      <c r="B87" s="5" t="s">
        <v>15</v>
      </c>
      <c r="C87" s="5" t="n">
        <v>160</v>
      </c>
      <c r="D87" s="6" t="n">
        <v>43595</v>
      </c>
    </row>
    <row r="88" customFormat="false" ht="15" hidden="false" customHeight="false" outlineLevel="0" collapsed="false">
      <c r="A88" s="5" t="s">
        <v>25</v>
      </c>
      <c r="B88" s="5" t="s">
        <v>15</v>
      </c>
      <c r="C88" s="5" t="n">
        <v>240</v>
      </c>
      <c r="D88" s="6" t="n">
        <v>43599</v>
      </c>
    </row>
    <row r="89" customFormat="false" ht="15" hidden="false" customHeight="false" outlineLevel="0" collapsed="false">
      <c r="A89" s="5" t="s">
        <v>16</v>
      </c>
      <c r="B89" s="5" t="s">
        <v>15</v>
      </c>
      <c r="C89" s="5" t="n">
        <v>240</v>
      </c>
      <c r="D89" s="6" t="n">
        <v>43599</v>
      </c>
    </row>
    <row r="90" customFormat="false" ht="15" hidden="false" customHeight="false" outlineLevel="0" collapsed="false">
      <c r="A90" s="5" t="s">
        <v>6</v>
      </c>
      <c r="B90" s="5" t="s">
        <v>7</v>
      </c>
      <c r="C90" s="5" t="n">
        <v>40</v>
      </c>
      <c r="D90" s="6" t="n">
        <v>43600</v>
      </c>
    </row>
    <row r="91" customFormat="false" ht="15" hidden="false" customHeight="false" outlineLevel="0" collapsed="false">
      <c r="A91" s="5" t="s">
        <v>19</v>
      </c>
      <c r="B91" s="5" t="s">
        <v>7</v>
      </c>
      <c r="C91" s="5" t="n">
        <v>40</v>
      </c>
      <c r="D91" s="6" t="n">
        <v>43600</v>
      </c>
    </row>
    <row r="92" customFormat="false" ht="15" hidden="false" customHeight="false" outlineLevel="0" collapsed="false">
      <c r="A92" s="5" t="s">
        <v>16</v>
      </c>
      <c r="B92" s="5" t="s">
        <v>7</v>
      </c>
      <c r="C92" s="5" t="n">
        <v>40</v>
      </c>
      <c r="D92" s="6" t="n">
        <v>43600</v>
      </c>
    </row>
    <row r="93" customFormat="false" ht="15" hidden="false" customHeight="false" outlineLevel="0" collapsed="false">
      <c r="A93" s="5" t="s">
        <v>25</v>
      </c>
      <c r="B93" s="5" t="s">
        <v>7</v>
      </c>
      <c r="C93" s="5" t="n">
        <v>40</v>
      </c>
      <c r="D93" s="6" t="n">
        <v>43600</v>
      </c>
    </row>
    <row r="94" customFormat="false" ht="15" hidden="false" customHeight="false" outlineLevel="0" collapsed="false">
      <c r="A94" s="5" t="s">
        <v>6</v>
      </c>
      <c r="B94" s="5" t="s">
        <v>24</v>
      </c>
      <c r="C94" s="5" t="n">
        <v>20</v>
      </c>
      <c r="D94" s="6" t="n">
        <v>43600</v>
      </c>
    </row>
    <row r="95" customFormat="false" ht="15" hidden="false" customHeight="false" outlineLevel="0" collapsed="false">
      <c r="A95" s="5" t="s">
        <v>19</v>
      </c>
      <c r="B95" s="5" t="s">
        <v>24</v>
      </c>
      <c r="C95" s="5" t="n">
        <v>20</v>
      </c>
      <c r="D95" s="6" t="n">
        <v>43600</v>
      </c>
    </row>
    <row r="96" customFormat="false" ht="15" hidden="false" customHeight="false" outlineLevel="0" collapsed="false">
      <c r="A96" s="5" t="s">
        <v>16</v>
      </c>
      <c r="B96" s="5" t="s">
        <v>24</v>
      </c>
      <c r="C96" s="5" t="n">
        <v>20</v>
      </c>
      <c r="D96" s="6" t="n">
        <v>43600</v>
      </c>
    </row>
    <row r="97" customFormat="false" ht="15" hidden="false" customHeight="false" outlineLevel="0" collapsed="false">
      <c r="A97" s="5" t="s">
        <v>25</v>
      </c>
      <c r="B97" s="5" t="s">
        <v>24</v>
      </c>
      <c r="C97" s="5" t="n">
        <v>20</v>
      </c>
      <c r="D97" s="6" t="n">
        <v>43600</v>
      </c>
    </row>
    <row r="98" customFormat="false" ht="15" hidden="false" customHeight="false" outlineLevel="0" collapsed="false">
      <c r="A98" s="5" t="s">
        <v>25</v>
      </c>
      <c r="B98" s="5" t="s">
        <v>15</v>
      </c>
      <c r="C98" s="5" t="n">
        <v>210</v>
      </c>
      <c r="D98" s="6" t="n">
        <v>43603</v>
      </c>
    </row>
    <row r="99" customFormat="false" ht="15" hidden="false" customHeight="false" outlineLevel="0" collapsed="false">
      <c r="A99" s="5" t="s">
        <v>16</v>
      </c>
      <c r="B99" s="5" t="s">
        <v>15</v>
      </c>
      <c r="C99" s="5" t="n">
        <v>210</v>
      </c>
      <c r="D99" s="6" t="n">
        <v>43603</v>
      </c>
    </row>
    <row r="100" customFormat="false" ht="15" hidden="false" customHeight="false" outlineLevel="0" collapsed="false">
      <c r="A100" s="5" t="s">
        <v>25</v>
      </c>
      <c r="B100" s="5" t="s">
        <v>15</v>
      </c>
      <c r="C100" s="5" t="n">
        <v>65</v>
      </c>
      <c r="D100" s="6" t="n">
        <v>43604</v>
      </c>
    </row>
    <row r="101" customFormat="false" ht="15" hidden="false" customHeight="false" outlineLevel="0" collapsed="false">
      <c r="A101" s="5" t="s">
        <v>16</v>
      </c>
      <c r="B101" s="5" t="s">
        <v>15</v>
      </c>
      <c r="C101" s="5" t="n">
        <v>65</v>
      </c>
      <c r="D101" s="6" t="n">
        <v>43604</v>
      </c>
    </row>
    <row r="102" customFormat="false" ht="15" hidden="false" customHeight="false" outlineLevel="0" collapsed="false">
      <c r="A102" s="5" t="s">
        <v>16</v>
      </c>
      <c r="B102" s="5" t="s">
        <v>7</v>
      </c>
      <c r="C102" s="5" t="n">
        <v>110</v>
      </c>
      <c r="D102" s="6" t="n">
        <v>43604</v>
      </c>
    </row>
    <row r="103" customFormat="false" ht="15" hidden="false" customHeight="false" outlineLevel="0" collapsed="false">
      <c r="A103" s="5" t="s">
        <v>16</v>
      </c>
      <c r="B103" s="5" t="s">
        <v>7</v>
      </c>
      <c r="C103" s="5" t="n">
        <v>20</v>
      </c>
      <c r="D103" s="6" t="n">
        <v>43605</v>
      </c>
    </row>
    <row r="104" customFormat="false" ht="15" hidden="false" customHeight="false" outlineLevel="0" collapsed="false">
      <c r="A104" s="5" t="s">
        <v>25</v>
      </c>
      <c r="B104" s="5" t="s">
        <v>7</v>
      </c>
      <c r="C104" s="5" t="n">
        <v>15</v>
      </c>
      <c r="D104" s="6" t="n">
        <v>43606</v>
      </c>
    </row>
    <row r="105" customFormat="false" ht="15" hidden="false" customHeight="false" outlineLevel="0" collapsed="false">
      <c r="A105" s="5" t="s">
        <v>6</v>
      </c>
      <c r="B105" s="5" t="s">
        <v>24</v>
      </c>
      <c r="C105" s="5" t="n">
        <v>30</v>
      </c>
      <c r="D105" s="6" t="n">
        <v>43607</v>
      </c>
    </row>
    <row r="106" customFormat="false" ht="15" hidden="false" customHeight="false" outlineLevel="0" collapsed="false">
      <c r="A106" s="5" t="s">
        <v>16</v>
      </c>
      <c r="B106" s="5" t="s">
        <v>24</v>
      </c>
      <c r="C106" s="5" t="n">
        <v>30</v>
      </c>
      <c r="D106" s="6" t="n">
        <v>43607</v>
      </c>
    </row>
    <row r="107" customFormat="false" ht="15" hidden="false" customHeight="false" outlineLevel="0" collapsed="false">
      <c r="A107" s="5" t="s">
        <v>25</v>
      </c>
      <c r="B107" s="5" t="s">
        <v>24</v>
      </c>
      <c r="C107" s="5" t="n">
        <v>30</v>
      </c>
      <c r="D107" s="6" t="n">
        <v>43607</v>
      </c>
    </row>
    <row r="108" customFormat="false" ht="15" hidden="false" customHeight="false" outlineLevel="0" collapsed="false">
      <c r="A108" s="5" t="s">
        <v>6</v>
      </c>
      <c r="B108" s="5" t="s">
        <v>12</v>
      </c>
      <c r="C108" s="5" t="n">
        <v>30</v>
      </c>
      <c r="D108" s="6" t="n">
        <v>43607</v>
      </c>
    </row>
    <row r="109" customFormat="false" ht="15" hidden="false" customHeight="false" outlineLevel="0" collapsed="false">
      <c r="A109" s="5" t="s">
        <v>16</v>
      </c>
      <c r="B109" s="5" t="s">
        <v>12</v>
      </c>
      <c r="C109" s="5" t="n">
        <v>30</v>
      </c>
      <c r="D109" s="6" t="n">
        <v>43607</v>
      </c>
    </row>
    <row r="110" customFormat="false" ht="15" hidden="false" customHeight="false" outlineLevel="0" collapsed="false">
      <c r="A110" s="5" t="s">
        <v>25</v>
      </c>
      <c r="B110" s="5" t="s">
        <v>12</v>
      </c>
      <c r="C110" s="5" t="n">
        <v>30</v>
      </c>
      <c r="D110" s="6" t="n">
        <v>43607</v>
      </c>
    </row>
    <row r="111" customFormat="false" ht="15" hidden="false" customHeight="false" outlineLevel="0" collapsed="false">
      <c r="A111" s="5" t="s">
        <v>16</v>
      </c>
      <c r="B111" s="5" t="s">
        <v>15</v>
      </c>
      <c r="C111" s="5" t="n">
        <v>130</v>
      </c>
      <c r="D111" s="6" t="n">
        <v>43607</v>
      </c>
    </row>
    <row r="112" customFormat="false" ht="15" hidden="false" customHeight="false" outlineLevel="0" collapsed="false">
      <c r="A112" s="5" t="s">
        <v>25</v>
      </c>
      <c r="B112" s="5" t="s">
        <v>15</v>
      </c>
      <c r="C112" s="5" t="n">
        <v>130</v>
      </c>
      <c r="D112" s="6" t="n">
        <v>43607</v>
      </c>
    </row>
    <row r="113" customFormat="false" ht="15" hidden="false" customHeight="false" outlineLevel="0" collapsed="false">
      <c r="A113" s="5" t="s">
        <v>25</v>
      </c>
      <c r="B113" s="5" t="s">
        <v>7</v>
      </c>
      <c r="C113" s="5" t="n">
        <v>20</v>
      </c>
      <c r="D113" s="6" t="n">
        <v>43607</v>
      </c>
    </row>
    <row r="114" customFormat="false" ht="15" hidden="false" customHeight="false" outlineLevel="0" collapsed="false">
      <c r="A114" s="5" t="s">
        <v>6</v>
      </c>
      <c r="B114" s="5" t="s">
        <v>12</v>
      </c>
      <c r="C114" s="5" t="n">
        <v>68</v>
      </c>
      <c r="D114" s="6" t="n">
        <v>43608</v>
      </c>
    </row>
    <row r="115" customFormat="false" ht="15" hidden="false" customHeight="false" outlineLevel="0" collapsed="false">
      <c r="A115" s="5" t="s">
        <v>6</v>
      </c>
      <c r="B115" s="5" t="s">
        <v>7</v>
      </c>
      <c r="C115" s="5" t="n">
        <v>23</v>
      </c>
      <c r="D115" s="6" t="n">
        <v>43609</v>
      </c>
    </row>
    <row r="116" customFormat="false" ht="15" hidden="false" customHeight="false" outlineLevel="0" collapsed="false">
      <c r="A116" s="5" t="s">
        <v>16</v>
      </c>
      <c r="B116" s="5" t="s">
        <v>15</v>
      </c>
      <c r="C116" s="5" t="n">
        <v>85</v>
      </c>
      <c r="D116" s="6" t="n">
        <v>43608</v>
      </c>
    </row>
    <row r="117" customFormat="false" ht="15" hidden="false" customHeight="false" outlineLevel="0" collapsed="false">
      <c r="A117" s="5" t="s">
        <v>25</v>
      </c>
      <c r="B117" s="5" t="s">
        <v>15</v>
      </c>
      <c r="C117" s="5" t="n">
        <v>85</v>
      </c>
      <c r="D117" s="6" t="n">
        <v>43608</v>
      </c>
    </row>
    <row r="118" customFormat="false" ht="15" hidden="false" customHeight="false" outlineLevel="0" collapsed="false">
      <c r="A118" s="5" t="s">
        <v>25</v>
      </c>
      <c r="B118" s="5" t="s">
        <v>15</v>
      </c>
      <c r="C118" s="5" t="n">
        <v>73</v>
      </c>
      <c r="D118" s="6" t="n">
        <v>43609</v>
      </c>
    </row>
    <row r="119" customFormat="false" ht="15" hidden="false" customHeight="false" outlineLevel="0" collapsed="false">
      <c r="A119" s="5" t="s">
        <v>19</v>
      </c>
      <c r="B119" s="5" t="s">
        <v>7</v>
      </c>
      <c r="C119" s="5" t="n">
        <v>30</v>
      </c>
      <c r="D119" s="6" t="n">
        <v>43614</v>
      </c>
    </row>
    <row r="120" customFormat="false" ht="15" hidden="false" customHeight="false" outlineLevel="0" collapsed="false">
      <c r="A120" s="5" t="s">
        <v>16</v>
      </c>
      <c r="B120" s="5" t="s">
        <v>7</v>
      </c>
      <c r="C120" s="5" t="n">
        <v>30</v>
      </c>
      <c r="D120" s="6" t="n">
        <v>43614</v>
      </c>
    </row>
    <row r="121" customFormat="false" ht="15" hidden="false" customHeight="false" outlineLevel="0" collapsed="false">
      <c r="A121" s="43" t="s">
        <v>6</v>
      </c>
      <c r="B121" s="43" t="s">
        <v>7</v>
      </c>
      <c r="C121" s="43" t="n">
        <v>30</v>
      </c>
      <c r="D121" s="6" t="n">
        <v>43614</v>
      </c>
    </row>
    <row r="122" customFormat="false" ht="15" hidden="false" customHeight="false" outlineLevel="0" collapsed="false">
      <c r="A122" s="5" t="s">
        <v>19</v>
      </c>
      <c r="B122" s="5" t="s">
        <v>24</v>
      </c>
      <c r="C122" s="5" t="n">
        <v>84</v>
      </c>
      <c r="D122" s="6" t="n">
        <v>43614</v>
      </c>
    </row>
    <row r="123" customFormat="false" ht="15" hidden="false" customHeight="false" outlineLevel="0" collapsed="false">
      <c r="A123" s="5" t="s">
        <v>16</v>
      </c>
      <c r="B123" s="5" t="s">
        <v>24</v>
      </c>
      <c r="C123" s="5" t="n">
        <v>84</v>
      </c>
      <c r="D123" s="6" t="n">
        <v>43614</v>
      </c>
    </row>
    <row r="124" customFormat="false" ht="15" hidden="false" customHeight="false" outlineLevel="0" collapsed="false">
      <c r="A124" s="43" t="s">
        <v>6</v>
      </c>
      <c r="B124" s="5" t="s">
        <v>24</v>
      </c>
      <c r="C124" s="5" t="n">
        <v>84</v>
      </c>
      <c r="D124" s="6" t="n">
        <v>43614</v>
      </c>
    </row>
    <row r="125" customFormat="false" ht="15" hidden="false" customHeight="false" outlineLevel="0" collapsed="false">
      <c r="A125" s="5" t="s">
        <v>25</v>
      </c>
      <c r="B125" s="5" t="s">
        <v>24</v>
      </c>
      <c r="C125" s="5" t="n">
        <v>84</v>
      </c>
      <c r="D125" s="6" t="n">
        <v>43614</v>
      </c>
    </row>
    <row r="126" customFormat="false" ht="15" hidden="false" customHeight="false" outlineLevel="0" collapsed="false">
      <c r="A126" s="5" t="s">
        <v>6</v>
      </c>
      <c r="B126" s="5" t="s">
        <v>12</v>
      </c>
      <c r="C126" s="5" t="n">
        <v>64</v>
      </c>
      <c r="D126" s="44" t="s">
        <v>29</v>
      </c>
    </row>
    <row r="127" customFormat="false" ht="15" hidden="false" customHeight="false" outlineLevel="0" collapsed="false">
      <c r="A127" s="5" t="s">
        <v>6</v>
      </c>
      <c r="B127" s="5" t="s">
        <v>7</v>
      </c>
      <c r="C127" s="5" t="n">
        <v>98</v>
      </c>
      <c r="D127" s="44" t="s">
        <v>29</v>
      </c>
    </row>
    <row r="128" customFormat="false" ht="15" hidden="false" customHeight="false" outlineLevel="0" collapsed="false">
      <c r="A128" s="5" t="s">
        <v>19</v>
      </c>
      <c r="B128" s="5" t="s">
        <v>17</v>
      </c>
      <c r="C128" s="5" t="n">
        <v>60</v>
      </c>
      <c r="D128" s="44" t="n">
        <v>43471</v>
      </c>
    </row>
    <row r="129" customFormat="false" ht="15" hidden="false" customHeight="false" outlineLevel="0" collapsed="false">
      <c r="A129" s="5" t="s">
        <v>16</v>
      </c>
      <c r="B129" s="5" t="s">
        <v>15</v>
      </c>
      <c r="C129" s="5" t="n">
        <v>165</v>
      </c>
      <c r="D129" s="5" t="s">
        <v>29</v>
      </c>
    </row>
    <row r="130" customFormat="false" ht="15" hidden="false" customHeight="false" outlineLevel="0" collapsed="false">
      <c r="A130" s="5" t="s">
        <v>25</v>
      </c>
      <c r="B130" s="5" t="s">
        <v>15</v>
      </c>
      <c r="C130" s="5" t="n">
        <v>165</v>
      </c>
      <c r="D130" s="5" t="s">
        <v>29</v>
      </c>
    </row>
    <row r="131" customFormat="false" ht="15" hidden="false" customHeight="false" outlineLevel="0" collapsed="false">
      <c r="A131" s="5" t="s">
        <v>16</v>
      </c>
      <c r="B131" s="5" t="s">
        <v>15</v>
      </c>
      <c r="C131" s="5" t="n">
        <v>118</v>
      </c>
      <c r="D131" s="44" t="n">
        <v>43502</v>
      </c>
    </row>
    <row r="132" customFormat="false" ht="15" hidden="false" customHeight="false" outlineLevel="0" collapsed="false">
      <c r="A132" s="5" t="s">
        <v>25</v>
      </c>
      <c r="B132" s="5" t="s">
        <v>15</v>
      </c>
      <c r="C132" s="5" t="n">
        <v>118</v>
      </c>
      <c r="D132" s="44" t="n">
        <v>43502</v>
      </c>
    </row>
    <row r="133" customFormat="false" ht="15" hidden="false" customHeight="false" outlineLevel="0" collapsed="false">
      <c r="A133" s="5" t="s">
        <v>25</v>
      </c>
      <c r="B133" s="5" t="s">
        <v>7</v>
      </c>
      <c r="C133" s="5" t="n">
        <v>20</v>
      </c>
      <c r="D133" s="45" t="n">
        <v>43530</v>
      </c>
    </row>
    <row r="134" customFormat="false" ht="15" hidden="false" customHeight="false" outlineLevel="0" collapsed="false">
      <c r="A134" s="5"/>
      <c r="B134" s="5"/>
      <c r="C134" s="5"/>
      <c r="D134" s="5"/>
    </row>
    <row r="135" customFormat="false" ht="15" hidden="false" customHeight="false" outlineLevel="0" collapsed="false">
      <c r="A135" s="5"/>
      <c r="B135" s="5"/>
      <c r="C135" s="5"/>
      <c r="D135" s="5"/>
    </row>
    <row r="136" customFormat="false" ht="15" hidden="false" customHeight="false" outlineLevel="0" collapsed="false">
      <c r="A136" s="5"/>
      <c r="B136" s="5"/>
      <c r="C136" s="5"/>
      <c r="D136" s="5"/>
    </row>
    <row r="137" customFormat="false" ht="15" hidden="false" customHeight="false" outlineLevel="0" collapsed="false">
      <c r="A137" s="5"/>
      <c r="B137" s="5"/>
      <c r="C137" s="5"/>
      <c r="D137" s="5"/>
    </row>
    <row r="138" customFormat="false" ht="15" hidden="false" customHeight="false" outlineLevel="0" collapsed="false">
      <c r="A138" s="5"/>
      <c r="B138" s="5"/>
      <c r="C138" s="5"/>
      <c r="D138" s="5"/>
    </row>
  </sheetData>
  <mergeCells count="3">
    <mergeCell ref="H4:J4"/>
    <mergeCell ref="H15:O15"/>
    <mergeCell ref="H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2019-01-18T12:36:10Z</dcterms:created>
  <dc:creator>Giovanni D'Agostino</dc:creator>
  <dc:description/>
  <dc:language>en-US</dc:language>
  <cp:lastModifiedBy/>
  <dcterms:modified xsi:type="dcterms:W3CDTF">2019-06-03T11:24:26Z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