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0ABCA406-3B9F-4520-B95A-5E7181EBBEC3}" xr6:coauthVersionLast="37" xr6:coauthVersionMax="37" xr10:uidLastSave="{00000000-0000-0000-0000-000000000000}"/>
  <bookViews>
    <workbookView xWindow="0" yWindow="0" windowWidth="22260" windowHeight="12648" activeTab="2" xr2:uid="{00000000-000D-0000-FFFF-FFFF00000000}"/>
  </bookViews>
  <sheets>
    <sheet name="hmm" sheetId="1" r:id="rId1"/>
    <sheet name="hmm_499" sheetId="2" r:id="rId2"/>
    <sheet name="hmm_riepilogo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4" l="1"/>
  <c r="E2" i="4"/>
  <c r="D2" i="1"/>
  <c r="C2" i="2"/>
  <c r="C2" i="1"/>
  <c r="D2" i="4" l="1"/>
  <c r="D3" i="4"/>
  <c r="C2" i="4"/>
  <c r="C3" i="4"/>
  <c r="B2" i="4"/>
  <c r="B3" i="4"/>
  <c r="G2" i="2"/>
  <c r="G2" i="1"/>
</calcChain>
</file>

<file path=xl/sharedStrings.xml><?xml version="1.0" encoding="utf-8"?>
<sst xmlns="http://schemas.openxmlformats.org/spreadsheetml/2006/main" count="21" uniqueCount="11">
  <si>
    <t># ANOMALIE</t>
  </si>
  <si>
    <t>MEDIA</t>
  </si>
  <si>
    <t>VARIANZA</t>
  </si>
  <si>
    <t>DEV. STANDARD</t>
  </si>
  <si>
    <t>TOTALE</t>
  </si>
  <si>
    <t>#SEQ</t>
  </si>
  <si>
    <t>%</t>
  </si>
  <si>
    <t>MODELLO</t>
  </si>
  <si>
    <t>#ANOMALIE</t>
  </si>
  <si>
    <t>HMM_2</t>
  </si>
  <si>
    <t>HMM_499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</si>
</sst>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1" fontId="0" fillId="0" borderId="0" xfId="0" applyNumberFormat="1"/>
  </cellXfs>
  <cellStyles count="1">
    <cellStyle name="Normale" xfId="0" builtinId="0"/>
  </cellStyles>
  <dxfs count="6">
    <dxf>
      <numFmt numFmtId="0" formatCode="General"/>
    </dxf>
    <dxf>
      <numFmt numFmtId="0" formatCode="General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Anomalie</a:t>
            </a:r>
            <a:r>
              <a:rPr lang="it-IT" baseline="0"/>
              <a:t> individuate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D329-4584-B183-2B6792630F4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D329-4584-B183-2B6792630F4A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(hmm!$A$1,hmm!$F$1)</c:f>
              <c:strCache>
                <c:ptCount val="2"/>
                <c:pt idx="0">
                  <c:v># ANOMALIE</c:v>
                </c:pt>
                <c:pt idx="1">
                  <c:v>#SEQ</c:v>
                </c:pt>
              </c:strCache>
            </c:strRef>
          </c:cat>
          <c:val>
            <c:numRef>
              <c:f>(hmm!$A$2,hmm!$F$2)</c:f>
              <c:numCache>
                <c:formatCode>General</c:formatCode>
                <c:ptCount val="2"/>
                <c:pt idx="0">
                  <c:v>0</c:v>
                </c:pt>
                <c:pt idx="1">
                  <c:v>163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07-4F70-AD71-5B6DC7ED15F1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Anomalie</a:t>
            </a:r>
            <a:r>
              <a:rPr lang="it-IT" baseline="0"/>
              <a:t> individuate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1827-46B7-8164-E807AE4A3DD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1827-46B7-8164-E807AE4A3DDB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(hmm_499!$A$1,hmm_499!$F$1)</c:f>
              <c:strCache>
                <c:ptCount val="2"/>
                <c:pt idx="0">
                  <c:v># ANOMALIE</c:v>
                </c:pt>
                <c:pt idx="1">
                  <c:v>#SEQ</c:v>
                </c:pt>
              </c:strCache>
            </c:strRef>
          </c:cat>
          <c:val>
            <c:numRef>
              <c:f>(hmm_499!$A$2,hmm_499!$F$2)</c:f>
              <c:numCache>
                <c:formatCode>General</c:formatCode>
                <c:ptCount val="2"/>
                <c:pt idx="0">
                  <c:v>0</c:v>
                </c:pt>
                <c:pt idx="1">
                  <c:v>163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827-46B7-8164-E807AE4A3DDB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hmm_riepilogo!$B$1</c:f>
              <c:strCache>
                <c:ptCount val="1"/>
                <c:pt idx="0">
                  <c:v>#ANOMALIE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hmm_riepilogo!$A$2:$A$3</c:f>
              <c:strCache>
                <c:ptCount val="2"/>
                <c:pt idx="0">
                  <c:v>HMM_2</c:v>
                </c:pt>
                <c:pt idx="1">
                  <c:v>HMM_499</c:v>
                </c:pt>
              </c:strCache>
            </c:strRef>
          </c:cat>
          <c:val>
            <c:numRef>
              <c:f>hmm_riepilogo!$B$2:$B$3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48-47D1-AEC9-EF0AC472A6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30058104"/>
        <c:axId val="630058760"/>
      </c:barChart>
      <c:catAx>
        <c:axId val="630058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30058760"/>
        <c:crosses val="autoZero"/>
        <c:auto val="1"/>
        <c:lblAlgn val="ctr"/>
        <c:lblOffset val="100"/>
        <c:noMultiLvlLbl val="0"/>
      </c:catAx>
      <c:valAx>
        <c:axId val="630058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300581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hmm_riepilogo!$C$1</c:f>
              <c:strCache>
                <c:ptCount val="1"/>
                <c:pt idx="0">
                  <c:v>MEDIA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hmm_riepilogo!$A$2:$A$3</c:f>
              <c:strCache>
                <c:ptCount val="2"/>
                <c:pt idx="0">
                  <c:v>HMM_2</c:v>
                </c:pt>
                <c:pt idx="1">
                  <c:v>HMM_499</c:v>
                </c:pt>
              </c:strCache>
            </c:strRef>
          </c:cat>
          <c:val>
            <c:numRef>
              <c:f>hmm_riepilogo!$C$2:$C$3</c:f>
              <c:numCache>
                <c:formatCode>General</c:formatCode>
                <c:ptCount val="2"/>
                <c:pt idx="0">
                  <c:v>-7.2116019825817004</c:v>
                </c:pt>
                <c:pt idx="1">
                  <c:v>-7.2115875929295798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D6-4CD4-AFDB-CFB0A3111E52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628774064"/>
        <c:axId val="628769144"/>
      </c:barChart>
      <c:catAx>
        <c:axId val="6287740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8769144"/>
        <c:crosses val="autoZero"/>
        <c:auto val="1"/>
        <c:lblAlgn val="ctr"/>
        <c:lblOffset val="100"/>
        <c:noMultiLvlLbl val="0"/>
      </c:catAx>
      <c:valAx>
        <c:axId val="628769144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87740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hmm_riepilogo!$D$1</c:f>
              <c:strCache>
                <c:ptCount val="1"/>
                <c:pt idx="0">
                  <c:v>TOTALE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hmm_riepilogo!$A$2:$A$3</c:f>
              <c:strCache>
                <c:ptCount val="2"/>
                <c:pt idx="0">
                  <c:v>HMM_2</c:v>
                </c:pt>
                <c:pt idx="1">
                  <c:v>HMM_499</c:v>
                </c:pt>
              </c:strCache>
            </c:strRef>
          </c:cat>
          <c:val>
            <c:numRef>
              <c:f>hmm_riepilogo!$D$2:$D$3</c:f>
              <c:numCache>
                <c:formatCode>General</c:formatCode>
                <c:ptCount val="2"/>
                <c:pt idx="0">
                  <c:v>-1175.49112316081</c:v>
                </c:pt>
                <c:pt idx="1">
                  <c:v>-1175.48877764752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EF-486A-B7C7-68031ABA6572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628773736"/>
        <c:axId val="628772096"/>
      </c:barChart>
      <c:catAx>
        <c:axId val="628773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8772096"/>
        <c:crosses val="autoZero"/>
        <c:auto val="1"/>
        <c:lblAlgn val="ctr"/>
        <c:lblOffset val="100"/>
        <c:noMultiLvlLbl val="0"/>
      </c:catAx>
      <c:valAx>
        <c:axId val="628772096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6287737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hmm_riepilogo!$E$1</c:f>
              <c:strCache>
                <c:ptCount val="1"/>
                <c:pt idx="0">
                  <c:v>DEV. STANDARD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hmm_riepilogo!$A$2:$A$3</c:f>
              <c:strCache>
                <c:ptCount val="2"/>
                <c:pt idx="0">
                  <c:v>HMM_2</c:v>
                </c:pt>
                <c:pt idx="1">
                  <c:v>HMM_499</c:v>
                </c:pt>
              </c:strCache>
            </c:strRef>
          </c:cat>
          <c:val>
            <c:numRef>
              <c:f>hmm_riepilogo!$E$2:$E$3</c:f>
              <c:numCache>
                <c:formatCode>General</c:formatCode>
                <c:ptCount val="2"/>
                <c:pt idx="0">
                  <c:v>3.3446074751567197E-2</c:v>
                </c:pt>
                <c:pt idx="1">
                  <c:v>1.8973336492216401E-5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87-4808-909E-DFB2AC3C9D75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628781280"/>
        <c:axId val="628783904"/>
      </c:barChart>
      <c:catAx>
        <c:axId val="628781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8783904"/>
        <c:crosses val="autoZero"/>
        <c:auto val="1"/>
        <c:lblAlgn val="ctr"/>
        <c:lblOffset val="100"/>
        <c:noMultiLvlLbl val="0"/>
      </c:catAx>
      <c:valAx>
        <c:axId val="628783904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6287812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4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594360</xdr:colOff>
      <xdr:row>6</xdr:row>
      <xdr:rowOff>22860</xdr:rowOff>
    </xdr:from>
    <xdr:to>
      <xdr:col>12</xdr:col>
      <xdr:colOff>220980</xdr:colOff>
      <xdr:row>21</xdr:row>
      <xdr:rowOff>22860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6C7E790C-146B-439F-B6C8-888895E7D2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594360</xdr:colOff>
      <xdr:row>6</xdr:row>
      <xdr:rowOff>22860</xdr:rowOff>
    </xdr:from>
    <xdr:to>
      <xdr:col>12</xdr:col>
      <xdr:colOff>220980</xdr:colOff>
      <xdr:row>21</xdr:row>
      <xdr:rowOff>22860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E6464146-5F26-4105-B35B-194F1D979B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4</xdr:row>
      <xdr:rowOff>175260</xdr:rowOff>
    </xdr:from>
    <xdr:to>
      <xdr:col>6</xdr:col>
      <xdr:colOff>579120</xdr:colOff>
      <xdr:row>19</xdr:row>
      <xdr:rowOff>175260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BBB022CB-8E21-4975-BDF3-75E4B72E51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190500</xdr:colOff>
      <xdr:row>5</xdr:row>
      <xdr:rowOff>22860</xdr:rowOff>
    </xdr:from>
    <xdr:to>
      <xdr:col>14</xdr:col>
      <xdr:colOff>495300</xdr:colOff>
      <xdr:row>20</xdr:row>
      <xdr:rowOff>22860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167FD9ED-901D-4820-A8A6-2BEBCE04C7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342900</xdr:colOff>
      <xdr:row>5</xdr:row>
      <xdr:rowOff>53340</xdr:rowOff>
    </xdr:from>
    <xdr:to>
      <xdr:col>23</xdr:col>
      <xdr:colOff>38100</xdr:colOff>
      <xdr:row>20</xdr:row>
      <xdr:rowOff>53340</xdr:rowOff>
    </xdr:to>
    <xdr:graphicFrame macro="">
      <xdr:nvGraphicFramePr>
        <xdr:cNvPr id="5" name="Grafico 4">
          <a:extLst>
            <a:ext uri="{FF2B5EF4-FFF2-40B4-BE49-F238E27FC236}">
              <a16:creationId xmlns:a16="http://schemas.microsoft.com/office/drawing/2014/main" id="{88122858-83D3-4C0C-997C-B00FC07C54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304800</xdr:colOff>
      <xdr:row>21</xdr:row>
      <xdr:rowOff>7620</xdr:rowOff>
    </xdr:from>
    <xdr:to>
      <xdr:col>14</xdr:col>
      <xdr:colOff>0</xdr:colOff>
      <xdr:row>36</xdr:row>
      <xdr:rowOff>7620</xdr:rowOff>
    </xdr:to>
    <xdr:graphicFrame macro="">
      <xdr:nvGraphicFramePr>
        <xdr:cNvPr id="6" name="Grafico 5">
          <a:extLst>
            <a:ext uri="{FF2B5EF4-FFF2-40B4-BE49-F238E27FC236}">
              <a16:creationId xmlns:a16="http://schemas.microsoft.com/office/drawing/2014/main" id="{934FB2CD-BEDD-4ACC-828A-0A1A79777B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B02026-D130-4019-B24D-BADB2E34C8D5}" name="Tabella1" displayName="Tabella1" ref="A1:G2" totalsRowShown="0">
  <autoFilter ref="A1:G2" xr:uid="{EDF0F0E0-592D-4A3F-8DB6-2BAB49B341EA}"/>
  <tableColumns count="7">
    <tableColumn id="1" xr3:uid="{44D2338A-AF6B-44FB-BF02-9C71B67EE2A3}" name="# ANOMALIE"/>
    <tableColumn id="2" xr3:uid="{83746487-0FD0-4A70-9ECF-B1C9938014D5}" name="MEDIA" dataDxfId="5"/>
    <tableColumn id="3" xr3:uid="{54D6D45F-B6DD-4ED6-9A65-E17EC41E8EA3}" name="VARIANZA">
      <calculatedColumnFormula>3.10373724621283^-12</calculatedColumnFormula>
    </tableColumn>
    <tableColumn id="4" xr3:uid="{E6DDFE3F-B35B-464A-9FD8-A4E9C7C2EF0B}" name="DEV. STANDARD">
      <calculatedColumnFormula>1.76174267309753^-6</calculatedColumnFormula>
    </tableColumn>
    <tableColumn id="5" xr3:uid="{47F20DC7-BDC7-4CF3-AD04-817CA42B5C48}" name="TOTALE" dataDxfId="4"/>
    <tableColumn id="6" xr3:uid="{EE0866C1-5A3A-4178-B9C0-27D3855023EE}" name="#SEQ"/>
    <tableColumn id="7" xr3:uid="{54C349C9-081C-41A0-ABC3-A8607C1E837A}" name="%">
      <calculatedColumnFormula>Tabella1['# ANOMALIE]/Tabella1['#SEQ]*100</calculatedColumnFormula>
    </tableColumn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71CCC82-6A22-42E6-BF25-4B8C85346806}" name="Tabella13" displayName="Tabella13" ref="A1:G2" totalsRowShown="0">
  <autoFilter ref="A1:G2" xr:uid="{EDF0F0E0-592D-4A3F-8DB6-2BAB49B341EA}"/>
  <tableColumns count="7">
    <tableColumn id="1" xr3:uid="{C5A9797A-20A0-43BA-BDB2-E6F74D1BC015}" name="# ANOMALIE"/>
    <tableColumn id="2" xr3:uid="{16C87D93-138B-4FD4-86D8-BCEC4946404B}" name="MEDIA" dataDxfId="3"/>
    <tableColumn id="3" xr3:uid="{FEBE2E6A-10C6-4A84-9C67-22038B7910BD}" name="VARIANZA">
      <calculatedColumnFormula>3.59987497646871^-10</calculatedColumnFormula>
    </tableColumn>
    <tableColumn id="4" xr3:uid="{54324509-91E7-47F4-BCDA-8AF53CEDD63C}" name="DEV. STANDARD"/>
    <tableColumn id="5" xr3:uid="{8DFC8FA4-F495-4CB4-85A6-1D03443B91FD}" name="TOTALE" dataDxfId="2"/>
    <tableColumn id="6" xr3:uid="{FDFF0812-CCE5-47D3-9CDE-674E523051E9}" name="#SEQ"/>
    <tableColumn id="7" xr3:uid="{F921D4F8-7374-4599-B003-92ECDA464A17}" name="%">
      <calculatedColumnFormula>Tabella13['# ANOMALIE]/Tabella13['#SEQ]*100</calculatedColumnFormula>
    </tableColumn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F594063-B9F0-43A2-AB2B-771E0223A68C}" name="Tabella4" displayName="Tabella4" ref="A1:E3" totalsRowShown="0">
  <autoFilter ref="A1:E3" xr:uid="{1DA38B8A-0E8F-4856-869D-F9DE443CB937}"/>
  <tableColumns count="5">
    <tableColumn id="1" xr3:uid="{0A57F828-C721-4035-AE01-C53C9ADF499E}" name="MODELLO"/>
    <tableColumn id="2" xr3:uid="{78288542-94F2-4860-B30A-29C496B849DB}" name="#ANOMALIE"/>
    <tableColumn id="3" xr3:uid="{EFAECC9F-AFD9-4C02-8C19-31BCC948062E}" name="MEDIA" dataDxfId="1">
      <calculatedColumnFormula>Tabella13[MEDIA]</calculatedColumnFormula>
    </tableColumn>
    <tableColumn id="4" xr3:uid="{664AFCAC-D485-4941-B516-1236BBFF40AD}" name="TOTALE"/>
    <tableColumn id="5" xr3:uid="{00870E77-5422-406B-A6ED-087FC696CF3F}" name="DEV. STANDARD" dataDxfId="0">
      <calculatedColumnFormula>Tabella1[TOTALE]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D3" sqref="D3"/>
    </sheetView>
  </sheetViews>
  <sheetFormatPr defaultRowHeight="14.4" x14ac:dyDescent="0.3"/>
  <cols>
    <col min="1" max="1" width="13.33203125" customWidth="1"/>
    <col min="2" max="2" width="8.44140625" customWidth="1"/>
    <col min="3" max="4" width="19.77734375" bestFit="1" customWidth="1"/>
    <col min="5" max="5" width="10.77734375" bestFit="1" customWidth="1"/>
    <col min="6" max="6" width="8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</v>
      </c>
      <c r="B2" s="1">
        <v>-7.2116019825817004</v>
      </c>
      <c r="C2" s="2">
        <f>3.10373724621283^-12</f>
        <v>1.2513552623115314E-6</v>
      </c>
      <c r="D2" s="2">
        <f>1.76174267309753^-6</f>
        <v>3.3446074751567197E-2</v>
      </c>
      <c r="E2" s="1">
        <v>-1175.49112316081</v>
      </c>
      <c r="F2">
        <v>163</v>
      </c>
      <c r="G2">
        <f>Tabella1['# ANOMALIE]/Tabella1['#SEQ]*100</f>
        <v>0</v>
      </c>
    </row>
  </sheetData>
  <pageMargins left="0.7" right="0.7" top="0.75" bottom="0.75" header="0.3" footer="0.3"/>
  <pageSetup orientation="portrait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7C0C5-D876-4829-8BA7-2CB83030DDEB}">
  <dimension ref="A1:G2"/>
  <sheetViews>
    <sheetView workbookViewId="0">
      <selection activeCell="D2" sqref="D2"/>
    </sheetView>
  </sheetViews>
  <sheetFormatPr defaultRowHeight="14.4" x14ac:dyDescent="0.3"/>
  <cols>
    <col min="1" max="1" width="13.33203125" customWidth="1"/>
    <col min="2" max="2" width="8.44140625" customWidth="1"/>
    <col min="3" max="4" width="19.77734375" bestFit="1" customWidth="1"/>
    <col min="5" max="5" width="10.77734375" bestFit="1" customWidth="1"/>
    <col min="6" max="6" width="8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</v>
      </c>
      <c r="B2" s="1">
        <v>-7.2115875929295798</v>
      </c>
      <c r="C2" s="2">
        <f>3.59987497646871^-10</f>
        <v>2.7360612794276743E-6</v>
      </c>
      <c r="D2" s="2">
        <v>1.8973336492216401E-5</v>
      </c>
      <c r="E2" s="1">
        <v>-1175.48877764752</v>
      </c>
      <c r="F2">
        <v>163</v>
      </c>
      <c r="G2">
        <f>Tabella13['# ANOMALIE]/Tabella13['#SEQ]*100</f>
        <v>0</v>
      </c>
    </row>
  </sheetData>
  <pageMargins left="0.7" right="0.7" top="0.75" bottom="0.75" header="0.3" footer="0.3"/>
  <pageSetup orientation="portrait" verticalDpi="0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12A8D-9F6F-4003-A1D3-1A7DF022509A}">
  <dimension ref="A1:E3"/>
  <sheetViews>
    <sheetView tabSelected="1" topLeftCell="A16" workbookViewId="0">
      <selection activeCell="E4" sqref="E4"/>
    </sheetView>
  </sheetViews>
  <sheetFormatPr defaultRowHeight="14.4" x14ac:dyDescent="0.3"/>
  <cols>
    <col min="1" max="1" width="12.5546875" bestFit="1" customWidth="1"/>
    <col min="2" max="2" width="12.88671875" customWidth="1"/>
    <col min="4" max="4" width="11.6640625" bestFit="1" customWidth="1"/>
    <col min="5" max="5" width="12" bestFit="1" customWidth="1"/>
  </cols>
  <sheetData>
    <row r="1" spans="1:5" x14ac:dyDescent="0.3">
      <c r="A1" t="s">
        <v>7</v>
      </c>
      <c r="B1" t="s">
        <v>8</v>
      </c>
      <c r="C1" t="s">
        <v>1</v>
      </c>
      <c r="D1" t="s">
        <v>4</v>
      </c>
      <c r="E1" t="s">
        <v>3</v>
      </c>
    </row>
    <row r="2" spans="1:5" x14ac:dyDescent="0.3">
      <c r="A2" t="s">
        <v>9</v>
      </c>
      <c r="B2">
        <f>Tabella1['# ANOMALIE]</f>
        <v>0</v>
      </c>
      <c r="C2">
        <f>Tabella1[MEDIA]</f>
        <v>-7.2116019825817004</v>
      </c>
      <c r="D2">
        <f>Tabella1[TOTALE]</f>
        <v>-1175.49112316081</v>
      </c>
      <c r="E2">
        <f>Tabella1[DEV. STANDARD]</f>
        <v>3.3446074751567197E-2</v>
      </c>
    </row>
    <row r="3" spans="1:5" x14ac:dyDescent="0.3">
      <c r="A3" t="s">
        <v>10</v>
      </c>
      <c r="B3">
        <f>Tabella13['# ANOMALIE]</f>
        <v>0</v>
      </c>
      <c r="C3">
        <f>Tabella13[MEDIA]</f>
        <v>-7.2115875929295798</v>
      </c>
      <c r="D3">
        <f>Tabella13[TOTALE]</f>
        <v>-1175.48877764752</v>
      </c>
      <c r="E3">
        <f>Tabella13[DEV. STANDARD]</f>
        <v>1.8973336492216401E-5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hmm</vt:lpstr>
      <vt:lpstr>hmm_499</vt:lpstr>
      <vt:lpstr>hmm_riepilogo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2018-10-19T13:50:18Z</dcterms:modified>
</cp:coreProperties>
</file>