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s.case.edu\rc\SOM_GENE_BEG33\ChIP_seq\hg38\scripts\multisample_analysis\"/>
    </mc:Choice>
  </mc:AlternateContent>
  <xr:revisionPtr revIDLastSave="0" documentId="13_ncr:1_{CE5C8550-FA5B-4A3A-9787-01EFA4C8AF7E}" xr6:coauthVersionLast="47" xr6:coauthVersionMax="47" xr10:uidLastSave="{00000000-0000-0000-0000-000000000000}"/>
  <bookViews>
    <workbookView xWindow="-96" yWindow="-96" windowWidth="23232" windowHeight="12552" activeTab="1" xr2:uid="{E371ACD7-A25D-4C06-9711-D1314E8E1F43}"/>
  </bookViews>
  <sheets>
    <sheet name="bedCov" sheetId="1" r:id="rId1"/>
    <sheet name="bedCov_Spik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H10" i="2"/>
  <c r="H8" i="2"/>
  <c r="J7" i="2"/>
  <c r="D7" i="2"/>
  <c r="B66" i="1"/>
  <c r="M66" i="1"/>
  <c r="B94" i="1"/>
  <c r="B95" i="1" s="1"/>
  <c r="B91" i="1"/>
  <c r="B92" i="1" s="1"/>
  <c r="B88" i="1"/>
  <c r="B89" i="1" s="1"/>
  <c r="B85" i="1"/>
  <c r="B86" i="1" s="1"/>
  <c r="B82" i="1"/>
  <c r="H53" i="1"/>
  <c r="H51" i="1"/>
  <c r="J50" i="1"/>
  <c r="D50" i="1"/>
  <c r="H25" i="1"/>
  <c r="K23" i="1"/>
  <c r="K22" i="1"/>
  <c r="H22" i="1"/>
  <c r="H23" i="1" s="1"/>
  <c r="K20" i="1"/>
  <c r="K19" i="1"/>
  <c r="H19" i="1"/>
  <c r="H20" i="1" s="1"/>
  <c r="E19" i="1"/>
  <c r="K16" i="1"/>
  <c r="K17" i="1" s="1"/>
  <c r="H16" i="1"/>
  <c r="H17" i="1" s="1"/>
  <c r="E16" i="1"/>
  <c r="B16" i="1"/>
  <c r="K13" i="1"/>
  <c r="K14" i="1" s="1"/>
  <c r="H13" i="1"/>
  <c r="H14" i="1" s="1"/>
  <c r="E12" i="1"/>
  <c r="B12" i="1"/>
  <c r="K10" i="1"/>
  <c r="H10" i="1"/>
  <c r="H23" i="2" l="1"/>
  <c r="E25" i="1"/>
  <c r="B25" i="1"/>
  <c r="H66" i="1"/>
  <c r="B98" i="1"/>
  <c r="K26" i="1"/>
  <c r="H26" i="1"/>
</calcChain>
</file>

<file path=xl/sharedStrings.xml><?xml version="1.0" encoding="utf-8"?>
<sst xmlns="http://schemas.openxmlformats.org/spreadsheetml/2006/main" count="383" uniqueCount="150">
  <si>
    <t>2 BAM multicov!</t>
  </si>
  <si>
    <t>1. Gather BED, and BAM locations</t>
  </si>
  <si>
    <t>3 BAM multicov!</t>
  </si>
  <si>
    <t>4 BAM multicov!</t>
  </si>
  <si>
    <t>1. Gather sample names for BAMs</t>
  </si>
  <si>
    <t>4 BAM multicov +SpikeIn!</t>
  </si>
  <si>
    <t>Sample_RH4_cMYC_AD6799</t>
  </si>
  <si>
    <t>Sample_CTR_shCtrl_H3K27ac_C_H5W2CBGX7</t>
  </si>
  <si>
    <t>Sample_RH4_MYCN_AD6799</t>
  </si>
  <si>
    <t>Sample_CTR_shSNAI2_H3K27ac_C_H5W2CBGX7</t>
  </si>
  <si>
    <t>2. Reconfigure script variables to match inputs</t>
  </si>
  <si>
    <t>Sample_RH4_p300SC_002_C_HCK7HBGXX</t>
  </si>
  <si>
    <t>Sample_RD_shCtrl_H3K27ac_037_C_HMJ2HBGX7</t>
  </si>
  <si>
    <t>BAM directory</t>
  </si>
  <si>
    <t>/data/khanlab/projects/ChIP_seq/DATA/</t>
  </si>
  <si>
    <t>Sample_RH4scr_P3F_008_C_HHC7JBGXX</t>
  </si>
  <si>
    <t>Sample_RD_shSNAI2_H3K27ac_037_C_HMJ2HBGX7</t>
  </si>
  <si>
    <t>job submission</t>
  </si>
  <si>
    <t>sbatch --partition=ccr --ntasks=4 --mem=32g --cpus-per-task=32 -J bedCov --export=</t>
  </si>
  <si>
    <t>2. Give BED name (and, either location or else launch from BED file location).  3 columns only!</t>
  </si>
  <si>
    <t>2. Give BED name (and, either location or else launch from BED file location)</t>
  </si>
  <si>
    <t>bed_file=</t>
  </si>
  <si>
    <t>BED prefix</t>
  </si>
  <si>
    <t>RH4_MYCs_orP3F.merged</t>
  </si>
  <si>
    <t>SNAI2_2or3_CTR.JR1.RD_only.3000</t>
  </si>
  <si>
    <t>RH4_CHD4_nFlagp-11.bed</t>
  </si>
  <si>
    <t>/data/khanlab/projects/ChIP_seq/projects/RMS_Epigenetics/NB_Thiele/CopyROSE/Sample_KCNR_2D_C_H3K27ac_C_HLL3CBGXX_peaks_12500_STITCHED.bed</t>
  </si>
  <si>
    <t>,bam_1=</t>
  </si>
  <si>
    <t>bam1 name</t>
  </si>
  <si>
    <t>Sample_RH4_shscr_48_30X_011_D_HV2TTBGXX</t>
  </si>
  <si>
    <t>Sample_SHSY5Y_Input_SRR1790661_C_GSE65664</t>
  </si>
  <si>
    <t>bam1 location/name</t>
  </si>
  <si>
    <t>,bam_2=</t>
  </si>
  <si>
    <t>bam2 name</t>
  </si>
  <si>
    <t>Sample_RH4_shCHD4_48_30X_011_D_HV2TTBGXX</t>
  </si>
  <si>
    <t>Sample_SHSY5Y_DMSO_Input_DNA_SRR1631235_C_GSE62725</t>
  </si>
  <si>
    <t>bam2 location/name</t>
  </si>
  <si>
    <t>,bam_3=</t>
  </si>
  <si>
    <t>bam3 name</t>
  </si>
  <si>
    <t>Sample_SHSY5Y_THZ1_Input_DNA_SRR1631237_C_GSE62725</t>
  </si>
  <si>
    <t>bam3 location/name</t>
  </si>
  <si>
    <t>,out_file=</t>
  </si>
  <si>
    <t>outfile:</t>
  </si>
  <si>
    <t>DNase_CHD4.combined.merged</t>
  </si>
  <si>
    <t>/data/khanlab/projects/ChIP_seq/projects/NB_Thiele/CopyROSE/Sample_KCNR_2D_C_H3K27ac_C_HLL3CBGXX_peaks_12500_STITCHED.SY5Yinput-cov.bed</t>
  </si>
  <si>
    <t>,bam_4=</t>
  </si>
  <si>
    <t>bam4 name</t>
  </si>
  <si>
    <t xml:space="preserve"> /data/khanlab/projects/ChIP_seq/data_by_file_type/test/scripts/runBedCov2bam.sh</t>
  </si>
  <si>
    <t xml:space="preserve"> /data/khanlab/projects/ChIP_seq/data_by_file_type/test/scripts/runBedCov3bam.sh</t>
  </si>
  <si>
    <t>bam4 location/name</t>
  </si>
  <si>
    <t>paste to command line:</t>
  </si>
  <si>
    <t>SNAI2_2or3.3000.H3K27ac.cov</t>
  </si>
  <si>
    <t>Sample_CTR_D48_ERKmp_010_C_HMKGLBGXX</t>
  </si>
  <si>
    <t>Sample_KCNR_1D_C_input_C_HKGJ3BGXX</t>
  </si>
  <si>
    <t>Sample_CTR_T48_ERKmp_010_C_HMKGLBGXX</t>
  </si>
  <si>
    <t>Sample_KCNR_2D_C_input_C_HKGJ3BGXX</t>
  </si>
  <si>
    <t>script:</t>
  </si>
  <si>
    <t xml:space="preserve"> /data/khanlab/projects/testChIP_seq/ChIP_seq/scripts/runBedCov4bam.sh</t>
  </si>
  <si>
    <t xml:space="preserve"> /data/khanlab/projects/testChIP_seq/ChIP_seq/scripts/runBedCov4bam.SpikeIn.sh</t>
  </si>
  <si>
    <t>Sample_CTR_T48_input_002_C_HCK7HBGXX</t>
  </si>
  <si>
    <t>Sample_KCNR_8D_C_input_C_HLL3CBGXX</t>
  </si>
  <si>
    <t>bam style:</t>
  </si>
  <si>
    <t>.bam</t>
  </si>
  <si>
    <t>Sample_CTR_D48_input_002_C_HCK7HBGXX</t>
  </si>
  <si>
    <t>Sample_CTR_D48_H3K27me3_010_C_HMKGLBGXX</t>
  </si>
  <si>
    <t>Sample_CTR_T48_H3K27me3_010_C_HMKGLBGXX</t>
  </si>
  <si>
    <t>RPMPR script:</t>
  </si>
  <si>
    <t xml:space="preserve"> /data/khanlab/projects/testChIP_seq/ChIP_seq/scripts/runBedCov4bamRPMPR.sh</t>
  </si>
  <si>
    <t>RPM script:</t>
  </si>
  <si>
    <t xml:space="preserve"> /data/khanlab/projects/ChIP_seq/data_by_file_type/test/scripts/runBedCov4bam.sh</t>
  </si>
  <si>
    <t>Sample_CTR_DMSO_48h_30X_D_C6FEFANXX</t>
  </si>
  <si>
    <t>Sample_CTR_DMSO_48h_40X_D_C6FEFANXX</t>
  </si>
  <si>
    <t>Sample_CTR_Tram_48h_30X_D_C6FEFANXX</t>
  </si>
  <si>
    <t>Sample_CTR_Tram_48h_40X_D_C6FEFANXX</t>
  </si>
  <si>
    <t>runBedCovCompareSpiked</t>
  </si>
  <si>
    <t>Bed file sub mode</t>
  </si>
  <si>
    <r>
      <t>runBedCovCompare</t>
    </r>
    <r>
      <rPr>
        <b/>
        <sz val="14"/>
        <color rgb="FFFF0000"/>
        <rFont val="Calibri"/>
        <family val="2"/>
        <scheme val="minor"/>
      </rPr>
      <t>Ecoli</t>
    </r>
    <r>
      <rPr>
        <b/>
        <sz val="14"/>
        <color rgb="FF0070C0"/>
        <rFont val="Calibri"/>
        <family val="2"/>
        <scheme val="minor"/>
      </rPr>
      <t>Spiked</t>
    </r>
  </si>
  <si>
    <t>Step 1:</t>
  </si>
  <si>
    <t>Move bed for overlap into a working directory, then move to that directory in biowulf</t>
  </si>
  <si>
    <t>navigate</t>
  </si>
  <si>
    <t>cd /mnt/rstor/SOM_GENE_BEG33/ChIP_seq/hg38/projects/ARIA/bedCovComp</t>
  </si>
  <si>
    <t>cd /data/khanlab/projects/ChIP_seq/projects/RMS_Epigenetics/BAF/BedCovComp/</t>
  </si>
  <si>
    <t>Step 2:</t>
  </si>
  <si>
    <t>configure variable for samples to compare and bed to overlap, then run on command line</t>
  </si>
  <si>
    <t>sbatch --ntasks=2 --mem=32g --cpus-per-task=16 -J bCComp --export=</t>
  </si>
  <si>
    <t>sbatch --partition=ccr --ntasks=4 --mem=32g --cpus-per-task=32 --gres=lscratch:200 -J bCComp --export=</t>
  </si>
  <si>
    <t>sample1=</t>
  </si>
  <si>
    <t>sample 1 name</t>
  </si>
  <si>
    <t>22Rv1_DMSO_NCOR1_073021_CWRU</t>
  </si>
  <si>
    <t>RH4_DnP_sloci.max.merged.bed</t>
  </si>
  <si>
    <t>,sample2=</t>
  </si>
  <si>
    <t>sample 2 name</t>
  </si>
  <si>
    <t>22Rv1_BG15n_NCOR1_073021_CWRU</t>
  </si>
  <si>
    <t>22Rv1_BG15n_AR_073021_CWRU</t>
  </si>
  <si>
    <t>Sample_KCNR_rep2_4D_CTL_SOX4_C_MWZ8711</t>
  </si>
  <si>
    <t>,name1=</t>
  </si>
  <si>
    <t>22Rv1_BG15n_H4K16ac_073021_CWRU</t>
  </si>
  <si>
    <t>Sample_KCNR_rep2_4D_RA_SOX4_C_MWZ8711</t>
  </si>
  <si>
    <t>short name 1</t>
  </si>
  <si>
    <t>KCNR_SOX4_CTL</t>
  </si>
  <si>
    <t>Sample_KCNR_rep2_4D_CTL_SOX11_Sig_C_MWZ8711</t>
  </si>
  <si>
    <t>,name2=</t>
  </si>
  <si>
    <t>22Rv1_BG15n_SMRT_073021_CWRU</t>
  </si>
  <si>
    <t>Sample_KCNR_rep2_4D_RA_SOX11_Sig_C_MWZ8711</t>
  </si>
  <si>
    <t>short name 2</t>
  </si>
  <si>
    <t>22Rv1_DMSO_AR_073021_CWRU</t>
  </si>
  <si>
    <t>KCNR_SOX4_RA</t>
  </si>
  <si>
    <t>,pValue=</t>
  </si>
  <si>
    <t>22Rv1_DMSO_H4K16ac_073021_CWRU</t>
  </si>
  <si>
    <t>pValue</t>
  </si>
  <si>
    <t>p_1e-14</t>
  </si>
  <si>
    <t>,overlapname=</t>
  </si>
  <si>
    <t>22Rv1_DMSO_SMRT_073021_CWRU</t>
  </si>
  <si>
    <t>genomic feature to overlap</t>
  </si>
  <si>
    <t>22Rv1_ENZA_AR_073021_CWRU</t>
  </si>
  <si>
    <t>TSS3000</t>
  </si>
  <si>
    <t>,overlapbed=</t>
  </si>
  <si>
    <t>22Rv1_ENZA_H4K16ac_073021_CWRU</t>
  </si>
  <si>
    <t>bed file for overlap</t>
  </si>
  <si>
    <t>22Rv1_ENZA_NCOR1_073021_CWRU</t>
  </si>
  <si>
    <t>TSS.3000.bed</t>
  </si>
  <si>
    <t>22Rv1_ENZA_SMRT_073021_CWRU</t>
  </si>
  <si>
    <t xml:space="preserve"> /mnt/rstor/SOM_GENE_BEG33/ChIP_seq/hg38/scripts/multisample_analysis/runBedCovCompareSpiked.sh</t>
  </si>
  <si>
    <t xml:space="preserve"> /data/khanlab/projects/ChIP_seq/scripts/runBedCovCompareEcoliSpiked.sh</t>
  </si>
  <si>
    <t xml:space="preserve">debug from interactive: </t>
  </si>
  <si>
    <t>sinteractive --gres=lscratch:200</t>
  </si>
  <si>
    <t>4 ChRO-seq BAM multicov!</t>
  </si>
  <si>
    <t>Sample_RH4_D6hr_ChROseq_T_HL2HKBGX9_trim</t>
  </si>
  <si>
    <t>Sample_RH4_Ent10m_ChROseq_T_HL2HKBGX9_trim</t>
  </si>
  <si>
    <t>Sample_RH4_Ent1hr_ChROseq_T_HL2HKBGX9_trim</t>
  </si>
  <si>
    <t>Sample_RH4_Ent6hr_ChROseq_T_HL2HKBGX9_trim</t>
  </si>
  <si>
    <t>/data/khanlab/projects/ChIP_seq/RNA_DATA/</t>
  </si>
  <si>
    <t>Prom_TESR</t>
  </si>
  <si>
    <t>AllPromTESR_ChRO_Ent.cov</t>
  </si>
  <si>
    <t xml:space="preserve"> /data/khanlab/projects/testChIP_seq/ChIP_seq/scripts/run4colBedCov4bamRPMPR.sh</t>
  </si>
  <si>
    <t>runBedCovCompare</t>
  </si>
  <si>
    <t xml:space="preserve"> /mnt/rstor/SOM_GENE_BEG33/ChIP_seq/hg38/scripts/multisample_analysis/runBedCovCompare.sh</t>
  </si>
  <si>
    <t>cd /mnt/rstor/SOM_GENE_BEG33/ChIP_seq/hg38/projects/OsteoMet</t>
  </si>
  <si>
    <t>MG63.3_H3K27ac_GSE74230</t>
  </si>
  <si>
    <t>MG63_H3K27ac_GSE74230</t>
  </si>
  <si>
    <t>MG63.3_H3K27ac</t>
  </si>
  <si>
    <t>MG63_H3K27ac</t>
  </si>
  <si>
    <t>p-14</t>
  </si>
  <si>
    <t>Up_inOsteoMetMG63.3.genelist.txt.tss.bed</t>
  </si>
  <si>
    <t>UpMet.TSS</t>
  </si>
  <si>
    <t>Move bed for overlap into a working directory, then move to that directory in HPC</t>
  </si>
  <si>
    <t>TSS.3000.hg38.bed</t>
  </si>
  <si>
    <t>sbatch -p smp --ntasks=2 --mem=32g --cpus-per-task=16 -J bCComp --export=</t>
  </si>
  <si>
    <t>22Rv1_DMSO_AR</t>
  </si>
  <si>
    <t>22Rv1_ENZA_AR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</si>
</sst>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4"/>
      <color rgb="FF99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.5"/>
      <color rgb="FF000000"/>
      <name val="Calibri"/>
      <family val="2"/>
      <scheme val="minor"/>
    </font>
    <font>
      <sz val="9"/>
      <color theme="1"/>
      <name val="Courier New"/>
      <family val="3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wrapText="1"/>
    </xf>
    <xf numFmtId="49" fontId="0" fillId="0" borderId="0" xfId="0" applyNumberFormat="1"/>
    <xf numFmtId="0" fontId="4" fillId="0" borderId="0" xfId="0" applyFont="1" applyAlignment="1">
      <alignment horizontal="right"/>
    </xf>
    <xf numFmtId="49" fontId="0" fillId="3" borderId="0" xfId="0" applyNumberFormat="1" applyFill="1"/>
    <xf numFmtId="49" fontId="0" fillId="2" borderId="0" xfId="0" applyNumberFormat="1" applyFill="1"/>
    <xf numFmtId="0" fontId="0" fillId="4" borderId="0" xfId="0" applyFill="1" applyAlignment="1">
      <alignment horizontal="right"/>
    </xf>
    <xf numFmtId="49" fontId="0" fillId="4" borderId="0" xfId="0" applyNumberFormat="1" applyFill="1"/>
    <xf numFmtId="0" fontId="0" fillId="2" borderId="0" xfId="0" applyFill="1"/>
    <xf numFmtId="0" fontId="5" fillId="0" borderId="0" xfId="0" applyFont="1"/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ill="1"/>
    <xf numFmtId="0" fontId="5" fillId="0" borderId="0" xfId="0" applyFont="1" applyAlignment="1">
      <alignment horizontal="left"/>
    </xf>
    <xf numFmtId="0" fontId="0" fillId="6" borderId="0" xfId="0" applyFill="1" applyAlignment="1">
      <alignment horizontal="right"/>
    </xf>
    <xf numFmtId="49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right"/>
    </xf>
    <xf numFmtId="49" fontId="0" fillId="7" borderId="0" xfId="0" applyNumberFormat="1" applyFill="1"/>
    <xf numFmtId="49" fontId="6" fillId="0" borderId="0" xfId="0" applyNumberFormat="1" applyFont="1" applyAlignment="1">
      <alignment vertical="center"/>
    </xf>
    <xf numFmtId="0" fontId="0" fillId="7" borderId="0" xfId="0" applyFill="1"/>
    <xf numFmtId="0" fontId="7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49" fontId="0" fillId="8" borderId="0" xfId="0" applyNumberFormat="1" applyFill="1"/>
    <xf numFmtId="0" fontId="11" fillId="2" borderId="0" xfId="0" applyFont="1" applyFill="1"/>
    <xf numFmtId="0" fontId="11" fillId="5" borderId="0" xfId="0" applyFont="1" applyFill="1"/>
    <xf numFmtId="0" fontId="11" fillId="6" borderId="0" xfId="0" applyFont="1" applyFill="1"/>
    <xf numFmtId="0" fontId="0" fillId="9" borderId="0" xfId="0" applyFill="1" applyAlignment="1">
      <alignment horizontal="right"/>
    </xf>
    <xf numFmtId="49" fontId="0" fillId="9" borderId="0" xfId="0" applyNumberFormat="1" applyFill="1" applyAlignment="1">
      <alignment wrapText="1"/>
    </xf>
    <xf numFmtId="49" fontId="11" fillId="9" borderId="0" xfId="0" applyNumberFormat="1" applyFont="1" applyFill="1" applyAlignment="1">
      <alignment wrapText="1"/>
    </xf>
    <xf numFmtId="0" fontId="12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0CAB-EC30-4F30-B30B-3CEE7B43F2A8}">
  <dimension ref="A1:M101"/>
  <sheetViews>
    <sheetView topLeftCell="A39" zoomScale="50" zoomScaleNormal="50" workbookViewId="0">
      <selection activeCell="A45" sqref="A45"/>
    </sheetView>
  </sheetViews>
  <sheetFormatPr defaultColWidth="9.15625" defaultRowHeight="14.4" x14ac:dyDescent="0.55000000000000004"/>
  <cols>
    <col min="1" max="1" width="47.9453125" style="4" customWidth="1"/>
    <col min="2" max="2" width="136.47265625" style="2" customWidth="1"/>
    <col min="3" max="3" width="2.47265625" style="2" customWidth="1"/>
    <col min="4" max="4" width="28.47265625" style="4" customWidth="1"/>
    <col min="5" max="5" width="136.47265625" style="2" customWidth="1"/>
    <col min="7" max="7" width="23.15625" style="4" customWidth="1"/>
    <col min="8" max="8" width="143.68359375" style="2" customWidth="1"/>
    <col min="9" max="9" width="4.3125" customWidth="1"/>
    <col min="10" max="10" width="29" customWidth="1"/>
    <col min="11" max="11" width="17.3125" customWidth="1"/>
    <col min="12" max="12" width="23.47265625" bestFit="1" customWidth="1"/>
    <col min="13" max="13" width="98.83984375" customWidth="1"/>
  </cols>
  <sheetData>
    <row r="1" spans="1:11" ht="29.7" x14ac:dyDescent="0.7">
      <c r="A1" s="1" t="s">
        <v>0</v>
      </c>
      <c r="B1" s="2" t="s">
        <v>1</v>
      </c>
      <c r="D1" s="3" t="s">
        <v>2</v>
      </c>
      <c r="E1" s="2" t="s">
        <v>1</v>
      </c>
      <c r="G1" s="3" t="s">
        <v>3</v>
      </c>
      <c r="H1" s="2" t="s">
        <v>4</v>
      </c>
      <c r="J1" s="3" t="s">
        <v>5</v>
      </c>
      <c r="K1" s="2" t="s">
        <v>4</v>
      </c>
    </row>
    <row r="2" spans="1:11" ht="18.3" x14ac:dyDescent="0.7">
      <c r="A2" s="1"/>
      <c r="D2" s="3"/>
      <c r="G2" s="3"/>
      <c r="H2" t="s">
        <v>6</v>
      </c>
      <c r="J2" s="3"/>
      <c r="K2" t="s">
        <v>7</v>
      </c>
    </row>
    <row r="3" spans="1:11" ht="18.3" x14ac:dyDescent="0.7">
      <c r="A3" s="1"/>
      <c r="D3" s="3"/>
      <c r="G3" s="3"/>
      <c r="H3" t="s">
        <v>8</v>
      </c>
      <c r="J3" s="3"/>
      <c r="K3" t="s">
        <v>9</v>
      </c>
    </row>
    <row r="4" spans="1:11" x14ac:dyDescent="0.55000000000000004">
      <c r="B4" s="2" t="s">
        <v>10</v>
      </c>
      <c r="E4" s="2" t="s">
        <v>10</v>
      </c>
      <c r="G4"/>
      <c r="H4" t="s">
        <v>11</v>
      </c>
      <c r="K4" t="s">
        <v>12</v>
      </c>
    </row>
    <row r="5" spans="1:11" x14ac:dyDescent="0.55000000000000004">
      <c r="A5" s="5" t="s">
        <v>13</v>
      </c>
      <c r="B5" s="6" t="s">
        <v>14</v>
      </c>
      <c r="D5" s="5" t="s">
        <v>13</v>
      </c>
      <c r="E5" s="6" t="s">
        <v>14</v>
      </c>
      <c r="G5"/>
      <c r="H5" t="s">
        <v>15</v>
      </c>
      <c r="K5" t="s">
        <v>16</v>
      </c>
    </row>
    <row r="6" spans="1:11" ht="28.8" x14ac:dyDescent="0.55000000000000004">
      <c r="A6" s="4" t="s">
        <v>17</v>
      </c>
      <c r="B6" s="7" t="s">
        <v>18</v>
      </c>
      <c r="C6" s="7"/>
      <c r="D6" s="4" t="s">
        <v>17</v>
      </c>
      <c r="E6" s="7" t="s">
        <v>18</v>
      </c>
      <c r="G6" s="5" t="s">
        <v>13</v>
      </c>
      <c r="H6" s="6" t="s">
        <v>14</v>
      </c>
      <c r="J6" s="5" t="s">
        <v>13</v>
      </c>
      <c r="K6" s="6" t="s">
        <v>14</v>
      </c>
    </row>
    <row r="7" spans="1:11" ht="57.6" x14ac:dyDescent="0.55000000000000004">
      <c r="B7" s="7"/>
      <c r="C7" s="7"/>
      <c r="E7" s="7"/>
      <c r="H7" s="2" t="s">
        <v>19</v>
      </c>
      <c r="J7" s="4"/>
      <c r="K7" s="2" t="s">
        <v>20</v>
      </c>
    </row>
    <row r="8" spans="1:11" x14ac:dyDescent="0.55000000000000004">
      <c r="B8" s="7" t="s">
        <v>21</v>
      </c>
      <c r="C8" s="7"/>
      <c r="E8" s="7" t="s">
        <v>21</v>
      </c>
      <c r="G8" s="8" t="s">
        <v>22</v>
      </c>
      <c r="H8" s="9" t="s">
        <v>23</v>
      </c>
      <c r="J8" s="8" t="s">
        <v>22</v>
      </c>
      <c r="K8" s="9" t="s">
        <v>24</v>
      </c>
    </row>
    <row r="9" spans="1:11" x14ac:dyDescent="0.55000000000000004">
      <c r="B9" t="s">
        <v>25</v>
      </c>
      <c r="C9"/>
      <c r="E9" t="s">
        <v>26</v>
      </c>
      <c r="H9" s="7" t="s">
        <v>21</v>
      </c>
      <c r="J9" s="4"/>
      <c r="K9" s="7" t="s">
        <v>21</v>
      </c>
    </row>
    <row r="10" spans="1:11" x14ac:dyDescent="0.55000000000000004">
      <c r="A10" s="5"/>
      <c r="B10" s="10" t="s">
        <v>27</v>
      </c>
      <c r="C10" s="7"/>
      <c r="D10" s="5"/>
      <c r="E10" s="10" t="s">
        <v>27</v>
      </c>
      <c r="H10" t="str">
        <f>H8&amp;".bed"</f>
        <v>RH4_MYCs_orP3F.merged.bed</v>
      </c>
      <c r="J10" s="4"/>
      <c r="K10" t="str">
        <f>K8&amp;".bed"</f>
        <v>SNAI2_2or3_CTR.JR1.RD_only.3000.bed</v>
      </c>
    </row>
    <row r="11" spans="1:11" x14ac:dyDescent="0.55000000000000004">
      <c r="A11" s="5" t="s">
        <v>28</v>
      </c>
      <c r="B11" t="s">
        <v>29</v>
      </c>
      <c r="C11"/>
      <c r="D11" s="5" t="s">
        <v>28</v>
      </c>
      <c r="E11" t="s">
        <v>30</v>
      </c>
      <c r="G11" s="11" t="s">
        <v>17</v>
      </c>
      <c r="H11" s="12" t="s">
        <v>18</v>
      </c>
      <c r="J11" s="11" t="s">
        <v>17</v>
      </c>
      <c r="K11" s="12" t="s">
        <v>18</v>
      </c>
    </row>
    <row r="12" spans="1:11" x14ac:dyDescent="0.55000000000000004">
      <c r="A12" s="5" t="s">
        <v>31</v>
      </c>
      <c r="B12" s="13" t="str">
        <f>CONCATENATE($B$5,B11,"/",B11,".bam")</f>
        <v>/data/khanlab/projects/ChIP_seq/DATA/Sample_RH4_shscr_48_30X_011_D_HV2TTBGXX/Sample_RH4_shscr_48_30X_011_D_HV2TTBGXX.bam</v>
      </c>
      <c r="C12"/>
      <c r="D12" s="5" t="s">
        <v>31</v>
      </c>
      <c r="E12" s="13" t="str">
        <f>CONCATENATE($B$5,E11,"/",E11,".dd.bam")</f>
        <v>/data/khanlab/projects/ChIP_seq/DATA/Sample_SHSY5Y_Input_SRR1790661_C_GSE65664/Sample_SHSY5Y_Input_SRR1790661_C_GSE65664.dd.bam</v>
      </c>
      <c r="G12" s="5"/>
      <c r="H12" s="10" t="s">
        <v>27</v>
      </c>
      <c r="J12" s="5"/>
      <c r="K12" s="10" t="s">
        <v>27</v>
      </c>
    </row>
    <row r="13" spans="1:11" x14ac:dyDescent="0.55000000000000004">
      <c r="A13" s="5"/>
      <c r="B13" s="13"/>
      <c r="C13"/>
      <c r="D13" s="5"/>
      <c r="E13" s="13"/>
      <c r="G13" s="5" t="s">
        <v>28</v>
      </c>
      <c r="H13" s="14" t="str">
        <f>H2</f>
        <v>Sample_RH4_cMYC_AD6799</v>
      </c>
      <c r="J13" s="5" t="s">
        <v>28</v>
      </c>
      <c r="K13" s="14" t="str">
        <f>K2</f>
        <v>Sample_CTR_shCtrl_H3K27ac_C_H5W2CBGX7</v>
      </c>
    </row>
    <row r="14" spans="1:11" x14ac:dyDescent="0.55000000000000004">
      <c r="A14" s="15"/>
      <c r="B14" s="16" t="s">
        <v>32</v>
      </c>
      <c r="C14" s="7"/>
      <c r="D14" s="15"/>
      <c r="E14" s="16" t="s">
        <v>32</v>
      </c>
      <c r="G14" s="5" t="s">
        <v>31</v>
      </c>
      <c r="H14" s="13" t="str">
        <f>CONCATENATE($B$5,H13,"/",H13,$H$29)</f>
        <v>/data/khanlab/projects/ChIP_seq/DATA/Sample_RH4_cMYC_AD6799/Sample_RH4_cMYC_AD6799.bam</v>
      </c>
      <c r="J14" s="5" t="s">
        <v>31</v>
      </c>
      <c r="K14" s="13" t="str">
        <f>CONCATENATE($B$5,K13,"/",K13,$K$29)</f>
        <v>/data/khanlab/projects/ChIP_seq/DATA/Sample_CTR_shCtrl_H3K27ac_C_H5W2CBGX7/Sample_CTR_shCtrl_H3K27ac_C_H5W2CBGX7.bam</v>
      </c>
    </row>
    <row r="15" spans="1:11" x14ac:dyDescent="0.55000000000000004">
      <c r="A15" s="15" t="s">
        <v>33</v>
      </c>
      <c r="B15" t="s">
        <v>34</v>
      </c>
      <c r="C15"/>
      <c r="D15" s="15" t="s">
        <v>33</v>
      </c>
      <c r="E15" t="s">
        <v>35</v>
      </c>
      <c r="G15" s="15"/>
      <c r="H15" s="16" t="s">
        <v>32</v>
      </c>
      <c r="J15" s="15"/>
      <c r="K15" s="16" t="s">
        <v>32</v>
      </c>
    </row>
    <row r="16" spans="1:11" x14ac:dyDescent="0.55000000000000004">
      <c r="A16" s="15" t="s">
        <v>36</v>
      </c>
      <c r="B16" s="17" t="str">
        <f>CONCATENATE($B$5,B15,"/",B15,".bam")</f>
        <v>/data/khanlab/projects/ChIP_seq/DATA/Sample_RH4_shCHD4_48_30X_011_D_HV2TTBGXX/Sample_RH4_shCHD4_48_30X_011_D_HV2TTBGXX.bam</v>
      </c>
      <c r="C16"/>
      <c r="D16" s="15" t="s">
        <v>36</v>
      </c>
      <c r="E16" s="17" t="str">
        <f>CONCATENATE($B$5,E15,"/",E15,".dd.bam")</f>
        <v>/data/khanlab/projects/ChIP_seq/DATA/Sample_SHSY5Y_DMSO_Input_DNA_SRR1631235_C_GSE62725/Sample_SHSY5Y_DMSO_Input_DNA_SRR1631235_C_GSE62725.dd.bam</v>
      </c>
      <c r="G16" s="15" t="s">
        <v>33</v>
      </c>
      <c r="H16" s="18" t="str">
        <f>H3</f>
        <v>Sample_RH4_MYCN_AD6799</v>
      </c>
      <c r="J16" s="15" t="s">
        <v>33</v>
      </c>
      <c r="K16" s="18" t="str">
        <f>K3</f>
        <v>Sample_CTR_shSNAI2_H3K27ac_C_H5W2CBGX7</v>
      </c>
    </row>
    <row r="17" spans="1:11" x14ac:dyDescent="0.55000000000000004">
      <c r="B17" s="7"/>
      <c r="C17" s="7"/>
      <c r="D17" s="19"/>
      <c r="E17" s="20" t="s">
        <v>37</v>
      </c>
      <c r="G17" s="15" t="s">
        <v>36</v>
      </c>
      <c r="H17" s="17" t="str">
        <f>CONCATENATE($B$5,H16,"/",H16,$H$29)</f>
        <v>/data/khanlab/projects/ChIP_seq/DATA/Sample_RH4_MYCN_AD6799/Sample_RH4_MYCN_AD6799.bam</v>
      </c>
      <c r="J17" s="15" t="s">
        <v>36</v>
      </c>
      <c r="K17" s="17" t="str">
        <f>CONCATENATE($B$5,K16,"/",K16,$K$29)</f>
        <v>/data/khanlab/projects/ChIP_seq/DATA/Sample_CTR_shSNAI2_H3K27ac_C_H5W2CBGX7/Sample_CTR_shSNAI2_H3K27ac_C_H5W2CBGX7.bam</v>
      </c>
    </row>
    <row r="18" spans="1:11" x14ac:dyDescent="0.55000000000000004">
      <c r="B18"/>
      <c r="C18"/>
      <c r="D18" s="19" t="s">
        <v>38</v>
      </c>
      <c r="E18" t="s">
        <v>39</v>
      </c>
      <c r="G18" s="19"/>
      <c r="H18" s="20" t="s">
        <v>37</v>
      </c>
      <c r="J18" s="19"/>
      <c r="K18" s="20" t="s">
        <v>37</v>
      </c>
    </row>
    <row r="19" spans="1:11" x14ac:dyDescent="0.55000000000000004">
      <c r="B19"/>
      <c r="C19"/>
      <c r="D19" s="19" t="s">
        <v>40</v>
      </c>
      <c r="E19" s="21" t="str">
        <f>CONCATENATE($B$5,E18,"/",E18,".dd.bam")</f>
        <v>/data/khanlab/projects/ChIP_seq/DATA/Sample_SHSY5Y_THZ1_Input_DNA_SRR1631237_C_GSE62725/Sample_SHSY5Y_THZ1_Input_DNA_SRR1631237_C_GSE62725.dd.bam</v>
      </c>
      <c r="G19" s="19" t="s">
        <v>38</v>
      </c>
      <c r="H19" s="14" t="str">
        <f>H4</f>
        <v>Sample_RH4_p300SC_002_C_HCK7HBGXX</v>
      </c>
      <c r="J19" s="19" t="s">
        <v>38</v>
      </c>
      <c r="K19" s="14" t="str">
        <f>K4</f>
        <v>Sample_RD_shCtrl_H3K27ac_037_C_HMJ2HBGX7</v>
      </c>
    </row>
    <row r="20" spans="1:11" x14ac:dyDescent="0.55000000000000004">
      <c r="B20" s="7" t="s">
        <v>41</v>
      </c>
      <c r="C20" s="7"/>
      <c r="E20" s="7" t="s">
        <v>41</v>
      </c>
      <c r="G20" s="19" t="s">
        <v>40</v>
      </c>
      <c r="H20" s="21" t="str">
        <f>CONCATENATE($B$5,H19,"/",H19,$H$29)</f>
        <v>/data/khanlab/projects/ChIP_seq/DATA/Sample_RH4_p300SC_002_C_HCK7HBGXX/Sample_RH4_p300SC_002_C_HCK7HBGXX.bam</v>
      </c>
      <c r="J20" s="19" t="s">
        <v>40</v>
      </c>
      <c r="K20" s="21" t="str">
        <f>CONCATENATE($B$5,K19,"/",K19,$K$29)</f>
        <v>/data/khanlab/projects/ChIP_seq/DATA/Sample_RD_shCtrl_H3K27ac_037_C_HMJ2HBGX7/Sample_RD_shCtrl_H3K27ac_037_C_HMJ2HBGX7.bam</v>
      </c>
    </row>
    <row r="21" spans="1:11" x14ac:dyDescent="0.55000000000000004">
      <c r="A21" s="4" t="s">
        <v>42</v>
      </c>
      <c r="B21" t="s">
        <v>43</v>
      </c>
      <c r="C21" s="7"/>
      <c r="D21" s="4" t="s">
        <v>42</v>
      </c>
      <c r="E21" s="7" t="s">
        <v>44</v>
      </c>
      <c r="G21" s="22"/>
      <c r="H21" s="23" t="s">
        <v>45</v>
      </c>
      <c r="J21" s="22"/>
      <c r="K21" s="23" t="s">
        <v>45</v>
      </c>
    </row>
    <row r="22" spans="1:11" x14ac:dyDescent="0.55000000000000004">
      <c r="B22" s="7"/>
      <c r="C22" s="7"/>
      <c r="E22" s="7"/>
      <c r="G22" s="22" t="s">
        <v>46</v>
      </c>
      <c r="H22" s="18" t="str">
        <f>H5</f>
        <v>Sample_RH4scr_P3F_008_C_HHC7JBGXX</v>
      </c>
      <c r="J22" s="22" t="s">
        <v>46</v>
      </c>
      <c r="K22" s="18" t="str">
        <f>K5</f>
        <v>Sample_RD_shSNAI2_H3K27ac_037_C_HMJ2HBGX7</v>
      </c>
    </row>
    <row r="23" spans="1:11" x14ac:dyDescent="0.55000000000000004">
      <c r="B23" s="24" t="s">
        <v>47</v>
      </c>
      <c r="C23" s="24"/>
      <c r="E23" s="24" t="s">
        <v>48</v>
      </c>
      <c r="G23" s="22" t="s">
        <v>49</v>
      </c>
      <c r="H23" s="25" t="str">
        <f>CONCATENATE($B$5,H22,"/",H22,$H$29)</f>
        <v>/data/khanlab/projects/ChIP_seq/DATA/Sample_RH4scr_P3F_008_C_HHC7JBGXX/Sample_RH4scr_P3F_008_C_HHC7JBGXX.bam</v>
      </c>
      <c r="J23" s="22" t="s">
        <v>49</v>
      </c>
      <c r="K23" s="25" t="str">
        <f>CONCATENATE($B$5,K22,"/",K22,$K$29)</f>
        <v>/data/khanlab/projects/ChIP_seq/DATA/Sample_RD_shSNAI2_H3K27ac_037_C_HMJ2HBGX7/Sample_RD_shSNAI2_H3K27ac_037_C_HMJ2HBGX7.bam</v>
      </c>
    </row>
    <row r="24" spans="1:11" x14ac:dyDescent="0.55000000000000004">
      <c r="B24" s="7"/>
      <c r="C24" s="7"/>
      <c r="E24" s="7"/>
      <c r="H24" s="7" t="s">
        <v>41</v>
      </c>
      <c r="J24" s="4"/>
      <c r="K24" s="7" t="s">
        <v>41</v>
      </c>
    </row>
    <row r="25" spans="1:11" ht="80.25" customHeight="1" x14ac:dyDescent="0.55000000000000004">
      <c r="A25" s="8" t="s">
        <v>50</v>
      </c>
      <c r="B25" s="26" t="str">
        <f>CONCATENATE(B6,B8,B9,B10,B12,B14,B16,B20,B21,B22,B23)</f>
        <v>sbatch --partition=ccr --ntasks=4 --mem=32g --cpus-per-task=32 -J bedCov --export=bed_file=RH4_CHD4_nFlagp-11.bed,bam_1=/data/khanlab/projects/ChIP_seq/DATA/Sample_RH4_shscr_48_30X_011_D_HV2TTBGXX/Sample_RH4_shscr_48_30X_011_D_HV2TTBGXX.bam,bam_2=/data/khanlab/projects/ChIP_seq/DATA/Sample_RH4_shCHD4_48_30X_011_D_HV2TTBGXX/Sample_RH4_shCHD4_48_30X_011_D_HV2TTBGXX.bam,out_file=DNase_CHD4.combined.merged /data/khanlab/projects/ChIP_seq/data_by_file_type/test/scripts/runBedCov2bam.sh</v>
      </c>
      <c r="C25" s="26"/>
      <c r="D25" s="8" t="s">
        <v>50</v>
      </c>
      <c r="E25" s="26" t="str">
        <f>CONCATENATE(E6,E8,E9,E10,E12,E14,E16,E17,E19,E20,E21,E22,E23)</f>
        <v>sbatch --partition=ccr --ntasks=4 --mem=32g --cpus-per-task=32 -J bedCov --export=bed_file=/data/khanlab/projects/ChIP_seq/projects/RMS_Epigenetics/NB_Thiele/CopyROSE/Sample_KCNR_2D_C_H3K27ac_C_HLL3CBGXX_peaks_12500_STITCHED.bed,bam_1=/data/khanlab/projects/ChIP_seq/DATA/Sample_SHSY5Y_Input_SRR1790661_C_GSE65664/Sample_SHSY5Y_Input_SRR1790661_C_GSE65664.dd.bam,bam_2=/data/khanlab/projects/ChIP_seq/DATA/Sample_SHSY5Y_DMSO_Input_DNA_SRR1631235_C_GSE62725/Sample_SHSY5Y_DMSO_Input_DNA_SRR1631235_C_GSE62725.dd.bam,bam_3=/data/khanlab/projects/ChIP_seq/DATA/Sample_SHSY5Y_THZ1_Input_DNA_SRR1631237_C_GSE62725/Sample_SHSY5Y_THZ1_Input_DNA_SRR1631237_C_GSE62725.dd.bam,out_file=/data/khanlab/projects/ChIP_seq/projects/NB_Thiele/CopyROSE/Sample_KCNR_2D_C_H3K27ac_C_HLL3CBGXX_peaks_12500_STITCHED.SY5Yinput-cov.bed /data/khanlab/projects/ChIP_seq/data_by_file_type/test/scripts/runBedCov3bam.sh</v>
      </c>
      <c r="G25" s="27" t="s">
        <v>42</v>
      </c>
      <c r="H25" s="28" t="str">
        <f>H8&amp;".cov"</f>
        <v>RH4_MYCs_orP3F.merged.cov</v>
      </c>
      <c r="J25" s="27" t="s">
        <v>42</v>
      </c>
      <c r="K25" s="28" t="s">
        <v>51</v>
      </c>
    </row>
    <row r="26" spans="1:11" ht="409.6" x14ac:dyDescent="0.55000000000000004">
      <c r="G26" s="4" t="s">
        <v>50</v>
      </c>
      <c r="H26" s="26" t="str">
        <f>CONCATENATE(H11,H9,H10,H12,H14,H15,H17,H18,H20,H21,H23,H24,H25,H28)</f>
        <v>sbatch --partition=ccr --ntasks=4 --mem=32g --cpus-per-task=32 -J bedCov --export=bed_file=RH4_MYCs_orP3F.merged.bed,bam_1=/data/khanlab/projects/ChIP_seq/DATA/Sample_RH4_cMYC_AD6799/Sample_RH4_cMYC_AD6799.bam,bam_2=/data/khanlab/projects/ChIP_seq/DATA/Sample_RH4_MYCN_AD6799/Sample_RH4_MYCN_AD6799.bam,bam_3=/data/khanlab/projects/ChIP_seq/DATA/Sample_RH4_p300SC_002_C_HCK7HBGXX/Sample_RH4_p300SC_002_C_HCK7HBGXX.bam,bam_4=/data/khanlab/projects/ChIP_seq/DATA/Sample_RH4scr_P3F_008_C_HHC7JBGXX/Sample_RH4scr_P3F_008_C_HHC7JBGXX.bam,out_file=RH4_MYCs_orP3F.merged.cov /data/khanlab/projects/testChIP_seq/ChIP_seq/scripts/runBedCov4bam.sh</v>
      </c>
      <c r="J26" s="8" t="s">
        <v>50</v>
      </c>
      <c r="K26" s="26" t="str">
        <f>CONCATENATE(K11,K9,K10,K12,K14,K15,K17,K18,K20,K21,K23,K24,K25,K28)</f>
        <v>sbatch --partition=ccr --ntasks=4 --mem=32g --cpus-per-task=32 -J bedCov --export=bed_file=SNAI2_2or3_CTR.JR1.RD_only.3000.bed,bam_1=/data/khanlab/projects/ChIP_seq/DATA/Sample_CTR_shCtrl_H3K27ac_C_H5W2CBGX7/Sample_CTR_shCtrl_H3K27ac_C_H5W2CBGX7.bam,bam_2=/data/khanlab/projects/ChIP_seq/DATA/Sample_CTR_shSNAI2_H3K27ac_C_H5W2CBGX7/Sample_CTR_shSNAI2_H3K27ac_C_H5W2CBGX7.bam,bam_3=/data/khanlab/projects/ChIP_seq/DATA/Sample_RD_shCtrl_H3K27ac_037_C_HMJ2HBGX7/Sample_RD_shCtrl_H3K27ac_037_C_HMJ2HBGX7.bam,bam_4=/data/khanlab/projects/ChIP_seq/DATA/Sample_RD_shSNAI2_H3K27ac_037_C_HMJ2HBGX7/Sample_RD_shSNAI2_H3K27ac_037_C_HMJ2HBGX7.bam,out_file=SNAI2_2or3.3000.H3K27ac.cov /data/khanlab/projects/testChIP_seq/ChIP_seq/scripts/runBedCov4bam.SpikeIn.sh</v>
      </c>
    </row>
    <row r="27" spans="1:11" x14ac:dyDescent="0.55000000000000004">
      <c r="B27" s="2" t="s">
        <v>52</v>
      </c>
      <c r="C27" s="7"/>
      <c r="E27" s="29" t="s">
        <v>53</v>
      </c>
      <c r="J27" s="4"/>
      <c r="K27" s="2"/>
    </row>
    <row r="28" spans="1:11" x14ac:dyDescent="0.55000000000000004">
      <c r="B28" s="2" t="s">
        <v>54</v>
      </c>
      <c r="C28" s="7"/>
      <c r="E28" s="29" t="s">
        <v>55</v>
      </c>
      <c r="G28" s="4" t="s">
        <v>56</v>
      </c>
      <c r="H28" s="24" t="s">
        <v>57</v>
      </c>
      <c r="J28" s="4" t="s">
        <v>56</v>
      </c>
      <c r="K28" s="24" t="s">
        <v>58</v>
      </c>
    </row>
    <row r="29" spans="1:11" x14ac:dyDescent="0.55000000000000004">
      <c r="B29" t="s">
        <v>59</v>
      </c>
      <c r="C29" s="7"/>
      <c r="E29" s="29" t="s">
        <v>60</v>
      </c>
      <c r="G29" s="4" t="s">
        <v>61</v>
      </c>
      <c r="H29" s="2" t="s">
        <v>62</v>
      </c>
      <c r="J29" s="4" t="s">
        <v>61</v>
      </c>
      <c r="K29" s="2" t="s">
        <v>62</v>
      </c>
    </row>
    <row r="30" spans="1:11" x14ac:dyDescent="0.55000000000000004">
      <c r="B30" t="s">
        <v>63</v>
      </c>
      <c r="C30"/>
      <c r="E30" t="s">
        <v>30</v>
      </c>
      <c r="H30"/>
    </row>
    <row r="31" spans="1:11" x14ac:dyDescent="0.55000000000000004">
      <c r="B31" s="2" t="s">
        <v>64</v>
      </c>
      <c r="C31"/>
      <c r="E31" t="s">
        <v>35</v>
      </c>
      <c r="H31"/>
    </row>
    <row r="32" spans="1:11" x14ac:dyDescent="0.55000000000000004">
      <c r="B32" s="2" t="s">
        <v>65</v>
      </c>
      <c r="C32"/>
      <c r="E32" t="s">
        <v>39</v>
      </c>
      <c r="G32" s="4" t="s">
        <v>66</v>
      </c>
      <c r="H32" s="24" t="s">
        <v>67</v>
      </c>
      <c r="J32" s="4"/>
      <c r="K32" s="2"/>
    </row>
    <row r="33" spans="1:13" x14ac:dyDescent="0.55000000000000004">
      <c r="C33"/>
      <c r="E33"/>
      <c r="G33" s="4" t="s">
        <v>68</v>
      </c>
      <c r="H33" s="24" t="s">
        <v>57</v>
      </c>
      <c r="J33" s="4"/>
      <c r="K33" s="24" t="s">
        <v>69</v>
      </c>
    </row>
    <row r="34" spans="1:13" x14ac:dyDescent="0.55000000000000004">
      <c r="C34"/>
      <c r="E34"/>
      <c r="J34" s="4"/>
    </row>
    <row r="35" spans="1:13" x14ac:dyDescent="0.55000000000000004">
      <c r="B35" s="2" t="s">
        <v>70</v>
      </c>
      <c r="C35"/>
      <c r="E35"/>
      <c r="J35" s="4"/>
    </row>
    <row r="36" spans="1:13" x14ac:dyDescent="0.55000000000000004">
      <c r="B36" s="2" t="s">
        <v>71</v>
      </c>
      <c r="C36"/>
      <c r="E36"/>
      <c r="J36" s="4"/>
    </row>
    <row r="37" spans="1:13" x14ac:dyDescent="0.55000000000000004">
      <c r="C37"/>
      <c r="E37"/>
      <c r="H37" s="29"/>
    </row>
    <row r="38" spans="1:13" x14ac:dyDescent="0.55000000000000004">
      <c r="B38" s="2" t="s">
        <v>72</v>
      </c>
      <c r="C38"/>
      <c r="E38"/>
      <c r="H38" s="29"/>
    </row>
    <row r="39" spans="1:13" x14ac:dyDescent="0.55000000000000004">
      <c r="B39" s="2" t="s">
        <v>73</v>
      </c>
      <c r="C39"/>
      <c r="E39"/>
      <c r="H39" s="29"/>
    </row>
    <row r="40" spans="1:13" x14ac:dyDescent="0.55000000000000004">
      <c r="C40"/>
      <c r="E40"/>
      <c r="H40" s="29"/>
    </row>
    <row r="41" spans="1:13" x14ac:dyDescent="0.55000000000000004">
      <c r="B41" t="s">
        <v>29</v>
      </c>
      <c r="C41"/>
      <c r="E41"/>
    </row>
    <row r="42" spans="1:13" x14ac:dyDescent="0.55000000000000004">
      <c r="B42" t="s">
        <v>34</v>
      </c>
      <c r="C42"/>
      <c r="E42"/>
      <c r="H42"/>
    </row>
    <row r="43" spans="1:13" x14ac:dyDescent="0.55000000000000004">
      <c r="C43"/>
      <c r="E43"/>
      <c r="H43"/>
    </row>
    <row r="44" spans="1:13" x14ac:dyDescent="0.55000000000000004">
      <c r="C44"/>
      <c r="E44"/>
      <c r="H44"/>
    </row>
    <row r="45" spans="1:13" ht="18.3" x14ac:dyDescent="0.7">
      <c r="A45" s="30" t="s">
        <v>74</v>
      </c>
      <c r="C45"/>
      <c r="D45" s="31" t="s">
        <v>75</v>
      </c>
      <c r="E45"/>
      <c r="G45" s="30" t="s">
        <v>76</v>
      </c>
      <c r="J45" s="31" t="s">
        <v>75</v>
      </c>
      <c r="L45" s="30" t="s">
        <v>135</v>
      </c>
      <c r="M45" s="2"/>
    </row>
    <row r="46" spans="1:13" x14ac:dyDescent="0.55000000000000004">
      <c r="A46" s="31" t="s">
        <v>77</v>
      </c>
      <c r="B46" s="2" t="s">
        <v>145</v>
      </c>
      <c r="G46" s="31" t="s">
        <v>77</v>
      </c>
      <c r="H46" s="2" t="s">
        <v>78</v>
      </c>
      <c r="I46" s="2"/>
      <c r="J46" s="4"/>
      <c r="L46" s="31" t="s">
        <v>77</v>
      </c>
      <c r="M46" s="2" t="s">
        <v>145</v>
      </c>
    </row>
    <row r="47" spans="1:13" x14ac:dyDescent="0.55000000000000004">
      <c r="A47" s="32" t="s">
        <v>79</v>
      </c>
      <c r="B47" s="26" t="s">
        <v>80</v>
      </c>
      <c r="G47" s="32" t="s">
        <v>79</v>
      </c>
      <c r="H47" s="26" t="s">
        <v>81</v>
      </c>
      <c r="I47" s="2"/>
      <c r="J47" s="4"/>
      <c r="L47" s="32" t="s">
        <v>79</v>
      </c>
      <c r="M47" s="26" t="s">
        <v>137</v>
      </c>
    </row>
    <row r="48" spans="1:13" x14ac:dyDescent="0.55000000000000004">
      <c r="A48" s="31" t="s">
        <v>82</v>
      </c>
      <c r="B48" s="2" t="s">
        <v>83</v>
      </c>
      <c r="G48" s="31" t="s">
        <v>82</v>
      </c>
      <c r="H48" s="2" t="s">
        <v>83</v>
      </c>
      <c r="I48" s="2"/>
      <c r="J48" s="4"/>
      <c r="L48" s="31" t="s">
        <v>82</v>
      </c>
      <c r="M48" s="2" t="s">
        <v>83</v>
      </c>
    </row>
    <row r="49" spans="1:13" x14ac:dyDescent="0.55000000000000004">
      <c r="A49" s="4" t="s">
        <v>17</v>
      </c>
      <c r="B49" s="7" t="s">
        <v>147</v>
      </c>
      <c r="G49" s="4" t="s">
        <v>17</v>
      </c>
      <c r="H49" s="7" t="s">
        <v>85</v>
      </c>
      <c r="I49" s="2"/>
      <c r="J49" s="4"/>
      <c r="L49" s="4" t="s">
        <v>17</v>
      </c>
      <c r="M49" s="7" t="s">
        <v>84</v>
      </c>
    </row>
    <row r="50" spans="1:13" x14ac:dyDescent="0.55000000000000004">
      <c r="A50" s="5"/>
      <c r="B50" s="10" t="s">
        <v>86</v>
      </c>
      <c r="D50" s="4" t="str">
        <f>",bedsub="</f>
        <v>,bedsub=</v>
      </c>
      <c r="G50" s="5"/>
      <c r="H50" s="10" t="s">
        <v>86</v>
      </c>
      <c r="I50" s="2"/>
      <c r="J50" s="4" t="str">
        <f>",bedsub="</f>
        <v>,bedsub=</v>
      </c>
      <c r="L50" s="5"/>
      <c r="M50" s="10" t="s">
        <v>86</v>
      </c>
    </row>
    <row r="51" spans="1:13" x14ac:dyDescent="0.55000000000000004">
      <c r="A51" s="5" t="s">
        <v>87</v>
      </c>
      <c r="B51" t="s">
        <v>105</v>
      </c>
      <c r="D51" s="4" t="s">
        <v>89</v>
      </c>
      <c r="G51" s="5" t="s">
        <v>87</v>
      </c>
      <c r="H51" s="29" t="str">
        <f>J53</f>
        <v>Sample_KCNR_rep2_4D_CTL_SOX4_C_MWZ8711</v>
      </c>
      <c r="I51" s="2"/>
      <c r="J51" s="4" t="s">
        <v>89</v>
      </c>
      <c r="L51" s="5" t="s">
        <v>87</v>
      </c>
      <c r="M51" t="s">
        <v>139</v>
      </c>
    </row>
    <row r="52" spans="1:13" x14ac:dyDescent="0.55000000000000004">
      <c r="A52" s="33"/>
      <c r="B52" s="34" t="s">
        <v>90</v>
      </c>
      <c r="G52" s="33"/>
      <c r="H52" s="34" t="s">
        <v>90</v>
      </c>
      <c r="I52" s="2"/>
      <c r="J52" s="4"/>
      <c r="L52" s="33"/>
      <c r="M52" s="34" t="s">
        <v>90</v>
      </c>
    </row>
    <row r="53" spans="1:13" x14ac:dyDescent="0.55000000000000004">
      <c r="A53" s="33" t="s">
        <v>91</v>
      </c>
      <c r="B53" t="s">
        <v>114</v>
      </c>
      <c r="D53" t="s">
        <v>93</v>
      </c>
      <c r="G53" s="33" t="s">
        <v>91</v>
      </c>
      <c r="H53" s="29" t="str">
        <f>J54</f>
        <v>Sample_KCNR_rep2_4D_RA_SOX4_C_MWZ8711</v>
      </c>
      <c r="I53" s="2"/>
      <c r="J53" s="29" t="s">
        <v>94</v>
      </c>
      <c r="L53" s="33" t="s">
        <v>91</v>
      </c>
      <c r="M53" t="s">
        <v>138</v>
      </c>
    </row>
    <row r="54" spans="1:13" x14ac:dyDescent="0.55000000000000004">
      <c r="A54" s="5"/>
      <c r="B54" s="10" t="s">
        <v>95</v>
      </c>
      <c r="D54" t="s">
        <v>96</v>
      </c>
      <c r="G54" s="5"/>
      <c r="H54" s="10" t="s">
        <v>95</v>
      </c>
      <c r="I54" s="2"/>
      <c r="J54" s="29" t="s">
        <v>97</v>
      </c>
      <c r="L54" s="5"/>
      <c r="M54" s="10" t="s">
        <v>95</v>
      </c>
    </row>
    <row r="55" spans="1:13" x14ac:dyDescent="0.55000000000000004">
      <c r="A55" s="5" t="s">
        <v>98</v>
      </c>
      <c r="B55" s="35" t="s">
        <v>148</v>
      </c>
      <c r="D55" t="s">
        <v>92</v>
      </c>
      <c r="G55" s="5" t="s">
        <v>98</v>
      </c>
      <c r="H55" s="35" t="s">
        <v>99</v>
      </c>
      <c r="I55" s="2"/>
      <c r="J55" s="29" t="s">
        <v>100</v>
      </c>
      <c r="L55" s="5" t="s">
        <v>98</v>
      </c>
      <c r="M55" t="s">
        <v>141</v>
      </c>
    </row>
    <row r="56" spans="1:13" x14ac:dyDescent="0.55000000000000004">
      <c r="A56" s="33"/>
      <c r="B56" s="34" t="s">
        <v>101</v>
      </c>
      <c r="D56" t="s">
        <v>102</v>
      </c>
      <c r="G56" s="33"/>
      <c r="H56" s="34" t="s">
        <v>101</v>
      </c>
      <c r="I56" s="2"/>
      <c r="J56" s="29" t="s">
        <v>103</v>
      </c>
      <c r="L56" s="33"/>
      <c r="M56" s="34" t="s">
        <v>101</v>
      </c>
    </row>
    <row r="57" spans="1:13" x14ac:dyDescent="0.55000000000000004">
      <c r="A57" s="33" t="s">
        <v>104</v>
      </c>
      <c r="B57" s="35" t="s">
        <v>149</v>
      </c>
      <c r="D57" t="s">
        <v>105</v>
      </c>
      <c r="G57" s="33" t="s">
        <v>104</v>
      </c>
      <c r="H57" s="35" t="s">
        <v>106</v>
      </c>
      <c r="I57" s="2"/>
      <c r="J57" s="4"/>
      <c r="L57" s="33" t="s">
        <v>104</v>
      </c>
      <c r="M57" t="s">
        <v>140</v>
      </c>
    </row>
    <row r="58" spans="1:13" x14ac:dyDescent="0.55000000000000004">
      <c r="A58" s="15"/>
      <c r="B58" s="16" t="s">
        <v>107</v>
      </c>
      <c r="D58" t="s">
        <v>108</v>
      </c>
      <c r="G58" s="15"/>
      <c r="H58" s="16" t="s">
        <v>107</v>
      </c>
      <c r="I58" s="2"/>
      <c r="J58" s="4"/>
      <c r="L58" s="15"/>
      <c r="M58" s="16" t="s">
        <v>107</v>
      </c>
    </row>
    <row r="59" spans="1:13" x14ac:dyDescent="0.55000000000000004">
      <c r="A59" s="15" t="s">
        <v>109</v>
      </c>
      <c r="B59" s="36" t="s">
        <v>142</v>
      </c>
      <c r="D59" t="s">
        <v>88</v>
      </c>
      <c r="G59" s="15" t="s">
        <v>109</v>
      </c>
      <c r="H59" s="36" t="s">
        <v>110</v>
      </c>
      <c r="I59" s="2"/>
      <c r="J59" s="4"/>
      <c r="L59" s="15" t="s">
        <v>109</v>
      </c>
      <c r="M59" s="36" t="s">
        <v>142</v>
      </c>
    </row>
    <row r="60" spans="1:13" x14ac:dyDescent="0.55000000000000004">
      <c r="A60" s="19"/>
      <c r="B60" s="20" t="s">
        <v>111</v>
      </c>
      <c r="D60" t="s">
        <v>112</v>
      </c>
      <c r="G60" s="19"/>
      <c r="H60" s="20" t="s">
        <v>111</v>
      </c>
      <c r="I60" s="2"/>
      <c r="J60" s="4"/>
      <c r="L60" s="19"/>
      <c r="M60" s="20" t="s">
        <v>111</v>
      </c>
    </row>
    <row r="61" spans="1:13" x14ac:dyDescent="0.55000000000000004">
      <c r="A61" s="19" t="s">
        <v>113</v>
      </c>
      <c r="B61" s="37" t="s">
        <v>115</v>
      </c>
      <c r="D61" t="s">
        <v>114</v>
      </c>
      <c r="G61" s="19" t="s">
        <v>113</v>
      </c>
      <c r="H61" s="37" t="s">
        <v>115</v>
      </c>
      <c r="I61" s="2"/>
      <c r="J61" s="4"/>
      <c r="L61" s="19" t="s">
        <v>113</v>
      </c>
      <c r="M61" s="37" t="s">
        <v>144</v>
      </c>
    </row>
    <row r="62" spans="1:13" x14ac:dyDescent="0.55000000000000004">
      <c r="A62" s="38"/>
      <c r="B62" s="39" t="s">
        <v>116</v>
      </c>
      <c r="D62" t="s">
        <v>117</v>
      </c>
      <c r="G62" s="38"/>
      <c r="H62" s="39" t="s">
        <v>116</v>
      </c>
      <c r="I62" s="2"/>
      <c r="J62" s="4"/>
      <c r="L62" s="38"/>
      <c r="M62" s="39" t="s">
        <v>116</v>
      </c>
    </row>
    <row r="63" spans="1:13" x14ac:dyDescent="0.55000000000000004">
      <c r="A63" s="38" t="s">
        <v>118</v>
      </c>
      <c r="B63" s="40" t="s">
        <v>146</v>
      </c>
      <c r="D63" t="s">
        <v>119</v>
      </c>
      <c r="G63" s="38" t="s">
        <v>118</v>
      </c>
      <c r="H63" s="40" t="s">
        <v>120</v>
      </c>
      <c r="I63" s="2"/>
      <c r="J63" s="4"/>
      <c r="L63" s="38" t="s">
        <v>118</v>
      </c>
      <c r="M63" s="40" t="s">
        <v>143</v>
      </c>
    </row>
    <row r="64" spans="1:13" x14ac:dyDescent="0.55000000000000004">
      <c r="D64" t="s">
        <v>121</v>
      </c>
      <c r="I64" s="2"/>
      <c r="J64" s="4"/>
      <c r="L64" s="4"/>
      <c r="M64" s="2"/>
    </row>
    <row r="65" spans="1:13" x14ac:dyDescent="0.55000000000000004">
      <c r="A65" s="4" t="s">
        <v>56</v>
      </c>
      <c r="B65" s="24" t="s">
        <v>122</v>
      </c>
      <c r="D65"/>
      <c r="G65" s="4" t="s">
        <v>56</v>
      </c>
      <c r="H65" s="24" t="s">
        <v>123</v>
      </c>
      <c r="I65" s="2"/>
      <c r="J65" s="4"/>
      <c r="L65" s="4" t="s">
        <v>56</v>
      </c>
      <c r="M65" s="24" t="s">
        <v>136</v>
      </c>
    </row>
    <row r="66" spans="1:13" ht="47.4" x14ac:dyDescent="0.55000000000000004">
      <c r="A66" s="8" t="s">
        <v>50</v>
      </c>
      <c r="B66" s="26" t="str">
        <f>B49&amp;B50&amp;B51&amp;B52&amp;B53&amp;B54&amp;B55&amp;B56&amp;B57&amp;B58&amp;B59&amp;B60&amp;B61&amp;B62&amp;B63&amp;B65</f>
        <v>sbatch -p smp --ntasks=2 --mem=32g --cpus-per-task=16 -J bCComp --export=sample1=22Rv1_DMSO_AR_073021_CWRU,sample2=22Rv1_ENZA_AR_073021_CWRU,name1=22Rv1_DMSO_AR,name2=22Rv1_ENZA_AR,pValue=p-14,overlapname=TSS3000,overlapbed=TSS.3000.hg38.bed /mnt/rstor/SOM_GENE_BEG33/ChIP_seq/hg38/scripts/multisample_analysis/runBedCovCompareSpiked.sh</v>
      </c>
      <c r="G66" s="8" t="s">
        <v>50</v>
      </c>
      <c r="H66" s="26" t="str">
        <f>H49&amp;H50&amp;H51&amp;H52&amp;H53&amp;H54&amp;H55&amp;H56&amp;H57&amp;H58&amp;H59&amp;H60&amp;H61&amp;H62&amp;H63&amp;H65</f>
        <v>sbatch --partition=ccr --ntasks=4 --mem=32g --cpus-per-task=32 --gres=lscratch:200 -J bCComp --export=sample1=Sample_KCNR_rep2_4D_CTL_SOX4_C_MWZ8711,sample2=Sample_KCNR_rep2_4D_RA_SOX4_C_MWZ8711,name1=KCNR_SOX4_CTL,name2=KCNR_SOX4_RA,pValue=p_1e-14,overlapname=TSS3000,overlapbed=TSS.3000.bed /data/khanlab/projects/ChIP_seq/scripts/runBedCovCompareEcoliSpiked.sh</v>
      </c>
      <c r="I66" s="2"/>
      <c r="J66" s="4"/>
      <c r="L66" s="8" t="s">
        <v>50</v>
      </c>
      <c r="M66" s="26" t="str">
        <f>M49&amp;M50&amp;M51&amp;M52&amp;M53&amp;M54&amp;M55&amp;M56&amp;M57&amp;M58&amp;M59&amp;M60&amp;M61&amp;M62&amp;M63&amp;M65</f>
        <v>sbatch --ntasks=2 --mem=32g --cpus-per-task=16 -J bCComp --export=sample1=MG63_H3K27ac_GSE74230,sample2=MG63.3_H3K27ac_GSE74230,name1=MG63_H3K27ac,name2=MG63.3_H3K27ac,pValue=p-14,overlapname=UpMet.TSS,overlapbed=Up_inOsteoMetMG63.3.genelist.txt.tss.bed /mnt/rstor/SOM_GENE_BEG33/ChIP_seq/hg38/scripts/multisample_analysis/runBedCovCompare.sh</v>
      </c>
    </row>
    <row r="67" spans="1:13" x14ac:dyDescent="0.55000000000000004">
      <c r="I67" s="2"/>
      <c r="J67" s="4"/>
      <c r="L67" s="4"/>
      <c r="M67" s="2"/>
    </row>
    <row r="68" spans="1:13" ht="14.7" thickBot="1" x14ac:dyDescent="0.6">
      <c r="I68" s="2"/>
      <c r="J68" s="4"/>
      <c r="L68" s="4"/>
      <c r="M68" s="2"/>
    </row>
    <row r="69" spans="1:13" x14ac:dyDescent="0.55000000000000004">
      <c r="A69" s="4" t="s">
        <v>124</v>
      </c>
      <c r="B69" s="41" t="s">
        <v>125</v>
      </c>
      <c r="G69" s="4" t="s">
        <v>124</v>
      </c>
      <c r="H69" s="41" t="s">
        <v>125</v>
      </c>
      <c r="I69" s="2"/>
      <c r="J69" s="4"/>
      <c r="L69" s="4" t="s">
        <v>124</v>
      </c>
      <c r="M69" s="41" t="s">
        <v>125</v>
      </c>
    </row>
    <row r="73" spans="1:13" ht="18.3" x14ac:dyDescent="0.7">
      <c r="A73" s="3" t="s">
        <v>126</v>
      </c>
      <c r="B73" s="2" t="s">
        <v>4</v>
      </c>
    </row>
    <row r="74" spans="1:13" ht="18.3" x14ac:dyDescent="0.7">
      <c r="A74" s="3"/>
      <c r="B74" t="s">
        <v>127</v>
      </c>
    </row>
    <row r="75" spans="1:13" ht="18.3" x14ac:dyDescent="0.7">
      <c r="A75" s="3"/>
      <c r="B75" t="s">
        <v>128</v>
      </c>
    </row>
    <row r="76" spans="1:13" x14ac:dyDescent="0.55000000000000004">
      <c r="A76"/>
      <c r="B76" t="s">
        <v>129</v>
      </c>
    </row>
    <row r="77" spans="1:13" x14ac:dyDescent="0.55000000000000004">
      <c r="A77"/>
      <c r="B77" t="s">
        <v>130</v>
      </c>
    </row>
    <row r="78" spans="1:13" x14ac:dyDescent="0.55000000000000004">
      <c r="A78" s="5" t="s">
        <v>13</v>
      </c>
      <c r="B78" s="6" t="s">
        <v>131</v>
      </c>
    </row>
    <row r="79" spans="1:13" x14ac:dyDescent="0.55000000000000004">
      <c r="B79" s="2" t="s">
        <v>20</v>
      </c>
    </row>
    <row r="80" spans="1:13" x14ac:dyDescent="0.55000000000000004">
      <c r="A80" s="8" t="s">
        <v>22</v>
      </c>
      <c r="B80" s="9" t="s">
        <v>132</v>
      </c>
    </row>
    <row r="81" spans="1:2" x14ac:dyDescent="0.55000000000000004">
      <c r="B81" s="7" t="s">
        <v>21</v>
      </c>
    </row>
    <row r="82" spans="1:2" x14ac:dyDescent="0.55000000000000004">
      <c r="B82" t="str">
        <f>B80&amp;".bed"</f>
        <v>Prom_TESR.bed</v>
      </c>
    </row>
    <row r="83" spans="1:2" x14ac:dyDescent="0.55000000000000004">
      <c r="A83" s="11" t="s">
        <v>17</v>
      </c>
      <c r="B83" s="12" t="s">
        <v>18</v>
      </c>
    </row>
    <row r="84" spans="1:2" x14ac:dyDescent="0.55000000000000004">
      <c r="A84" s="5"/>
      <c r="B84" s="10" t="s">
        <v>27</v>
      </c>
    </row>
    <row r="85" spans="1:2" x14ac:dyDescent="0.55000000000000004">
      <c r="A85" s="5" t="s">
        <v>28</v>
      </c>
      <c r="B85" s="14" t="str">
        <f>B74</f>
        <v>Sample_RH4_D6hr_ChROseq_T_HL2HKBGX9_trim</v>
      </c>
    </row>
    <row r="86" spans="1:2" x14ac:dyDescent="0.55000000000000004">
      <c r="A86" s="5" t="s">
        <v>31</v>
      </c>
      <c r="B86" s="13" t="str">
        <f>CONCATENATE($B$78,B85,"/",B85,$H$29)</f>
        <v>/data/khanlab/projects/ChIP_seq/RNA_DATA/Sample_RH4_D6hr_ChROseq_T_HL2HKBGX9_trim/Sample_RH4_D6hr_ChROseq_T_HL2HKBGX9_trim.bam</v>
      </c>
    </row>
    <row r="87" spans="1:2" x14ac:dyDescent="0.55000000000000004">
      <c r="A87" s="15"/>
      <c r="B87" s="16" t="s">
        <v>32</v>
      </c>
    </row>
    <row r="88" spans="1:2" x14ac:dyDescent="0.55000000000000004">
      <c r="A88" s="15" t="s">
        <v>33</v>
      </c>
      <c r="B88" s="18" t="str">
        <f>B75</f>
        <v>Sample_RH4_Ent10m_ChROseq_T_HL2HKBGX9_trim</v>
      </c>
    </row>
    <row r="89" spans="1:2" x14ac:dyDescent="0.55000000000000004">
      <c r="A89" s="15" t="s">
        <v>36</v>
      </c>
      <c r="B89" s="17" t="str">
        <f>CONCATENATE($B$78,B88,"/",B88,$H$29)</f>
        <v>/data/khanlab/projects/ChIP_seq/RNA_DATA/Sample_RH4_Ent10m_ChROseq_T_HL2HKBGX9_trim/Sample_RH4_Ent10m_ChROseq_T_HL2HKBGX9_trim.bam</v>
      </c>
    </row>
    <row r="90" spans="1:2" x14ac:dyDescent="0.55000000000000004">
      <c r="A90" s="19"/>
      <c r="B90" s="20" t="s">
        <v>37</v>
      </c>
    </row>
    <row r="91" spans="1:2" x14ac:dyDescent="0.55000000000000004">
      <c r="A91" s="19" t="s">
        <v>38</v>
      </c>
      <c r="B91" s="14" t="str">
        <f>B76</f>
        <v>Sample_RH4_Ent1hr_ChROseq_T_HL2HKBGX9_trim</v>
      </c>
    </row>
    <row r="92" spans="1:2" x14ac:dyDescent="0.55000000000000004">
      <c r="A92" s="19" t="s">
        <v>40</v>
      </c>
      <c r="B92" s="21" t="str">
        <f>CONCATENATE($B$78,B91,"/",B91,$H$29)</f>
        <v>/data/khanlab/projects/ChIP_seq/RNA_DATA/Sample_RH4_Ent1hr_ChROseq_T_HL2HKBGX9_trim/Sample_RH4_Ent1hr_ChROseq_T_HL2HKBGX9_trim.bam</v>
      </c>
    </row>
    <row r="93" spans="1:2" x14ac:dyDescent="0.55000000000000004">
      <c r="A93" s="22"/>
      <c r="B93" s="23" t="s">
        <v>45</v>
      </c>
    </row>
    <row r="94" spans="1:2" x14ac:dyDescent="0.55000000000000004">
      <c r="A94" s="22" t="s">
        <v>46</v>
      </c>
      <c r="B94" s="18" t="str">
        <f>B77</f>
        <v>Sample_RH4_Ent6hr_ChROseq_T_HL2HKBGX9_trim</v>
      </c>
    </row>
    <row r="95" spans="1:2" x14ac:dyDescent="0.55000000000000004">
      <c r="A95" s="22" t="s">
        <v>49</v>
      </c>
      <c r="B95" s="25" t="str">
        <f>CONCATENATE($B$78,B94,"/",B94,$H$29)</f>
        <v>/data/khanlab/projects/ChIP_seq/RNA_DATA/Sample_RH4_Ent6hr_ChROseq_T_HL2HKBGX9_trim/Sample_RH4_Ent6hr_ChROseq_T_HL2HKBGX9_trim.bam</v>
      </c>
    </row>
    <row r="96" spans="1:2" x14ac:dyDescent="0.55000000000000004">
      <c r="B96" s="7" t="s">
        <v>41</v>
      </c>
    </row>
    <row r="97" spans="1:2" x14ac:dyDescent="0.55000000000000004">
      <c r="A97" s="27" t="s">
        <v>42</v>
      </c>
      <c r="B97" s="28" t="s">
        <v>133</v>
      </c>
    </row>
    <row r="98" spans="1:2" ht="106.5" customHeight="1" x14ac:dyDescent="0.55000000000000004">
      <c r="A98" s="4" t="s">
        <v>50</v>
      </c>
      <c r="B98" s="26" t="str">
        <f>CONCATENATE(B83,B81,B82,B84,B86,B87,B89,B90,B92,B93,B95,B96,B97,B100)</f>
        <v>sbatch --partition=ccr --ntasks=4 --mem=32g --cpus-per-task=32 -J bedCov --export=bed_file=Prom_TESR.bed,bam_1=/data/khanlab/projects/ChIP_seq/RNA_DATA/Sample_RH4_D6hr_ChROseq_T_HL2HKBGX9_trim/Sample_RH4_D6hr_ChROseq_T_HL2HKBGX9_trim.bam,bam_2=/data/khanlab/projects/ChIP_seq/RNA_DATA/Sample_RH4_Ent10m_ChROseq_T_HL2HKBGX9_trim/Sample_RH4_Ent10m_ChROseq_T_HL2HKBGX9_trim.bam,bam_3=/data/khanlab/projects/ChIP_seq/RNA_DATA/Sample_RH4_Ent1hr_ChROseq_T_HL2HKBGX9_trim/Sample_RH4_Ent1hr_ChROseq_T_HL2HKBGX9_trim.bam,bam_4=/data/khanlab/projects/ChIP_seq/RNA_DATA/Sample_RH4_Ent6hr_ChROseq_T_HL2HKBGX9_trim/Sample_RH4_Ent6hr_ChROseq_T_HL2HKBGX9_trim.bam,out_file=AllPromTESR_ChRO_Ent.cov /data/khanlab/projects/testChIP_seq/ChIP_seq/scripts/run4colBedCov4bamRPMPR.sh</v>
      </c>
    </row>
    <row r="100" spans="1:2" x14ac:dyDescent="0.55000000000000004">
      <c r="A100" s="4" t="s">
        <v>56</v>
      </c>
      <c r="B100" s="24" t="s">
        <v>134</v>
      </c>
    </row>
    <row r="101" spans="1:2" x14ac:dyDescent="0.55000000000000004">
      <c r="A101" s="4" t="s">
        <v>61</v>
      </c>
      <c r="B101" s="2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8D3E-9893-43CF-9C00-AEF346C1AC47}">
  <dimension ref="A1:J26"/>
  <sheetViews>
    <sheetView tabSelected="1" zoomScale="80" zoomScaleNormal="80" workbookViewId="0">
      <selection activeCell="A32" sqref="A32"/>
    </sheetView>
  </sheetViews>
  <sheetFormatPr defaultColWidth="9.15625" defaultRowHeight="14.4" x14ac:dyDescent="0.55000000000000004"/>
  <cols>
    <col min="1" max="1" width="47.9453125" style="4" customWidth="1"/>
    <col min="2" max="2" width="136.47265625" style="2" customWidth="1"/>
    <col min="3" max="3" width="2.47265625" style="2" customWidth="1"/>
    <col min="4" max="4" width="43.3125" style="4" customWidth="1"/>
    <col min="5" max="5" width="136.47265625" style="2" customWidth="1"/>
    <col min="7" max="7" width="23.15625" style="4" customWidth="1"/>
    <col min="8" max="8" width="143.68359375" style="2" customWidth="1"/>
    <col min="9" max="9" width="4.3125" customWidth="1"/>
    <col min="10" max="10" width="29" customWidth="1"/>
    <col min="11" max="11" width="17.3125" customWidth="1"/>
  </cols>
  <sheetData>
    <row r="1" spans="1:10" x14ac:dyDescent="0.55000000000000004">
      <c r="C1"/>
      <c r="E1"/>
      <c r="H1"/>
    </row>
    <row r="2" spans="1:10" ht="18.3" x14ac:dyDescent="0.7">
      <c r="A2" s="30" t="s">
        <v>74</v>
      </c>
      <c r="C2"/>
      <c r="D2" s="31" t="s">
        <v>75</v>
      </c>
      <c r="E2"/>
      <c r="G2" s="30" t="s">
        <v>76</v>
      </c>
      <c r="J2" s="31" t="s">
        <v>75</v>
      </c>
    </row>
    <row r="3" spans="1:10" x14ac:dyDescent="0.55000000000000004">
      <c r="A3" s="31" t="s">
        <v>77</v>
      </c>
      <c r="B3" s="2" t="s">
        <v>145</v>
      </c>
      <c r="G3" s="31" t="s">
        <v>77</v>
      </c>
      <c r="H3" s="2" t="s">
        <v>78</v>
      </c>
      <c r="I3" s="2"/>
      <c r="J3" s="4"/>
    </row>
    <row r="4" spans="1:10" x14ac:dyDescent="0.55000000000000004">
      <c r="A4" s="32" t="s">
        <v>79</v>
      </c>
      <c r="B4" s="26" t="s">
        <v>80</v>
      </c>
      <c r="G4" s="32" t="s">
        <v>79</v>
      </c>
      <c r="H4" s="26" t="s">
        <v>81</v>
      </c>
      <c r="I4" s="2"/>
      <c r="J4" s="4"/>
    </row>
    <row r="5" spans="1:10" x14ac:dyDescent="0.55000000000000004">
      <c r="A5" s="31" t="s">
        <v>82</v>
      </c>
      <c r="B5" s="2" t="s">
        <v>83</v>
      </c>
      <c r="G5" s="31" t="s">
        <v>82</v>
      </c>
      <c r="H5" s="2" t="s">
        <v>83</v>
      </c>
      <c r="I5" s="2"/>
      <c r="J5" s="4"/>
    </row>
    <row r="6" spans="1:10" x14ac:dyDescent="0.55000000000000004">
      <c r="A6" s="4" t="s">
        <v>17</v>
      </c>
      <c r="B6" s="7" t="s">
        <v>147</v>
      </c>
      <c r="G6" s="4" t="s">
        <v>17</v>
      </c>
      <c r="H6" s="7" t="s">
        <v>85</v>
      </c>
      <c r="I6" s="2"/>
      <c r="J6" s="4"/>
    </row>
    <row r="7" spans="1:10" x14ac:dyDescent="0.55000000000000004">
      <c r="A7" s="5"/>
      <c r="B7" s="10" t="s">
        <v>86</v>
      </c>
      <c r="D7" s="4" t="str">
        <f>",bedsub="</f>
        <v>,bedsub=</v>
      </c>
      <c r="G7" s="5"/>
      <c r="H7" s="10" t="s">
        <v>86</v>
      </c>
      <c r="I7" s="2"/>
      <c r="J7" s="4" t="str">
        <f>",bedsub="</f>
        <v>,bedsub=</v>
      </c>
    </row>
    <row r="8" spans="1:10" x14ac:dyDescent="0.55000000000000004">
      <c r="A8" s="5" t="s">
        <v>87</v>
      </c>
      <c r="B8" t="s">
        <v>105</v>
      </c>
      <c r="D8" s="4" t="s">
        <v>89</v>
      </c>
      <c r="G8" s="5" t="s">
        <v>87</v>
      </c>
      <c r="H8" s="29" t="str">
        <f>J10</f>
        <v>Sample_KCNR_rep2_4D_CTL_SOX4_C_MWZ8711</v>
      </c>
      <c r="I8" s="2"/>
      <c r="J8" s="4" t="s">
        <v>89</v>
      </c>
    </row>
    <row r="9" spans="1:10" x14ac:dyDescent="0.55000000000000004">
      <c r="A9" s="33"/>
      <c r="B9" s="34" t="s">
        <v>90</v>
      </c>
      <c r="G9" s="33"/>
      <c r="H9" s="34" t="s">
        <v>90</v>
      </c>
      <c r="I9" s="2"/>
      <c r="J9" s="4"/>
    </row>
    <row r="10" spans="1:10" x14ac:dyDescent="0.55000000000000004">
      <c r="A10" s="33" t="s">
        <v>91</v>
      </c>
      <c r="B10" t="s">
        <v>114</v>
      </c>
      <c r="D10" t="s">
        <v>93</v>
      </c>
      <c r="G10" s="33" t="s">
        <v>91</v>
      </c>
      <c r="H10" s="29" t="str">
        <f>J11</f>
        <v>Sample_KCNR_rep2_4D_RA_SOX4_C_MWZ8711</v>
      </c>
      <c r="I10" s="2"/>
      <c r="J10" s="29" t="s">
        <v>94</v>
      </c>
    </row>
    <row r="11" spans="1:10" x14ac:dyDescent="0.55000000000000004">
      <c r="A11" s="5"/>
      <c r="B11" s="10" t="s">
        <v>95</v>
      </c>
      <c r="D11" t="s">
        <v>96</v>
      </c>
      <c r="G11" s="5"/>
      <c r="H11" s="10" t="s">
        <v>95</v>
      </c>
      <c r="I11" s="2"/>
      <c r="J11" s="29" t="s">
        <v>97</v>
      </c>
    </row>
    <row r="12" spans="1:10" x14ac:dyDescent="0.55000000000000004">
      <c r="A12" s="5" t="s">
        <v>98</v>
      </c>
      <c r="B12" s="35" t="s">
        <v>148</v>
      </c>
      <c r="D12" t="s">
        <v>92</v>
      </c>
      <c r="G12" s="5" t="s">
        <v>98</v>
      </c>
      <c r="H12" s="35" t="s">
        <v>99</v>
      </c>
      <c r="I12" s="2"/>
      <c r="J12" s="29" t="s">
        <v>100</v>
      </c>
    </row>
    <row r="13" spans="1:10" x14ac:dyDescent="0.55000000000000004">
      <c r="A13" s="33"/>
      <c r="B13" s="34" t="s">
        <v>101</v>
      </c>
      <c r="D13" t="s">
        <v>102</v>
      </c>
      <c r="G13" s="33"/>
      <c r="H13" s="34" t="s">
        <v>101</v>
      </c>
      <c r="I13" s="2"/>
      <c r="J13" s="29" t="s">
        <v>103</v>
      </c>
    </row>
    <row r="14" spans="1:10" x14ac:dyDescent="0.55000000000000004">
      <c r="A14" s="33" t="s">
        <v>104</v>
      </c>
      <c r="B14" s="35" t="s">
        <v>149</v>
      </c>
      <c r="D14" t="s">
        <v>105</v>
      </c>
      <c r="G14" s="33" t="s">
        <v>104</v>
      </c>
      <c r="H14" s="35" t="s">
        <v>106</v>
      </c>
      <c r="I14" s="2"/>
      <c r="J14" s="4"/>
    </row>
    <row r="15" spans="1:10" x14ac:dyDescent="0.55000000000000004">
      <c r="A15" s="15"/>
      <c r="B15" s="16" t="s">
        <v>107</v>
      </c>
      <c r="D15" t="s">
        <v>108</v>
      </c>
      <c r="G15" s="15"/>
      <c r="H15" s="16" t="s">
        <v>107</v>
      </c>
      <c r="I15" s="2"/>
      <c r="J15" s="4"/>
    </row>
    <row r="16" spans="1:10" x14ac:dyDescent="0.55000000000000004">
      <c r="A16" s="15" t="s">
        <v>109</v>
      </c>
      <c r="B16" s="36" t="s">
        <v>142</v>
      </c>
      <c r="D16" t="s">
        <v>88</v>
      </c>
      <c r="G16" s="15" t="s">
        <v>109</v>
      </c>
      <c r="H16" s="36" t="s">
        <v>110</v>
      </c>
      <c r="I16" s="2"/>
      <c r="J16" s="4"/>
    </row>
    <row r="17" spans="1:10" x14ac:dyDescent="0.55000000000000004">
      <c r="A17" s="19"/>
      <c r="B17" s="20" t="s">
        <v>111</v>
      </c>
      <c r="D17" t="s">
        <v>112</v>
      </c>
      <c r="G17" s="19"/>
      <c r="H17" s="20" t="s">
        <v>111</v>
      </c>
      <c r="I17" s="2"/>
      <c r="J17" s="4"/>
    </row>
    <row r="18" spans="1:10" x14ac:dyDescent="0.55000000000000004">
      <c r="A18" s="19" t="s">
        <v>113</v>
      </c>
      <c r="B18" s="37" t="s">
        <v>115</v>
      </c>
      <c r="D18" t="s">
        <v>114</v>
      </c>
      <c r="G18" s="19" t="s">
        <v>113</v>
      </c>
      <c r="H18" s="37" t="s">
        <v>115</v>
      </c>
      <c r="I18" s="2"/>
      <c r="J18" s="4"/>
    </row>
    <row r="19" spans="1:10" x14ac:dyDescent="0.55000000000000004">
      <c r="A19" s="38"/>
      <c r="B19" s="39" t="s">
        <v>116</v>
      </c>
      <c r="D19" t="s">
        <v>117</v>
      </c>
      <c r="G19" s="38"/>
      <c r="H19" s="39" t="s">
        <v>116</v>
      </c>
      <c r="I19" s="2"/>
      <c r="J19" s="4"/>
    </row>
    <row r="20" spans="1:10" x14ac:dyDescent="0.55000000000000004">
      <c r="A20" s="38" t="s">
        <v>118</v>
      </c>
      <c r="B20" s="40" t="s">
        <v>146</v>
      </c>
      <c r="D20" t="s">
        <v>119</v>
      </c>
      <c r="G20" s="38" t="s">
        <v>118</v>
      </c>
      <c r="H20" s="40" t="s">
        <v>120</v>
      </c>
      <c r="I20" s="2"/>
      <c r="J20" s="4"/>
    </row>
    <row r="21" spans="1:10" x14ac:dyDescent="0.55000000000000004">
      <c r="D21" t="s">
        <v>121</v>
      </c>
      <c r="I21" s="2"/>
      <c r="J21" s="4"/>
    </row>
    <row r="22" spans="1:10" x14ac:dyDescent="0.55000000000000004">
      <c r="A22" s="4" t="s">
        <v>56</v>
      </c>
      <c r="B22" s="24" t="s">
        <v>122</v>
      </c>
      <c r="D22"/>
      <c r="G22" s="4" t="s">
        <v>56</v>
      </c>
      <c r="H22" s="24" t="s">
        <v>123</v>
      </c>
      <c r="I22" s="2"/>
      <c r="J22" s="4"/>
    </row>
    <row r="23" spans="1:10" ht="47.4" x14ac:dyDescent="0.55000000000000004">
      <c r="A23" s="8" t="s">
        <v>50</v>
      </c>
      <c r="B23" s="26" t="str">
        <f>B6&amp;B7&amp;B8&amp;B9&amp;B10&amp;B11&amp;B12&amp;B13&amp;B14&amp;B15&amp;B16&amp;B17&amp;B18&amp;B19&amp;B20&amp;B22</f>
        <v>sbatch -p smp --ntasks=2 --mem=32g --cpus-per-task=16 -J bCComp --export=sample1=22Rv1_DMSO_AR_073021_CWRU,sample2=22Rv1_ENZA_AR_073021_CWRU,name1=22Rv1_DMSO_AR,name2=22Rv1_ENZA_AR,pValue=p-14,overlapname=TSS3000,overlapbed=TSS.3000.hg38.bed /mnt/rstor/SOM_GENE_BEG33/ChIP_seq/hg38/scripts/multisample_analysis/runBedCovCompareSpiked.sh</v>
      </c>
      <c r="G23" s="8" t="s">
        <v>50</v>
      </c>
      <c r="H23" s="26" t="str">
        <f>H6&amp;H7&amp;H8&amp;H9&amp;H10&amp;H11&amp;H12&amp;H13&amp;H14&amp;H15&amp;H16&amp;H17&amp;H18&amp;H19&amp;H20&amp;H22</f>
        <v>sbatch --partition=ccr --ntasks=4 --mem=32g --cpus-per-task=32 --gres=lscratch:200 -J bCComp --export=sample1=Sample_KCNR_rep2_4D_CTL_SOX4_C_MWZ8711,sample2=Sample_KCNR_rep2_4D_RA_SOX4_C_MWZ8711,name1=KCNR_SOX4_CTL,name2=KCNR_SOX4_RA,pValue=p_1e-14,overlapname=TSS3000,overlapbed=TSS.3000.bed /data/khanlab/projects/ChIP_seq/scripts/runBedCovCompareEcoliSpiked.sh</v>
      </c>
      <c r="I23" s="2"/>
      <c r="J23" s="4"/>
    </row>
    <row r="24" spans="1:10" x14ac:dyDescent="0.55000000000000004">
      <c r="I24" s="2"/>
      <c r="J24" s="4"/>
    </row>
    <row r="25" spans="1:10" ht="14.7" thickBot="1" x14ac:dyDescent="0.6">
      <c r="I25" s="2"/>
      <c r="J25" s="4"/>
    </row>
    <row r="26" spans="1:10" x14ac:dyDescent="0.55000000000000004">
      <c r="A26" s="4" t="s">
        <v>124</v>
      </c>
      <c r="B26" s="41" t="s">
        <v>125</v>
      </c>
      <c r="G26" s="4" t="s">
        <v>124</v>
      </c>
      <c r="H26" s="41" t="s">
        <v>125</v>
      </c>
      <c r="I26" s="2"/>
      <c r="J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bedCov</vt:lpstr>
      <vt:lpstr>bedCov_Spiked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Berkley</dc:creator>
  <cp:lastModifiedBy>Berkley</cp:lastModifiedBy>
  <dcterms:created xsi:type="dcterms:W3CDTF">2021-10-14T17:51:17Z</dcterms:created>
  <dcterms:modified xsi:type="dcterms:W3CDTF">2021-12-30T16:49:31Z</dcterms:modified>
</cp:coreProperties>
</file>