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Thumbnail" sheetId="2" r:id="rId4"/>
    <sheet state="hidden" name="Decompose Mario" sheetId="3" r:id="rId5"/>
  </sheets>
  <definedNames/>
  <calcPr/>
</workbook>
</file>

<file path=xl/sharedStrings.xml><?xml version="1.0" encoding="utf-8"?>
<sst xmlns="http://schemas.openxmlformats.org/spreadsheetml/2006/main" count="278" uniqueCount="19">
  <si>
    <t>For compiling image to hex</t>
  </si>
  <si>
    <t>Ouput:</t>
  </si>
  <si>
    <t>0</t>
  </si>
  <si>
    <t>1</t>
  </si>
  <si>
    <t>For decompiling hex into image</t>
  </si>
  <si>
    <t>Input:</t>
  </si>
  <si>
    <t>0x00, 0x00,</t>
  </si>
  <si>
    <t>0x03, 0xC0,</t>
  </si>
  <si>
    <t>0x73, 0xCE,</t>
  </si>
  <si>
    <t>0x39, 0x9C,</t>
  </si>
  <si>
    <t>0x5D, 0xBA,</t>
  </si>
  <si>
    <t>0x60, 0x00,</t>
  </si>
  <si>
    <t>0x67, 0xFE,</t>
  </si>
  <si>
    <t>0x2F, 0xFF,</t>
  </si>
  <si>
    <t>0x13, 0xC0,</t>
  </si>
  <si>
    <t>0x0C, 0x2C,</t>
  </si>
  <si>
    <t>0x0C, 0x30,</t>
  </si>
  <si>
    <t>0x1C, 0x38,</t>
  </si>
  <si>
    <t>Copy this and paste with Ctrl+Shift+V to clear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</si>
</sst>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1" fillId="0" fontId="1" numFmtId="0" xfId="0" applyBorder="1" applyFont="1"/>
    <xf borderId="5" fillId="0" fontId="1" numFmtId="0" xfId="0" applyBorder="1" applyFont="1"/>
    <xf borderId="0" fillId="0" fontId="1" numFmtId="0" xfId="0" applyFont="1"/>
    <xf borderId="6" fillId="0" fontId="1" numFmtId="0" xfId="0" applyBorder="1" applyFont="1"/>
    <xf borderId="7" fillId="0" fontId="1" numFmtId="0" xfId="0" applyBorder="1" applyFont="1"/>
    <xf borderId="2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5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8">
    <dxf>
      <font>
        <color rgb="FF434343"/>
      </font>
      <fill>
        <patternFill patternType="solid">
          <fgColor rgb="FF434343"/>
          <bgColor rgb="FF434343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B7B7B7"/>
      </font>
      <fill>
        <patternFill patternType="solid">
          <fgColor rgb="FFB7B7B7"/>
          <bgColor rgb="FFB7B7B7"/>
        </patternFill>
      </fill>
      <border/>
    </dxf>
    <dxf>
      <font>
        <color rgb="FF666666"/>
      </font>
      <fill>
        <patternFill patternType="solid">
          <fgColor rgb="FF666666"/>
          <bgColor rgb="FF666666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6" width="3.14"/>
    <col customWidth="1" min="18" max="18" width="9.57"/>
    <col customWidth="1" min="20" max="20" width="6.29"/>
  </cols>
  <sheetData>
    <row r="1">
      <c r="A1" s="1" t="s">
        <v>0</v>
      </c>
      <c r="V1" s="2" t="s">
        <v>1</v>
      </c>
    </row>
    <row r="2">
      <c r="A2" s="3" t="s">
        <v>2</v>
      </c>
      <c r="B2" s="4" t="s">
        <v>2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5" t="s">
        <v>2</v>
      </c>
      <c r="I2" s="3" t="s">
        <v>2</v>
      </c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5" t="s">
        <v>2</v>
      </c>
      <c r="R2" t="str">
        <f t="shared" ref="R2:R17" si="1">CONCAT(A2,CONCAT(B2,CONCAT(C2,CONCAT(D2,CONCAT(E2,CONCAT(F2,CONCAT(G2,H2)))))))</f>
        <v>00000000</v>
      </c>
      <c r="S2" t="str">
        <f t="shared" ref="S2:S17" si="2">CONCAT(I2,CONCAT(J2,CONCAT(K2,CONCAT(L2,CONCAT(M2,CONCAT(N2,CONCAT(O2,P2)))))))</f>
        <v>00000000</v>
      </c>
      <c r="T2" t="str">
        <f t="shared" ref="T2:T17" si="3">CONCAT("0x", BIN2HEX(R2,2))</f>
        <v>0x00</v>
      </c>
      <c r="U2" t="str">
        <f t="shared" ref="U2:U17" si="4">CONCAT("0x",BIN2HEX(S2,2))</f>
        <v>0x00</v>
      </c>
      <c r="V2" s="6" t="str">
        <f t="shared" ref="V2:V17" si="5">CONCAT(CONCAT(CONCAT(T2,", "),U2), ",")</f>
        <v>0x00, 0x00,</v>
      </c>
    </row>
    <row r="3">
      <c r="A3" s="7" t="s">
        <v>2</v>
      </c>
      <c r="B3" s="8" t="s">
        <v>2</v>
      </c>
      <c r="C3" s="8" t="s">
        <v>2</v>
      </c>
      <c r="D3" s="8" t="s">
        <v>2</v>
      </c>
      <c r="E3" s="8" t="s">
        <v>2</v>
      </c>
      <c r="F3" s="8" t="s">
        <v>2</v>
      </c>
      <c r="G3" s="8" t="s">
        <v>2</v>
      </c>
      <c r="H3" s="9" t="s">
        <v>2</v>
      </c>
      <c r="I3" s="7" t="s">
        <v>2</v>
      </c>
      <c r="J3" s="8" t="s">
        <v>2</v>
      </c>
      <c r="K3" s="8" t="s">
        <v>2</v>
      </c>
      <c r="L3" s="8" t="s">
        <v>2</v>
      </c>
      <c r="M3" s="8" t="s">
        <v>2</v>
      </c>
      <c r="N3" s="8" t="s">
        <v>2</v>
      </c>
      <c r="O3" s="8" t="s">
        <v>2</v>
      </c>
      <c r="P3" s="9" t="s">
        <v>2</v>
      </c>
      <c r="R3" t="str">
        <f t="shared" si="1"/>
        <v>00000000</v>
      </c>
      <c r="S3" t="str">
        <f t="shared" si="2"/>
        <v>00000000</v>
      </c>
      <c r="T3" t="str">
        <f t="shared" si="3"/>
        <v>0x00</v>
      </c>
      <c r="U3" t="str">
        <f t="shared" si="4"/>
        <v>0x00</v>
      </c>
      <c r="V3" s="10" t="str">
        <f t="shared" si="5"/>
        <v>0x00, 0x00,</v>
      </c>
    </row>
    <row r="4">
      <c r="A4" s="7" t="s">
        <v>2</v>
      </c>
      <c r="B4" s="8" t="s">
        <v>2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3</v>
      </c>
      <c r="H4" s="9" t="s">
        <v>3</v>
      </c>
      <c r="I4" s="7" t="s">
        <v>3</v>
      </c>
      <c r="J4" s="8" t="s">
        <v>3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9" t="s">
        <v>2</v>
      </c>
      <c r="R4" t="str">
        <f t="shared" si="1"/>
        <v>00000011</v>
      </c>
      <c r="S4" t="str">
        <f t="shared" si="2"/>
        <v>11000000</v>
      </c>
      <c r="T4" t="str">
        <f t="shared" si="3"/>
        <v>0x03</v>
      </c>
      <c r="U4" t="str">
        <f t="shared" si="4"/>
        <v>0xC0</v>
      </c>
      <c r="V4" s="10" t="str">
        <f t="shared" si="5"/>
        <v>0x03, 0xC0,</v>
      </c>
    </row>
    <row r="5">
      <c r="A5" s="7" t="s">
        <v>2</v>
      </c>
      <c r="B5" s="8" t="s">
        <v>2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3</v>
      </c>
      <c r="H5" s="9" t="s">
        <v>3</v>
      </c>
      <c r="I5" s="7" t="s">
        <v>3</v>
      </c>
      <c r="J5" s="8" t="s">
        <v>3</v>
      </c>
      <c r="K5" s="8" t="s">
        <v>2</v>
      </c>
      <c r="L5" s="8" t="s">
        <v>2</v>
      </c>
      <c r="M5" s="8" t="s">
        <v>2</v>
      </c>
      <c r="N5" s="8" t="s">
        <v>2</v>
      </c>
      <c r="O5" s="8" t="s">
        <v>2</v>
      </c>
      <c r="P5" s="9" t="s">
        <v>2</v>
      </c>
      <c r="R5" t="str">
        <f t="shared" si="1"/>
        <v>00000011</v>
      </c>
      <c r="S5" t="str">
        <f t="shared" si="2"/>
        <v>11000000</v>
      </c>
      <c r="T5" t="str">
        <f t="shared" si="3"/>
        <v>0x03</v>
      </c>
      <c r="U5" t="str">
        <f t="shared" si="4"/>
        <v>0xC0</v>
      </c>
      <c r="V5" s="10" t="str">
        <f t="shared" si="5"/>
        <v>0x03, 0xC0,</v>
      </c>
    </row>
    <row r="6">
      <c r="A6" s="7" t="s">
        <v>2</v>
      </c>
      <c r="B6" s="8" t="s">
        <v>3</v>
      </c>
      <c r="C6" s="8" t="s">
        <v>3</v>
      </c>
      <c r="D6" s="8" t="s">
        <v>3</v>
      </c>
      <c r="E6" s="8" t="s">
        <v>2</v>
      </c>
      <c r="F6" s="8" t="s">
        <v>2</v>
      </c>
      <c r="G6" s="8" t="s">
        <v>3</v>
      </c>
      <c r="H6" s="9" t="s">
        <v>3</v>
      </c>
      <c r="I6" s="7" t="s">
        <v>3</v>
      </c>
      <c r="J6" s="8" t="s">
        <v>3</v>
      </c>
      <c r="K6" s="8" t="s">
        <v>2</v>
      </c>
      <c r="L6" s="8" t="s">
        <v>2</v>
      </c>
      <c r="M6" s="8" t="s">
        <v>3</v>
      </c>
      <c r="N6" s="8" t="s">
        <v>3</v>
      </c>
      <c r="O6" s="8" t="s">
        <v>3</v>
      </c>
      <c r="P6" s="9" t="s">
        <v>2</v>
      </c>
      <c r="R6" t="str">
        <f t="shared" si="1"/>
        <v>01110011</v>
      </c>
      <c r="S6" t="str">
        <f t="shared" si="2"/>
        <v>11001110</v>
      </c>
      <c r="T6" t="str">
        <f t="shared" si="3"/>
        <v>0x73</v>
      </c>
      <c r="U6" t="str">
        <f t="shared" si="4"/>
        <v>0xCE</v>
      </c>
      <c r="V6" s="10" t="str">
        <f t="shared" si="5"/>
        <v>0x73, 0xCE,</v>
      </c>
    </row>
    <row r="7">
      <c r="A7" s="7" t="s">
        <v>2</v>
      </c>
      <c r="B7" t="s">
        <v>2</v>
      </c>
      <c r="C7" s="8" t="s">
        <v>3</v>
      </c>
      <c r="D7" s="8" t="s">
        <v>3</v>
      </c>
      <c r="E7" s="8" t="s">
        <v>3</v>
      </c>
      <c r="F7" s="8" t="s">
        <v>2</v>
      </c>
      <c r="G7" s="8" t="s">
        <v>2</v>
      </c>
      <c r="H7" s="9" t="s">
        <v>3</v>
      </c>
      <c r="I7" s="7" t="s">
        <v>3</v>
      </c>
      <c r="J7" s="8" t="s">
        <v>2</v>
      </c>
      <c r="K7" s="8" t="s">
        <v>2</v>
      </c>
      <c r="L7" s="8" t="s">
        <v>3</v>
      </c>
      <c r="M7" s="8" t="s">
        <v>3</v>
      </c>
      <c r="N7" s="8" t="s">
        <v>3</v>
      </c>
      <c r="O7" t="s">
        <v>2</v>
      </c>
      <c r="P7" s="9" t="s">
        <v>2</v>
      </c>
      <c r="R7" t="str">
        <f t="shared" si="1"/>
        <v>00111001</v>
      </c>
      <c r="S7" t="str">
        <f t="shared" si="2"/>
        <v>10011100</v>
      </c>
      <c r="T7" t="str">
        <f t="shared" si="3"/>
        <v>0x39</v>
      </c>
      <c r="U7" t="str">
        <f t="shared" si="4"/>
        <v>0x9C</v>
      </c>
      <c r="V7" s="10" t="str">
        <f t="shared" si="5"/>
        <v>0x39, 0x9C,</v>
      </c>
    </row>
    <row r="8">
      <c r="A8" s="7" t="s">
        <v>2</v>
      </c>
      <c r="B8" s="8" t="s">
        <v>3</v>
      </c>
      <c r="C8" s="8" t="s">
        <v>2</v>
      </c>
      <c r="D8" s="8" t="s">
        <v>3</v>
      </c>
      <c r="E8" s="8" t="s">
        <v>3</v>
      </c>
      <c r="F8" s="8" t="s">
        <v>3</v>
      </c>
      <c r="G8" s="8" t="s">
        <v>2</v>
      </c>
      <c r="H8" s="9" t="s">
        <v>3</v>
      </c>
      <c r="I8" s="7" t="s">
        <v>3</v>
      </c>
      <c r="J8" s="8" t="s">
        <v>2</v>
      </c>
      <c r="K8" s="8" t="s">
        <v>3</v>
      </c>
      <c r="L8" s="8" t="s">
        <v>3</v>
      </c>
      <c r="M8" s="8" t="s">
        <v>3</v>
      </c>
      <c r="N8" s="8" t="s">
        <v>2</v>
      </c>
      <c r="O8" s="8" t="s">
        <v>3</v>
      </c>
      <c r="P8" s="9" t="s">
        <v>2</v>
      </c>
      <c r="R8" t="str">
        <f t="shared" si="1"/>
        <v>01011101</v>
      </c>
      <c r="S8" t="str">
        <f t="shared" si="2"/>
        <v>10111010</v>
      </c>
      <c r="T8" t="str">
        <f t="shared" si="3"/>
        <v>0x5D</v>
      </c>
      <c r="U8" t="str">
        <f t="shared" si="4"/>
        <v>0xBA</v>
      </c>
      <c r="V8" s="10" t="str">
        <f t="shared" si="5"/>
        <v>0x5D, 0xBA,</v>
      </c>
    </row>
    <row r="9">
      <c r="A9" s="7" t="s">
        <v>2</v>
      </c>
      <c r="B9" s="8" t="s">
        <v>3</v>
      </c>
      <c r="C9" s="8" t="s">
        <v>3</v>
      </c>
      <c r="D9" s="8" t="s">
        <v>2</v>
      </c>
      <c r="E9" s="8" t="s">
        <v>2</v>
      </c>
      <c r="F9" s="8" t="s">
        <v>2</v>
      </c>
      <c r="G9" s="8" t="s">
        <v>2</v>
      </c>
      <c r="H9" s="9" t="s">
        <v>2</v>
      </c>
      <c r="I9" s="7" t="s">
        <v>2</v>
      </c>
      <c r="J9" s="8" t="s">
        <v>2</v>
      </c>
      <c r="K9" s="8" t="s">
        <v>2</v>
      </c>
      <c r="L9" s="8" t="s">
        <v>2</v>
      </c>
      <c r="M9" s="8" t="s">
        <v>2</v>
      </c>
      <c r="N9" s="8" t="s">
        <v>2</v>
      </c>
      <c r="O9" s="8" t="s">
        <v>2</v>
      </c>
      <c r="P9" s="9" t="s">
        <v>2</v>
      </c>
      <c r="R9" t="str">
        <f t="shared" si="1"/>
        <v>01100000</v>
      </c>
      <c r="S9" t="str">
        <f t="shared" si="2"/>
        <v>00000000</v>
      </c>
      <c r="T9" t="str">
        <f t="shared" si="3"/>
        <v>0x60</v>
      </c>
      <c r="U9" t="str">
        <f t="shared" si="4"/>
        <v>0x00</v>
      </c>
      <c r="V9" s="10" t="str">
        <f t="shared" si="5"/>
        <v>0x60, 0x00,</v>
      </c>
    </row>
    <row r="10">
      <c r="A10" s="3" t="s">
        <v>2</v>
      </c>
      <c r="B10" s="4" t="s">
        <v>3</v>
      </c>
      <c r="C10" s="4" t="s">
        <v>3</v>
      </c>
      <c r="D10" s="4" t="s">
        <v>2</v>
      </c>
      <c r="E10" s="4" t="s">
        <v>2</v>
      </c>
      <c r="F10" s="4" t="s">
        <v>3</v>
      </c>
      <c r="G10" s="4" t="s">
        <v>3</v>
      </c>
      <c r="H10" s="5" t="s">
        <v>3</v>
      </c>
      <c r="I10" s="11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5" t="s">
        <v>2</v>
      </c>
      <c r="R10" t="str">
        <f t="shared" si="1"/>
        <v>01100111</v>
      </c>
      <c r="S10" t="str">
        <f t="shared" si="2"/>
        <v>11111110</v>
      </c>
      <c r="T10" t="str">
        <f t="shared" si="3"/>
        <v>0x67</v>
      </c>
      <c r="U10" t="str">
        <f t="shared" si="4"/>
        <v>0xFE</v>
      </c>
      <c r="V10" s="10" t="str">
        <f t="shared" si="5"/>
        <v>0x67, 0xFE,</v>
      </c>
    </row>
    <row r="11">
      <c r="A11" s="7" t="s">
        <v>2</v>
      </c>
      <c r="B11" s="8" t="s">
        <v>2</v>
      </c>
      <c r="C11" s="8" t="s">
        <v>3</v>
      </c>
      <c r="D11" s="8" t="s">
        <v>2</v>
      </c>
      <c r="E11" s="8" t="s">
        <v>3</v>
      </c>
      <c r="F11" s="8" t="s">
        <v>3</v>
      </c>
      <c r="G11" s="8" t="s">
        <v>3</v>
      </c>
      <c r="H11" s="9" t="s">
        <v>3</v>
      </c>
      <c r="I11" s="7" t="s">
        <v>3</v>
      </c>
      <c r="J11" s="8" t="s">
        <v>3</v>
      </c>
      <c r="K11" s="8" t="s">
        <v>3</v>
      </c>
      <c r="L11" s="8" t="s">
        <v>3</v>
      </c>
      <c r="M11" s="8" t="s">
        <v>3</v>
      </c>
      <c r="N11" s="8" t="s">
        <v>3</v>
      </c>
      <c r="O11" s="8" t="s">
        <v>3</v>
      </c>
      <c r="P11" s="9" t="s">
        <v>3</v>
      </c>
      <c r="R11" t="str">
        <f t="shared" si="1"/>
        <v>00101111</v>
      </c>
      <c r="S11" t="str">
        <f t="shared" si="2"/>
        <v>11111111</v>
      </c>
      <c r="T11" t="str">
        <f t="shared" si="3"/>
        <v>0x2F</v>
      </c>
      <c r="U11" t="str">
        <f t="shared" si="4"/>
        <v>0xFF</v>
      </c>
      <c r="V11" s="10" t="str">
        <f t="shared" si="5"/>
        <v>0x2F, 0xFF,</v>
      </c>
    </row>
    <row r="12">
      <c r="A12" s="7" t="s">
        <v>2</v>
      </c>
      <c r="B12" t="s">
        <v>2</v>
      </c>
      <c r="C12" t="s">
        <v>2</v>
      </c>
      <c r="D12" s="8" t="s">
        <v>3</v>
      </c>
      <c r="E12" s="8" t="s">
        <v>2</v>
      </c>
      <c r="F12" s="8" t="s">
        <v>2</v>
      </c>
      <c r="G12" s="8" t="s">
        <v>3</v>
      </c>
      <c r="H12" s="9" t="s">
        <v>3</v>
      </c>
      <c r="I12" s="7" t="s">
        <v>3</v>
      </c>
      <c r="J12" s="8" t="s">
        <v>3</v>
      </c>
      <c r="K12" s="8" t="s">
        <v>2</v>
      </c>
      <c r="L12" s="8" t="s">
        <v>2</v>
      </c>
      <c r="M12" s="8" t="s">
        <v>2</v>
      </c>
      <c r="N12" s="8" t="s">
        <v>2</v>
      </c>
      <c r="O12" t="s">
        <v>2</v>
      </c>
      <c r="P12" s="9" t="s">
        <v>2</v>
      </c>
      <c r="R12" t="str">
        <f t="shared" si="1"/>
        <v>00010011</v>
      </c>
      <c r="S12" t="str">
        <f t="shared" si="2"/>
        <v>11000000</v>
      </c>
      <c r="T12" t="str">
        <f t="shared" si="3"/>
        <v>0x13</v>
      </c>
      <c r="U12" t="str">
        <f t="shared" si="4"/>
        <v>0xC0</v>
      </c>
      <c r="V12" s="10" t="str">
        <f t="shared" si="5"/>
        <v>0x13, 0xC0,</v>
      </c>
    </row>
    <row r="13">
      <c r="A13" s="7" t="s">
        <v>2</v>
      </c>
      <c r="B13" t="s">
        <v>2</v>
      </c>
      <c r="C13" t="s">
        <v>2</v>
      </c>
      <c r="D13" s="8" t="s">
        <v>2</v>
      </c>
      <c r="E13" s="8" t="s">
        <v>3</v>
      </c>
      <c r="F13" s="8" t="s">
        <v>3</v>
      </c>
      <c r="G13" s="8" t="s">
        <v>2</v>
      </c>
      <c r="H13" s="9" t="s">
        <v>2</v>
      </c>
      <c r="I13" s="7" t="s">
        <v>2</v>
      </c>
      <c r="J13" s="8" t="s">
        <v>2</v>
      </c>
      <c r="K13" s="8" t="s">
        <v>3</v>
      </c>
      <c r="L13" s="8" t="s">
        <v>2</v>
      </c>
      <c r="M13" s="8" t="s">
        <v>3</v>
      </c>
      <c r="N13" s="8" t="s">
        <v>3</v>
      </c>
      <c r="O13" t="s">
        <v>2</v>
      </c>
      <c r="P13" s="9" t="s">
        <v>2</v>
      </c>
      <c r="R13" t="str">
        <f t="shared" si="1"/>
        <v>00001100</v>
      </c>
      <c r="S13" t="str">
        <f t="shared" si="2"/>
        <v>00101100</v>
      </c>
      <c r="T13" t="str">
        <f t="shared" si="3"/>
        <v>0x0C</v>
      </c>
      <c r="U13" t="str">
        <f t="shared" si="4"/>
        <v>0x2C</v>
      </c>
      <c r="V13" s="10" t="str">
        <f t="shared" si="5"/>
        <v>0x0C, 0x2C,</v>
      </c>
    </row>
    <row r="14">
      <c r="A14" s="7" t="s">
        <v>2</v>
      </c>
      <c r="B14" s="8" t="s">
        <v>2</v>
      </c>
      <c r="C14" s="8" t="s">
        <v>2</v>
      </c>
      <c r="D14" s="8" t="s">
        <v>2</v>
      </c>
      <c r="E14" s="8" t="s">
        <v>2</v>
      </c>
      <c r="F14" s="8" t="s">
        <v>2</v>
      </c>
      <c r="G14" s="8" t="s">
        <v>2</v>
      </c>
      <c r="H14" s="9" t="s">
        <v>2</v>
      </c>
      <c r="I14" s="7" t="s">
        <v>2</v>
      </c>
      <c r="J14" s="8" t="s">
        <v>2</v>
      </c>
      <c r="K14" s="8" t="s">
        <v>2</v>
      </c>
      <c r="L14" s="8" t="s">
        <v>2</v>
      </c>
      <c r="M14" s="8" t="s">
        <v>2</v>
      </c>
      <c r="N14" s="8" t="s">
        <v>2</v>
      </c>
      <c r="O14" s="8" t="s">
        <v>2</v>
      </c>
      <c r="P14" s="9" t="s">
        <v>2</v>
      </c>
      <c r="R14" t="str">
        <f t="shared" si="1"/>
        <v>00000000</v>
      </c>
      <c r="S14" t="str">
        <f t="shared" si="2"/>
        <v>00000000</v>
      </c>
      <c r="T14" t="str">
        <f t="shared" si="3"/>
        <v>0x00</v>
      </c>
      <c r="U14" t="str">
        <f t="shared" si="4"/>
        <v>0x00</v>
      </c>
      <c r="V14" s="10" t="str">
        <f t="shared" si="5"/>
        <v>0x00, 0x00,</v>
      </c>
    </row>
    <row r="15">
      <c r="A15" s="7" t="s">
        <v>2</v>
      </c>
      <c r="B15" s="8" t="s">
        <v>2</v>
      </c>
      <c r="C15" s="8" t="s">
        <v>2</v>
      </c>
      <c r="D15" s="8" t="s">
        <v>2</v>
      </c>
      <c r="E15" s="8" t="s">
        <v>3</v>
      </c>
      <c r="F15" s="8" t="s">
        <v>3</v>
      </c>
      <c r="G15" s="8" t="s">
        <v>2</v>
      </c>
      <c r="H15" s="9" t="s">
        <v>2</v>
      </c>
      <c r="I15" s="7" t="s">
        <v>2</v>
      </c>
      <c r="J15" s="8" t="s">
        <v>2</v>
      </c>
      <c r="K15" s="8" t="s">
        <v>3</v>
      </c>
      <c r="L15" s="8" t="s">
        <v>3</v>
      </c>
      <c r="M15" s="8" t="s">
        <v>2</v>
      </c>
      <c r="N15" s="8" t="s">
        <v>2</v>
      </c>
      <c r="O15" s="8" t="s">
        <v>2</v>
      </c>
      <c r="P15" s="9" t="s">
        <v>2</v>
      </c>
      <c r="R15" t="str">
        <f t="shared" si="1"/>
        <v>00001100</v>
      </c>
      <c r="S15" t="str">
        <f t="shared" si="2"/>
        <v>00110000</v>
      </c>
      <c r="T15" t="str">
        <f t="shared" si="3"/>
        <v>0x0C</v>
      </c>
      <c r="U15" t="str">
        <f t="shared" si="4"/>
        <v>0x30</v>
      </c>
      <c r="V15" s="10" t="str">
        <f t="shared" si="5"/>
        <v>0x0C, 0x30,</v>
      </c>
    </row>
    <row r="16">
      <c r="A16" s="7" t="s">
        <v>2</v>
      </c>
      <c r="B16" s="8" t="s">
        <v>2</v>
      </c>
      <c r="C16" s="8" t="s">
        <v>2</v>
      </c>
      <c r="D16" s="8" t="s">
        <v>3</v>
      </c>
      <c r="E16" s="8" t="s">
        <v>3</v>
      </c>
      <c r="F16" s="8" t="s">
        <v>3</v>
      </c>
      <c r="G16" s="8" t="s">
        <v>2</v>
      </c>
      <c r="H16" s="9" t="s">
        <v>2</v>
      </c>
      <c r="I16" s="7" t="s">
        <v>2</v>
      </c>
      <c r="J16" s="8" t="s">
        <v>2</v>
      </c>
      <c r="K16" s="8" t="s">
        <v>3</v>
      </c>
      <c r="L16" s="8" t="s">
        <v>3</v>
      </c>
      <c r="M16" s="8" t="s">
        <v>3</v>
      </c>
      <c r="N16" s="8" t="s">
        <v>2</v>
      </c>
      <c r="O16" s="8" t="s">
        <v>2</v>
      </c>
      <c r="P16" s="9" t="s">
        <v>2</v>
      </c>
      <c r="R16" t="str">
        <f t="shared" si="1"/>
        <v>00011100</v>
      </c>
      <c r="S16" t="str">
        <f t="shared" si="2"/>
        <v>00111000</v>
      </c>
      <c r="T16" t="str">
        <f t="shared" si="3"/>
        <v>0x1C</v>
      </c>
      <c r="U16" t="str">
        <f t="shared" si="4"/>
        <v>0x38</v>
      </c>
      <c r="V16" s="10" t="str">
        <f t="shared" si="5"/>
        <v>0x1C, 0x38,</v>
      </c>
    </row>
    <row r="17">
      <c r="A17" s="12" t="s">
        <v>2</v>
      </c>
      <c r="B17" s="13" t="s">
        <v>2</v>
      </c>
      <c r="C17" s="13" t="s">
        <v>2</v>
      </c>
      <c r="D17" s="13" t="s">
        <v>2</v>
      </c>
      <c r="E17" s="13" t="s">
        <v>2</v>
      </c>
      <c r="F17" s="13" t="s">
        <v>2</v>
      </c>
      <c r="G17" s="13" t="s">
        <v>2</v>
      </c>
      <c r="H17" s="14" t="s">
        <v>2</v>
      </c>
      <c r="I17" s="12" t="s">
        <v>2</v>
      </c>
      <c r="J17" s="13" t="s">
        <v>2</v>
      </c>
      <c r="K17" s="13" t="s">
        <v>2</v>
      </c>
      <c r="L17" s="13" t="s">
        <v>2</v>
      </c>
      <c r="M17" s="13" t="s">
        <v>2</v>
      </c>
      <c r="N17" s="13" t="s">
        <v>2</v>
      </c>
      <c r="O17" s="13" t="s">
        <v>2</v>
      </c>
      <c r="P17" s="14" t="s">
        <v>2</v>
      </c>
      <c r="R17" t="str">
        <f t="shared" si="1"/>
        <v>00000000</v>
      </c>
      <c r="S17" t="str">
        <f t="shared" si="2"/>
        <v>00000000</v>
      </c>
      <c r="T17" t="str">
        <f t="shared" si="3"/>
        <v>0x00</v>
      </c>
      <c r="U17" t="str">
        <f t="shared" si="4"/>
        <v>0x00</v>
      </c>
      <c r="V17" s="15" t="str">
        <f t="shared" si="5"/>
        <v>0x00, 0x00,</v>
      </c>
    </row>
    <row r="19">
      <c r="A19" s="1" t="s">
        <v>4</v>
      </c>
      <c r="V19" s="16" t="s">
        <v>5</v>
      </c>
    </row>
    <row r="20">
      <c r="A20" s="17" t="str">
        <f t="shared" ref="A20:A35" si="6">MID(R20,1,1)</f>
        <v>0</v>
      </c>
      <c r="B20" s="18" t="str">
        <f t="shared" ref="B20:B35" si="7">MID(R20,2,1)</f>
        <v>0</v>
      </c>
      <c r="C20" s="18" t="str">
        <f t="shared" ref="C20:C35" si="8">MID(R20,3,1)</f>
        <v>0</v>
      </c>
      <c r="D20" s="18" t="str">
        <f t="shared" ref="D20:D35" si="9">MID(R20,4,1)</f>
        <v>0</v>
      </c>
      <c r="E20" s="18" t="str">
        <f t="shared" ref="E20:E35" si="10">MID(R20,5,1)</f>
        <v>0</v>
      </c>
      <c r="F20" s="18" t="str">
        <f t="shared" ref="F20:F35" si="11">MID(R20,6,1)</f>
        <v>0</v>
      </c>
      <c r="G20" s="18" t="str">
        <f t="shared" ref="G20:G35" si="12">MID(R20,7,1)</f>
        <v>0</v>
      </c>
      <c r="H20" s="19" t="str">
        <f t="shared" ref="H20:H35" si="13">MID(R20,8,1)</f>
        <v>0</v>
      </c>
      <c r="I20" s="17" t="str">
        <f t="shared" ref="I20:I35" si="14">MID(S20,1,1)</f>
        <v>0</v>
      </c>
      <c r="J20" s="18" t="str">
        <f t="shared" ref="J20:J35" si="15">MID(S20,2,1)</f>
        <v>0</v>
      </c>
      <c r="K20" s="18" t="str">
        <f t="shared" ref="K20:K35" si="16">MID(S20,3,1)</f>
        <v>0</v>
      </c>
      <c r="L20" s="18" t="str">
        <f t="shared" ref="L20:L35" si="17">MID(S20,4,1)</f>
        <v>0</v>
      </c>
      <c r="M20" s="18" t="str">
        <f t="shared" ref="M20:M35" si="18">MID(S20,5,1)</f>
        <v>0</v>
      </c>
      <c r="N20" s="18" t="str">
        <f t="shared" ref="N20:N35" si="19">MID(S20,6,1)</f>
        <v>0</v>
      </c>
      <c r="O20" s="18" t="str">
        <f t="shared" ref="O20:O35" si="20">MID(S20,7,1)</f>
        <v>0</v>
      </c>
      <c r="P20" s="19" t="str">
        <f t="shared" ref="P20:P35" si="21">MID(S20,8,1)</f>
        <v>0</v>
      </c>
      <c r="R20" t="str">
        <f t="shared" ref="R20:R35" si="22">HEX2BIN(T20,8)</f>
        <v>00000000</v>
      </c>
      <c r="S20" t="str">
        <f t="shared" ref="S20:S35" si="23">HEX2BIN(TRIM(U20), 8)</f>
        <v>00000000</v>
      </c>
      <c r="T20" t="str">
        <f>IFERROR(__xludf.DUMMYFUNCTION("SPLIT(V20,"","")"),"0x00")</f>
        <v>0x00</v>
      </c>
      <c r="U20" t="str">
        <f>IFERROR(__xludf.DUMMYFUNCTION("""COMPUTED_VALUE""")," 0x00")</f>
        <v> 0x00</v>
      </c>
      <c r="V20" s="16" t="s">
        <v>6</v>
      </c>
    </row>
    <row r="21">
      <c r="A21" s="20" t="str">
        <f t="shared" si="6"/>
        <v>0</v>
      </c>
      <c r="B21" t="str">
        <f t="shared" si="7"/>
        <v>0</v>
      </c>
      <c r="C21" t="str">
        <f t="shared" si="8"/>
        <v>0</v>
      </c>
      <c r="D21" t="str">
        <f t="shared" si="9"/>
        <v>0</v>
      </c>
      <c r="E21" t="str">
        <f t="shared" si="10"/>
        <v>0</v>
      </c>
      <c r="F21" t="str">
        <f t="shared" si="11"/>
        <v>0</v>
      </c>
      <c r="G21" t="str">
        <f t="shared" si="12"/>
        <v>0</v>
      </c>
      <c r="H21" s="21" t="str">
        <f t="shared" si="13"/>
        <v>0</v>
      </c>
      <c r="I21" t="str">
        <f t="shared" si="14"/>
        <v>0</v>
      </c>
      <c r="J21" t="str">
        <f t="shared" si="15"/>
        <v>0</v>
      </c>
      <c r="K21" t="str">
        <f t="shared" si="16"/>
        <v>0</v>
      </c>
      <c r="L21" t="str">
        <f t="shared" si="17"/>
        <v>0</v>
      </c>
      <c r="M21" t="str">
        <f t="shared" si="18"/>
        <v>0</v>
      </c>
      <c r="N21" t="str">
        <f t="shared" si="19"/>
        <v>0</v>
      </c>
      <c r="O21" t="str">
        <f t="shared" si="20"/>
        <v>0</v>
      </c>
      <c r="P21" s="21" t="str">
        <f t="shared" si="21"/>
        <v>0</v>
      </c>
      <c r="R21" t="str">
        <f t="shared" si="22"/>
        <v>00000000</v>
      </c>
      <c r="S21" t="str">
        <f t="shared" si="23"/>
        <v>00000000</v>
      </c>
      <c r="T21" t="str">
        <f>IFERROR(__xludf.DUMMYFUNCTION("SPLIT(V21,"","")"),"0x00")</f>
        <v>0x00</v>
      </c>
      <c r="U21" t="str">
        <f>IFERROR(__xludf.DUMMYFUNCTION("""COMPUTED_VALUE""")," 0x00")</f>
        <v> 0x00</v>
      </c>
      <c r="V21" s="22" t="s">
        <v>6</v>
      </c>
    </row>
    <row r="22">
      <c r="A22" s="20" t="str">
        <f t="shared" si="6"/>
        <v>0</v>
      </c>
      <c r="B22" t="str">
        <f t="shared" si="7"/>
        <v>0</v>
      </c>
      <c r="C22" t="str">
        <f t="shared" si="8"/>
        <v>0</v>
      </c>
      <c r="D22" t="str">
        <f t="shared" si="9"/>
        <v>0</v>
      </c>
      <c r="E22" t="str">
        <f t="shared" si="10"/>
        <v>0</v>
      </c>
      <c r="F22" t="str">
        <f t="shared" si="11"/>
        <v>0</v>
      </c>
      <c r="G22" t="str">
        <f t="shared" si="12"/>
        <v>1</v>
      </c>
      <c r="H22" s="21" t="str">
        <f t="shared" si="13"/>
        <v>1</v>
      </c>
      <c r="I22" s="20" t="str">
        <f t="shared" si="14"/>
        <v>1</v>
      </c>
      <c r="J22" t="str">
        <f t="shared" si="15"/>
        <v>1</v>
      </c>
      <c r="K22" t="str">
        <f t="shared" si="16"/>
        <v>0</v>
      </c>
      <c r="L22" t="str">
        <f t="shared" si="17"/>
        <v>0</v>
      </c>
      <c r="M22" t="str">
        <f t="shared" si="18"/>
        <v>0</v>
      </c>
      <c r="N22" t="str">
        <f t="shared" si="19"/>
        <v>0</v>
      </c>
      <c r="O22" t="str">
        <f t="shared" si="20"/>
        <v>0</v>
      </c>
      <c r="P22" s="21" t="str">
        <f t="shared" si="21"/>
        <v>0</v>
      </c>
      <c r="R22" t="str">
        <f t="shared" si="22"/>
        <v>00000011</v>
      </c>
      <c r="S22" t="str">
        <f t="shared" si="23"/>
        <v>11000000</v>
      </c>
      <c r="T22" t="str">
        <f>IFERROR(__xludf.DUMMYFUNCTION("SPLIT(V22,"","")"),"0x03")</f>
        <v>0x03</v>
      </c>
      <c r="U22" t="str">
        <f>IFERROR(__xludf.DUMMYFUNCTION("""COMPUTED_VALUE""")," 0xC0")</f>
        <v> 0xC0</v>
      </c>
      <c r="V22" s="22" t="s">
        <v>7</v>
      </c>
    </row>
    <row r="23">
      <c r="A23" s="20" t="str">
        <f t="shared" si="6"/>
        <v>0</v>
      </c>
      <c r="B23" t="str">
        <f t="shared" si="7"/>
        <v>0</v>
      </c>
      <c r="C23" t="str">
        <f t="shared" si="8"/>
        <v>0</v>
      </c>
      <c r="D23" t="str">
        <f t="shared" si="9"/>
        <v>0</v>
      </c>
      <c r="E23" t="str">
        <f t="shared" si="10"/>
        <v>0</v>
      </c>
      <c r="F23" t="str">
        <f t="shared" si="11"/>
        <v>0</v>
      </c>
      <c r="G23" t="str">
        <f t="shared" si="12"/>
        <v>1</v>
      </c>
      <c r="H23" s="21" t="str">
        <f t="shared" si="13"/>
        <v>1</v>
      </c>
      <c r="I23" s="20" t="str">
        <f t="shared" si="14"/>
        <v>1</v>
      </c>
      <c r="J23" t="str">
        <f t="shared" si="15"/>
        <v>1</v>
      </c>
      <c r="K23" t="str">
        <f t="shared" si="16"/>
        <v>0</v>
      </c>
      <c r="L23" t="str">
        <f t="shared" si="17"/>
        <v>0</v>
      </c>
      <c r="M23" t="str">
        <f t="shared" si="18"/>
        <v>0</v>
      </c>
      <c r="N23" t="str">
        <f t="shared" si="19"/>
        <v>0</v>
      </c>
      <c r="O23" t="str">
        <f t="shared" si="20"/>
        <v>0</v>
      </c>
      <c r="P23" s="21" t="str">
        <f t="shared" si="21"/>
        <v>0</v>
      </c>
      <c r="R23" t="str">
        <f t="shared" si="22"/>
        <v>00000011</v>
      </c>
      <c r="S23" t="str">
        <f t="shared" si="23"/>
        <v>11000000</v>
      </c>
      <c r="T23" t="str">
        <f>IFERROR(__xludf.DUMMYFUNCTION("SPLIT(V23,"","")"),"0x03")</f>
        <v>0x03</v>
      </c>
      <c r="U23" t="str">
        <f>IFERROR(__xludf.DUMMYFUNCTION("""COMPUTED_VALUE""")," 0xC0")</f>
        <v> 0xC0</v>
      </c>
      <c r="V23" s="22" t="s">
        <v>7</v>
      </c>
    </row>
    <row r="24">
      <c r="A24" s="20" t="str">
        <f t="shared" si="6"/>
        <v>0</v>
      </c>
      <c r="B24" t="str">
        <f t="shared" si="7"/>
        <v>1</v>
      </c>
      <c r="C24" t="str">
        <f t="shared" si="8"/>
        <v>1</v>
      </c>
      <c r="D24" t="str">
        <f t="shared" si="9"/>
        <v>1</v>
      </c>
      <c r="E24" t="str">
        <f t="shared" si="10"/>
        <v>0</v>
      </c>
      <c r="F24" t="str">
        <f t="shared" si="11"/>
        <v>0</v>
      </c>
      <c r="G24" t="str">
        <f t="shared" si="12"/>
        <v>1</v>
      </c>
      <c r="H24" s="21" t="str">
        <f t="shared" si="13"/>
        <v>1</v>
      </c>
      <c r="I24" s="20" t="str">
        <f t="shared" si="14"/>
        <v>1</v>
      </c>
      <c r="J24" t="str">
        <f t="shared" si="15"/>
        <v>1</v>
      </c>
      <c r="K24" t="str">
        <f t="shared" si="16"/>
        <v>0</v>
      </c>
      <c r="L24" t="str">
        <f t="shared" si="17"/>
        <v>0</v>
      </c>
      <c r="M24" t="str">
        <f t="shared" si="18"/>
        <v>1</v>
      </c>
      <c r="N24" t="str">
        <f t="shared" si="19"/>
        <v>1</v>
      </c>
      <c r="O24" t="str">
        <f t="shared" si="20"/>
        <v>1</v>
      </c>
      <c r="P24" s="21" t="str">
        <f t="shared" si="21"/>
        <v>0</v>
      </c>
      <c r="R24" t="str">
        <f t="shared" si="22"/>
        <v>01110011</v>
      </c>
      <c r="S24" t="str">
        <f t="shared" si="23"/>
        <v>11001110</v>
      </c>
      <c r="T24" t="str">
        <f>IFERROR(__xludf.DUMMYFUNCTION("SPLIT(V24,"","")"),"0x73")</f>
        <v>0x73</v>
      </c>
      <c r="U24" t="str">
        <f>IFERROR(__xludf.DUMMYFUNCTION("""COMPUTED_VALUE""")," 0xCE")</f>
        <v> 0xCE</v>
      </c>
      <c r="V24" s="22" t="s">
        <v>8</v>
      </c>
    </row>
    <row r="25">
      <c r="A25" s="20" t="str">
        <f t="shared" si="6"/>
        <v>0</v>
      </c>
      <c r="B25" t="str">
        <f t="shared" si="7"/>
        <v>0</v>
      </c>
      <c r="C25" t="str">
        <f t="shared" si="8"/>
        <v>1</v>
      </c>
      <c r="D25" t="str">
        <f t="shared" si="9"/>
        <v>1</v>
      </c>
      <c r="E25" t="str">
        <f t="shared" si="10"/>
        <v>1</v>
      </c>
      <c r="F25" t="str">
        <f t="shared" si="11"/>
        <v>0</v>
      </c>
      <c r="G25" t="str">
        <f t="shared" si="12"/>
        <v>0</v>
      </c>
      <c r="H25" s="21" t="str">
        <f t="shared" si="13"/>
        <v>1</v>
      </c>
      <c r="I25" s="20" t="str">
        <f t="shared" si="14"/>
        <v>1</v>
      </c>
      <c r="J25" t="str">
        <f t="shared" si="15"/>
        <v>0</v>
      </c>
      <c r="K25" t="str">
        <f t="shared" si="16"/>
        <v>0</v>
      </c>
      <c r="L25" t="str">
        <f t="shared" si="17"/>
        <v>1</v>
      </c>
      <c r="M25" t="str">
        <f t="shared" si="18"/>
        <v>1</v>
      </c>
      <c r="N25" t="str">
        <f t="shared" si="19"/>
        <v>1</v>
      </c>
      <c r="O25" t="str">
        <f t="shared" si="20"/>
        <v>0</v>
      </c>
      <c r="P25" s="21" t="str">
        <f t="shared" si="21"/>
        <v>0</v>
      </c>
      <c r="R25" t="str">
        <f t="shared" si="22"/>
        <v>00111001</v>
      </c>
      <c r="S25" t="str">
        <f t="shared" si="23"/>
        <v>10011100</v>
      </c>
      <c r="T25" t="str">
        <f>IFERROR(__xludf.DUMMYFUNCTION("SPLIT(V25,"","")"),"0x39")</f>
        <v>0x39</v>
      </c>
      <c r="U25" t="str">
        <f>IFERROR(__xludf.DUMMYFUNCTION("""COMPUTED_VALUE""")," 0x9C")</f>
        <v> 0x9C</v>
      </c>
      <c r="V25" s="22" t="s">
        <v>9</v>
      </c>
    </row>
    <row r="26">
      <c r="A26" s="20" t="str">
        <f t="shared" si="6"/>
        <v>0</v>
      </c>
      <c r="B26" t="str">
        <f t="shared" si="7"/>
        <v>1</v>
      </c>
      <c r="C26" t="str">
        <f t="shared" si="8"/>
        <v>0</v>
      </c>
      <c r="D26" t="str">
        <f t="shared" si="9"/>
        <v>1</v>
      </c>
      <c r="E26" t="str">
        <f t="shared" si="10"/>
        <v>1</v>
      </c>
      <c r="F26" t="str">
        <f t="shared" si="11"/>
        <v>1</v>
      </c>
      <c r="G26" t="str">
        <f t="shared" si="12"/>
        <v>0</v>
      </c>
      <c r="H26" s="21" t="str">
        <f t="shared" si="13"/>
        <v>1</v>
      </c>
      <c r="I26" s="20" t="str">
        <f t="shared" si="14"/>
        <v>1</v>
      </c>
      <c r="J26" t="str">
        <f t="shared" si="15"/>
        <v>0</v>
      </c>
      <c r="K26" t="str">
        <f t="shared" si="16"/>
        <v>1</v>
      </c>
      <c r="L26" t="str">
        <f t="shared" si="17"/>
        <v>1</v>
      </c>
      <c r="M26" t="str">
        <f t="shared" si="18"/>
        <v>1</v>
      </c>
      <c r="N26" t="str">
        <f t="shared" si="19"/>
        <v>0</v>
      </c>
      <c r="O26" t="str">
        <f t="shared" si="20"/>
        <v>1</v>
      </c>
      <c r="P26" s="21" t="str">
        <f t="shared" si="21"/>
        <v>0</v>
      </c>
      <c r="R26" t="str">
        <f t="shared" si="22"/>
        <v>01011101</v>
      </c>
      <c r="S26" t="str">
        <f t="shared" si="23"/>
        <v>10111010</v>
      </c>
      <c r="T26" t="str">
        <f>IFERROR(__xludf.DUMMYFUNCTION("SPLIT(V26,"","")"),"0x5D")</f>
        <v>0x5D</v>
      </c>
      <c r="U26" t="str">
        <f>IFERROR(__xludf.DUMMYFUNCTION("""COMPUTED_VALUE""")," 0xBA")</f>
        <v> 0xBA</v>
      </c>
      <c r="V26" s="22" t="s">
        <v>10</v>
      </c>
    </row>
    <row r="27">
      <c r="A27" s="23" t="str">
        <f t="shared" si="6"/>
        <v>0</v>
      </c>
      <c r="B27" s="24" t="str">
        <f t="shared" si="7"/>
        <v>1</v>
      </c>
      <c r="C27" s="24" t="str">
        <f t="shared" si="8"/>
        <v>1</v>
      </c>
      <c r="D27" s="24" t="str">
        <f t="shared" si="9"/>
        <v>0</v>
      </c>
      <c r="E27" s="24" t="str">
        <f t="shared" si="10"/>
        <v>0</v>
      </c>
      <c r="F27" s="24" t="str">
        <f t="shared" si="11"/>
        <v>0</v>
      </c>
      <c r="G27" s="24" t="str">
        <f t="shared" si="12"/>
        <v>0</v>
      </c>
      <c r="H27" s="25" t="str">
        <f t="shared" si="13"/>
        <v>0</v>
      </c>
      <c r="I27" s="23" t="str">
        <f t="shared" si="14"/>
        <v>0</v>
      </c>
      <c r="J27" s="24" t="str">
        <f t="shared" si="15"/>
        <v>0</v>
      </c>
      <c r="K27" s="24" t="str">
        <f t="shared" si="16"/>
        <v>0</v>
      </c>
      <c r="L27" s="24" t="str">
        <f t="shared" si="17"/>
        <v>0</v>
      </c>
      <c r="M27" s="24" t="str">
        <f t="shared" si="18"/>
        <v>0</v>
      </c>
      <c r="N27" s="24" t="str">
        <f t="shared" si="19"/>
        <v>0</v>
      </c>
      <c r="O27" s="24" t="str">
        <f t="shared" si="20"/>
        <v>0</v>
      </c>
      <c r="P27" s="25" t="str">
        <f t="shared" si="21"/>
        <v>0</v>
      </c>
      <c r="R27" t="str">
        <f t="shared" si="22"/>
        <v>01100000</v>
      </c>
      <c r="S27" t="str">
        <f t="shared" si="23"/>
        <v>00000000</v>
      </c>
      <c r="T27" t="str">
        <f>IFERROR(__xludf.DUMMYFUNCTION("SPLIT(V27,"","")"),"0x60")</f>
        <v>0x60</v>
      </c>
      <c r="U27" t="str">
        <f>IFERROR(__xludf.DUMMYFUNCTION("""COMPUTED_VALUE""")," 0x00")</f>
        <v> 0x00</v>
      </c>
      <c r="V27" s="22" t="s">
        <v>11</v>
      </c>
    </row>
    <row r="28">
      <c r="A28" s="17" t="str">
        <f t="shared" si="6"/>
        <v>0</v>
      </c>
      <c r="B28" s="18" t="str">
        <f t="shared" si="7"/>
        <v>1</v>
      </c>
      <c r="C28" s="18" t="str">
        <f t="shared" si="8"/>
        <v>1</v>
      </c>
      <c r="D28" s="18" t="str">
        <f t="shared" si="9"/>
        <v>0</v>
      </c>
      <c r="E28" s="18" t="str">
        <f t="shared" si="10"/>
        <v>0</v>
      </c>
      <c r="F28" s="18" t="str">
        <f t="shared" si="11"/>
        <v>1</v>
      </c>
      <c r="G28" s="18" t="str">
        <f t="shared" si="12"/>
        <v>1</v>
      </c>
      <c r="H28" s="18" t="str">
        <f t="shared" si="13"/>
        <v>1</v>
      </c>
      <c r="I28" s="26" t="str">
        <f t="shared" si="14"/>
        <v>1</v>
      </c>
      <c r="J28" t="str">
        <f t="shared" si="15"/>
        <v>1</v>
      </c>
      <c r="K28" t="str">
        <f t="shared" si="16"/>
        <v>1</v>
      </c>
      <c r="L28" t="str">
        <f t="shared" si="17"/>
        <v>1</v>
      </c>
      <c r="M28" t="str">
        <f t="shared" si="18"/>
        <v>1</v>
      </c>
      <c r="N28" t="str">
        <f t="shared" si="19"/>
        <v>1</v>
      </c>
      <c r="O28" t="str">
        <f t="shared" si="20"/>
        <v>1</v>
      </c>
      <c r="P28" s="21" t="str">
        <f t="shared" si="21"/>
        <v>0</v>
      </c>
      <c r="R28" t="str">
        <f t="shared" si="22"/>
        <v>01100111</v>
      </c>
      <c r="S28" t="str">
        <f t="shared" si="23"/>
        <v>11111110</v>
      </c>
      <c r="T28" t="str">
        <f>IFERROR(__xludf.DUMMYFUNCTION("SPLIT(V28,"","")"),"0x67")</f>
        <v>0x67</v>
      </c>
      <c r="U28" t="str">
        <f>IFERROR(__xludf.DUMMYFUNCTION("""COMPUTED_VALUE""")," 0xFE")</f>
        <v> 0xFE</v>
      </c>
      <c r="V28" s="22" t="s">
        <v>12</v>
      </c>
    </row>
    <row r="29">
      <c r="A29" s="20" t="str">
        <f t="shared" si="6"/>
        <v>0</v>
      </c>
      <c r="B29" t="str">
        <f t="shared" si="7"/>
        <v>0</v>
      </c>
      <c r="C29" t="str">
        <f t="shared" si="8"/>
        <v>1</v>
      </c>
      <c r="D29" t="str">
        <f t="shared" si="9"/>
        <v>0</v>
      </c>
      <c r="E29" t="str">
        <f t="shared" si="10"/>
        <v>1</v>
      </c>
      <c r="F29" t="str">
        <f t="shared" si="11"/>
        <v>1</v>
      </c>
      <c r="G29" t="str">
        <f t="shared" si="12"/>
        <v>1</v>
      </c>
      <c r="H29" t="str">
        <f t="shared" si="13"/>
        <v>1</v>
      </c>
      <c r="I29" s="20" t="str">
        <f t="shared" si="14"/>
        <v>1</v>
      </c>
      <c r="J29" t="str">
        <f t="shared" si="15"/>
        <v>1</v>
      </c>
      <c r="K29" t="str">
        <f t="shared" si="16"/>
        <v>1</v>
      </c>
      <c r="L29" t="str">
        <f t="shared" si="17"/>
        <v>1</v>
      </c>
      <c r="M29" t="str">
        <f t="shared" si="18"/>
        <v>1</v>
      </c>
      <c r="N29" t="str">
        <f t="shared" si="19"/>
        <v>1</v>
      </c>
      <c r="O29" t="str">
        <f t="shared" si="20"/>
        <v>1</v>
      </c>
      <c r="P29" s="21" t="str">
        <f t="shared" si="21"/>
        <v>1</v>
      </c>
      <c r="R29" t="str">
        <f t="shared" si="22"/>
        <v>00101111</v>
      </c>
      <c r="S29" t="str">
        <f t="shared" si="23"/>
        <v>11111111</v>
      </c>
      <c r="T29" t="str">
        <f>IFERROR(__xludf.DUMMYFUNCTION("SPLIT(V29,"","")"),"0x2F")</f>
        <v>0x2F</v>
      </c>
      <c r="U29" t="str">
        <f>IFERROR(__xludf.DUMMYFUNCTION("""COMPUTED_VALUE""")," 0xFF")</f>
        <v> 0xFF</v>
      </c>
      <c r="V29" s="22" t="s">
        <v>13</v>
      </c>
    </row>
    <row r="30">
      <c r="A30" s="20" t="str">
        <f t="shared" si="6"/>
        <v>0</v>
      </c>
      <c r="B30" t="str">
        <f t="shared" si="7"/>
        <v>0</v>
      </c>
      <c r="C30" t="str">
        <f t="shared" si="8"/>
        <v>0</v>
      </c>
      <c r="D30" t="str">
        <f t="shared" si="9"/>
        <v>1</v>
      </c>
      <c r="E30" t="str">
        <f t="shared" si="10"/>
        <v>0</v>
      </c>
      <c r="F30" t="str">
        <f t="shared" si="11"/>
        <v>0</v>
      </c>
      <c r="G30" t="str">
        <f t="shared" si="12"/>
        <v>1</v>
      </c>
      <c r="H30" t="str">
        <f t="shared" si="13"/>
        <v>1</v>
      </c>
      <c r="I30" s="20" t="str">
        <f t="shared" si="14"/>
        <v>1</v>
      </c>
      <c r="J30" t="str">
        <f t="shared" si="15"/>
        <v>1</v>
      </c>
      <c r="K30" t="str">
        <f t="shared" si="16"/>
        <v>0</v>
      </c>
      <c r="L30" t="str">
        <f t="shared" si="17"/>
        <v>0</v>
      </c>
      <c r="M30" t="str">
        <f t="shared" si="18"/>
        <v>0</v>
      </c>
      <c r="N30" t="str">
        <f t="shared" si="19"/>
        <v>0</v>
      </c>
      <c r="O30" t="str">
        <f t="shared" si="20"/>
        <v>0</v>
      </c>
      <c r="P30" s="21" t="str">
        <f t="shared" si="21"/>
        <v>0</v>
      </c>
      <c r="R30" t="str">
        <f t="shared" si="22"/>
        <v>00010011</v>
      </c>
      <c r="S30" t="str">
        <f t="shared" si="23"/>
        <v>11000000</v>
      </c>
      <c r="T30" t="str">
        <f>IFERROR(__xludf.DUMMYFUNCTION("SPLIT(V30,"","")"),"0x13")</f>
        <v>0x13</v>
      </c>
      <c r="U30" t="str">
        <f>IFERROR(__xludf.DUMMYFUNCTION("""COMPUTED_VALUE""")," 0xC0")</f>
        <v> 0xC0</v>
      </c>
      <c r="V30" s="22" t="s">
        <v>14</v>
      </c>
    </row>
    <row r="31">
      <c r="A31" s="20" t="str">
        <f t="shared" si="6"/>
        <v>0</v>
      </c>
      <c r="B31" t="str">
        <f t="shared" si="7"/>
        <v>0</v>
      </c>
      <c r="C31" t="str">
        <f t="shared" si="8"/>
        <v>0</v>
      </c>
      <c r="D31" t="str">
        <f t="shared" si="9"/>
        <v>0</v>
      </c>
      <c r="E31" t="str">
        <f t="shared" si="10"/>
        <v>1</v>
      </c>
      <c r="F31" t="str">
        <f t="shared" si="11"/>
        <v>1</v>
      </c>
      <c r="G31" t="str">
        <f t="shared" si="12"/>
        <v>0</v>
      </c>
      <c r="H31" t="str">
        <f t="shared" si="13"/>
        <v>0</v>
      </c>
      <c r="I31" s="20" t="str">
        <f t="shared" si="14"/>
        <v>0</v>
      </c>
      <c r="J31" t="str">
        <f t="shared" si="15"/>
        <v>0</v>
      </c>
      <c r="K31" t="str">
        <f t="shared" si="16"/>
        <v>1</v>
      </c>
      <c r="L31" t="str">
        <f t="shared" si="17"/>
        <v>0</v>
      </c>
      <c r="M31" t="str">
        <f t="shared" si="18"/>
        <v>1</v>
      </c>
      <c r="N31" t="str">
        <f t="shared" si="19"/>
        <v>1</v>
      </c>
      <c r="O31" t="str">
        <f t="shared" si="20"/>
        <v>0</v>
      </c>
      <c r="P31" s="21" t="str">
        <f t="shared" si="21"/>
        <v>0</v>
      </c>
      <c r="R31" t="str">
        <f t="shared" si="22"/>
        <v>00001100</v>
      </c>
      <c r="S31" t="str">
        <f t="shared" si="23"/>
        <v>00101100</v>
      </c>
      <c r="T31" t="str">
        <f>IFERROR(__xludf.DUMMYFUNCTION("SPLIT(V31,"","")"),"0x0C")</f>
        <v>0x0C</v>
      </c>
      <c r="U31" t="str">
        <f>IFERROR(__xludf.DUMMYFUNCTION("""COMPUTED_VALUE""")," 0x2C")</f>
        <v> 0x2C</v>
      </c>
      <c r="V31" s="22" t="s">
        <v>15</v>
      </c>
    </row>
    <row r="32">
      <c r="A32" s="20" t="str">
        <f t="shared" si="6"/>
        <v>0</v>
      </c>
      <c r="B32" t="str">
        <f t="shared" si="7"/>
        <v>0</v>
      </c>
      <c r="C32" t="str">
        <f t="shared" si="8"/>
        <v>0</v>
      </c>
      <c r="D32" t="str">
        <f t="shared" si="9"/>
        <v>0</v>
      </c>
      <c r="E32" t="str">
        <f t="shared" si="10"/>
        <v>0</v>
      </c>
      <c r="F32" t="str">
        <f t="shared" si="11"/>
        <v>0</v>
      </c>
      <c r="G32" t="str">
        <f t="shared" si="12"/>
        <v>0</v>
      </c>
      <c r="H32" t="str">
        <f t="shared" si="13"/>
        <v>0</v>
      </c>
      <c r="I32" s="20" t="str">
        <f t="shared" si="14"/>
        <v>0</v>
      </c>
      <c r="J32" t="str">
        <f t="shared" si="15"/>
        <v>0</v>
      </c>
      <c r="K32" t="str">
        <f t="shared" si="16"/>
        <v>0</v>
      </c>
      <c r="L32" t="str">
        <f t="shared" si="17"/>
        <v>0</v>
      </c>
      <c r="M32" t="str">
        <f t="shared" si="18"/>
        <v>0</v>
      </c>
      <c r="N32" t="str">
        <f t="shared" si="19"/>
        <v>0</v>
      </c>
      <c r="O32" t="str">
        <f t="shared" si="20"/>
        <v>0</v>
      </c>
      <c r="P32" s="21" t="str">
        <f t="shared" si="21"/>
        <v>0</v>
      </c>
      <c r="R32" t="str">
        <f t="shared" si="22"/>
        <v>00000000</v>
      </c>
      <c r="S32" t="str">
        <f t="shared" si="23"/>
        <v>00000000</v>
      </c>
      <c r="T32" t="str">
        <f>IFERROR(__xludf.DUMMYFUNCTION("SPLIT(V32,"","")"),"0x00")</f>
        <v>0x00</v>
      </c>
      <c r="U32" t="str">
        <f>IFERROR(__xludf.DUMMYFUNCTION("""COMPUTED_VALUE""")," 0x00")</f>
        <v> 0x00</v>
      </c>
      <c r="V32" s="22" t="s">
        <v>6</v>
      </c>
    </row>
    <row r="33">
      <c r="A33" s="20" t="str">
        <f t="shared" si="6"/>
        <v>0</v>
      </c>
      <c r="B33" t="str">
        <f t="shared" si="7"/>
        <v>0</v>
      </c>
      <c r="C33" t="str">
        <f t="shared" si="8"/>
        <v>0</v>
      </c>
      <c r="D33" t="str">
        <f t="shared" si="9"/>
        <v>0</v>
      </c>
      <c r="E33" t="str">
        <f t="shared" si="10"/>
        <v>1</v>
      </c>
      <c r="F33" t="str">
        <f t="shared" si="11"/>
        <v>1</v>
      </c>
      <c r="G33" t="str">
        <f t="shared" si="12"/>
        <v>0</v>
      </c>
      <c r="H33" t="str">
        <f t="shared" si="13"/>
        <v>0</v>
      </c>
      <c r="I33" s="20" t="str">
        <f t="shared" si="14"/>
        <v>0</v>
      </c>
      <c r="J33" t="str">
        <f t="shared" si="15"/>
        <v>0</v>
      </c>
      <c r="K33" t="str">
        <f t="shared" si="16"/>
        <v>1</v>
      </c>
      <c r="L33" t="str">
        <f t="shared" si="17"/>
        <v>1</v>
      </c>
      <c r="M33" t="str">
        <f t="shared" si="18"/>
        <v>0</v>
      </c>
      <c r="N33" t="str">
        <f t="shared" si="19"/>
        <v>0</v>
      </c>
      <c r="O33" t="str">
        <f t="shared" si="20"/>
        <v>0</v>
      </c>
      <c r="P33" s="21" t="str">
        <f t="shared" si="21"/>
        <v>0</v>
      </c>
      <c r="R33" t="str">
        <f t="shared" si="22"/>
        <v>00001100</v>
      </c>
      <c r="S33" t="str">
        <f t="shared" si="23"/>
        <v>00110000</v>
      </c>
      <c r="T33" t="str">
        <f>IFERROR(__xludf.DUMMYFUNCTION("SPLIT(V33,"","")"),"0x0C")</f>
        <v>0x0C</v>
      </c>
      <c r="U33" t="str">
        <f>IFERROR(__xludf.DUMMYFUNCTION("""COMPUTED_VALUE""")," 0x30")</f>
        <v> 0x30</v>
      </c>
      <c r="V33" s="22" t="s">
        <v>16</v>
      </c>
    </row>
    <row r="34">
      <c r="A34" s="20" t="str">
        <f t="shared" si="6"/>
        <v>0</v>
      </c>
      <c r="B34" t="str">
        <f t="shared" si="7"/>
        <v>0</v>
      </c>
      <c r="C34" t="str">
        <f t="shared" si="8"/>
        <v>0</v>
      </c>
      <c r="D34" t="str">
        <f t="shared" si="9"/>
        <v>1</v>
      </c>
      <c r="E34" t="str">
        <f t="shared" si="10"/>
        <v>1</v>
      </c>
      <c r="F34" t="str">
        <f t="shared" si="11"/>
        <v>1</v>
      </c>
      <c r="G34" t="str">
        <f t="shared" si="12"/>
        <v>0</v>
      </c>
      <c r="H34" t="str">
        <f t="shared" si="13"/>
        <v>0</v>
      </c>
      <c r="I34" s="20" t="str">
        <f t="shared" si="14"/>
        <v>0</v>
      </c>
      <c r="J34" t="str">
        <f t="shared" si="15"/>
        <v>0</v>
      </c>
      <c r="K34" t="str">
        <f t="shared" si="16"/>
        <v>1</v>
      </c>
      <c r="L34" t="str">
        <f t="shared" si="17"/>
        <v>1</v>
      </c>
      <c r="M34" t="str">
        <f t="shared" si="18"/>
        <v>1</v>
      </c>
      <c r="N34" t="str">
        <f t="shared" si="19"/>
        <v>0</v>
      </c>
      <c r="O34" t="str">
        <f t="shared" si="20"/>
        <v>0</v>
      </c>
      <c r="P34" s="21" t="str">
        <f t="shared" si="21"/>
        <v>0</v>
      </c>
      <c r="R34" t="str">
        <f t="shared" si="22"/>
        <v>00011100</v>
      </c>
      <c r="S34" t="str">
        <f t="shared" si="23"/>
        <v>00111000</v>
      </c>
      <c r="T34" t="str">
        <f>IFERROR(__xludf.DUMMYFUNCTION("SPLIT(V34,"","")"),"0x1C")</f>
        <v>0x1C</v>
      </c>
      <c r="U34" t="str">
        <f>IFERROR(__xludf.DUMMYFUNCTION("""COMPUTED_VALUE""")," 0x38")</f>
        <v> 0x38</v>
      </c>
      <c r="V34" s="22" t="s">
        <v>17</v>
      </c>
    </row>
    <row r="35">
      <c r="A35" s="23" t="str">
        <f t="shared" si="6"/>
        <v>0</v>
      </c>
      <c r="B35" s="24" t="str">
        <f t="shared" si="7"/>
        <v>0</v>
      </c>
      <c r="C35" s="24" t="str">
        <f t="shared" si="8"/>
        <v>0</v>
      </c>
      <c r="D35" s="24" t="str">
        <f t="shared" si="9"/>
        <v>0</v>
      </c>
      <c r="E35" s="24" t="str">
        <f t="shared" si="10"/>
        <v>0</v>
      </c>
      <c r="F35" s="24" t="str">
        <f t="shared" si="11"/>
        <v>0</v>
      </c>
      <c r="G35" s="24" t="str">
        <f t="shared" si="12"/>
        <v>0</v>
      </c>
      <c r="H35" s="24" t="str">
        <f t="shared" si="13"/>
        <v>0</v>
      </c>
      <c r="I35" s="23" t="str">
        <f t="shared" si="14"/>
        <v>0</v>
      </c>
      <c r="J35" s="24" t="str">
        <f t="shared" si="15"/>
        <v>0</v>
      </c>
      <c r="K35" s="24" t="str">
        <f t="shared" si="16"/>
        <v>0</v>
      </c>
      <c r="L35" s="24" t="str">
        <f t="shared" si="17"/>
        <v>0</v>
      </c>
      <c r="M35" s="24" t="str">
        <f t="shared" si="18"/>
        <v>0</v>
      </c>
      <c r="N35" s="24" t="str">
        <f t="shared" si="19"/>
        <v>0</v>
      </c>
      <c r="O35" s="24" t="str">
        <f t="shared" si="20"/>
        <v>0</v>
      </c>
      <c r="P35" s="25" t="str">
        <f t="shared" si="21"/>
        <v>0</v>
      </c>
      <c r="R35" t="str">
        <f t="shared" si="22"/>
        <v>00000000</v>
      </c>
      <c r="S35" t="str">
        <f t="shared" si="23"/>
        <v>00000000</v>
      </c>
      <c r="T35" t="str">
        <f>IFERROR(__xludf.DUMMYFUNCTION("SPLIT(V35,"","")"),"0x00")</f>
        <v>0x00</v>
      </c>
      <c r="U35" t="str">
        <f>IFERROR(__xludf.DUMMYFUNCTION("""COMPUTED_VALUE""")," 0x00")</f>
        <v> 0x00</v>
      </c>
      <c r="V35" s="27" t="s">
        <v>6</v>
      </c>
    </row>
    <row r="38">
      <c r="A38" s="1" t="s">
        <v>18</v>
      </c>
    </row>
    <row r="39">
      <c r="A39" s="11">
        <v>0.0</v>
      </c>
      <c r="B39" s="28">
        <v>0.0</v>
      </c>
      <c r="C39" s="28">
        <v>0.0</v>
      </c>
      <c r="D39" s="28">
        <v>0.0</v>
      </c>
      <c r="E39" s="28">
        <v>0.0</v>
      </c>
      <c r="F39" s="28">
        <v>0.0</v>
      </c>
      <c r="G39" s="28">
        <v>0.0</v>
      </c>
      <c r="H39" s="29">
        <v>0.0</v>
      </c>
      <c r="I39" s="11">
        <v>0.0</v>
      </c>
      <c r="J39" s="28">
        <v>0.0</v>
      </c>
      <c r="K39" s="28">
        <v>0.0</v>
      </c>
      <c r="L39" s="28">
        <v>0.0</v>
      </c>
      <c r="M39" s="28">
        <v>0.0</v>
      </c>
      <c r="N39" s="28">
        <v>0.0</v>
      </c>
      <c r="O39" s="28">
        <v>0.0</v>
      </c>
      <c r="P39" s="29">
        <v>0.0</v>
      </c>
    </row>
    <row r="40">
      <c r="A40" s="26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30">
        <v>0.0</v>
      </c>
      <c r="I40" s="26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30">
        <v>0.0</v>
      </c>
    </row>
    <row r="41">
      <c r="A41" s="26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30">
        <v>0.0</v>
      </c>
      <c r="I41" s="26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30">
        <v>0.0</v>
      </c>
    </row>
    <row r="42">
      <c r="A42" s="26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30">
        <v>0.0</v>
      </c>
      <c r="I42" s="26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30">
        <v>0.0</v>
      </c>
    </row>
    <row r="43">
      <c r="A43" s="26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30">
        <v>0.0</v>
      </c>
      <c r="I43" s="26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30">
        <v>0.0</v>
      </c>
    </row>
    <row r="44">
      <c r="A44" s="26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30">
        <v>0.0</v>
      </c>
      <c r="I44" s="26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30">
        <v>0.0</v>
      </c>
    </row>
    <row r="45">
      <c r="A45" s="26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30">
        <v>0.0</v>
      </c>
      <c r="I45" s="26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30">
        <v>0.0</v>
      </c>
    </row>
    <row r="46">
      <c r="A46" s="31">
        <v>0.0</v>
      </c>
      <c r="B46" s="32">
        <v>0.0</v>
      </c>
      <c r="C46" s="32">
        <v>0.0</v>
      </c>
      <c r="D46" s="32">
        <v>0.0</v>
      </c>
      <c r="E46" s="32">
        <v>0.0</v>
      </c>
      <c r="F46" s="32">
        <v>0.0</v>
      </c>
      <c r="G46" s="32">
        <v>0.0</v>
      </c>
      <c r="H46" s="33">
        <v>0.0</v>
      </c>
      <c r="I46" s="31">
        <v>0.0</v>
      </c>
      <c r="J46" s="32">
        <v>0.0</v>
      </c>
      <c r="K46" s="32">
        <v>0.0</v>
      </c>
      <c r="L46" s="32">
        <v>0.0</v>
      </c>
      <c r="M46" s="32">
        <v>0.0</v>
      </c>
      <c r="N46" s="32">
        <v>0.0</v>
      </c>
      <c r="O46" s="32">
        <v>0.0</v>
      </c>
      <c r="P46" s="33">
        <v>0.0</v>
      </c>
    </row>
    <row r="47">
      <c r="A47" s="11">
        <v>0.0</v>
      </c>
      <c r="B47" s="28">
        <v>0.0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  <c r="H47" s="29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30">
        <v>0.0</v>
      </c>
    </row>
    <row r="48">
      <c r="A48" s="26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30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30">
        <v>0.0</v>
      </c>
    </row>
    <row r="49">
      <c r="A49" s="26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30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30">
        <v>0.0</v>
      </c>
    </row>
    <row r="50">
      <c r="A50" s="26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30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30">
        <v>0.0</v>
      </c>
    </row>
    <row r="51">
      <c r="A51" s="26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30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30">
        <v>0.0</v>
      </c>
    </row>
    <row r="52">
      <c r="A52" s="26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30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30">
        <v>0.0</v>
      </c>
    </row>
    <row r="53">
      <c r="A53" s="26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30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30">
        <v>0.0</v>
      </c>
    </row>
    <row r="54">
      <c r="A54" s="31">
        <v>0.0</v>
      </c>
      <c r="B54" s="32">
        <v>0.0</v>
      </c>
      <c r="C54" s="32">
        <v>0.0</v>
      </c>
      <c r="D54" s="32">
        <v>0.0</v>
      </c>
      <c r="E54" s="32">
        <v>0.0</v>
      </c>
      <c r="F54" s="32">
        <v>0.0</v>
      </c>
      <c r="G54" s="32">
        <v>0.0</v>
      </c>
      <c r="H54" s="33">
        <v>0.0</v>
      </c>
      <c r="I54" s="32">
        <v>0.0</v>
      </c>
      <c r="J54" s="32">
        <v>0.0</v>
      </c>
      <c r="K54" s="32">
        <v>0.0</v>
      </c>
      <c r="L54" s="32">
        <v>0.0</v>
      </c>
      <c r="M54" s="32">
        <v>0.0</v>
      </c>
      <c r="N54" s="32">
        <v>0.0</v>
      </c>
      <c r="O54" s="32">
        <v>0.0</v>
      </c>
      <c r="P54" s="33">
        <v>0.0</v>
      </c>
    </row>
  </sheetData>
  <mergeCells count="2">
    <mergeCell ref="A1:U1"/>
    <mergeCell ref="A19:U19"/>
  </mergeCells>
  <conditionalFormatting sqref="A1:P17">
    <cfRule type="cellIs" dxfId="0" priority="1" operator="equal">
      <formula>1</formula>
    </cfRule>
  </conditionalFormatting>
  <conditionalFormatting sqref="A1:P17">
    <cfRule type="cellIs" dxfId="1" priority="2" operator="equal">
      <formula>0</formula>
    </cfRule>
  </conditionalFormatting>
  <conditionalFormatting sqref="A20:P35">
    <cfRule type="cellIs" dxfId="0" priority="3" operator="equal">
      <formula>1</formula>
    </cfRule>
  </conditionalFormatting>
  <conditionalFormatting sqref="A20:P35">
    <cfRule type="cellIs" dxfId="1" priority="4" operator="equal">
      <formula>0</formula>
    </cfRule>
  </conditionalFormatting>
  <conditionalFormatting sqref="S38">
    <cfRule type="cellIs" dxfId="1" priority="5" operator="equal">
      <formula>"FALSE"</formula>
    </cfRule>
  </conditionalFormatting>
  <conditionalFormatting sqref="P56">
    <cfRule type="notContainsBlanks" dxfId="2" priority="6">
      <formula>LEN(TRIM(P56))&gt;0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hidden="1" min="1" max="16" width="3.14"/>
    <col hidden="1" min="17" max="17" width="14.43"/>
    <col customWidth="1" min="18" max="33" width="0.43"/>
    <col customWidth="1" hidden="1" min="34" max="34" width="0.43"/>
  </cols>
  <sheetData>
    <row r="1" hidden="1">
      <c r="A1" s="11" t="str">
        <f>Sheet1!A2</f>
        <v>0</v>
      </c>
      <c r="B1" s="28" t="str">
        <f>Sheet1!B2</f>
        <v>0</v>
      </c>
      <c r="C1" s="28" t="str">
        <f>Sheet1!C2</f>
        <v>0</v>
      </c>
      <c r="D1" s="28" t="str">
        <f>Sheet1!D2</f>
        <v>0</v>
      </c>
      <c r="E1" s="28" t="str">
        <f>Sheet1!E2</f>
        <v>0</v>
      </c>
      <c r="F1" s="28" t="str">
        <f>Sheet1!F2</f>
        <v>0</v>
      </c>
      <c r="G1" s="28" t="str">
        <f>Sheet1!G2</f>
        <v>0</v>
      </c>
      <c r="H1" s="28" t="str">
        <f>Sheet1!H2</f>
        <v>0</v>
      </c>
      <c r="I1" s="28" t="str">
        <f>Sheet1!I2</f>
        <v>0</v>
      </c>
      <c r="J1" s="28" t="str">
        <f>Sheet1!J2</f>
        <v>0</v>
      </c>
      <c r="K1" s="28" t="str">
        <f>Sheet1!K2</f>
        <v>0</v>
      </c>
      <c r="L1" s="28" t="str">
        <f>Sheet1!L2</f>
        <v>0</v>
      </c>
      <c r="M1" s="28" t="str">
        <f>Sheet1!M2</f>
        <v>0</v>
      </c>
      <c r="N1" s="28" t="str">
        <f>Sheet1!N2</f>
        <v>0</v>
      </c>
      <c r="O1" s="28" t="str">
        <f>Sheet1!O2</f>
        <v>0</v>
      </c>
      <c r="P1" s="29" t="str">
        <f>Sheet1!P2</f>
        <v>0</v>
      </c>
    </row>
    <row r="2" hidden="1">
      <c r="A2" s="26" t="str">
        <f>Sheet1!A3</f>
        <v>0</v>
      </c>
      <c r="B2" s="1" t="str">
        <f>Sheet1!B3</f>
        <v>0</v>
      </c>
      <c r="C2" s="1" t="str">
        <f>Sheet1!C3</f>
        <v>0</v>
      </c>
      <c r="D2" s="1" t="str">
        <f>Sheet1!D3</f>
        <v>0</v>
      </c>
      <c r="E2" s="1" t="str">
        <f>Sheet1!E3</f>
        <v>0</v>
      </c>
      <c r="F2" s="1" t="str">
        <f>Sheet1!F3</f>
        <v>0</v>
      </c>
      <c r="G2" s="1" t="str">
        <f>Sheet1!G3</f>
        <v>0</v>
      </c>
      <c r="H2" s="1" t="str">
        <f>Sheet1!H3</f>
        <v>0</v>
      </c>
      <c r="I2" s="1" t="str">
        <f>Sheet1!I3</f>
        <v>0</v>
      </c>
      <c r="J2" s="1" t="str">
        <f>Sheet1!J3</f>
        <v>0</v>
      </c>
      <c r="K2" s="1" t="str">
        <f>Sheet1!K3</f>
        <v>0</v>
      </c>
      <c r="L2" s="1" t="str">
        <f>Sheet1!L3</f>
        <v>0</v>
      </c>
      <c r="M2" s="1" t="str">
        <f>Sheet1!M3</f>
        <v>0</v>
      </c>
      <c r="N2" s="1" t="str">
        <f>Sheet1!N3</f>
        <v>0</v>
      </c>
      <c r="O2" s="1" t="str">
        <f>Sheet1!O3</f>
        <v>0</v>
      </c>
      <c r="P2" s="30" t="str">
        <f>Sheet1!P3</f>
        <v>0</v>
      </c>
    </row>
    <row r="3" hidden="1">
      <c r="A3" s="26" t="str">
        <f>Sheet1!A4</f>
        <v>0</v>
      </c>
      <c r="B3" s="1" t="str">
        <f>Sheet1!B4</f>
        <v>0</v>
      </c>
      <c r="C3" s="1" t="str">
        <f>Sheet1!C4</f>
        <v>0</v>
      </c>
      <c r="D3" s="1" t="str">
        <f>Sheet1!D4</f>
        <v>0</v>
      </c>
      <c r="E3" s="1" t="str">
        <f>Sheet1!E4</f>
        <v>0</v>
      </c>
      <c r="F3" s="1" t="str">
        <f>Sheet1!F4</f>
        <v>0</v>
      </c>
      <c r="G3" s="1" t="str">
        <f>Sheet1!G4</f>
        <v>1</v>
      </c>
      <c r="H3" s="1" t="str">
        <f>Sheet1!H4</f>
        <v>1</v>
      </c>
      <c r="I3" s="1" t="str">
        <f>Sheet1!I4</f>
        <v>1</v>
      </c>
      <c r="J3" s="1" t="str">
        <f>Sheet1!J4</f>
        <v>1</v>
      </c>
      <c r="K3" s="1" t="str">
        <f>Sheet1!K4</f>
        <v>0</v>
      </c>
      <c r="L3" s="1" t="str">
        <f>Sheet1!L4</f>
        <v>0</v>
      </c>
      <c r="M3" s="1" t="str">
        <f>Sheet1!M4</f>
        <v>0</v>
      </c>
      <c r="N3" s="1" t="str">
        <f>Sheet1!N4</f>
        <v>0</v>
      </c>
      <c r="O3" s="1" t="str">
        <f>Sheet1!O4</f>
        <v>0</v>
      </c>
      <c r="P3" s="30" t="str">
        <f>Sheet1!P4</f>
        <v>0</v>
      </c>
    </row>
    <row r="4" hidden="1">
      <c r="A4" s="26" t="str">
        <f>Sheet1!A5</f>
        <v>0</v>
      </c>
      <c r="B4" s="1" t="str">
        <f>Sheet1!B5</f>
        <v>0</v>
      </c>
      <c r="C4" s="1" t="str">
        <f>Sheet1!C5</f>
        <v>0</v>
      </c>
      <c r="D4" s="1" t="str">
        <f>Sheet1!D5</f>
        <v>0</v>
      </c>
      <c r="E4" s="1" t="str">
        <f>Sheet1!E5</f>
        <v>0</v>
      </c>
      <c r="F4" s="1" t="str">
        <f>Sheet1!F5</f>
        <v>0</v>
      </c>
      <c r="G4" s="1" t="str">
        <f>Sheet1!G5</f>
        <v>1</v>
      </c>
      <c r="H4" s="1" t="str">
        <f>Sheet1!H5</f>
        <v>1</v>
      </c>
      <c r="I4" s="1" t="str">
        <f>Sheet1!I5</f>
        <v>1</v>
      </c>
      <c r="J4" s="1" t="str">
        <f>Sheet1!J5</f>
        <v>1</v>
      </c>
      <c r="K4" s="1" t="str">
        <f>Sheet1!K5</f>
        <v>0</v>
      </c>
      <c r="L4" s="1" t="str">
        <f>Sheet1!L5</f>
        <v>0</v>
      </c>
      <c r="M4" s="1" t="str">
        <f>Sheet1!M5</f>
        <v>0</v>
      </c>
      <c r="N4" s="1" t="str">
        <f>Sheet1!N5</f>
        <v>0</v>
      </c>
      <c r="O4" s="1" t="str">
        <f>Sheet1!O5</f>
        <v>0</v>
      </c>
      <c r="P4" s="30" t="str">
        <f>Sheet1!P5</f>
        <v>0</v>
      </c>
    </row>
    <row r="5" hidden="1">
      <c r="A5" s="26" t="str">
        <f>Sheet1!A6</f>
        <v>0</v>
      </c>
      <c r="B5" s="1" t="str">
        <f>Sheet1!B6</f>
        <v>1</v>
      </c>
      <c r="C5" s="1" t="str">
        <f>Sheet1!C6</f>
        <v>1</v>
      </c>
      <c r="D5" s="1" t="str">
        <f>Sheet1!D6</f>
        <v>1</v>
      </c>
      <c r="E5" s="1" t="str">
        <f>Sheet1!E6</f>
        <v>0</v>
      </c>
      <c r="F5" s="1" t="str">
        <f>Sheet1!F6</f>
        <v>0</v>
      </c>
      <c r="G5" s="1" t="str">
        <f>Sheet1!G6</f>
        <v>1</v>
      </c>
      <c r="H5" s="1" t="str">
        <f>Sheet1!H6</f>
        <v>1</v>
      </c>
      <c r="I5" s="1" t="str">
        <f>Sheet1!I6</f>
        <v>1</v>
      </c>
      <c r="J5" s="1" t="str">
        <f>Sheet1!J6</f>
        <v>1</v>
      </c>
      <c r="K5" s="1" t="str">
        <f>Sheet1!K6</f>
        <v>0</v>
      </c>
      <c r="L5" s="1" t="str">
        <f>Sheet1!L6</f>
        <v>0</v>
      </c>
      <c r="M5" s="1" t="str">
        <f>Sheet1!M6</f>
        <v>1</v>
      </c>
      <c r="N5" s="1" t="str">
        <f>Sheet1!N6</f>
        <v>1</v>
      </c>
      <c r="O5" s="1" t="str">
        <f>Sheet1!O6</f>
        <v>1</v>
      </c>
      <c r="P5" s="30" t="str">
        <f>Sheet1!P6</f>
        <v>0</v>
      </c>
    </row>
    <row r="6" hidden="1">
      <c r="A6" s="26" t="str">
        <f>Sheet1!A7</f>
        <v>0</v>
      </c>
      <c r="B6" s="1" t="str">
        <f>Sheet1!B7</f>
        <v>0</v>
      </c>
      <c r="C6" s="1" t="str">
        <f>Sheet1!C7</f>
        <v>1</v>
      </c>
      <c r="D6" s="1" t="str">
        <f>Sheet1!D7</f>
        <v>1</v>
      </c>
      <c r="E6" s="1" t="str">
        <f>Sheet1!E7</f>
        <v>1</v>
      </c>
      <c r="F6" s="1" t="str">
        <f>Sheet1!F7</f>
        <v>0</v>
      </c>
      <c r="G6" s="1" t="str">
        <f>Sheet1!G7</f>
        <v>0</v>
      </c>
      <c r="H6" s="1" t="str">
        <f>Sheet1!H7</f>
        <v>1</v>
      </c>
      <c r="I6" s="1" t="str">
        <f>Sheet1!I7</f>
        <v>1</v>
      </c>
      <c r="J6" s="1" t="str">
        <f>Sheet1!J7</f>
        <v>0</v>
      </c>
      <c r="K6" s="1" t="str">
        <f>Sheet1!K7</f>
        <v>0</v>
      </c>
      <c r="L6" s="1" t="str">
        <f>Sheet1!L7</f>
        <v>1</v>
      </c>
      <c r="M6" s="1" t="str">
        <f>Sheet1!M7</f>
        <v>1</v>
      </c>
      <c r="N6" s="1" t="str">
        <f>Sheet1!N7</f>
        <v>1</v>
      </c>
      <c r="O6" s="1" t="str">
        <f>Sheet1!O7</f>
        <v>0</v>
      </c>
      <c r="P6" s="30" t="str">
        <f>Sheet1!P7</f>
        <v>0</v>
      </c>
    </row>
    <row r="7" hidden="1">
      <c r="A7" s="26" t="str">
        <f>Sheet1!A8</f>
        <v>0</v>
      </c>
      <c r="B7" s="1" t="str">
        <f>Sheet1!B8</f>
        <v>1</v>
      </c>
      <c r="C7" s="1" t="str">
        <f>Sheet1!C8</f>
        <v>0</v>
      </c>
      <c r="D7" s="1" t="str">
        <f>Sheet1!D8</f>
        <v>1</v>
      </c>
      <c r="E7" s="1" t="str">
        <f>Sheet1!E8</f>
        <v>1</v>
      </c>
      <c r="F7" s="1" t="str">
        <f>Sheet1!F8</f>
        <v>1</v>
      </c>
      <c r="G7" s="1" t="str">
        <f>Sheet1!G8</f>
        <v>0</v>
      </c>
      <c r="H7" s="1" t="str">
        <f>Sheet1!H8</f>
        <v>1</v>
      </c>
      <c r="I7" s="1" t="str">
        <f>Sheet1!I8</f>
        <v>1</v>
      </c>
      <c r="J7" s="1" t="str">
        <f>Sheet1!J8</f>
        <v>0</v>
      </c>
      <c r="K7" s="1" t="str">
        <f>Sheet1!K8</f>
        <v>1</v>
      </c>
      <c r="L7" s="1" t="str">
        <f>Sheet1!L8</f>
        <v>1</v>
      </c>
      <c r="M7" s="1" t="str">
        <f>Sheet1!M8</f>
        <v>1</v>
      </c>
      <c r="N7" s="1" t="str">
        <f>Sheet1!N8</f>
        <v>0</v>
      </c>
      <c r="O7" s="1" t="str">
        <f>Sheet1!O8</f>
        <v>1</v>
      </c>
      <c r="P7" s="30" t="str">
        <f>Sheet1!P8</f>
        <v>0</v>
      </c>
    </row>
    <row r="8" hidden="1">
      <c r="A8" s="26" t="str">
        <f>Sheet1!A9</f>
        <v>0</v>
      </c>
      <c r="B8" s="1" t="str">
        <f>Sheet1!B9</f>
        <v>1</v>
      </c>
      <c r="C8" s="1" t="str">
        <f>Sheet1!C9</f>
        <v>1</v>
      </c>
      <c r="D8" s="1" t="str">
        <f>Sheet1!D9</f>
        <v>0</v>
      </c>
      <c r="E8" s="1" t="str">
        <f>Sheet1!E9</f>
        <v>0</v>
      </c>
      <c r="F8" s="1" t="str">
        <f>Sheet1!F9</f>
        <v>0</v>
      </c>
      <c r="G8" s="1" t="str">
        <f>Sheet1!G9</f>
        <v>0</v>
      </c>
      <c r="H8" s="1" t="str">
        <f>Sheet1!H9</f>
        <v>0</v>
      </c>
      <c r="I8" s="1" t="str">
        <f>Sheet1!I9</f>
        <v>0</v>
      </c>
      <c r="J8" s="1" t="str">
        <f>Sheet1!J9</f>
        <v>0</v>
      </c>
      <c r="K8" s="1" t="str">
        <f>Sheet1!K9</f>
        <v>0</v>
      </c>
      <c r="L8" s="1" t="str">
        <f>Sheet1!L9</f>
        <v>0</v>
      </c>
      <c r="M8" s="1" t="str">
        <f>Sheet1!M9</f>
        <v>0</v>
      </c>
      <c r="N8" s="1" t="str">
        <f>Sheet1!N9</f>
        <v>0</v>
      </c>
      <c r="O8" s="1" t="str">
        <f>Sheet1!O9</f>
        <v>0</v>
      </c>
      <c r="P8" s="30" t="str">
        <f>Sheet1!P9</f>
        <v>0</v>
      </c>
    </row>
    <row r="9" hidden="1">
      <c r="A9" s="26" t="str">
        <f>Sheet1!A10</f>
        <v>0</v>
      </c>
      <c r="B9" s="1" t="str">
        <f>Sheet1!B10</f>
        <v>1</v>
      </c>
      <c r="C9" s="1" t="str">
        <f>Sheet1!C10</f>
        <v>1</v>
      </c>
      <c r="D9" s="1" t="str">
        <f>Sheet1!D10</f>
        <v>0</v>
      </c>
      <c r="E9" s="1" t="str">
        <f>Sheet1!E10</f>
        <v>0</v>
      </c>
      <c r="F9" s="1" t="str">
        <f>Sheet1!F10</f>
        <v>1</v>
      </c>
      <c r="G9" s="1" t="str">
        <f>Sheet1!G10</f>
        <v>1</v>
      </c>
      <c r="H9" s="1" t="str">
        <f>Sheet1!H10</f>
        <v>1</v>
      </c>
      <c r="I9" s="1" t="str">
        <f>Sheet1!I10</f>
        <v>1</v>
      </c>
      <c r="J9" s="1" t="str">
        <f>Sheet1!J10</f>
        <v>1</v>
      </c>
      <c r="K9" s="1" t="str">
        <f>Sheet1!K10</f>
        <v>1</v>
      </c>
      <c r="L9" s="1" t="str">
        <f>Sheet1!L10</f>
        <v>1</v>
      </c>
      <c r="M9" s="1" t="str">
        <f>Sheet1!M10</f>
        <v>1</v>
      </c>
      <c r="N9" s="1" t="str">
        <f>Sheet1!N10</f>
        <v>1</v>
      </c>
      <c r="O9" s="1" t="str">
        <f>Sheet1!O10</f>
        <v>1</v>
      </c>
      <c r="P9" s="30" t="str">
        <f>Sheet1!P10</f>
        <v>0</v>
      </c>
    </row>
    <row r="10" hidden="1">
      <c r="A10" s="26" t="str">
        <f>Sheet1!A11</f>
        <v>0</v>
      </c>
      <c r="B10" s="1" t="str">
        <f>Sheet1!B11</f>
        <v>0</v>
      </c>
      <c r="C10" s="1" t="str">
        <f>Sheet1!C11</f>
        <v>1</v>
      </c>
      <c r="D10" s="1" t="str">
        <f>Sheet1!D11</f>
        <v>0</v>
      </c>
      <c r="E10" s="1" t="str">
        <f>Sheet1!E11</f>
        <v>1</v>
      </c>
      <c r="F10" s="1" t="str">
        <f>Sheet1!F11</f>
        <v>1</v>
      </c>
      <c r="G10" s="1" t="str">
        <f>Sheet1!G11</f>
        <v>1</v>
      </c>
      <c r="H10" s="1" t="str">
        <f>Sheet1!H11</f>
        <v>1</v>
      </c>
      <c r="I10" s="1" t="str">
        <f>Sheet1!I11</f>
        <v>1</v>
      </c>
      <c r="J10" s="1" t="str">
        <f>Sheet1!J11</f>
        <v>1</v>
      </c>
      <c r="K10" s="1" t="str">
        <f>Sheet1!K11</f>
        <v>1</v>
      </c>
      <c r="L10" s="1" t="str">
        <f>Sheet1!L11</f>
        <v>1</v>
      </c>
      <c r="M10" s="1" t="str">
        <f>Sheet1!M11</f>
        <v>1</v>
      </c>
      <c r="N10" s="1" t="str">
        <f>Sheet1!N11</f>
        <v>1</v>
      </c>
      <c r="O10" s="1" t="str">
        <f>Sheet1!O11</f>
        <v>1</v>
      </c>
      <c r="P10" s="30" t="str">
        <f>Sheet1!P11</f>
        <v>1</v>
      </c>
    </row>
    <row r="11" hidden="1">
      <c r="A11" s="26" t="str">
        <f>Sheet1!A12</f>
        <v>0</v>
      </c>
      <c r="B11" s="1" t="str">
        <f>Sheet1!B12</f>
        <v>0</v>
      </c>
      <c r="C11" s="1" t="str">
        <f>Sheet1!C12</f>
        <v>0</v>
      </c>
      <c r="D11" s="1" t="str">
        <f>Sheet1!D12</f>
        <v>1</v>
      </c>
      <c r="E11" s="1" t="str">
        <f>Sheet1!E12</f>
        <v>0</v>
      </c>
      <c r="F11" s="1" t="str">
        <f>Sheet1!F12</f>
        <v>0</v>
      </c>
      <c r="G11" s="1" t="str">
        <f>Sheet1!G12</f>
        <v>1</v>
      </c>
      <c r="H11" s="1" t="str">
        <f>Sheet1!H12</f>
        <v>1</v>
      </c>
      <c r="I11" s="1" t="str">
        <f>Sheet1!I12</f>
        <v>1</v>
      </c>
      <c r="J11" s="1" t="str">
        <f>Sheet1!J12</f>
        <v>1</v>
      </c>
      <c r="K11" s="1" t="str">
        <f>Sheet1!K12</f>
        <v>0</v>
      </c>
      <c r="L11" s="1" t="str">
        <f>Sheet1!L12</f>
        <v>0</v>
      </c>
      <c r="M11" s="1" t="str">
        <f>Sheet1!M12</f>
        <v>0</v>
      </c>
      <c r="N11" s="1" t="str">
        <f>Sheet1!N12</f>
        <v>0</v>
      </c>
      <c r="O11" s="1" t="str">
        <f>Sheet1!O12</f>
        <v>0</v>
      </c>
      <c r="P11" s="30" t="str">
        <f>Sheet1!P12</f>
        <v>0</v>
      </c>
    </row>
    <row r="12" hidden="1">
      <c r="A12" s="26" t="str">
        <f>Sheet1!A13</f>
        <v>0</v>
      </c>
      <c r="B12" s="1" t="str">
        <f>Sheet1!B13</f>
        <v>0</v>
      </c>
      <c r="C12" s="1" t="str">
        <f>Sheet1!C13</f>
        <v>0</v>
      </c>
      <c r="D12" s="1" t="str">
        <f>Sheet1!D13</f>
        <v>0</v>
      </c>
      <c r="E12" s="1" t="str">
        <f>Sheet1!E13</f>
        <v>1</v>
      </c>
      <c r="F12" s="1" t="str">
        <f>Sheet1!F13</f>
        <v>1</v>
      </c>
      <c r="G12" s="1" t="str">
        <f>Sheet1!G13</f>
        <v>0</v>
      </c>
      <c r="H12" s="1" t="str">
        <f>Sheet1!H13</f>
        <v>0</v>
      </c>
      <c r="I12" s="1" t="str">
        <f>Sheet1!I13</f>
        <v>0</v>
      </c>
      <c r="J12" s="1" t="str">
        <f>Sheet1!J13</f>
        <v>0</v>
      </c>
      <c r="K12" s="1" t="str">
        <f>Sheet1!K13</f>
        <v>1</v>
      </c>
      <c r="L12" s="1" t="str">
        <f>Sheet1!L13</f>
        <v>0</v>
      </c>
      <c r="M12" s="1" t="str">
        <f>Sheet1!M13</f>
        <v>1</v>
      </c>
      <c r="N12" s="1" t="str">
        <f>Sheet1!N13</f>
        <v>1</v>
      </c>
      <c r="O12" s="1" t="str">
        <f>Sheet1!O13</f>
        <v>0</v>
      </c>
      <c r="P12" s="30" t="str">
        <f>Sheet1!P13</f>
        <v>0</v>
      </c>
    </row>
    <row r="13" hidden="1">
      <c r="A13" s="26" t="str">
        <f>Sheet1!A14</f>
        <v>0</v>
      </c>
      <c r="B13" s="1" t="str">
        <f>Sheet1!B14</f>
        <v>0</v>
      </c>
      <c r="C13" s="1" t="str">
        <f>Sheet1!C14</f>
        <v>0</v>
      </c>
      <c r="D13" s="1" t="str">
        <f>Sheet1!D14</f>
        <v>0</v>
      </c>
      <c r="E13" s="1" t="str">
        <f>Sheet1!E14</f>
        <v>0</v>
      </c>
      <c r="F13" s="1" t="str">
        <f>Sheet1!F14</f>
        <v>0</v>
      </c>
      <c r="G13" s="1" t="str">
        <f>Sheet1!G14</f>
        <v>0</v>
      </c>
      <c r="H13" s="1" t="str">
        <f>Sheet1!H14</f>
        <v>0</v>
      </c>
      <c r="I13" s="1" t="str">
        <f>Sheet1!I14</f>
        <v>0</v>
      </c>
      <c r="J13" s="1" t="str">
        <f>Sheet1!J14</f>
        <v>0</v>
      </c>
      <c r="K13" s="1" t="str">
        <f>Sheet1!K14</f>
        <v>0</v>
      </c>
      <c r="L13" s="1" t="str">
        <f>Sheet1!L14</f>
        <v>0</v>
      </c>
      <c r="M13" s="1" t="str">
        <f>Sheet1!M14</f>
        <v>0</v>
      </c>
      <c r="N13" s="1" t="str">
        <f>Sheet1!N14</f>
        <v>0</v>
      </c>
      <c r="O13" s="1" t="str">
        <f>Sheet1!O14</f>
        <v>0</v>
      </c>
      <c r="P13" s="30" t="str">
        <f>Sheet1!P14</f>
        <v>0</v>
      </c>
    </row>
    <row r="14" hidden="1">
      <c r="A14" s="26" t="str">
        <f>Sheet1!A15</f>
        <v>0</v>
      </c>
      <c r="B14" s="1" t="str">
        <f>Sheet1!B15</f>
        <v>0</v>
      </c>
      <c r="C14" s="1" t="str">
        <f>Sheet1!C15</f>
        <v>0</v>
      </c>
      <c r="D14" s="1" t="str">
        <f>Sheet1!D15</f>
        <v>0</v>
      </c>
      <c r="E14" s="1" t="str">
        <f>Sheet1!E15</f>
        <v>1</v>
      </c>
      <c r="F14" s="1" t="str">
        <f>Sheet1!F15</f>
        <v>1</v>
      </c>
      <c r="G14" s="1" t="str">
        <f>Sheet1!G15</f>
        <v>0</v>
      </c>
      <c r="H14" s="1" t="str">
        <f>Sheet1!H15</f>
        <v>0</v>
      </c>
      <c r="I14" s="1" t="str">
        <f>Sheet1!I15</f>
        <v>0</v>
      </c>
      <c r="J14" s="1" t="str">
        <f>Sheet1!J15</f>
        <v>0</v>
      </c>
      <c r="K14" s="1" t="str">
        <f>Sheet1!K15</f>
        <v>1</v>
      </c>
      <c r="L14" s="1" t="str">
        <f>Sheet1!L15</f>
        <v>1</v>
      </c>
      <c r="M14" s="1" t="str">
        <f>Sheet1!M15</f>
        <v>0</v>
      </c>
      <c r="N14" s="1" t="str">
        <f>Sheet1!N15</f>
        <v>0</v>
      </c>
      <c r="O14" s="1" t="str">
        <f>Sheet1!O15</f>
        <v>0</v>
      </c>
      <c r="P14" s="30" t="str">
        <f>Sheet1!P15</f>
        <v>0</v>
      </c>
    </row>
    <row r="15" hidden="1">
      <c r="A15" s="26" t="str">
        <f>Sheet1!A16</f>
        <v>0</v>
      </c>
      <c r="B15" s="1" t="str">
        <f>Sheet1!B16</f>
        <v>0</v>
      </c>
      <c r="C15" s="1" t="str">
        <f>Sheet1!C16</f>
        <v>0</v>
      </c>
      <c r="D15" s="1" t="str">
        <f>Sheet1!D16</f>
        <v>1</v>
      </c>
      <c r="E15" s="1" t="str">
        <f>Sheet1!E16</f>
        <v>1</v>
      </c>
      <c r="F15" s="1" t="str">
        <f>Sheet1!F16</f>
        <v>1</v>
      </c>
      <c r="G15" s="1" t="str">
        <f>Sheet1!G16</f>
        <v>0</v>
      </c>
      <c r="H15" s="1" t="str">
        <f>Sheet1!H16</f>
        <v>0</v>
      </c>
      <c r="I15" s="1" t="str">
        <f>Sheet1!I16</f>
        <v>0</v>
      </c>
      <c r="J15" s="1" t="str">
        <f>Sheet1!J16</f>
        <v>0</v>
      </c>
      <c r="K15" s="1" t="str">
        <f>Sheet1!K16</f>
        <v>1</v>
      </c>
      <c r="L15" s="1" t="str">
        <f>Sheet1!L16</f>
        <v>1</v>
      </c>
      <c r="M15" s="1" t="str">
        <f>Sheet1!M16</f>
        <v>1</v>
      </c>
      <c r="N15" s="1" t="str">
        <f>Sheet1!N16</f>
        <v>0</v>
      </c>
      <c r="O15" s="1" t="str">
        <f>Sheet1!O16</f>
        <v>0</v>
      </c>
      <c r="P15" s="30" t="str">
        <f>Sheet1!P16</f>
        <v>0</v>
      </c>
    </row>
    <row r="16" hidden="1">
      <c r="A16" s="31" t="str">
        <f>Sheet1!A17</f>
        <v>0</v>
      </c>
      <c r="B16" s="32" t="str">
        <f>Sheet1!B17</f>
        <v>0</v>
      </c>
      <c r="C16" s="32" t="str">
        <f>Sheet1!C17</f>
        <v>0</v>
      </c>
      <c r="D16" s="32" t="str">
        <f>Sheet1!D17</f>
        <v>0</v>
      </c>
      <c r="E16" s="32" t="str">
        <f>Sheet1!E17</f>
        <v>0</v>
      </c>
      <c r="F16" s="32" t="str">
        <f>Sheet1!F17</f>
        <v>0</v>
      </c>
      <c r="G16" s="32" t="str">
        <f>Sheet1!G17</f>
        <v>0</v>
      </c>
      <c r="H16" s="32" t="str">
        <f>Sheet1!H17</f>
        <v>0</v>
      </c>
      <c r="I16" s="32" t="str">
        <f>Sheet1!I17</f>
        <v>0</v>
      </c>
      <c r="J16" s="32" t="str">
        <f>Sheet1!J17</f>
        <v>0</v>
      </c>
      <c r="K16" s="32" t="str">
        <f>Sheet1!K17</f>
        <v>0</v>
      </c>
      <c r="L16" s="32" t="str">
        <f>Sheet1!L17</f>
        <v>0</v>
      </c>
      <c r="M16" s="32" t="str">
        <f>Sheet1!M17</f>
        <v>0</v>
      </c>
      <c r="N16" s="32" t="str">
        <f>Sheet1!N17</f>
        <v>0</v>
      </c>
      <c r="O16" s="32" t="str">
        <f>Sheet1!O17</f>
        <v>0</v>
      </c>
      <c r="P16" s="33" t="str">
        <f>Sheet1!P17</f>
        <v>0</v>
      </c>
    </row>
    <row r="17" hidden="1"/>
    <row r="18" ht="1.5" customHeight="1">
      <c r="R18" t="str">
        <f t="shared" ref="R18:AH18" si="1">A1</f>
        <v>0</v>
      </c>
      <c r="S18" t="str">
        <f t="shared" si="1"/>
        <v>0</v>
      </c>
      <c r="T18" t="str">
        <f t="shared" si="1"/>
        <v>0</v>
      </c>
      <c r="U18" t="str">
        <f t="shared" si="1"/>
        <v>0</v>
      </c>
      <c r="V18" t="str">
        <f t="shared" si="1"/>
        <v>0</v>
      </c>
      <c r="W18" t="str">
        <f t="shared" si="1"/>
        <v>0</v>
      </c>
      <c r="X18" t="str">
        <f t="shared" si="1"/>
        <v>0</v>
      </c>
      <c r="Y18" t="str">
        <f t="shared" si="1"/>
        <v>0</v>
      </c>
      <c r="Z18" t="str">
        <f t="shared" si="1"/>
        <v>0</v>
      </c>
      <c r="AA18" t="str">
        <f t="shared" si="1"/>
        <v>0</v>
      </c>
      <c r="AB18" t="str">
        <f t="shared" si="1"/>
        <v>0</v>
      </c>
      <c r="AC18" t="str">
        <f t="shared" si="1"/>
        <v>0</v>
      </c>
      <c r="AD18" t="str">
        <f t="shared" si="1"/>
        <v>0</v>
      </c>
      <c r="AE18" t="str">
        <f t="shared" si="1"/>
        <v>0</v>
      </c>
      <c r="AF18" t="str">
        <f t="shared" si="1"/>
        <v>0</v>
      </c>
      <c r="AG18" t="str">
        <f t="shared" si="1"/>
        <v>0</v>
      </c>
      <c r="AH18" t="str">
        <f t="shared" si="1"/>
        <v/>
      </c>
    </row>
    <row r="19" ht="1.5" customHeight="1">
      <c r="R19" t="str">
        <f t="shared" ref="R19:AH19" si="2">A2</f>
        <v>0</v>
      </c>
      <c r="S19" t="str">
        <f t="shared" si="2"/>
        <v>0</v>
      </c>
      <c r="T19" t="str">
        <f t="shared" si="2"/>
        <v>0</v>
      </c>
      <c r="U19" t="str">
        <f t="shared" si="2"/>
        <v>0</v>
      </c>
      <c r="V19" t="str">
        <f t="shared" si="2"/>
        <v>0</v>
      </c>
      <c r="W19" t="str">
        <f t="shared" si="2"/>
        <v>0</v>
      </c>
      <c r="X19" t="str">
        <f t="shared" si="2"/>
        <v>0</v>
      </c>
      <c r="Y19" t="str">
        <f t="shared" si="2"/>
        <v>0</v>
      </c>
      <c r="Z19" t="str">
        <f t="shared" si="2"/>
        <v>0</v>
      </c>
      <c r="AA19" t="str">
        <f t="shared" si="2"/>
        <v>0</v>
      </c>
      <c r="AB19" t="str">
        <f t="shared" si="2"/>
        <v>0</v>
      </c>
      <c r="AC19" t="str">
        <f t="shared" si="2"/>
        <v>0</v>
      </c>
      <c r="AD19" t="str">
        <f t="shared" si="2"/>
        <v>0</v>
      </c>
      <c r="AE19" t="str">
        <f t="shared" si="2"/>
        <v>0</v>
      </c>
      <c r="AF19" t="str">
        <f t="shared" si="2"/>
        <v>0</v>
      </c>
      <c r="AG19" t="str">
        <f t="shared" si="2"/>
        <v>0</v>
      </c>
      <c r="AH19" t="str">
        <f t="shared" si="2"/>
        <v/>
      </c>
    </row>
    <row r="20" ht="1.5" customHeight="1">
      <c r="R20" t="str">
        <f t="shared" ref="R20:AH20" si="3">A3</f>
        <v>0</v>
      </c>
      <c r="S20" t="str">
        <f t="shared" si="3"/>
        <v>0</v>
      </c>
      <c r="T20" t="str">
        <f t="shared" si="3"/>
        <v>0</v>
      </c>
      <c r="U20" t="str">
        <f t="shared" si="3"/>
        <v>0</v>
      </c>
      <c r="V20" t="str">
        <f t="shared" si="3"/>
        <v>0</v>
      </c>
      <c r="W20" t="str">
        <f t="shared" si="3"/>
        <v>0</v>
      </c>
      <c r="X20" t="str">
        <f t="shared" si="3"/>
        <v>1</v>
      </c>
      <c r="Y20" t="str">
        <f t="shared" si="3"/>
        <v>1</v>
      </c>
      <c r="Z20" t="str">
        <f t="shared" si="3"/>
        <v>1</v>
      </c>
      <c r="AA20" t="str">
        <f t="shared" si="3"/>
        <v>1</v>
      </c>
      <c r="AB20" t="str">
        <f t="shared" si="3"/>
        <v>0</v>
      </c>
      <c r="AC20" t="str">
        <f t="shared" si="3"/>
        <v>0</v>
      </c>
      <c r="AD20" t="str">
        <f t="shared" si="3"/>
        <v>0</v>
      </c>
      <c r="AE20" t="str">
        <f t="shared" si="3"/>
        <v>0</v>
      </c>
      <c r="AF20" t="str">
        <f t="shared" si="3"/>
        <v>0</v>
      </c>
      <c r="AG20" t="str">
        <f t="shared" si="3"/>
        <v>0</v>
      </c>
      <c r="AH20" t="str">
        <f t="shared" si="3"/>
        <v/>
      </c>
    </row>
    <row r="21" ht="1.5" customHeight="1">
      <c r="R21" t="str">
        <f t="shared" ref="R21:AH21" si="4">A4</f>
        <v>0</v>
      </c>
      <c r="S21" t="str">
        <f t="shared" si="4"/>
        <v>0</v>
      </c>
      <c r="T21" t="str">
        <f t="shared" si="4"/>
        <v>0</v>
      </c>
      <c r="U21" t="str">
        <f t="shared" si="4"/>
        <v>0</v>
      </c>
      <c r="V21" t="str">
        <f t="shared" si="4"/>
        <v>0</v>
      </c>
      <c r="W21" t="str">
        <f t="shared" si="4"/>
        <v>0</v>
      </c>
      <c r="X21" t="str">
        <f t="shared" si="4"/>
        <v>1</v>
      </c>
      <c r="Y21" t="str">
        <f t="shared" si="4"/>
        <v>1</v>
      </c>
      <c r="Z21" t="str">
        <f t="shared" si="4"/>
        <v>1</v>
      </c>
      <c r="AA21" t="str">
        <f t="shared" si="4"/>
        <v>1</v>
      </c>
      <c r="AB21" t="str">
        <f t="shared" si="4"/>
        <v>0</v>
      </c>
      <c r="AC21" t="str">
        <f t="shared" si="4"/>
        <v>0</v>
      </c>
      <c r="AD21" t="str">
        <f t="shared" si="4"/>
        <v>0</v>
      </c>
      <c r="AE21" t="str">
        <f t="shared" si="4"/>
        <v>0</v>
      </c>
      <c r="AF21" t="str">
        <f t="shared" si="4"/>
        <v>0</v>
      </c>
      <c r="AG21" t="str">
        <f t="shared" si="4"/>
        <v>0</v>
      </c>
      <c r="AH21" t="str">
        <f t="shared" si="4"/>
        <v/>
      </c>
    </row>
    <row r="22" ht="1.5" customHeight="1">
      <c r="R22" t="str">
        <f t="shared" ref="R22:AH22" si="5">A5</f>
        <v>0</v>
      </c>
      <c r="S22" t="str">
        <f t="shared" si="5"/>
        <v>1</v>
      </c>
      <c r="T22" t="str">
        <f t="shared" si="5"/>
        <v>1</v>
      </c>
      <c r="U22" t="str">
        <f t="shared" si="5"/>
        <v>1</v>
      </c>
      <c r="V22" t="str">
        <f t="shared" si="5"/>
        <v>0</v>
      </c>
      <c r="W22" t="str">
        <f t="shared" si="5"/>
        <v>0</v>
      </c>
      <c r="X22" t="str">
        <f t="shared" si="5"/>
        <v>1</v>
      </c>
      <c r="Y22" t="str">
        <f t="shared" si="5"/>
        <v>1</v>
      </c>
      <c r="Z22" t="str">
        <f t="shared" si="5"/>
        <v>1</v>
      </c>
      <c r="AA22" t="str">
        <f t="shared" si="5"/>
        <v>1</v>
      </c>
      <c r="AB22" t="str">
        <f t="shared" si="5"/>
        <v>0</v>
      </c>
      <c r="AC22" t="str">
        <f t="shared" si="5"/>
        <v>0</v>
      </c>
      <c r="AD22" t="str">
        <f t="shared" si="5"/>
        <v>1</v>
      </c>
      <c r="AE22" t="str">
        <f t="shared" si="5"/>
        <v>1</v>
      </c>
      <c r="AF22" t="str">
        <f t="shared" si="5"/>
        <v>1</v>
      </c>
      <c r="AG22" t="str">
        <f t="shared" si="5"/>
        <v>0</v>
      </c>
      <c r="AH22" t="str">
        <f t="shared" si="5"/>
        <v/>
      </c>
    </row>
    <row r="23" ht="1.5" customHeight="1">
      <c r="R23" t="str">
        <f t="shared" ref="R23:AH23" si="6">A6</f>
        <v>0</v>
      </c>
      <c r="S23" t="str">
        <f t="shared" si="6"/>
        <v>0</v>
      </c>
      <c r="T23" t="str">
        <f t="shared" si="6"/>
        <v>1</v>
      </c>
      <c r="U23" t="str">
        <f t="shared" si="6"/>
        <v>1</v>
      </c>
      <c r="V23" t="str">
        <f t="shared" si="6"/>
        <v>1</v>
      </c>
      <c r="W23" t="str">
        <f t="shared" si="6"/>
        <v>0</v>
      </c>
      <c r="X23" t="str">
        <f t="shared" si="6"/>
        <v>0</v>
      </c>
      <c r="Y23" t="str">
        <f t="shared" si="6"/>
        <v>1</v>
      </c>
      <c r="Z23" t="str">
        <f t="shared" si="6"/>
        <v>1</v>
      </c>
      <c r="AA23" t="str">
        <f t="shared" si="6"/>
        <v>0</v>
      </c>
      <c r="AB23" t="str">
        <f t="shared" si="6"/>
        <v>0</v>
      </c>
      <c r="AC23" t="str">
        <f t="shared" si="6"/>
        <v>1</v>
      </c>
      <c r="AD23" t="str">
        <f t="shared" si="6"/>
        <v>1</v>
      </c>
      <c r="AE23" t="str">
        <f t="shared" si="6"/>
        <v>1</v>
      </c>
      <c r="AF23" t="str">
        <f t="shared" si="6"/>
        <v>0</v>
      </c>
      <c r="AG23" t="str">
        <f t="shared" si="6"/>
        <v>0</v>
      </c>
      <c r="AH23" t="str">
        <f t="shared" si="6"/>
        <v/>
      </c>
    </row>
    <row r="24" ht="1.5" customHeight="1">
      <c r="R24" t="str">
        <f t="shared" ref="R24:AH24" si="7">A7</f>
        <v>0</v>
      </c>
      <c r="S24" t="str">
        <f t="shared" si="7"/>
        <v>1</v>
      </c>
      <c r="T24" t="str">
        <f t="shared" si="7"/>
        <v>0</v>
      </c>
      <c r="U24" t="str">
        <f t="shared" si="7"/>
        <v>1</v>
      </c>
      <c r="V24" t="str">
        <f t="shared" si="7"/>
        <v>1</v>
      </c>
      <c r="W24" t="str">
        <f t="shared" si="7"/>
        <v>1</v>
      </c>
      <c r="X24" t="str">
        <f t="shared" si="7"/>
        <v>0</v>
      </c>
      <c r="Y24" t="str">
        <f t="shared" si="7"/>
        <v>1</v>
      </c>
      <c r="Z24" t="str">
        <f t="shared" si="7"/>
        <v>1</v>
      </c>
      <c r="AA24" t="str">
        <f t="shared" si="7"/>
        <v>0</v>
      </c>
      <c r="AB24" t="str">
        <f t="shared" si="7"/>
        <v>1</v>
      </c>
      <c r="AC24" t="str">
        <f t="shared" si="7"/>
        <v>1</v>
      </c>
      <c r="AD24" t="str">
        <f t="shared" si="7"/>
        <v>1</v>
      </c>
      <c r="AE24" t="str">
        <f t="shared" si="7"/>
        <v>0</v>
      </c>
      <c r="AF24" t="str">
        <f t="shared" si="7"/>
        <v>1</v>
      </c>
      <c r="AG24" t="str">
        <f t="shared" si="7"/>
        <v>0</v>
      </c>
      <c r="AH24" t="str">
        <f t="shared" si="7"/>
        <v/>
      </c>
    </row>
    <row r="25" ht="1.5" customHeight="1">
      <c r="R25" t="str">
        <f t="shared" ref="R25:AH25" si="8">A8</f>
        <v>0</v>
      </c>
      <c r="S25" t="str">
        <f t="shared" si="8"/>
        <v>1</v>
      </c>
      <c r="T25" t="str">
        <f t="shared" si="8"/>
        <v>1</v>
      </c>
      <c r="U25" t="str">
        <f t="shared" si="8"/>
        <v>0</v>
      </c>
      <c r="V25" t="str">
        <f t="shared" si="8"/>
        <v>0</v>
      </c>
      <c r="W25" t="str">
        <f t="shared" si="8"/>
        <v>0</v>
      </c>
      <c r="X25" t="str">
        <f t="shared" si="8"/>
        <v>0</v>
      </c>
      <c r="Y25" t="str">
        <f t="shared" si="8"/>
        <v>0</v>
      </c>
      <c r="Z25" t="str">
        <f t="shared" si="8"/>
        <v>0</v>
      </c>
      <c r="AA25" t="str">
        <f t="shared" si="8"/>
        <v>0</v>
      </c>
      <c r="AB25" t="str">
        <f t="shared" si="8"/>
        <v>0</v>
      </c>
      <c r="AC25" t="str">
        <f t="shared" si="8"/>
        <v>0</v>
      </c>
      <c r="AD25" t="str">
        <f t="shared" si="8"/>
        <v>0</v>
      </c>
      <c r="AE25" t="str">
        <f t="shared" si="8"/>
        <v>0</v>
      </c>
      <c r="AF25" t="str">
        <f t="shared" si="8"/>
        <v>0</v>
      </c>
      <c r="AG25" t="str">
        <f t="shared" si="8"/>
        <v>0</v>
      </c>
      <c r="AH25" t="str">
        <f t="shared" si="8"/>
        <v/>
      </c>
    </row>
    <row r="26" ht="1.5" customHeight="1">
      <c r="R26" t="str">
        <f t="shared" ref="R26:AH26" si="9">A9</f>
        <v>0</v>
      </c>
      <c r="S26" t="str">
        <f t="shared" si="9"/>
        <v>1</v>
      </c>
      <c r="T26" t="str">
        <f t="shared" si="9"/>
        <v>1</v>
      </c>
      <c r="U26" t="str">
        <f t="shared" si="9"/>
        <v>0</v>
      </c>
      <c r="V26" t="str">
        <f t="shared" si="9"/>
        <v>0</v>
      </c>
      <c r="W26" t="str">
        <f t="shared" si="9"/>
        <v>1</v>
      </c>
      <c r="X26" t="str">
        <f t="shared" si="9"/>
        <v>1</v>
      </c>
      <c r="Y26" t="str">
        <f t="shared" si="9"/>
        <v>1</v>
      </c>
      <c r="Z26" t="str">
        <f t="shared" si="9"/>
        <v>1</v>
      </c>
      <c r="AA26" t="str">
        <f t="shared" si="9"/>
        <v>1</v>
      </c>
      <c r="AB26" t="str">
        <f t="shared" si="9"/>
        <v>1</v>
      </c>
      <c r="AC26" t="str">
        <f t="shared" si="9"/>
        <v>1</v>
      </c>
      <c r="AD26" t="str">
        <f t="shared" si="9"/>
        <v>1</v>
      </c>
      <c r="AE26" t="str">
        <f t="shared" si="9"/>
        <v>1</v>
      </c>
      <c r="AF26" t="str">
        <f t="shared" si="9"/>
        <v>1</v>
      </c>
      <c r="AG26" t="str">
        <f t="shared" si="9"/>
        <v>0</v>
      </c>
      <c r="AH26" t="str">
        <f t="shared" si="9"/>
        <v/>
      </c>
    </row>
    <row r="27" ht="1.5" customHeight="1">
      <c r="R27" t="str">
        <f t="shared" ref="R27:AH27" si="10">A10</f>
        <v>0</v>
      </c>
      <c r="S27" t="str">
        <f t="shared" si="10"/>
        <v>0</v>
      </c>
      <c r="T27" t="str">
        <f t="shared" si="10"/>
        <v>1</v>
      </c>
      <c r="U27" t="str">
        <f t="shared" si="10"/>
        <v>0</v>
      </c>
      <c r="V27" t="str">
        <f t="shared" si="10"/>
        <v>1</v>
      </c>
      <c r="W27" t="str">
        <f t="shared" si="10"/>
        <v>1</v>
      </c>
      <c r="X27" t="str">
        <f t="shared" si="10"/>
        <v>1</v>
      </c>
      <c r="Y27" t="str">
        <f t="shared" si="10"/>
        <v>1</v>
      </c>
      <c r="Z27" t="str">
        <f t="shared" si="10"/>
        <v>1</v>
      </c>
      <c r="AA27" t="str">
        <f t="shared" si="10"/>
        <v>1</v>
      </c>
      <c r="AB27" t="str">
        <f t="shared" si="10"/>
        <v>1</v>
      </c>
      <c r="AC27" t="str">
        <f t="shared" si="10"/>
        <v>1</v>
      </c>
      <c r="AD27" t="str">
        <f t="shared" si="10"/>
        <v>1</v>
      </c>
      <c r="AE27" t="str">
        <f t="shared" si="10"/>
        <v>1</v>
      </c>
      <c r="AF27" t="str">
        <f t="shared" si="10"/>
        <v>1</v>
      </c>
      <c r="AG27" t="str">
        <f t="shared" si="10"/>
        <v>1</v>
      </c>
      <c r="AH27" t="str">
        <f t="shared" si="10"/>
        <v/>
      </c>
    </row>
    <row r="28" ht="1.5" customHeight="1">
      <c r="R28" t="str">
        <f t="shared" ref="R28:AH28" si="11">A11</f>
        <v>0</v>
      </c>
      <c r="S28" t="str">
        <f t="shared" si="11"/>
        <v>0</v>
      </c>
      <c r="T28" t="str">
        <f t="shared" si="11"/>
        <v>0</v>
      </c>
      <c r="U28" t="str">
        <f t="shared" si="11"/>
        <v>1</v>
      </c>
      <c r="V28" t="str">
        <f t="shared" si="11"/>
        <v>0</v>
      </c>
      <c r="W28" t="str">
        <f t="shared" si="11"/>
        <v>0</v>
      </c>
      <c r="X28" t="str">
        <f t="shared" si="11"/>
        <v>1</v>
      </c>
      <c r="Y28" t="str">
        <f t="shared" si="11"/>
        <v>1</v>
      </c>
      <c r="Z28" t="str">
        <f t="shared" si="11"/>
        <v>1</v>
      </c>
      <c r="AA28" t="str">
        <f t="shared" si="11"/>
        <v>1</v>
      </c>
      <c r="AB28" t="str">
        <f t="shared" si="11"/>
        <v>0</v>
      </c>
      <c r="AC28" t="str">
        <f t="shared" si="11"/>
        <v>0</v>
      </c>
      <c r="AD28" t="str">
        <f t="shared" si="11"/>
        <v>0</v>
      </c>
      <c r="AE28" t="str">
        <f t="shared" si="11"/>
        <v>0</v>
      </c>
      <c r="AF28" t="str">
        <f t="shared" si="11"/>
        <v>0</v>
      </c>
      <c r="AG28" t="str">
        <f t="shared" si="11"/>
        <v>0</v>
      </c>
      <c r="AH28" t="str">
        <f t="shared" si="11"/>
        <v/>
      </c>
    </row>
    <row r="29" ht="1.5" customHeight="1">
      <c r="R29" t="str">
        <f t="shared" ref="R29:AH29" si="12">A12</f>
        <v>0</v>
      </c>
      <c r="S29" t="str">
        <f t="shared" si="12"/>
        <v>0</v>
      </c>
      <c r="T29" t="str">
        <f t="shared" si="12"/>
        <v>0</v>
      </c>
      <c r="U29" t="str">
        <f t="shared" si="12"/>
        <v>0</v>
      </c>
      <c r="V29" t="str">
        <f t="shared" si="12"/>
        <v>1</v>
      </c>
      <c r="W29" t="str">
        <f t="shared" si="12"/>
        <v>1</v>
      </c>
      <c r="X29" t="str">
        <f t="shared" si="12"/>
        <v>0</v>
      </c>
      <c r="Y29" t="str">
        <f t="shared" si="12"/>
        <v>0</v>
      </c>
      <c r="Z29" t="str">
        <f t="shared" si="12"/>
        <v>0</v>
      </c>
      <c r="AA29" t="str">
        <f t="shared" si="12"/>
        <v>0</v>
      </c>
      <c r="AB29" t="str">
        <f t="shared" si="12"/>
        <v>1</v>
      </c>
      <c r="AC29" t="str">
        <f t="shared" si="12"/>
        <v>0</v>
      </c>
      <c r="AD29" t="str">
        <f t="shared" si="12"/>
        <v>1</v>
      </c>
      <c r="AE29" t="str">
        <f t="shared" si="12"/>
        <v>1</v>
      </c>
      <c r="AF29" t="str">
        <f t="shared" si="12"/>
        <v>0</v>
      </c>
      <c r="AG29" t="str">
        <f t="shared" si="12"/>
        <v>0</v>
      </c>
      <c r="AH29" t="str">
        <f t="shared" si="12"/>
        <v/>
      </c>
    </row>
    <row r="30" ht="1.5" customHeight="1">
      <c r="R30" t="str">
        <f t="shared" ref="R30:AH30" si="13">A13</f>
        <v>0</v>
      </c>
      <c r="S30" t="str">
        <f t="shared" si="13"/>
        <v>0</v>
      </c>
      <c r="T30" t="str">
        <f t="shared" si="13"/>
        <v>0</v>
      </c>
      <c r="U30" t="str">
        <f t="shared" si="13"/>
        <v>0</v>
      </c>
      <c r="V30" t="str">
        <f t="shared" si="13"/>
        <v>0</v>
      </c>
      <c r="W30" t="str">
        <f t="shared" si="13"/>
        <v>0</v>
      </c>
      <c r="X30" t="str">
        <f t="shared" si="13"/>
        <v>0</v>
      </c>
      <c r="Y30" t="str">
        <f t="shared" si="13"/>
        <v>0</v>
      </c>
      <c r="Z30" t="str">
        <f t="shared" si="13"/>
        <v>0</v>
      </c>
      <c r="AA30" t="str">
        <f t="shared" si="13"/>
        <v>0</v>
      </c>
      <c r="AB30" t="str">
        <f t="shared" si="13"/>
        <v>0</v>
      </c>
      <c r="AC30" t="str">
        <f t="shared" si="13"/>
        <v>0</v>
      </c>
      <c r="AD30" t="str">
        <f t="shared" si="13"/>
        <v>0</v>
      </c>
      <c r="AE30" t="str">
        <f t="shared" si="13"/>
        <v>0</v>
      </c>
      <c r="AF30" t="str">
        <f t="shared" si="13"/>
        <v>0</v>
      </c>
      <c r="AG30" t="str">
        <f t="shared" si="13"/>
        <v>0</v>
      </c>
      <c r="AH30" t="str">
        <f t="shared" si="13"/>
        <v/>
      </c>
    </row>
    <row r="31" ht="1.5" customHeight="1">
      <c r="R31" t="str">
        <f t="shared" ref="R31:AH31" si="14">A14</f>
        <v>0</v>
      </c>
      <c r="S31" t="str">
        <f t="shared" si="14"/>
        <v>0</v>
      </c>
      <c r="T31" t="str">
        <f t="shared" si="14"/>
        <v>0</v>
      </c>
      <c r="U31" t="str">
        <f t="shared" si="14"/>
        <v>0</v>
      </c>
      <c r="V31" t="str">
        <f t="shared" si="14"/>
        <v>1</v>
      </c>
      <c r="W31" t="str">
        <f t="shared" si="14"/>
        <v>1</v>
      </c>
      <c r="X31" t="str">
        <f t="shared" si="14"/>
        <v>0</v>
      </c>
      <c r="Y31" t="str">
        <f t="shared" si="14"/>
        <v>0</v>
      </c>
      <c r="Z31" t="str">
        <f t="shared" si="14"/>
        <v>0</v>
      </c>
      <c r="AA31" t="str">
        <f t="shared" si="14"/>
        <v>0</v>
      </c>
      <c r="AB31" t="str">
        <f t="shared" si="14"/>
        <v>1</v>
      </c>
      <c r="AC31" t="str">
        <f t="shared" si="14"/>
        <v>1</v>
      </c>
      <c r="AD31" t="str">
        <f t="shared" si="14"/>
        <v>0</v>
      </c>
      <c r="AE31" t="str">
        <f t="shared" si="14"/>
        <v>0</v>
      </c>
      <c r="AF31" t="str">
        <f t="shared" si="14"/>
        <v>0</v>
      </c>
      <c r="AG31" t="str">
        <f t="shared" si="14"/>
        <v>0</v>
      </c>
      <c r="AH31" t="str">
        <f t="shared" si="14"/>
        <v/>
      </c>
    </row>
    <row r="32" ht="1.5" customHeight="1">
      <c r="R32" t="str">
        <f t="shared" ref="R32:AH32" si="15">A15</f>
        <v>0</v>
      </c>
      <c r="S32" t="str">
        <f t="shared" si="15"/>
        <v>0</v>
      </c>
      <c r="T32" t="str">
        <f t="shared" si="15"/>
        <v>0</v>
      </c>
      <c r="U32" t="str">
        <f t="shared" si="15"/>
        <v>1</v>
      </c>
      <c r="V32" t="str">
        <f t="shared" si="15"/>
        <v>1</v>
      </c>
      <c r="W32" t="str">
        <f t="shared" si="15"/>
        <v>1</v>
      </c>
      <c r="X32" t="str">
        <f t="shared" si="15"/>
        <v>0</v>
      </c>
      <c r="Y32" t="str">
        <f t="shared" si="15"/>
        <v>0</v>
      </c>
      <c r="Z32" t="str">
        <f t="shared" si="15"/>
        <v>0</v>
      </c>
      <c r="AA32" t="str">
        <f t="shared" si="15"/>
        <v>0</v>
      </c>
      <c r="AB32" t="str">
        <f t="shared" si="15"/>
        <v>1</v>
      </c>
      <c r="AC32" t="str">
        <f t="shared" si="15"/>
        <v>1</v>
      </c>
      <c r="AD32" t="str">
        <f t="shared" si="15"/>
        <v>1</v>
      </c>
      <c r="AE32" t="str">
        <f t="shared" si="15"/>
        <v>0</v>
      </c>
      <c r="AF32" t="str">
        <f t="shared" si="15"/>
        <v>0</v>
      </c>
      <c r="AG32" t="str">
        <f t="shared" si="15"/>
        <v>0</v>
      </c>
      <c r="AH32" t="str">
        <f t="shared" si="15"/>
        <v/>
      </c>
    </row>
    <row r="33" ht="1.5" customHeight="1">
      <c r="R33" t="str">
        <f t="shared" ref="R33:AH33" si="16">A16</f>
        <v>0</v>
      </c>
      <c r="S33" t="str">
        <f t="shared" si="16"/>
        <v>0</v>
      </c>
      <c r="T33" t="str">
        <f t="shared" si="16"/>
        <v>0</v>
      </c>
      <c r="U33" t="str">
        <f t="shared" si="16"/>
        <v>0</v>
      </c>
      <c r="V33" t="str">
        <f t="shared" si="16"/>
        <v>0</v>
      </c>
      <c r="W33" t="str">
        <f t="shared" si="16"/>
        <v>0</v>
      </c>
      <c r="X33" t="str">
        <f t="shared" si="16"/>
        <v>0</v>
      </c>
      <c r="Y33" t="str">
        <f t="shared" si="16"/>
        <v>0</v>
      </c>
      <c r="Z33" t="str">
        <f t="shared" si="16"/>
        <v>0</v>
      </c>
      <c r="AA33" t="str">
        <f t="shared" si="16"/>
        <v>0</v>
      </c>
      <c r="AB33" t="str">
        <f t="shared" si="16"/>
        <v>0</v>
      </c>
      <c r="AC33" t="str">
        <f t="shared" si="16"/>
        <v>0</v>
      </c>
      <c r="AD33" t="str">
        <f t="shared" si="16"/>
        <v>0</v>
      </c>
      <c r="AE33" t="str">
        <f t="shared" si="16"/>
        <v>0</v>
      </c>
      <c r="AF33" t="str">
        <f t="shared" si="16"/>
        <v>0</v>
      </c>
      <c r="AG33" t="str">
        <f t="shared" si="16"/>
        <v>0</v>
      </c>
      <c r="AH33" t="str">
        <f t="shared" si="16"/>
        <v/>
      </c>
    </row>
    <row r="34" ht="1.5" customHeight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conditionalFormatting sqref="A1:P16">
    <cfRule type="cellIs" dxfId="3" priority="1" operator="equal">
      <formula>1</formula>
    </cfRule>
  </conditionalFormatting>
  <conditionalFormatting sqref="A1:P16">
    <cfRule type="cellIs" dxfId="4" priority="2" operator="equal">
      <formula>0</formula>
    </cfRule>
  </conditionalFormatting>
  <conditionalFormatting sqref="R18:AG33">
    <cfRule type="cellIs" dxfId="3" priority="3" operator="equal">
      <formula>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3" width="3.14"/>
    <col customWidth="1" min="14" max="14" width="3.57"/>
    <col customWidth="1" min="15" max="16" width="3.14"/>
    <col customWidth="1" min="18" max="18" width="11.29"/>
    <col customWidth="1" min="20" max="20" width="6.86"/>
    <col customWidth="1" min="21" max="24" width="3.14"/>
    <col customWidth="1" min="25" max="25" width="4.0"/>
    <col customWidth="1" min="26" max="26" width="4.71"/>
    <col customWidth="1" min="27" max="27" width="4.57"/>
    <col customWidth="1" min="28" max="28" width="4.0"/>
    <col customWidth="1" min="29" max="29" width="3.43"/>
    <col customWidth="1" min="30" max="30" width="4.43"/>
    <col customWidth="1" min="31" max="31" width="4.0"/>
    <col customWidth="1" min="32" max="32" width="4.43"/>
    <col customWidth="1" min="33" max="34" width="3.86"/>
    <col customWidth="1" min="35" max="35" width="4.14"/>
    <col customWidth="1" min="36" max="36" width="4.0"/>
    <col customWidth="1" min="37" max="37" width="13.71"/>
    <col customWidth="1" min="38" max="53" width="4.71"/>
    <col customWidth="1" min="57" max="57" width="7.86"/>
    <col customWidth="1" min="58" max="58" width="7.14"/>
  </cols>
  <sheetData>
    <row r="1">
      <c r="A1" s="34"/>
    </row>
    <row r="2">
      <c r="A2" s="11">
        <v>0.0</v>
      </c>
      <c r="B2" s="28">
        <v>0.0</v>
      </c>
      <c r="C2" s="28">
        <v>0.0</v>
      </c>
      <c r="D2" s="28">
        <v>0.0</v>
      </c>
      <c r="E2" s="28">
        <v>0.0</v>
      </c>
      <c r="F2" s="28">
        <v>0.0</v>
      </c>
      <c r="G2" s="28">
        <v>0.0</v>
      </c>
      <c r="H2" s="29">
        <v>0.0</v>
      </c>
      <c r="I2" s="11">
        <v>0.0</v>
      </c>
      <c r="J2" s="28">
        <v>0.0</v>
      </c>
      <c r="K2" s="28">
        <v>0.0</v>
      </c>
      <c r="L2" s="28">
        <v>0.0</v>
      </c>
      <c r="M2" s="28">
        <v>0.0</v>
      </c>
      <c r="N2" s="28">
        <v>1.0</v>
      </c>
      <c r="O2" s="28">
        <v>1.0</v>
      </c>
      <c r="P2" s="29">
        <v>1.0</v>
      </c>
      <c r="R2" t="str">
        <f t="shared" ref="R2:R17" si="3">CONCAT(A2,CONCAT(B2,CONCAT(C2,CONCAT(D2,CONCAT(E2,CONCAT(F2,CONCAT(G2,H2)))))))</f>
        <v>00000000</v>
      </c>
      <c r="S2" t="str">
        <f t="shared" ref="S2:S17" si="4">CONCAT(I2,CONCAT(J2,CONCAT(K2,CONCAT(L2,CONCAT(M2,CONCAT(N2,CONCAT(O2,P2)))))))</f>
        <v>00000111</v>
      </c>
      <c r="U2" t="str">
        <f t="shared" ref="U2:U17" si="5">DEC2BIN(MID(R2,1,1),2)</f>
        <v>00</v>
      </c>
      <c r="V2" t="str">
        <f t="shared" ref="V2:V17" si="6">DEC2BIN(MID(R2,2,1),2)</f>
        <v>00</v>
      </c>
      <c r="W2" t="str">
        <f t="shared" ref="W2:W17" si="7">DEC2BIN(MID(R2,3,1),2)</f>
        <v>00</v>
      </c>
      <c r="X2" t="str">
        <f t="shared" ref="X2:X17" si="8">DEC2BIN(MID(R2,4,1),2)</f>
        <v>00</v>
      </c>
      <c r="Y2" t="str">
        <f t="shared" ref="Y2:Y17" si="9">DEC2BIN(MID(R2,5,1),2)</f>
        <v>00</v>
      </c>
      <c r="Z2" t="str">
        <f t="shared" ref="Z2:Z17" si="10">DEC2BIN(MID(R2,6,1),2)</f>
        <v>00</v>
      </c>
      <c r="AA2" t="str">
        <f t="shared" ref="AA2:AA17" si="11">DEC2BIN(MID(R2,7,1),2)</f>
        <v>00</v>
      </c>
      <c r="AB2" t="str">
        <f t="shared" ref="AB2:AB17" si="12">DEC2BIN(MID(R2,8,1),2)</f>
        <v>00</v>
      </c>
      <c r="AC2" t="str">
        <f t="shared" ref="AC2:AC17" si="13">DEC2BIN(MID(S2,1,1),2)</f>
        <v>00</v>
      </c>
      <c r="AD2" t="str">
        <f t="shared" ref="AD2:AD17" si="14">DEC2BIN(MID(S2,2,1),2)</f>
        <v>00</v>
      </c>
      <c r="AE2" t="str">
        <f t="shared" ref="AE2:AE17" si="15">DEC2BIN(MID(S2,3,1),2)</f>
        <v>00</v>
      </c>
      <c r="AF2" t="str">
        <f t="shared" ref="AF2:AF17" si="16">DEC2BIN(MID(S2,4,1),2)</f>
        <v>00</v>
      </c>
      <c r="AG2" t="str">
        <f t="shared" ref="AG2:AG17" si="17">DEC2BIN(MID(S2,5,1),2)</f>
        <v>00</v>
      </c>
      <c r="AH2" t="str">
        <f t="shared" ref="AH2:AH17" si="18">DEC2BIN(MID(S2,6,1),2)</f>
        <v>01</v>
      </c>
      <c r="AI2" t="str">
        <f t="shared" ref="AI2:AI17" si="19">DEC2BIN(MID(S2,7,1),2)</f>
        <v>01</v>
      </c>
      <c r="AJ2" t="str">
        <f t="shared" ref="AJ2:AJ17" si="20">DEC2BIN(MID(S2,8,1),2)</f>
        <v>01</v>
      </c>
      <c r="AL2" t="str">
        <f t="shared" ref="AL2:BA2" si="1">MID(U2,1,1)</f>
        <v>0</v>
      </c>
      <c r="AM2" t="str">
        <f t="shared" si="1"/>
        <v>0</v>
      </c>
      <c r="AN2" t="str">
        <f t="shared" si="1"/>
        <v>0</v>
      </c>
      <c r="AO2" t="str">
        <f t="shared" si="1"/>
        <v>0</v>
      </c>
      <c r="AP2" t="str">
        <f t="shared" si="1"/>
        <v>0</v>
      </c>
      <c r="AQ2" t="str">
        <f t="shared" si="1"/>
        <v>0</v>
      </c>
      <c r="AR2" t="str">
        <f t="shared" si="1"/>
        <v>0</v>
      </c>
      <c r="AS2" t="str">
        <f t="shared" si="1"/>
        <v>0</v>
      </c>
      <c r="AT2" t="str">
        <f t="shared" si="1"/>
        <v>0</v>
      </c>
      <c r="AU2" t="str">
        <f t="shared" si="1"/>
        <v>0</v>
      </c>
      <c r="AV2" t="str">
        <f t="shared" si="1"/>
        <v>0</v>
      </c>
      <c r="AW2" t="str">
        <f t="shared" si="1"/>
        <v>0</v>
      </c>
      <c r="AX2" t="str">
        <f t="shared" si="1"/>
        <v>0</v>
      </c>
      <c r="AY2" t="str">
        <f t="shared" si="1"/>
        <v>0</v>
      </c>
      <c r="AZ2" t="str">
        <f t="shared" si="1"/>
        <v>0</v>
      </c>
      <c r="BA2" t="str">
        <f t="shared" si="1"/>
        <v>0</v>
      </c>
      <c r="BC2" t="str">
        <f t="shared" ref="BC2:BC17" si="22">CONCAT(AL2,CONCAT(AM2,CONCAT(AN2,CONCAT(AO2,CONCAT(AP2,CONCAT(AQ2,CONCAT(AR2,AS2)))))))</f>
        <v>00000000</v>
      </c>
      <c r="BD2" t="str">
        <f t="shared" ref="BD2:BD17" si="23">CONCAT(AT2,CONCAT(AU2,CONCAT(AV2,CONCAT(AW2,CONCAT(AX2,CONCAT(AY2,CONCAT(AZ2,BA2)))))))</f>
        <v>00000000</v>
      </c>
      <c r="BF2" t="str">
        <f t="shared" ref="BF2:BG2" si="2">CONCAT("0x", BIN2HEX(BC2,2))</f>
        <v>0x00</v>
      </c>
      <c r="BG2" t="str">
        <f t="shared" si="2"/>
        <v>0x00</v>
      </c>
      <c r="BH2" s="35" t="str">
        <f t="shared" ref="BH2:BH17" si="25">CONCAT(CONCAT(CONCAT(BF2,", "),BG2), ",")</f>
        <v>0x00, 0x00,</v>
      </c>
    </row>
    <row r="3">
      <c r="A3" s="26">
        <v>0.0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2.0</v>
      </c>
      <c r="H3" s="30">
        <v>2.0</v>
      </c>
      <c r="I3" s="26">
        <v>2.0</v>
      </c>
      <c r="J3" s="1">
        <v>2.0</v>
      </c>
      <c r="K3" s="1">
        <v>2.0</v>
      </c>
      <c r="L3" s="1">
        <v>0.0</v>
      </c>
      <c r="M3" s="1">
        <v>0.0</v>
      </c>
      <c r="N3" s="1">
        <v>1.0</v>
      </c>
      <c r="O3" s="1">
        <v>1.0</v>
      </c>
      <c r="P3" s="30">
        <v>1.0</v>
      </c>
      <c r="R3" t="str">
        <f t="shared" si="3"/>
        <v>00000022</v>
      </c>
      <c r="S3" t="str">
        <f t="shared" si="4"/>
        <v>22200111</v>
      </c>
      <c r="U3" t="str">
        <f t="shared" si="5"/>
        <v>00</v>
      </c>
      <c r="V3" t="str">
        <f t="shared" si="6"/>
        <v>00</v>
      </c>
      <c r="W3" t="str">
        <f t="shared" si="7"/>
        <v>00</v>
      </c>
      <c r="X3" t="str">
        <f t="shared" si="8"/>
        <v>00</v>
      </c>
      <c r="Y3" t="str">
        <f t="shared" si="9"/>
        <v>00</v>
      </c>
      <c r="Z3" t="str">
        <f t="shared" si="10"/>
        <v>00</v>
      </c>
      <c r="AA3" t="str">
        <f t="shared" si="11"/>
        <v>10</v>
      </c>
      <c r="AB3" t="str">
        <f t="shared" si="12"/>
        <v>10</v>
      </c>
      <c r="AC3" t="str">
        <f t="shared" si="13"/>
        <v>10</v>
      </c>
      <c r="AD3" t="str">
        <f t="shared" si="14"/>
        <v>10</v>
      </c>
      <c r="AE3" t="str">
        <f t="shared" si="15"/>
        <v>10</v>
      </c>
      <c r="AF3" t="str">
        <f t="shared" si="16"/>
        <v>00</v>
      </c>
      <c r="AG3" t="str">
        <f t="shared" si="17"/>
        <v>00</v>
      </c>
      <c r="AH3" t="str">
        <f t="shared" si="18"/>
        <v>01</v>
      </c>
      <c r="AI3" t="str">
        <f t="shared" si="19"/>
        <v>01</v>
      </c>
      <c r="AJ3" t="str">
        <f t="shared" si="20"/>
        <v>01</v>
      </c>
      <c r="AL3" t="str">
        <f t="shared" ref="AL3:BA3" si="21">MID(U3,1,1)</f>
        <v>0</v>
      </c>
      <c r="AM3" t="str">
        <f t="shared" si="21"/>
        <v>0</v>
      </c>
      <c r="AN3" t="str">
        <f t="shared" si="21"/>
        <v>0</v>
      </c>
      <c r="AO3" t="str">
        <f t="shared" si="21"/>
        <v>0</v>
      </c>
      <c r="AP3" t="str">
        <f t="shared" si="21"/>
        <v>0</v>
      </c>
      <c r="AQ3" t="str">
        <f t="shared" si="21"/>
        <v>0</v>
      </c>
      <c r="AR3" t="str">
        <f t="shared" si="21"/>
        <v>1</v>
      </c>
      <c r="AS3" t="str">
        <f t="shared" si="21"/>
        <v>1</v>
      </c>
      <c r="AT3" t="str">
        <f t="shared" si="21"/>
        <v>1</v>
      </c>
      <c r="AU3" t="str">
        <f t="shared" si="21"/>
        <v>1</v>
      </c>
      <c r="AV3" t="str">
        <f t="shared" si="21"/>
        <v>1</v>
      </c>
      <c r="AW3" t="str">
        <f t="shared" si="21"/>
        <v>0</v>
      </c>
      <c r="AX3" t="str">
        <f t="shared" si="21"/>
        <v>0</v>
      </c>
      <c r="AY3" t="str">
        <f t="shared" si="21"/>
        <v>0</v>
      </c>
      <c r="AZ3" t="str">
        <f t="shared" si="21"/>
        <v>0</v>
      </c>
      <c r="BA3" t="str">
        <f t="shared" si="21"/>
        <v>0</v>
      </c>
      <c r="BC3" t="str">
        <f t="shared" si="22"/>
        <v>00000011</v>
      </c>
      <c r="BD3" t="str">
        <f t="shared" si="23"/>
        <v>11100000</v>
      </c>
      <c r="BF3" t="str">
        <f t="shared" ref="BF3:BG3" si="24">CONCAT("0x", BIN2HEX(BC3,2))</f>
        <v>0x03</v>
      </c>
      <c r="BG3" t="str">
        <f t="shared" si="24"/>
        <v>0xE0</v>
      </c>
      <c r="BH3" s="35" t="str">
        <f t="shared" si="25"/>
        <v>0x03, 0xE0,</v>
      </c>
    </row>
    <row r="4">
      <c r="A4" s="26">
        <v>0.0</v>
      </c>
      <c r="B4" s="1">
        <v>0.0</v>
      </c>
      <c r="C4" s="1">
        <v>0.0</v>
      </c>
      <c r="D4" s="1">
        <v>0.0</v>
      </c>
      <c r="E4" s="1">
        <v>0.0</v>
      </c>
      <c r="F4" s="1">
        <v>2.0</v>
      </c>
      <c r="G4" s="1">
        <v>2.0</v>
      </c>
      <c r="H4" s="30">
        <v>2.0</v>
      </c>
      <c r="I4" s="26">
        <v>2.0</v>
      </c>
      <c r="J4" s="1">
        <v>2.0</v>
      </c>
      <c r="K4" s="1">
        <v>2.0</v>
      </c>
      <c r="L4" s="1">
        <v>2.0</v>
      </c>
      <c r="M4" s="1">
        <v>2.0</v>
      </c>
      <c r="N4" s="1">
        <v>2.0</v>
      </c>
      <c r="O4" s="1">
        <v>1.0</v>
      </c>
      <c r="P4" s="30">
        <v>1.0</v>
      </c>
      <c r="R4" t="str">
        <f t="shared" si="3"/>
        <v>00000222</v>
      </c>
      <c r="S4" t="str">
        <f t="shared" si="4"/>
        <v>22222211</v>
      </c>
      <c r="U4" t="str">
        <f t="shared" si="5"/>
        <v>00</v>
      </c>
      <c r="V4" t="str">
        <f t="shared" si="6"/>
        <v>00</v>
      </c>
      <c r="W4" t="str">
        <f t="shared" si="7"/>
        <v>00</v>
      </c>
      <c r="X4" t="str">
        <f t="shared" si="8"/>
        <v>00</v>
      </c>
      <c r="Y4" t="str">
        <f t="shared" si="9"/>
        <v>00</v>
      </c>
      <c r="Z4" t="str">
        <f t="shared" si="10"/>
        <v>10</v>
      </c>
      <c r="AA4" t="str">
        <f t="shared" si="11"/>
        <v>10</v>
      </c>
      <c r="AB4" t="str">
        <f t="shared" si="12"/>
        <v>10</v>
      </c>
      <c r="AC4" t="str">
        <f t="shared" si="13"/>
        <v>10</v>
      </c>
      <c r="AD4" t="str">
        <f t="shared" si="14"/>
        <v>10</v>
      </c>
      <c r="AE4" t="str">
        <f t="shared" si="15"/>
        <v>10</v>
      </c>
      <c r="AF4" t="str">
        <f t="shared" si="16"/>
        <v>10</v>
      </c>
      <c r="AG4" t="str">
        <f t="shared" si="17"/>
        <v>10</v>
      </c>
      <c r="AH4" t="str">
        <f t="shared" si="18"/>
        <v>10</v>
      </c>
      <c r="AI4" t="str">
        <f t="shared" si="19"/>
        <v>01</v>
      </c>
      <c r="AJ4" t="str">
        <f t="shared" si="20"/>
        <v>01</v>
      </c>
      <c r="AL4" t="str">
        <f t="shared" ref="AL4:BA4" si="26">MID(U4,1,1)</f>
        <v>0</v>
      </c>
      <c r="AM4" t="str">
        <f t="shared" si="26"/>
        <v>0</v>
      </c>
      <c r="AN4" t="str">
        <f t="shared" si="26"/>
        <v>0</v>
      </c>
      <c r="AO4" t="str">
        <f t="shared" si="26"/>
        <v>0</v>
      </c>
      <c r="AP4" t="str">
        <f t="shared" si="26"/>
        <v>0</v>
      </c>
      <c r="AQ4" t="str">
        <f t="shared" si="26"/>
        <v>1</v>
      </c>
      <c r="AR4" t="str">
        <f t="shared" si="26"/>
        <v>1</v>
      </c>
      <c r="AS4" t="str">
        <f t="shared" si="26"/>
        <v>1</v>
      </c>
      <c r="AT4" t="str">
        <f t="shared" si="26"/>
        <v>1</v>
      </c>
      <c r="AU4" t="str">
        <f t="shared" si="26"/>
        <v>1</v>
      </c>
      <c r="AV4" t="str">
        <f t="shared" si="26"/>
        <v>1</v>
      </c>
      <c r="AW4" t="str">
        <f t="shared" si="26"/>
        <v>1</v>
      </c>
      <c r="AX4" t="str">
        <f t="shared" si="26"/>
        <v>1</v>
      </c>
      <c r="AY4" t="str">
        <f t="shared" si="26"/>
        <v>1</v>
      </c>
      <c r="AZ4" t="str">
        <f t="shared" si="26"/>
        <v>0</v>
      </c>
      <c r="BA4" t="str">
        <f t="shared" si="26"/>
        <v>0</v>
      </c>
      <c r="BC4" t="str">
        <f t="shared" si="22"/>
        <v>00000111</v>
      </c>
      <c r="BD4" t="str">
        <f t="shared" si="23"/>
        <v>11111100</v>
      </c>
      <c r="BF4" t="str">
        <f t="shared" ref="BF4:BG4" si="27">CONCAT("0x", BIN2HEX(BC4,2))</f>
        <v>0x07</v>
      </c>
      <c r="BG4" t="str">
        <f t="shared" si="27"/>
        <v>0xFC</v>
      </c>
      <c r="BH4" s="35" t="str">
        <f t="shared" si="25"/>
        <v>0x07, 0xFC,</v>
      </c>
    </row>
    <row r="5">
      <c r="A5" s="26">
        <v>0.0</v>
      </c>
      <c r="B5" s="1">
        <v>0.0</v>
      </c>
      <c r="C5" s="1">
        <v>0.0</v>
      </c>
      <c r="D5" s="1">
        <v>0.0</v>
      </c>
      <c r="E5" s="1">
        <v>0.0</v>
      </c>
      <c r="F5" s="1">
        <v>3.0</v>
      </c>
      <c r="G5" s="1">
        <v>3.0</v>
      </c>
      <c r="H5" s="30">
        <v>3.0</v>
      </c>
      <c r="I5" s="26">
        <v>1.0</v>
      </c>
      <c r="J5" s="1">
        <v>1.0</v>
      </c>
      <c r="K5" s="1">
        <v>3.0</v>
      </c>
      <c r="L5" s="1">
        <v>1.0</v>
      </c>
      <c r="M5" s="1">
        <v>0.0</v>
      </c>
      <c r="N5" s="1">
        <v>3.0</v>
      </c>
      <c r="O5" s="1">
        <v>3.0</v>
      </c>
      <c r="P5" s="30">
        <v>3.0</v>
      </c>
      <c r="R5" t="str">
        <f t="shared" si="3"/>
        <v>00000333</v>
      </c>
      <c r="S5" t="str">
        <f t="shared" si="4"/>
        <v>11310333</v>
      </c>
      <c r="U5" t="str">
        <f t="shared" si="5"/>
        <v>00</v>
      </c>
      <c r="V5" t="str">
        <f t="shared" si="6"/>
        <v>00</v>
      </c>
      <c r="W5" t="str">
        <f t="shared" si="7"/>
        <v>00</v>
      </c>
      <c r="X5" t="str">
        <f t="shared" si="8"/>
        <v>00</v>
      </c>
      <c r="Y5" t="str">
        <f t="shared" si="9"/>
        <v>00</v>
      </c>
      <c r="Z5" t="str">
        <f t="shared" si="10"/>
        <v>11</v>
      </c>
      <c r="AA5" t="str">
        <f t="shared" si="11"/>
        <v>11</v>
      </c>
      <c r="AB5" t="str">
        <f t="shared" si="12"/>
        <v>11</v>
      </c>
      <c r="AC5" t="str">
        <f t="shared" si="13"/>
        <v>01</v>
      </c>
      <c r="AD5" t="str">
        <f t="shared" si="14"/>
        <v>01</v>
      </c>
      <c r="AE5" t="str">
        <f t="shared" si="15"/>
        <v>11</v>
      </c>
      <c r="AF5" t="str">
        <f t="shared" si="16"/>
        <v>01</v>
      </c>
      <c r="AG5" t="str">
        <f t="shared" si="17"/>
        <v>00</v>
      </c>
      <c r="AH5" t="str">
        <f t="shared" si="18"/>
        <v>11</v>
      </c>
      <c r="AI5" t="str">
        <f t="shared" si="19"/>
        <v>11</v>
      </c>
      <c r="AJ5" t="str">
        <f t="shared" si="20"/>
        <v>11</v>
      </c>
      <c r="AL5" t="str">
        <f t="shared" ref="AL5:BA5" si="28">MID(U5,1,1)</f>
        <v>0</v>
      </c>
      <c r="AM5" t="str">
        <f t="shared" si="28"/>
        <v>0</v>
      </c>
      <c r="AN5" t="str">
        <f t="shared" si="28"/>
        <v>0</v>
      </c>
      <c r="AO5" t="str">
        <f t="shared" si="28"/>
        <v>0</v>
      </c>
      <c r="AP5" t="str">
        <f t="shared" si="28"/>
        <v>0</v>
      </c>
      <c r="AQ5" t="str">
        <f t="shared" si="28"/>
        <v>1</v>
      </c>
      <c r="AR5" t="str">
        <f t="shared" si="28"/>
        <v>1</v>
      </c>
      <c r="AS5" t="str">
        <f t="shared" si="28"/>
        <v>1</v>
      </c>
      <c r="AT5" t="str">
        <f t="shared" si="28"/>
        <v>0</v>
      </c>
      <c r="AU5" t="str">
        <f t="shared" si="28"/>
        <v>0</v>
      </c>
      <c r="AV5" t="str">
        <f t="shared" si="28"/>
        <v>1</v>
      </c>
      <c r="AW5" t="str">
        <f t="shared" si="28"/>
        <v>0</v>
      </c>
      <c r="AX5" t="str">
        <f t="shared" si="28"/>
        <v>0</v>
      </c>
      <c r="AY5" t="str">
        <f t="shared" si="28"/>
        <v>1</v>
      </c>
      <c r="AZ5" t="str">
        <f t="shared" si="28"/>
        <v>1</v>
      </c>
      <c r="BA5" t="str">
        <f t="shared" si="28"/>
        <v>1</v>
      </c>
      <c r="BC5" t="str">
        <f t="shared" si="22"/>
        <v>00000111</v>
      </c>
      <c r="BD5" t="str">
        <f t="shared" si="23"/>
        <v>00100111</v>
      </c>
      <c r="BF5" t="str">
        <f t="shared" ref="BF5:BG5" si="29">CONCAT("0x", BIN2HEX(BC5,2))</f>
        <v>0x07</v>
      </c>
      <c r="BG5" t="str">
        <f t="shared" si="29"/>
        <v>0x27</v>
      </c>
      <c r="BH5" s="35" t="str">
        <f t="shared" si="25"/>
        <v>0x07, 0x27,</v>
      </c>
    </row>
    <row r="6">
      <c r="A6" s="26">
        <v>0.0</v>
      </c>
      <c r="B6" s="1">
        <v>0.0</v>
      </c>
      <c r="C6" s="1">
        <v>0.0</v>
      </c>
      <c r="D6" s="1">
        <v>0.0</v>
      </c>
      <c r="E6" s="1">
        <v>3.0</v>
      </c>
      <c r="F6" s="1">
        <v>1.0</v>
      </c>
      <c r="G6" s="1">
        <v>3.0</v>
      </c>
      <c r="H6" s="30">
        <v>1.0</v>
      </c>
      <c r="I6" s="26">
        <v>1.0</v>
      </c>
      <c r="J6" s="1">
        <v>1.0</v>
      </c>
      <c r="K6" s="1">
        <v>3.0</v>
      </c>
      <c r="L6" s="1">
        <v>1.0</v>
      </c>
      <c r="M6" s="1">
        <v>1.0</v>
      </c>
      <c r="N6" s="1">
        <v>3.0</v>
      </c>
      <c r="O6" s="1">
        <v>3.0</v>
      </c>
      <c r="P6" s="30">
        <v>3.0</v>
      </c>
      <c r="R6" t="str">
        <f t="shared" si="3"/>
        <v>00003131</v>
      </c>
      <c r="S6" t="str">
        <f t="shared" si="4"/>
        <v>11311333</v>
      </c>
      <c r="U6" t="str">
        <f t="shared" si="5"/>
        <v>00</v>
      </c>
      <c r="V6" t="str">
        <f t="shared" si="6"/>
        <v>00</v>
      </c>
      <c r="W6" t="str">
        <f t="shared" si="7"/>
        <v>00</v>
      </c>
      <c r="X6" t="str">
        <f t="shared" si="8"/>
        <v>00</v>
      </c>
      <c r="Y6" t="str">
        <f t="shared" si="9"/>
        <v>11</v>
      </c>
      <c r="Z6" t="str">
        <f t="shared" si="10"/>
        <v>01</v>
      </c>
      <c r="AA6" t="str">
        <f t="shared" si="11"/>
        <v>11</v>
      </c>
      <c r="AB6" t="str">
        <f t="shared" si="12"/>
        <v>01</v>
      </c>
      <c r="AC6" t="str">
        <f t="shared" si="13"/>
        <v>01</v>
      </c>
      <c r="AD6" t="str">
        <f t="shared" si="14"/>
        <v>01</v>
      </c>
      <c r="AE6" t="str">
        <f t="shared" si="15"/>
        <v>11</v>
      </c>
      <c r="AF6" t="str">
        <f t="shared" si="16"/>
        <v>01</v>
      </c>
      <c r="AG6" t="str">
        <f t="shared" si="17"/>
        <v>01</v>
      </c>
      <c r="AH6" t="str">
        <f t="shared" si="18"/>
        <v>11</v>
      </c>
      <c r="AI6" t="str">
        <f t="shared" si="19"/>
        <v>11</v>
      </c>
      <c r="AJ6" t="str">
        <f t="shared" si="20"/>
        <v>11</v>
      </c>
      <c r="AL6" t="str">
        <f t="shared" ref="AL6:BA6" si="30">MID(U6,1,1)</f>
        <v>0</v>
      </c>
      <c r="AM6" t="str">
        <f t="shared" si="30"/>
        <v>0</v>
      </c>
      <c r="AN6" t="str">
        <f t="shared" si="30"/>
        <v>0</v>
      </c>
      <c r="AO6" t="str">
        <f t="shared" si="30"/>
        <v>0</v>
      </c>
      <c r="AP6" t="str">
        <f t="shared" si="30"/>
        <v>1</v>
      </c>
      <c r="AQ6" t="str">
        <f t="shared" si="30"/>
        <v>0</v>
      </c>
      <c r="AR6" t="str">
        <f t="shared" si="30"/>
        <v>1</v>
      </c>
      <c r="AS6" t="str">
        <f t="shared" si="30"/>
        <v>0</v>
      </c>
      <c r="AT6" t="str">
        <f t="shared" si="30"/>
        <v>0</v>
      </c>
      <c r="AU6" t="str">
        <f t="shared" si="30"/>
        <v>0</v>
      </c>
      <c r="AV6" t="str">
        <f t="shared" si="30"/>
        <v>1</v>
      </c>
      <c r="AW6" t="str">
        <f t="shared" si="30"/>
        <v>0</v>
      </c>
      <c r="AX6" t="str">
        <f t="shared" si="30"/>
        <v>0</v>
      </c>
      <c r="AY6" t="str">
        <f t="shared" si="30"/>
        <v>1</v>
      </c>
      <c r="AZ6" t="str">
        <f t="shared" si="30"/>
        <v>1</v>
      </c>
      <c r="BA6" t="str">
        <f t="shared" si="30"/>
        <v>1</v>
      </c>
      <c r="BC6" t="str">
        <f t="shared" si="22"/>
        <v>00001010</v>
      </c>
      <c r="BD6" t="str">
        <f t="shared" si="23"/>
        <v>00100111</v>
      </c>
      <c r="BF6" t="str">
        <f t="shared" ref="BF6:BG6" si="31">CONCAT("0x", BIN2HEX(BC6,2))</f>
        <v>0x0A</v>
      </c>
      <c r="BG6" t="str">
        <f t="shared" si="31"/>
        <v>0x27</v>
      </c>
      <c r="BH6" s="35" t="str">
        <f t="shared" si="25"/>
        <v>0x0A, 0x27,</v>
      </c>
    </row>
    <row r="7">
      <c r="A7" s="26">
        <v>0.0</v>
      </c>
      <c r="B7" s="36">
        <v>0.0</v>
      </c>
      <c r="C7" s="36">
        <v>0.0</v>
      </c>
      <c r="D7" s="36">
        <v>0.0</v>
      </c>
      <c r="E7" s="1">
        <v>3.0</v>
      </c>
      <c r="F7" s="1">
        <v>1.0</v>
      </c>
      <c r="G7" s="1">
        <v>3.0</v>
      </c>
      <c r="H7" s="30">
        <v>3.0</v>
      </c>
      <c r="I7" s="26">
        <v>1.0</v>
      </c>
      <c r="J7" s="1">
        <v>1.0</v>
      </c>
      <c r="K7" s="1">
        <v>1.0</v>
      </c>
      <c r="L7" s="1">
        <v>3.0</v>
      </c>
      <c r="M7" s="1">
        <v>1.0</v>
      </c>
      <c r="N7" s="1">
        <v>1.0</v>
      </c>
      <c r="O7" s="1">
        <v>1.0</v>
      </c>
      <c r="P7" s="30">
        <v>3.0</v>
      </c>
      <c r="R7" t="str">
        <f t="shared" si="3"/>
        <v>00003133</v>
      </c>
      <c r="S7" t="str">
        <f t="shared" si="4"/>
        <v>11131113</v>
      </c>
      <c r="U7" t="str">
        <f t="shared" si="5"/>
        <v>00</v>
      </c>
      <c r="V7" t="str">
        <f t="shared" si="6"/>
        <v>00</v>
      </c>
      <c r="W7" t="str">
        <f t="shared" si="7"/>
        <v>00</v>
      </c>
      <c r="X7" t="str">
        <f t="shared" si="8"/>
        <v>00</v>
      </c>
      <c r="Y7" t="str">
        <f t="shared" si="9"/>
        <v>11</v>
      </c>
      <c r="Z7" t="str">
        <f t="shared" si="10"/>
        <v>01</v>
      </c>
      <c r="AA7" t="str">
        <f t="shared" si="11"/>
        <v>11</v>
      </c>
      <c r="AB7" t="str">
        <f t="shared" si="12"/>
        <v>11</v>
      </c>
      <c r="AC7" t="str">
        <f t="shared" si="13"/>
        <v>01</v>
      </c>
      <c r="AD7" t="str">
        <f t="shared" si="14"/>
        <v>01</v>
      </c>
      <c r="AE7" t="str">
        <f t="shared" si="15"/>
        <v>01</v>
      </c>
      <c r="AF7" t="str">
        <f t="shared" si="16"/>
        <v>11</v>
      </c>
      <c r="AG7" t="str">
        <f t="shared" si="17"/>
        <v>01</v>
      </c>
      <c r="AH7" t="str">
        <f t="shared" si="18"/>
        <v>01</v>
      </c>
      <c r="AI7" t="str">
        <f t="shared" si="19"/>
        <v>01</v>
      </c>
      <c r="AJ7" t="str">
        <f t="shared" si="20"/>
        <v>11</v>
      </c>
      <c r="AL7" t="str">
        <f t="shared" ref="AL7:BA7" si="32">MID(U7,1,1)</f>
        <v>0</v>
      </c>
      <c r="AM7" t="str">
        <f t="shared" si="32"/>
        <v>0</v>
      </c>
      <c r="AN7" t="str">
        <f t="shared" si="32"/>
        <v>0</v>
      </c>
      <c r="AO7" t="str">
        <f t="shared" si="32"/>
        <v>0</v>
      </c>
      <c r="AP7" t="str">
        <f t="shared" si="32"/>
        <v>1</v>
      </c>
      <c r="AQ7" t="str">
        <f t="shared" si="32"/>
        <v>0</v>
      </c>
      <c r="AR7" t="str">
        <f t="shared" si="32"/>
        <v>1</v>
      </c>
      <c r="AS7" t="str">
        <f t="shared" si="32"/>
        <v>1</v>
      </c>
      <c r="AT7" t="str">
        <f t="shared" si="32"/>
        <v>0</v>
      </c>
      <c r="AU7" t="str">
        <f t="shared" si="32"/>
        <v>0</v>
      </c>
      <c r="AV7" t="str">
        <f t="shared" si="32"/>
        <v>0</v>
      </c>
      <c r="AW7" t="str">
        <f t="shared" si="32"/>
        <v>1</v>
      </c>
      <c r="AX7" t="str">
        <f t="shared" si="32"/>
        <v>0</v>
      </c>
      <c r="AY7" t="str">
        <f t="shared" si="32"/>
        <v>0</v>
      </c>
      <c r="AZ7" t="str">
        <f t="shared" si="32"/>
        <v>0</v>
      </c>
      <c r="BA7" t="str">
        <f t="shared" si="32"/>
        <v>1</v>
      </c>
      <c r="BC7" t="str">
        <f t="shared" si="22"/>
        <v>00001011</v>
      </c>
      <c r="BD7" t="str">
        <f t="shared" si="23"/>
        <v>00010001</v>
      </c>
      <c r="BF7" t="str">
        <f t="shared" ref="BF7:BG7" si="33">CONCAT("0x", BIN2HEX(BC7,2))</f>
        <v>0x0B</v>
      </c>
      <c r="BG7" t="str">
        <f t="shared" si="33"/>
        <v>0x11</v>
      </c>
      <c r="BH7" s="35" t="str">
        <f t="shared" si="25"/>
        <v>0x0B, 0x11,</v>
      </c>
    </row>
    <row r="8">
      <c r="A8" s="26">
        <v>0.0</v>
      </c>
      <c r="B8" s="36">
        <v>0.0</v>
      </c>
      <c r="C8" s="36">
        <v>0.0</v>
      </c>
      <c r="D8" s="36">
        <v>0.0</v>
      </c>
      <c r="E8" s="1">
        <v>3.0</v>
      </c>
      <c r="F8" s="1">
        <v>3.0</v>
      </c>
      <c r="G8" s="1">
        <v>1.0</v>
      </c>
      <c r="H8" s="30">
        <v>1.0</v>
      </c>
      <c r="I8" s="26">
        <v>1.0</v>
      </c>
      <c r="J8" s="1">
        <v>1.0</v>
      </c>
      <c r="K8" s="1">
        <v>3.0</v>
      </c>
      <c r="L8" s="1">
        <v>3.0</v>
      </c>
      <c r="M8" s="1">
        <v>3.0</v>
      </c>
      <c r="N8" s="1">
        <v>3.0</v>
      </c>
      <c r="O8" s="1">
        <v>3.0</v>
      </c>
      <c r="P8" s="30">
        <v>0.0</v>
      </c>
      <c r="R8" t="str">
        <f t="shared" si="3"/>
        <v>00003311</v>
      </c>
      <c r="S8" t="str">
        <f t="shared" si="4"/>
        <v>11333330</v>
      </c>
      <c r="U8" t="str">
        <f t="shared" si="5"/>
        <v>00</v>
      </c>
      <c r="V8" t="str">
        <f t="shared" si="6"/>
        <v>00</v>
      </c>
      <c r="W8" t="str">
        <f t="shared" si="7"/>
        <v>00</v>
      </c>
      <c r="X8" t="str">
        <f t="shared" si="8"/>
        <v>00</v>
      </c>
      <c r="Y8" t="str">
        <f t="shared" si="9"/>
        <v>11</v>
      </c>
      <c r="Z8" t="str">
        <f t="shared" si="10"/>
        <v>11</v>
      </c>
      <c r="AA8" t="str">
        <f t="shared" si="11"/>
        <v>01</v>
      </c>
      <c r="AB8" t="str">
        <f t="shared" si="12"/>
        <v>01</v>
      </c>
      <c r="AC8" t="str">
        <f t="shared" si="13"/>
        <v>01</v>
      </c>
      <c r="AD8" t="str">
        <f t="shared" si="14"/>
        <v>01</v>
      </c>
      <c r="AE8" t="str">
        <f t="shared" si="15"/>
        <v>11</v>
      </c>
      <c r="AF8" t="str">
        <f t="shared" si="16"/>
        <v>11</v>
      </c>
      <c r="AG8" t="str">
        <f t="shared" si="17"/>
        <v>11</v>
      </c>
      <c r="AH8" t="str">
        <f t="shared" si="18"/>
        <v>11</v>
      </c>
      <c r="AI8" t="str">
        <f t="shared" si="19"/>
        <v>11</v>
      </c>
      <c r="AJ8" t="str">
        <f t="shared" si="20"/>
        <v>00</v>
      </c>
      <c r="AL8" t="str">
        <f t="shared" ref="AL8:BA8" si="34">MID(U8,1,1)</f>
        <v>0</v>
      </c>
      <c r="AM8" t="str">
        <f t="shared" si="34"/>
        <v>0</v>
      </c>
      <c r="AN8" t="str">
        <f t="shared" si="34"/>
        <v>0</v>
      </c>
      <c r="AO8" t="str">
        <f t="shared" si="34"/>
        <v>0</v>
      </c>
      <c r="AP8" t="str">
        <f t="shared" si="34"/>
        <v>1</v>
      </c>
      <c r="AQ8" t="str">
        <f t="shared" si="34"/>
        <v>1</v>
      </c>
      <c r="AR8" t="str">
        <f t="shared" si="34"/>
        <v>0</v>
      </c>
      <c r="AS8" t="str">
        <f t="shared" si="34"/>
        <v>0</v>
      </c>
      <c r="AT8" t="str">
        <f t="shared" si="34"/>
        <v>0</v>
      </c>
      <c r="AU8" t="str">
        <f t="shared" si="34"/>
        <v>0</v>
      </c>
      <c r="AV8" t="str">
        <f t="shared" si="34"/>
        <v>1</v>
      </c>
      <c r="AW8" t="str">
        <f t="shared" si="34"/>
        <v>1</v>
      </c>
      <c r="AX8" t="str">
        <f t="shared" si="34"/>
        <v>1</v>
      </c>
      <c r="AY8" t="str">
        <f t="shared" si="34"/>
        <v>1</v>
      </c>
      <c r="AZ8" t="str">
        <f t="shared" si="34"/>
        <v>1</v>
      </c>
      <c r="BA8" t="str">
        <f t="shared" si="34"/>
        <v>0</v>
      </c>
      <c r="BC8" t="str">
        <f t="shared" si="22"/>
        <v>00001100</v>
      </c>
      <c r="BD8" t="str">
        <f t="shared" si="23"/>
        <v>00111110</v>
      </c>
      <c r="BF8" t="str">
        <f t="shared" ref="BF8:BG8" si="35">CONCAT("0x", BIN2HEX(BC8,2))</f>
        <v>0x0C</v>
      </c>
      <c r="BG8" t="str">
        <f t="shared" si="35"/>
        <v>0x3E</v>
      </c>
      <c r="BH8" s="35" t="str">
        <f t="shared" si="25"/>
        <v>0x0C, 0x3E,</v>
      </c>
    </row>
    <row r="9">
      <c r="A9" s="26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30">
        <v>1.0</v>
      </c>
      <c r="I9" s="26">
        <v>1.0</v>
      </c>
      <c r="J9" s="1">
        <v>1.0</v>
      </c>
      <c r="K9" s="1">
        <v>1.0</v>
      </c>
      <c r="L9" s="1">
        <v>1.0</v>
      </c>
      <c r="M9" s="1">
        <v>1.0</v>
      </c>
      <c r="N9" s="1">
        <v>3.0</v>
      </c>
      <c r="O9" s="1">
        <v>0.0</v>
      </c>
      <c r="P9" s="30">
        <v>0.0</v>
      </c>
      <c r="R9" t="str">
        <f t="shared" si="3"/>
        <v>00000011</v>
      </c>
      <c r="S9" t="str">
        <f t="shared" si="4"/>
        <v>11111300</v>
      </c>
      <c r="U9" t="str">
        <f t="shared" si="5"/>
        <v>00</v>
      </c>
      <c r="V9" t="str">
        <f t="shared" si="6"/>
        <v>00</v>
      </c>
      <c r="W9" t="str">
        <f t="shared" si="7"/>
        <v>00</v>
      </c>
      <c r="X9" t="str">
        <f t="shared" si="8"/>
        <v>00</v>
      </c>
      <c r="Y9" t="str">
        <f t="shared" si="9"/>
        <v>00</v>
      </c>
      <c r="Z9" t="str">
        <f t="shared" si="10"/>
        <v>00</v>
      </c>
      <c r="AA9" t="str">
        <f t="shared" si="11"/>
        <v>01</v>
      </c>
      <c r="AB9" t="str">
        <f t="shared" si="12"/>
        <v>01</v>
      </c>
      <c r="AC9" t="str">
        <f t="shared" si="13"/>
        <v>01</v>
      </c>
      <c r="AD9" t="str">
        <f t="shared" si="14"/>
        <v>01</v>
      </c>
      <c r="AE9" t="str">
        <f t="shared" si="15"/>
        <v>01</v>
      </c>
      <c r="AF9" t="str">
        <f t="shared" si="16"/>
        <v>01</v>
      </c>
      <c r="AG9" t="str">
        <f t="shared" si="17"/>
        <v>01</v>
      </c>
      <c r="AH9" t="str">
        <f t="shared" si="18"/>
        <v>11</v>
      </c>
      <c r="AI9" t="str">
        <f t="shared" si="19"/>
        <v>00</v>
      </c>
      <c r="AJ9" t="str">
        <f t="shared" si="20"/>
        <v>00</v>
      </c>
      <c r="AL9" t="str">
        <f t="shared" ref="AL9:BA9" si="36">MID(U9,1,1)</f>
        <v>0</v>
      </c>
      <c r="AM9" t="str">
        <f t="shared" si="36"/>
        <v>0</v>
      </c>
      <c r="AN9" t="str">
        <f t="shared" si="36"/>
        <v>0</v>
      </c>
      <c r="AO9" t="str">
        <f t="shared" si="36"/>
        <v>0</v>
      </c>
      <c r="AP9" t="str">
        <f t="shared" si="36"/>
        <v>0</v>
      </c>
      <c r="AQ9" t="str">
        <f t="shared" si="36"/>
        <v>0</v>
      </c>
      <c r="AR9" t="str">
        <f t="shared" si="36"/>
        <v>0</v>
      </c>
      <c r="AS9" t="str">
        <f t="shared" si="36"/>
        <v>0</v>
      </c>
      <c r="AT9" t="str">
        <f t="shared" si="36"/>
        <v>0</v>
      </c>
      <c r="AU9" t="str">
        <f t="shared" si="36"/>
        <v>0</v>
      </c>
      <c r="AV9" t="str">
        <f t="shared" si="36"/>
        <v>0</v>
      </c>
      <c r="AW9" t="str">
        <f t="shared" si="36"/>
        <v>0</v>
      </c>
      <c r="AX9" t="str">
        <f t="shared" si="36"/>
        <v>0</v>
      </c>
      <c r="AY9" t="str">
        <f t="shared" si="36"/>
        <v>1</v>
      </c>
      <c r="AZ9" t="str">
        <f t="shared" si="36"/>
        <v>0</v>
      </c>
      <c r="BA9" t="str">
        <f t="shared" si="36"/>
        <v>0</v>
      </c>
      <c r="BC9" t="str">
        <f t="shared" si="22"/>
        <v>00000000</v>
      </c>
      <c r="BD9" t="str">
        <f t="shared" si="23"/>
        <v>00000100</v>
      </c>
      <c r="BF9" t="str">
        <f t="shared" ref="BF9:BG9" si="37">CONCAT("0x", BIN2HEX(BC9,2))</f>
        <v>0x00</v>
      </c>
      <c r="BG9" t="str">
        <f t="shared" si="37"/>
        <v>0x04</v>
      </c>
      <c r="BH9" s="35" t="str">
        <f t="shared" si="25"/>
        <v>0x00, 0x04,</v>
      </c>
    </row>
    <row r="10">
      <c r="A10" s="11">
        <v>0.0</v>
      </c>
      <c r="B10" s="28">
        <v>0.0</v>
      </c>
      <c r="C10" s="28">
        <v>3.0</v>
      </c>
      <c r="D10" s="28">
        <v>3.0</v>
      </c>
      <c r="E10" s="28">
        <v>3.0</v>
      </c>
      <c r="F10" s="28">
        <v>3.0</v>
      </c>
      <c r="G10" s="28">
        <v>3.0</v>
      </c>
      <c r="H10" s="29">
        <v>2.0</v>
      </c>
      <c r="I10" s="11">
        <v>3.0</v>
      </c>
      <c r="J10" s="28">
        <v>3.0</v>
      </c>
      <c r="K10" s="28">
        <v>3.0</v>
      </c>
      <c r="L10" s="28">
        <v>2.0</v>
      </c>
      <c r="M10" s="28">
        <v>3.0</v>
      </c>
      <c r="N10" s="28">
        <v>0.0</v>
      </c>
      <c r="O10" s="28">
        <v>0.0</v>
      </c>
      <c r="P10" s="29">
        <v>0.0</v>
      </c>
      <c r="R10" t="str">
        <f t="shared" si="3"/>
        <v>00333332</v>
      </c>
      <c r="S10" t="str">
        <f t="shared" si="4"/>
        <v>33323000</v>
      </c>
      <c r="U10" t="str">
        <f t="shared" si="5"/>
        <v>00</v>
      </c>
      <c r="V10" t="str">
        <f t="shared" si="6"/>
        <v>00</v>
      </c>
      <c r="W10" t="str">
        <f t="shared" si="7"/>
        <v>11</v>
      </c>
      <c r="X10" t="str">
        <f t="shared" si="8"/>
        <v>11</v>
      </c>
      <c r="Y10" t="str">
        <f t="shared" si="9"/>
        <v>11</v>
      </c>
      <c r="Z10" t="str">
        <f t="shared" si="10"/>
        <v>11</v>
      </c>
      <c r="AA10" t="str">
        <f t="shared" si="11"/>
        <v>11</v>
      </c>
      <c r="AB10" t="str">
        <f t="shared" si="12"/>
        <v>10</v>
      </c>
      <c r="AC10" t="str">
        <f t="shared" si="13"/>
        <v>11</v>
      </c>
      <c r="AD10" t="str">
        <f t="shared" si="14"/>
        <v>11</v>
      </c>
      <c r="AE10" t="str">
        <f t="shared" si="15"/>
        <v>11</v>
      </c>
      <c r="AF10" t="str">
        <f t="shared" si="16"/>
        <v>10</v>
      </c>
      <c r="AG10" t="str">
        <f t="shared" si="17"/>
        <v>11</v>
      </c>
      <c r="AH10" t="str">
        <f t="shared" si="18"/>
        <v>00</v>
      </c>
      <c r="AI10" t="str">
        <f t="shared" si="19"/>
        <v>00</v>
      </c>
      <c r="AJ10" t="str">
        <f t="shared" si="20"/>
        <v>00</v>
      </c>
      <c r="AL10" t="str">
        <f t="shared" ref="AL10:BA10" si="38">MID(U10,1,1)</f>
        <v>0</v>
      </c>
      <c r="AM10" t="str">
        <f t="shared" si="38"/>
        <v>0</v>
      </c>
      <c r="AN10" t="str">
        <f t="shared" si="38"/>
        <v>1</v>
      </c>
      <c r="AO10" t="str">
        <f t="shared" si="38"/>
        <v>1</v>
      </c>
      <c r="AP10" t="str">
        <f t="shared" si="38"/>
        <v>1</v>
      </c>
      <c r="AQ10" t="str">
        <f t="shared" si="38"/>
        <v>1</v>
      </c>
      <c r="AR10" t="str">
        <f t="shared" si="38"/>
        <v>1</v>
      </c>
      <c r="AS10" t="str">
        <f t="shared" si="38"/>
        <v>1</v>
      </c>
      <c r="AT10" t="str">
        <f t="shared" si="38"/>
        <v>1</v>
      </c>
      <c r="AU10" t="str">
        <f t="shared" si="38"/>
        <v>1</v>
      </c>
      <c r="AV10" t="str">
        <f t="shared" si="38"/>
        <v>1</v>
      </c>
      <c r="AW10" t="str">
        <f t="shared" si="38"/>
        <v>1</v>
      </c>
      <c r="AX10" t="str">
        <f t="shared" si="38"/>
        <v>1</v>
      </c>
      <c r="AY10" t="str">
        <f t="shared" si="38"/>
        <v>0</v>
      </c>
      <c r="AZ10" t="str">
        <f t="shared" si="38"/>
        <v>0</v>
      </c>
      <c r="BA10" t="str">
        <f t="shared" si="38"/>
        <v>0</v>
      </c>
      <c r="BC10" t="str">
        <f t="shared" si="22"/>
        <v>00111111</v>
      </c>
      <c r="BD10" t="str">
        <f t="shared" si="23"/>
        <v>11111000</v>
      </c>
      <c r="BF10" t="str">
        <f t="shared" ref="BF10:BG10" si="39">CONCAT("0x", BIN2HEX(BC10,2))</f>
        <v>0x3F</v>
      </c>
      <c r="BG10" t="str">
        <f t="shared" si="39"/>
        <v>0xF8</v>
      </c>
      <c r="BH10" s="35" t="str">
        <f t="shared" si="25"/>
        <v>0x3F, 0xF8,</v>
      </c>
    </row>
    <row r="11">
      <c r="A11" s="26">
        <v>0.0</v>
      </c>
      <c r="B11" s="1">
        <v>3.0</v>
      </c>
      <c r="C11" s="1">
        <v>3.0</v>
      </c>
      <c r="D11" s="1">
        <v>3.0</v>
      </c>
      <c r="E11" s="1">
        <v>3.0</v>
      </c>
      <c r="F11" s="1">
        <v>3.0</v>
      </c>
      <c r="G11" s="1">
        <v>3.0</v>
      </c>
      <c r="H11" s="30">
        <v>3.0</v>
      </c>
      <c r="I11" s="26">
        <v>2.0</v>
      </c>
      <c r="J11" s="1">
        <v>3.0</v>
      </c>
      <c r="K11" s="1">
        <v>3.0</v>
      </c>
      <c r="L11" s="1">
        <v>3.0</v>
      </c>
      <c r="M11" s="1">
        <v>2.0</v>
      </c>
      <c r="N11" s="1">
        <v>0.0</v>
      </c>
      <c r="O11" s="1">
        <v>0.0</v>
      </c>
      <c r="P11" s="30">
        <v>3.0</v>
      </c>
      <c r="R11" t="str">
        <f t="shared" si="3"/>
        <v>03333333</v>
      </c>
      <c r="S11" t="str">
        <f t="shared" si="4"/>
        <v>23332003</v>
      </c>
      <c r="U11" t="str">
        <f t="shared" si="5"/>
        <v>00</v>
      </c>
      <c r="V11" t="str">
        <f t="shared" si="6"/>
        <v>11</v>
      </c>
      <c r="W11" t="str">
        <f t="shared" si="7"/>
        <v>11</v>
      </c>
      <c r="X11" t="str">
        <f t="shared" si="8"/>
        <v>11</v>
      </c>
      <c r="Y11" t="str">
        <f t="shared" si="9"/>
        <v>11</v>
      </c>
      <c r="Z11" t="str">
        <f t="shared" si="10"/>
        <v>11</v>
      </c>
      <c r="AA11" t="str">
        <f t="shared" si="11"/>
        <v>11</v>
      </c>
      <c r="AB11" t="str">
        <f t="shared" si="12"/>
        <v>11</v>
      </c>
      <c r="AC11" t="str">
        <f t="shared" si="13"/>
        <v>10</v>
      </c>
      <c r="AD11" t="str">
        <f t="shared" si="14"/>
        <v>11</v>
      </c>
      <c r="AE11" t="str">
        <f t="shared" si="15"/>
        <v>11</v>
      </c>
      <c r="AF11" t="str">
        <f t="shared" si="16"/>
        <v>11</v>
      </c>
      <c r="AG11" t="str">
        <f t="shared" si="17"/>
        <v>10</v>
      </c>
      <c r="AH11" t="str">
        <f t="shared" si="18"/>
        <v>00</v>
      </c>
      <c r="AI11" t="str">
        <f t="shared" si="19"/>
        <v>00</v>
      </c>
      <c r="AJ11" t="str">
        <f t="shared" si="20"/>
        <v>11</v>
      </c>
      <c r="AL11" t="str">
        <f t="shared" ref="AL11:BA11" si="40">MID(U11,1,1)</f>
        <v>0</v>
      </c>
      <c r="AM11" t="str">
        <f t="shared" si="40"/>
        <v>1</v>
      </c>
      <c r="AN11" t="str">
        <f t="shared" si="40"/>
        <v>1</v>
      </c>
      <c r="AO11" t="str">
        <f t="shared" si="40"/>
        <v>1</v>
      </c>
      <c r="AP11" t="str">
        <f t="shared" si="40"/>
        <v>1</v>
      </c>
      <c r="AQ11" t="str">
        <f t="shared" si="40"/>
        <v>1</v>
      </c>
      <c r="AR11" t="str">
        <f t="shared" si="40"/>
        <v>1</v>
      </c>
      <c r="AS11" t="str">
        <f t="shared" si="40"/>
        <v>1</v>
      </c>
      <c r="AT11" t="str">
        <f t="shared" si="40"/>
        <v>1</v>
      </c>
      <c r="AU11" t="str">
        <f t="shared" si="40"/>
        <v>1</v>
      </c>
      <c r="AV11" t="str">
        <f t="shared" si="40"/>
        <v>1</v>
      </c>
      <c r="AW11" t="str">
        <f t="shared" si="40"/>
        <v>1</v>
      </c>
      <c r="AX11" t="str">
        <f t="shared" si="40"/>
        <v>1</v>
      </c>
      <c r="AY11" t="str">
        <f t="shared" si="40"/>
        <v>0</v>
      </c>
      <c r="AZ11" t="str">
        <f t="shared" si="40"/>
        <v>0</v>
      </c>
      <c r="BA11" t="str">
        <f t="shared" si="40"/>
        <v>1</v>
      </c>
      <c r="BC11" t="str">
        <f t="shared" si="22"/>
        <v>01111111</v>
      </c>
      <c r="BD11" t="str">
        <f t="shared" si="23"/>
        <v>11111001</v>
      </c>
      <c r="BF11" t="str">
        <f t="shared" ref="BF11:BG11" si="41">CONCAT("0x", BIN2HEX(BC11,2))</f>
        <v>0x7F</v>
      </c>
      <c r="BG11" t="str">
        <f t="shared" si="41"/>
        <v>0xF9</v>
      </c>
      <c r="BH11" s="35" t="str">
        <f t="shared" si="25"/>
        <v>0x7F, 0xF9,</v>
      </c>
    </row>
    <row r="12">
      <c r="A12" s="26">
        <v>1.0</v>
      </c>
      <c r="B12" s="1">
        <v>1.0</v>
      </c>
      <c r="C12" s="1">
        <v>3.0</v>
      </c>
      <c r="D12" s="1">
        <v>3.0</v>
      </c>
      <c r="E12" s="1">
        <v>3.0</v>
      </c>
      <c r="F12" s="1">
        <v>3.0</v>
      </c>
      <c r="G12" s="1">
        <v>3.0</v>
      </c>
      <c r="H12" s="30">
        <v>3.0</v>
      </c>
      <c r="I12" s="26">
        <v>2.0</v>
      </c>
      <c r="J12" s="1">
        <v>2.0</v>
      </c>
      <c r="K12" s="1">
        <v>2.0</v>
      </c>
      <c r="L12" s="1">
        <v>2.0</v>
      </c>
      <c r="M12" s="1">
        <v>2.0</v>
      </c>
      <c r="N12" s="36">
        <v>0.0</v>
      </c>
      <c r="O12" s="36">
        <v>0.0</v>
      </c>
      <c r="P12" s="30">
        <v>3.0</v>
      </c>
      <c r="R12" t="str">
        <f t="shared" si="3"/>
        <v>11333333</v>
      </c>
      <c r="S12" t="str">
        <f t="shared" si="4"/>
        <v>22222003</v>
      </c>
      <c r="U12" t="str">
        <f t="shared" si="5"/>
        <v>01</v>
      </c>
      <c r="V12" t="str">
        <f t="shared" si="6"/>
        <v>01</v>
      </c>
      <c r="W12" t="str">
        <f t="shared" si="7"/>
        <v>11</v>
      </c>
      <c r="X12" t="str">
        <f t="shared" si="8"/>
        <v>11</v>
      </c>
      <c r="Y12" t="str">
        <f t="shared" si="9"/>
        <v>11</v>
      </c>
      <c r="Z12" t="str">
        <f t="shared" si="10"/>
        <v>11</v>
      </c>
      <c r="AA12" t="str">
        <f t="shared" si="11"/>
        <v>11</v>
      </c>
      <c r="AB12" t="str">
        <f t="shared" si="12"/>
        <v>11</v>
      </c>
      <c r="AC12" t="str">
        <f t="shared" si="13"/>
        <v>10</v>
      </c>
      <c r="AD12" t="str">
        <f t="shared" si="14"/>
        <v>10</v>
      </c>
      <c r="AE12" t="str">
        <f t="shared" si="15"/>
        <v>10</v>
      </c>
      <c r="AF12" t="str">
        <f t="shared" si="16"/>
        <v>10</v>
      </c>
      <c r="AG12" t="str">
        <f t="shared" si="17"/>
        <v>10</v>
      </c>
      <c r="AH12" t="str">
        <f t="shared" si="18"/>
        <v>00</v>
      </c>
      <c r="AI12" t="str">
        <f t="shared" si="19"/>
        <v>00</v>
      </c>
      <c r="AJ12" t="str">
        <f t="shared" si="20"/>
        <v>11</v>
      </c>
      <c r="AL12" t="str">
        <f t="shared" ref="AL12:BA12" si="42">MID(U12,1,1)</f>
        <v>0</v>
      </c>
      <c r="AM12" t="str">
        <f t="shared" si="42"/>
        <v>0</v>
      </c>
      <c r="AN12" t="str">
        <f t="shared" si="42"/>
        <v>1</v>
      </c>
      <c r="AO12" t="str">
        <f t="shared" si="42"/>
        <v>1</v>
      </c>
      <c r="AP12" t="str">
        <f t="shared" si="42"/>
        <v>1</v>
      </c>
      <c r="AQ12" t="str">
        <f t="shared" si="42"/>
        <v>1</v>
      </c>
      <c r="AR12" t="str">
        <f t="shared" si="42"/>
        <v>1</v>
      </c>
      <c r="AS12" t="str">
        <f t="shared" si="42"/>
        <v>1</v>
      </c>
      <c r="AT12" t="str">
        <f t="shared" si="42"/>
        <v>1</v>
      </c>
      <c r="AU12" t="str">
        <f t="shared" si="42"/>
        <v>1</v>
      </c>
      <c r="AV12" t="str">
        <f t="shared" si="42"/>
        <v>1</v>
      </c>
      <c r="AW12" t="str">
        <f t="shared" si="42"/>
        <v>1</v>
      </c>
      <c r="AX12" t="str">
        <f t="shared" si="42"/>
        <v>1</v>
      </c>
      <c r="AY12" t="str">
        <f t="shared" si="42"/>
        <v>0</v>
      </c>
      <c r="AZ12" t="str">
        <f t="shared" si="42"/>
        <v>0</v>
      </c>
      <c r="BA12" t="str">
        <f t="shared" si="42"/>
        <v>1</v>
      </c>
      <c r="BC12" t="str">
        <f t="shared" si="22"/>
        <v>00111111</v>
      </c>
      <c r="BD12" t="str">
        <f t="shared" si="23"/>
        <v>11111001</v>
      </c>
      <c r="BF12" t="str">
        <f t="shared" ref="BF12:BG12" si="43">CONCAT("0x", BIN2HEX(BC12,2))</f>
        <v>0x3F</v>
      </c>
      <c r="BG12" t="str">
        <f t="shared" si="43"/>
        <v>0xF9</v>
      </c>
      <c r="BH12" s="35" t="str">
        <f t="shared" si="25"/>
        <v>0x3F, 0xF9,</v>
      </c>
    </row>
    <row r="13">
      <c r="A13" s="26">
        <v>1.0</v>
      </c>
      <c r="B13" s="1">
        <v>1.0</v>
      </c>
      <c r="C13" s="1">
        <v>1.0</v>
      </c>
      <c r="D13" s="36">
        <v>0.0</v>
      </c>
      <c r="E13" s="1">
        <v>2.0</v>
      </c>
      <c r="F13" s="1">
        <v>2.0</v>
      </c>
      <c r="G13" s="1">
        <v>3.0</v>
      </c>
      <c r="H13" s="30">
        <v>2.0</v>
      </c>
      <c r="I13" s="26">
        <v>2.0</v>
      </c>
      <c r="J13" s="1">
        <v>1.0</v>
      </c>
      <c r="K13" s="1">
        <v>2.0</v>
      </c>
      <c r="L13" s="1">
        <v>2.0</v>
      </c>
      <c r="M13" s="1">
        <v>1.0</v>
      </c>
      <c r="N13" s="1">
        <v>2.0</v>
      </c>
      <c r="O13" s="1">
        <v>3.0</v>
      </c>
      <c r="P13" s="30">
        <v>3.0</v>
      </c>
      <c r="R13" t="str">
        <f t="shared" si="3"/>
        <v>11102232</v>
      </c>
      <c r="S13" t="str">
        <f t="shared" si="4"/>
        <v>21221233</v>
      </c>
      <c r="U13" t="str">
        <f t="shared" si="5"/>
        <v>01</v>
      </c>
      <c r="V13" t="str">
        <f t="shared" si="6"/>
        <v>01</v>
      </c>
      <c r="W13" t="str">
        <f t="shared" si="7"/>
        <v>01</v>
      </c>
      <c r="X13" t="str">
        <f t="shared" si="8"/>
        <v>00</v>
      </c>
      <c r="Y13" t="str">
        <f t="shared" si="9"/>
        <v>10</v>
      </c>
      <c r="Z13" t="str">
        <f t="shared" si="10"/>
        <v>10</v>
      </c>
      <c r="AA13" t="str">
        <f t="shared" si="11"/>
        <v>11</v>
      </c>
      <c r="AB13" t="str">
        <f t="shared" si="12"/>
        <v>10</v>
      </c>
      <c r="AC13" t="str">
        <f t="shared" si="13"/>
        <v>10</v>
      </c>
      <c r="AD13" t="str">
        <f t="shared" si="14"/>
        <v>01</v>
      </c>
      <c r="AE13" t="str">
        <f t="shared" si="15"/>
        <v>10</v>
      </c>
      <c r="AF13" t="str">
        <f t="shared" si="16"/>
        <v>10</v>
      </c>
      <c r="AG13" t="str">
        <f t="shared" si="17"/>
        <v>01</v>
      </c>
      <c r="AH13" t="str">
        <f t="shared" si="18"/>
        <v>10</v>
      </c>
      <c r="AI13" t="str">
        <f t="shared" si="19"/>
        <v>11</v>
      </c>
      <c r="AJ13" t="str">
        <f t="shared" si="20"/>
        <v>11</v>
      </c>
      <c r="AL13" t="str">
        <f t="shared" ref="AL13:BA13" si="44">MID(U13,1,1)</f>
        <v>0</v>
      </c>
      <c r="AM13" t="str">
        <f t="shared" si="44"/>
        <v>0</v>
      </c>
      <c r="AN13" t="str">
        <f t="shared" si="44"/>
        <v>0</v>
      </c>
      <c r="AO13" t="str">
        <f t="shared" si="44"/>
        <v>0</v>
      </c>
      <c r="AP13" t="str">
        <f t="shared" si="44"/>
        <v>1</v>
      </c>
      <c r="AQ13" t="str">
        <f t="shared" si="44"/>
        <v>1</v>
      </c>
      <c r="AR13" t="str">
        <f t="shared" si="44"/>
        <v>1</v>
      </c>
      <c r="AS13" t="str">
        <f t="shared" si="44"/>
        <v>1</v>
      </c>
      <c r="AT13" t="str">
        <f t="shared" si="44"/>
        <v>1</v>
      </c>
      <c r="AU13" t="str">
        <f t="shared" si="44"/>
        <v>0</v>
      </c>
      <c r="AV13" t="str">
        <f t="shared" si="44"/>
        <v>1</v>
      </c>
      <c r="AW13" t="str">
        <f t="shared" si="44"/>
        <v>1</v>
      </c>
      <c r="AX13" t="str">
        <f t="shared" si="44"/>
        <v>0</v>
      </c>
      <c r="AY13" t="str">
        <f t="shared" si="44"/>
        <v>1</v>
      </c>
      <c r="AZ13" t="str">
        <f t="shared" si="44"/>
        <v>1</v>
      </c>
      <c r="BA13" t="str">
        <f t="shared" si="44"/>
        <v>1</v>
      </c>
      <c r="BC13" t="str">
        <f t="shared" si="22"/>
        <v>00001111</v>
      </c>
      <c r="BD13" t="str">
        <f t="shared" si="23"/>
        <v>10110111</v>
      </c>
      <c r="BF13" t="str">
        <f t="shared" ref="BF13:BG13" si="45">CONCAT("0x", BIN2HEX(BC13,2))</f>
        <v>0x0F</v>
      </c>
      <c r="BG13" t="str">
        <f t="shared" si="45"/>
        <v>0xB7</v>
      </c>
      <c r="BH13" s="35" t="str">
        <f t="shared" si="25"/>
        <v>0x0F, 0xB7,</v>
      </c>
    </row>
    <row r="14">
      <c r="A14" s="26">
        <v>0.0</v>
      </c>
      <c r="B14" s="1">
        <v>1.0</v>
      </c>
      <c r="C14" s="1">
        <v>0.0</v>
      </c>
      <c r="D14" s="1">
        <v>3.0</v>
      </c>
      <c r="E14" s="1">
        <v>2.0</v>
      </c>
      <c r="F14" s="1">
        <v>2.0</v>
      </c>
      <c r="G14" s="1">
        <v>2.0</v>
      </c>
      <c r="H14" s="30">
        <v>2.0</v>
      </c>
      <c r="I14" s="26">
        <v>2.0</v>
      </c>
      <c r="J14" s="1">
        <v>2.0</v>
      </c>
      <c r="K14" s="1">
        <v>2.0</v>
      </c>
      <c r="L14" s="1">
        <v>2.0</v>
      </c>
      <c r="M14" s="1">
        <v>2.0</v>
      </c>
      <c r="N14" s="1">
        <v>2.0</v>
      </c>
      <c r="O14" s="1">
        <v>3.0</v>
      </c>
      <c r="P14" s="30">
        <v>3.0</v>
      </c>
      <c r="R14" t="str">
        <f t="shared" si="3"/>
        <v>01032222</v>
      </c>
      <c r="S14" t="str">
        <f t="shared" si="4"/>
        <v>22222233</v>
      </c>
      <c r="U14" t="str">
        <f t="shared" si="5"/>
        <v>00</v>
      </c>
      <c r="V14" t="str">
        <f t="shared" si="6"/>
        <v>01</v>
      </c>
      <c r="W14" t="str">
        <f t="shared" si="7"/>
        <v>00</v>
      </c>
      <c r="X14" t="str">
        <f t="shared" si="8"/>
        <v>11</v>
      </c>
      <c r="Y14" t="str">
        <f t="shared" si="9"/>
        <v>10</v>
      </c>
      <c r="Z14" t="str">
        <f t="shared" si="10"/>
        <v>10</v>
      </c>
      <c r="AA14" t="str">
        <f t="shared" si="11"/>
        <v>10</v>
      </c>
      <c r="AB14" t="str">
        <f t="shared" si="12"/>
        <v>10</v>
      </c>
      <c r="AC14" t="str">
        <f t="shared" si="13"/>
        <v>10</v>
      </c>
      <c r="AD14" t="str">
        <f t="shared" si="14"/>
        <v>10</v>
      </c>
      <c r="AE14" t="str">
        <f t="shared" si="15"/>
        <v>10</v>
      </c>
      <c r="AF14" t="str">
        <f t="shared" si="16"/>
        <v>10</v>
      </c>
      <c r="AG14" t="str">
        <f t="shared" si="17"/>
        <v>10</v>
      </c>
      <c r="AH14" t="str">
        <f t="shared" si="18"/>
        <v>10</v>
      </c>
      <c r="AI14" t="str">
        <f t="shared" si="19"/>
        <v>11</v>
      </c>
      <c r="AJ14" t="str">
        <f t="shared" si="20"/>
        <v>11</v>
      </c>
      <c r="AL14" t="str">
        <f t="shared" ref="AL14:BA14" si="46">MID(U14,1,1)</f>
        <v>0</v>
      </c>
      <c r="AM14" t="str">
        <f t="shared" si="46"/>
        <v>0</v>
      </c>
      <c r="AN14" t="str">
        <f t="shared" si="46"/>
        <v>0</v>
      </c>
      <c r="AO14" t="str">
        <f t="shared" si="46"/>
        <v>1</v>
      </c>
      <c r="AP14" t="str">
        <f t="shared" si="46"/>
        <v>1</v>
      </c>
      <c r="AQ14" t="str">
        <f t="shared" si="46"/>
        <v>1</v>
      </c>
      <c r="AR14" t="str">
        <f t="shared" si="46"/>
        <v>1</v>
      </c>
      <c r="AS14" t="str">
        <f t="shared" si="46"/>
        <v>1</v>
      </c>
      <c r="AT14" t="str">
        <f t="shared" si="46"/>
        <v>1</v>
      </c>
      <c r="AU14" t="str">
        <f t="shared" si="46"/>
        <v>1</v>
      </c>
      <c r="AV14" t="str">
        <f t="shared" si="46"/>
        <v>1</v>
      </c>
      <c r="AW14" t="str">
        <f t="shared" si="46"/>
        <v>1</v>
      </c>
      <c r="AX14" t="str">
        <f t="shared" si="46"/>
        <v>1</v>
      </c>
      <c r="AY14" t="str">
        <f t="shared" si="46"/>
        <v>1</v>
      </c>
      <c r="AZ14" t="str">
        <f t="shared" si="46"/>
        <v>1</v>
      </c>
      <c r="BA14" t="str">
        <f t="shared" si="46"/>
        <v>1</v>
      </c>
      <c r="BC14" t="str">
        <f t="shared" si="22"/>
        <v>00011111</v>
      </c>
      <c r="BD14" t="str">
        <f t="shared" si="23"/>
        <v>11111111</v>
      </c>
      <c r="BF14" t="str">
        <f t="shared" ref="BF14:BG14" si="47">CONCAT("0x", BIN2HEX(BC14,2))</f>
        <v>0x1F</v>
      </c>
      <c r="BG14" t="str">
        <f t="shared" si="47"/>
        <v>0xFF</v>
      </c>
      <c r="BH14" s="35" t="str">
        <f t="shared" si="25"/>
        <v>0x1F, 0xFF,</v>
      </c>
    </row>
    <row r="15">
      <c r="A15" s="26">
        <v>0.0</v>
      </c>
      <c r="B15" s="1">
        <v>0.0</v>
      </c>
      <c r="C15" s="1">
        <v>3.0</v>
      </c>
      <c r="D15" s="1">
        <v>3.0</v>
      </c>
      <c r="E15" s="1">
        <v>3.0</v>
      </c>
      <c r="F15" s="1">
        <v>2.0</v>
      </c>
      <c r="G15" s="1">
        <v>2.0</v>
      </c>
      <c r="H15" s="30">
        <v>2.0</v>
      </c>
      <c r="I15" s="26">
        <v>2.0</v>
      </c>
      <c r="J15" s="1">
        <v>2.0</v>
      </c>
      <c r="K15" s="1">
        <v>2.0</v>
      </c>
      <c r="L15" s="1">
        <v>2.0</v>
      </c>
      <c r="M15" s="1">
        <v>2.0</v>
      </c>
      <c r="N15" s="1">
        <v>2.0</v>
      </c>
      <c r="O15" s="1">
        <v>3.0</v>
      </c>
      <c r="P15" s="30">
        <v>3.0</v>
      </c>
      <c r="R15" t="str">
        <f t="shared" si="3"/>
        <v>00333222</v>
      </c>
      <c r="S15" t="str">
        <f t="shared" si="4"/>
        <v>22222233</v>
      </c>
      <c r="U15" t="str">
        <f t="shared" si="5"/>
        <v>00</v>
      </c>
      <c r="V15" t="str">
        <f t="shared" si="6"/>
        <v>00</v>
      </c>
      <c r="W15" t="str">
        <f t="shared" si="7"/>
        <v>11</v>
      </c>
      <c r="X15" t="str">
        <f t="shared" si="8"/>
        <v>11</v>
      </c>
      <c r="Y15" t="str">
        <f t="shared" si="9"/>
        <v>11</v>
      </c>
      <c r="Z15" t="str">
        <f t="shared" si="10"/>
        <v>10</v>
      </c>
      <c r="AA15" t="str">
        <f t="shared" si="11"/>
        <v>10</v>
      </c>
      <c r="AB15" t="str">
        <f t="shared" si="12"/>
        <v>10</v>
      </c>
      <c r="AC15" t="str">
        <f t="shared" si="13"/>
        <v>10</v>
      </c>
      <c r="AD15" t="str">
        <f t="shared" si="14"/>
        <v>10</v>
      </c>
      <c r="AE15" t="str">
        <f t="shared" si="15"/>
        <v>10</v>
      </c>
      <c r="AF15" t="str">
        <f t="shared" si="16"/>
        <v>10</v>
      </c>
      <c r="AG15" t="str">
        <f t="shared" si="17"/>
        <v>10</v>
      </c>
      <c r="AH15" t="str">
        <f t="shared" si="18"/>
        <v>10</v>
      </c>
      <c r="AI15" t="str">
        <f t="shared" si="19"/>
        <v>11</v>
      </c>
      <c r="AJ15" t="str">
        <f t="shared" si="20"/>
        <v>11</v>
      </c>
      <c r="AL15" t="str">
        <f t="shared" ref="AL15:BA15" si="48">MID(U15,1,1)</f>
        <v>0</v>
      </c>
      <c r="AM15" t="str">
        <f t="shared" si="48"/>
        <v>0</v>
      </c>
      <c r="AN15" t="str">
        <f t="shared" si="48"/>
        <v>1</v>
      </c>
      <c r="AO15" t="str">
        <f t="shared" si="48"/>
        <v>1</v>
      </c>
      <c r="AP15" t="str">
        <f t="shared" si="48"/>
        <v>1</v>
      </c>
      <c r="AQ15" t="str">
        <f t="shared" si="48"/>
        <v>1</v>
      </c>
      <c r="AR15" t="str">
        <f t="shared" si="48"/>
        <v>1</v>
      </c>
      <c r="AS15" t="str">
        <f t="shared" si="48"/>
        <v>1</v>
      </c>
      <c r="AT15" t="str">
        <f t="shared" si="48"/>
        <v>1</v>
      </c>
      <c r="AU15" t="str">
        <f t="shared" si="48"/>
        <v>1</v>
      </c>
      <c r="AV15" t="str">
        <f t="shared" si="48"/>
        <v>1</v>
      </c>
      <c r="AW15" t="str">
        <f t="shared" si="48"/>
        <v>1</v>
      </c>
      <c r="AX15" t="str">
        <f t="shared" si="48"/>
        <v>1</v>
      </c>
      <c r="AY15" t="str">
        <f t="shared" si="48"/>
        <v>1</v>
      </c>
      <c r="AZ15" t="str">
        <f t="shared" si="48"/>
        <v>1</v>
      </c>
      <c r="BA15" t="str">
        <f t="shared" si="48"/>
        <v>1</v>
      </c>
      <c r="BC15" t="str">
        <f t="shared" si="22"/>
        <v>00111111</v>
      </c>
      <c r="BD15" t="str">
        <f t="shared" si="23"/>
        <v>11111111</v>
      </c>
      <c r="BF15" t="str">
        <f t="shared" ref="BF15:BG15" si="49">CONCAT("0x", BIN2HEX(BC15,2))</f>
        <v>0x3F</v>
      </c>
      <c r="BG15" t="str">
        <f t="shared" si="49"/>
        <v>0xFF</v>
      </c>
      <c r="BH15" s="35" t="str">
        <f t="shared" si="25"/>
        <v>0x3F, 0xFF,</v>
      </c>
    </row>
    <row r="16">
      <c r="A16" s="26">
        <v>0.0</v>
      </c>
      <c r="B16" s="1">
        <v>3.0</v>
      </c>
      <c r="C16" s="1">
        <v>3.0</v>
      </c>
      <c r="D16" s="1">
        <v>3.0</v>
      </c>
      <c r="E16" s="1">
        <v>2.0</v>
      </c>
      <c r="F16" s="1">
        <v>2.0</v>
      </c>
      <c r="G16" s="1">
        <v>2.0</v>
      </c>
      <c r="H16" s="30">
        <v>2.0</v>
      </c>
      <c r="I16" s="26">
        <v>2.0</v>
      </c>
      <c r="J16" s="1">
        <v>2.0</v>
      </c>
      <c r="K16" s="1">
        <v>2.0</v>
      </c>
      <c r="L16" s="1">
        <v>0.0</v>
      </c>
      <c r="M16" s="1">
        <v>0.0</v>
      </c>
      <c r="N16" s="1">
        <v>0.0</v>
      </c>
      <c r="O16" s="1">
        <v>0.0</v>
      </c>
      <c r="P16" s="30">
        <v>0.0</v>
      </c>
      <c r="R16" t="str">
        <f t="shared" si="3"/>
        <v>03332222</v>
      </c>
      <c r="S16" t="str">
        <f t="shared" si="4"/>
        <v>22200000</v>
      </c>
      <c r="U16" t="str">
        <f t="shared" si="5"/>
        <v>00</v>
      </c>
      <c r="V16" t="str">
        <f t="shared" si="6"/>
        <v>11</v>
      </c>
      <c r="W16" t="str">
        <f t="shared" si="7"/>
        <v>11</v>
      </c>
      <c r="X16" t="str">
        <f t="shared" si="8"/>
        <v>11</v>
      </c>
      <c r="Y16" t="str">
        <f t="shared" si="9"/>
        <v>10</v>
      </c>
      <c r="Z16" t="str">
        <f t="shared" si="10"/>
        <v>10</v>
      </c>
      <c r="AA16" t="str">
        <f t="shared" si="11"/>
        <v>10</v>
      </c>
      <c r="AB16" t="str">
        <f t="shared" si="12"/>
        <v>10</v>
      </c>
      <c r="AC16" t="str">
        <f t="shared" si="13"/>
        <v>10</v>
      </c>
      <c r="AD16" t="str">
        <f t="shared" si="14"/>
        <v>10</v>
      </c>
      <c r="AE16" t="str">
        <f t="shared" si="15"/>
        <v>10</v>
      </c>
      <c r="AF16" t="str">
        <f t="shared" si="16"/>
        <v>00</v>
      </c>
      <c r="AG16" t="str">
        <f t="shared" si="17"/>
        <v>00</v>
      </c>
      <c r="AH16" t="str">
        <f t="shared" si="18"/>
        <v>00</v>
      </c>
      <c r="AI16" t="str">
        <f t="shared" si="19"/>
        <v>00</v>
      </c>
      <c r="AJ16" t="str">
        <f t="shared" si="20"/>
        <v>00</v>
      </c>
      <c r="AL16" t="str">
        <f t="shared" ref="AL16:BA16" si="50">MID(U16,1,1)</f>
        <v>0</v>
      </c>
      <c r="AM16" t="str">
        <f t="shared" si="50"/>
        <v>1</v>
      </c>
      <c r="AN16" t="str">
        <f t="shared" si="50"/>
        <v>1</v>
      </c>
      <c r="AO16" t="str">
        <f t="shared" si="50"/>
        <v>1</v>
      </c>
      <c r="AP16" t="str">
        <f t="shared" si="50"/>
        <v>1</v>
      </c>
      <c r="AQ16" t="str">
        <f t="shared" si="50"/>
        <v>1</v>
      </c>
      <c r="AR16" t="str">
        <f t="shared" si="50"/>
        <v>1</v>
      </c>
      <c r="AS16" t="str">
        <f t="shared" si="50"/>
        <v>1</v>
      </c>
      <c r="AT16" t="str">
        <f t="shared" si="50"/>
        <v>1</v>
      </c>
      <c r="AU16" t="str">
        <f t="shared" si="50"/>
        <v>1</v>
      </c>
      <c r="AV16" t="str">
        <f t="shared" si="50"/>
        <v>1</v>
      </c>
      <c r="AW16" t="str">
        <f t="shared" si="50"/>
        <v>0</v>
      </c>
      <c r="AX16" t="str">
        <f t="shared" si="50"/>
        <v>0</v>
      </c>
      <c r="AY16" t="str">
        <f t="shared" si="50"/>
        <v>0</v>
      </c>
      <c r="AZ16" t="str">
        <f t="shared" si="50"/>
        <v>0</v>
      </c>
      <c r="BA16" t="str">
        <f t="shared" si="50"/>
        <v>0</v>
      </c>
      <c r="BC16" t="str">
        <f t="shared" si="22"/>
        <v>01111111</v>
      </c>
      <c r="BD16" t="str">
        <f t="shared" si="23"/>
        <v>11100000</v>
      </c>
      <c r="BF16" t="str">
        <f t="shared" ref="BF16:BG16" si="51">CONCAT("0x", BIN2HEX(BC16,2))</f>
        <v>0x7F</v>
      </c>
      <c r="BG16" t="str">
        <f t="shared" si="51"/>
        <v>0xE0</v>
      </c>
      <c r="BH16" s="35" t="str">
        <f t="shared" si="25"/>
        <v>0x7F, 0xE0,</v>
      </c>
    </row>
    <row r="17">
      <c r="A17" s="31">
        <v>0.0</v>
      </c>
      <c r="B17" s="32">
        <v>3.0</v>
      </c>
      <c r="C17" s="32">
        <v>0.0</v>
      </c>
      <c r="D17" s="32">
        <v>0.0</v>
      </c>
      <c r="E17" s="32">
        <v>2.0</v>
      </c>
      <c r="F17" s="32">
        <v>2.0</v>
      </c>
      <c r="G17" s="32">
        <v>2.0</v>
      </c>
      <c r="H17" s="33">
        <v>2.0</v>
      </c>
      <c r="I17" s="31">
        <v>0.0</v>
      </c>
      <c r="J17" s="32">
        <v>0.0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3">
        <v>0.0</v>
      </c>
      <c r="R17" t="str">
        <f t="shared" si="3"/>
        <v>03002222</v>
      </c>
      <c r="S17" t="str">
        <f t="shared" si="4"/>
        <v>00000000</v>
      </c>
      <c r="U17" t="str">
        <f t="shared" si="5"/>
        <v>00</v>
      </c>
      <c r="V17" t="str">
        <f t="shared" si="6"/>
        <v>11</v>
      </c>
      <c r="W17" t="str">
        <f t="shared" si="7"/>
        <v>00</v>
      </c>
      <c r="X17" t="str">
        <f t="shared" si="8"/>
        <v>00</v>
      </c>
      <c r="Y17" t="str">
        <f t="shared" si="9"/>
        <v>10</v>
      </c>
      <c r="Z17" t="str">
        <f t="shared" si="10"/>
        <v>10</v>
      </c>
      <c r="AA17" t="str">
        <f t="shared" si="11"/>
        <v>10</v>
      </c>
      <c r="AB17" t="str">
        <f t="shared" si="12"/>
        <v>10</v>
      </c>
      <c r="AC17" t="str">
        <f t="shared" si="13"/>
        <v>00</v>
      </c>
      <c r="AD17" t="str">
        <f t="shared" si="14"/>
        <v>00</v>
      </c>
      <c r="AE17" t="str">
        <f t="shared" si="15"/>
        <v>00</v>
      </c>
      <c r="AF17" t="str">
        <f t="shared" si="16"/>
        <v>00</v>
      </c>
      <c r="AG17" t="str">
        <f t="shared" si="17"/>
        <v>00</v>
      </c>
      <c r="AH17" t="str">
        <f t="shared" si="18"/>
        <v>00</v>
      </c>
      <c r="AI17" t="str">
        <f t="shared" si="19"/>
        <v>00</v>
      </c>
      <c r="AJ17" t="str">
        <f t="shared" si="20"/>
        <v>00</v>
      </c>
      <c r="AL17" t="str">
        <f t="shared" ref="AL17:BA17" si="52">MID(U17,1,1)</f>
        <v>0</v>
      </c>
      <c r="AM17" t="str">
        <f t="shared" si="52"/>
        <v>1</v>
      </c>
      <c r="AN17" t="str">
        <f t="shared" si="52"/>
        <v>0</v>
      </c>
      <c r="AO17" t="str">
        <f t="shared" si="52"/>
        <v>0</v>
      </c>
      <c r="AP17" t="str">
        <f t="shared" si="52"/>
        <v>1</v>
      </c>
      <c r="AQ17" t="str">
        <f t="shared" si="52"/>
        <v>1</v>
      </c>
      <c r="AR17" t="str">
        <f t="shared" si="52"/>
        <v>1</v>
      </c>
      <c r="AS17" t="str">
        <f t="shared" si="52"/>
        <v>1</v>
      </c>
      <c r="AT17" t="str">
        <f t="shared" si="52"/>
        <v>0</v>
      </c>
      <c r="AU17" t="str">
        <f t="shared" si="52"/>
        <v>0</v>
      </c>
      <c r="AV17" t="str">
        <f t="shared" si="52"/>
        <v>0</v>
      </c>
      <c r="AW17" t="str">
        <f t="shared" si="52"/>
        <v>0</v>
      </c>
      <c r="AX17" t="str">
        <f t="shared" si="52"/>
        <v>0</v>
      </c>
      <c r="AY17" t="str">
        <f t="shared" si="52"/>
        <v>0</v>
      </c>
      <c r="AZ17" t="str">
        <f t="shared" si="52"/>
        <v>0</v>
      </c>
      <c r="BA17" t="str">
        <f t="shared" si="52"/>
        <v>0</v>
      </c>
      <c r="BC17" t="str">
        <f t="shared" si="22"/>
        <v>01001111</v>
      </c>
      <c r="BD17" t="str">
        <f t="shared" si="23"/>
        <v>00000000</v>
      </c>
      <c r="BF17" t="str">
        <f t="shared" ref="BF17:BG17" si="53">CONCAT("0x", BIN2HEX(BC17,2))</f>
        <v>0x4F</v>
      </c>
      <c r="BG17" t="str">
        <f t="shared" si="53"/>
        <v>0x00</v>
      </c>
      <c r="BH17" s="35" t="str">
        <f t="shared" si="25"/>
        <v>0x4F, 0x00,</v>
      </c>
    </row>
    <row r="18">
      <c r="BH18" s="35"/>
    </row>
    <row r="19">
      <c r="A19" s="17">
        <f t="shared" ref="A19:A34" si="56">BIN2DEC(CONCAT(MID(HEX2BIN($BF2,8),1,1), MID(HEX2BIN($BF19,8),1,1)))</f>
        <v>0</v>
      </c>
      <c r="B19" s="18">
        <f t="shared" ref="B19:B34" si="57">BIN2DEC(CONCAT(MID(HEX2BIN($BF2,8),2,1), MID(HEX2BIN($BF19,8),2,1)))</f>
        <v>0</v>
      </c>
      <c r="C19" s="18">
        <f t="shared" ref="C19:C34" si="58">BIN2DEC(CONCAT(MID(HEX2BIN($BF2,8),3,1), MID(HEX2BIN($BF19,8),3,1)))</f>
        <v>0</v>
      </c>
      <c r="D19" s="18">
        <f t="shared" ref="D19:D34" si="59">BIN2DEC(CONCAT(MID(HEX2BIN($BF2,8),4,1), MID(HEX2BIN($BF19,8),4,1)))</f>
        <v>0</v>
      </c>
      <c r="E19" s="18">
        <f t="shared" ref="E19:E34" si="60">BIN2DEC(CONCAT(MID(HEX2BIN($BF2,8),5,1), MID(HEX2BIN($BF19,8),5,1)))</f>
        <v>0</v>
      </c>
      <c r="F19" s="18">
        <f t="shared" ref="F19:F34" si="61">BIN2DEC(CONCAT(MID(HEX2BIN($BF2,8),6,1), MID(HEX2BIN($BF19,8),6,1)))</f>
        <v>0</v>
      </c>
      <c r="G19" s="18">
        <f t="shared" ref="G19:G34" si="62">BIN2DEC(CONCAT(MID(HEX2BIN($BF2,8),7,1), MID(HEX2BIN($BF19,8),7,1)))</f>
        <v>0</v>
      </c>
      <c r="H19" s="18">
        <f t="shared" ref="H19:H34" si="63">BIN2DEC(CONCAT(MID(HEX2BIN($BF2,8),8,1), MID(HEX2BIN($BF19,8),8,1)))</f>
        <v>0</v>
      </c>
      <c r="I19" s="17">
        <f t="shared" ref="I19:I34" si="64">BIN2DEC(CONCAT(MID(HEX2BIN($BG2,8),1,1), MID(HEX2BIN($BG19,8),1,1)))</f>
        <v>0</v>
      </c>
      <c r="J19" s="18">
        <f t="shared" ref="J19:J34" si="65">BIN2DEC(CONCAT(MID(HEX2BIN($BG2,8),2,1), MID(HEX2BIN($BG19,8),2,1)))</f>
        <v>0</v>
      </c>
      <c r="K19" s="18">
        <f t="shared" ref="K19:K34" si="66">BIN2DEC(CONCAT(MID(HEX2BIN($BG2,8),3,1), MID(HEX2BIN($BG19,8),3,1)))</f>
        <v>0</v>
      </c>
      <c r="L19" s="18">
        <f t="shared" ref="L19:L34" si="67">BIN2DEC(CONCAT(MID(HEX2BIN($BG2,8),4,1), MID(HEX2BIN($BG19,8),4,1)))</f>
        <v>0</v>
      </c>
      <c r="M19" s="18">
        <f t="shared" ref="M19:M33" si="68">BIN2DEC(CONCAT(MID(HEX2BIN($BG2,8),5,1), MID(HEX2BIN($BG19,8),5,1)))</f>
        <v>0</v>
      </c>
      <c r="N19" s="18">
        <f t="shared" ref="N19:N34" si="69">BIN2DEC(CONCAT(MID(HEX2BIN($BG2,8),6,1), MID(HEX2BIN($BG19,8),6,1)))</f>
        <v>1</v>
      </c>
      <c r="O19" s="18">
        <f t="shared" ref="O19:O34" si="70">BIN2DEC(CONCAT(MID(HEX2BIN($BG2,8),7,1), MID(HEX2BIN($BG19,8),7,1)))</f>
        <v>1</v>
      </c>
      <c r="P19" s="19">
        <f t="shared" ref="P19:P34" si="71">BIN2DEC(CONCAT(MID(HEX2BIN($BG2,8),8,1), MID(HEX2BIN($BG19,8),8,1)))</f>
        <v>1</v>
      </c>
      <c r="AL19" t="str">
        <f t="shared" ref="AL19:BA19" si="54">MID(U2,2,1)</f>
        <v>0</v>
      </c>
      <c r="AM19" t="str">
        <f t="shared" si="54"/>
        <v>0</v>
      </c>
      <c r="AN19" t="str">
        <f t="shared" si="54"/>
        <v>0</v>
      </c>
      <c r="AO19" t="str">
        <f t="shared" si="54"/>
        <v>0</v>
      </c>
      <c r="AP19" t="str">
        <f t="shared" si="54"/>
        <v>0</v>
      </c>
      <c r="AQ19" t="str">
        <f t="shared" si="54"/>
        <v>0</v>
      </c>
      <c r="AR19" t="str">
        <f t="shared" si="54"/>
        <v>0</v>
      </c>
      <c r="AS19" t="str">
        <f t="shared" si="54"/>
        <v>0</v>
      </c>
      <c r="AT19" t="str">
        <f t="shared" si="54"/>
        <v>0</v>
      </c>
      <c r="AU19" t="str">
        <f t="shared" si="54"/>
        <v>0</v>
      </c>
      <c r="AV19" t="str">
        <f t="shared" si="54"/>
        <v>0</v>
      </c>
      <c r="AW19" t="str">
        <f t="shared" si="54"/>
        <v>0</v>
      </c>
      <c r="AX19" t="str">
        <f t="shared" si="54"/>
        <v>0</v>
      </c>
      <c r="AY19" t="str">
        <f t="shared" si="54"/>
        <v>1</v>
      </c>
      <c r="AZ19" t="str">
        <f t="shared" si="54"/>
        <v>1</v>
      </c>
      <c r="BA19" t="str">
        <f t="shared" si="54"/>
        <v>1</v>
      </c>
      <c r="BC19" t="str">
        <f t="shared" ref="BC19:BC34" si="73">CONCAT(AL19,CONCAT(AM19,CONCAT(AN19,CONCAT(AO19,CONCAT(AP19,CONCAT(AQ19,CONCAT(AR19,AS19)))))))</f>
        <v>00000000</v>
      </c>
      <c r="BD19" t="str">
        <f t="shared" ref="BD19:BD34" si="74">CONCAT(AT19,CONCAT(AU19,CONCAT(AV19,CONCAT(AW19,CONCAT(AX19,CONCAT(AY19,CONCAT(AZ19,BA19)))))))</f>
        <v>00000111</v>
      </c>
      <c r="BF19" t="str">
        <f t="shared" ref="BF19:BG19" si="55">CONCAT("0x", BIN2HEX(BC19,2))</f>
        <v>0x00</v>
      </c>
      <c r="BG19" t="str">
        <f t="shared" si="55"/>
        <v>0x07</v>
      </c>
      <c r="BH19" s="35" t="str">
        <f t="shared" ref="BH19:BH34" si="76">CONCAT(CONCAT(CONCAT(BF19,", "),BG19), ",")</f>
        <v>0x00, 0x07,</v>
      </c>
      <c r="CG19" s="1"/>
    </row>
    <row r="20">
      <c r="A20" s="20">
        <f t="shared" si="56"/>
        <v>0</v>
      </c>
      <c r="B20">
        <f t="shared" si="57"/>
        <v>0</v>
      </c>
      <c r="C20">
        <f t="shared" si="58"/>
        <v>0</v>
      </c>
      <c r="D20">
        <f t="shared" si="59"/>
        <v>0</v>
      </c>
      <c r="E20">
        <f t="shared" si="60"/>
        <v>0</v>
      </c>
      <c r="F20">
        <f t="shared" si="61"/>
        <v>0</v>
      </c>
      <c r="G20">
        <f t="shared" si="62"/>
        <v>2</v>
      </c>
      <c r="H20">
        <f t="shared" si="63"/>
        <v>2</v>
      </c>
      <c r="I20" s="20">
        <f t="shared" si="64"/>
        <v>2</v>
      </c>
      <c r="J20">
        <f t="shared" si="65"/>
        <v>2</v>
      </c>
      <c r="K20">
        <f t="shared" si="66"/>
        <v>2</v>
      </c>
      <c r="L20">
        <f t="shared" si="67"/>
        <v>0</v>
      </c>
      <c r="M20">
        <f t="shared" si="68"/>
        <v>0</v>
      </c>
      <c r="N20">
        <f t="shared" si="69"/>
        <v>1</v>
      </c>
      <c r="O20">
        <f t="shared" si="70"/>
        <v>1</v>
      </c>
      <c r="P20" s="21">
        <f t="shared" si="71"/>
        <v>1</v>
      </c>
      <c r="V20" s="8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t="str">
        <f t="shared" ref="AL20:BA20" si="72">MID(U3,2,1)</f>
        <v>0</v>
      </c>
      <c r="AM20" t="str">
        <f t="shared" si="72"/>
        <v>0</v>
      </c>
      <c r="AN20" t="str">
        <f t="shared" si="72"/>
        <v>0</v>
      </c>
      <c r="AO20" t="str">
        <f t="shared" si="72"/>
        <v>0</v>
      </c>
      <c r="AP20" t="str">
        <f t="shared" si="72"/>
        <v>0</v>
      </c>
      <c r="AQ20" t="str">
        <f t="shared" si="72"/>
        <v>0</v>
      </c>
      <c r="AR20" t="str">
        <f t="shared" si="72"/>
        <v>0</v>
      </c>
      <c r="AS20" t="str">
        <f t="shared" si="72"/>
        <v>0</v>
      </c>
      <c r="AT20" t="str">
        <f t="shared" si="72"/>
        <v>0</v>
      </c>
      <c r="AU20" t="str">
        <f t="shared" si="72"/>
        <v>0</v>
      </c>
      <c r="AV20" t="str">
        <f t="shared" si="72"/>
        <v>0</v>
      </c>
      <c r="AW20" t="str">
        <f t="shared" si="72"/>
        <v>0</v>
      </c>
      <c r="AX20" t="str">
        <f t="shared" si="72"/>
        <v>0</v>
      </c>
      <c r="AY20" t="str">
        <f t="shared" si="72"/>
        <v>1</v>
      </c>
      <c r="AZ20" t="str">
        <f t="shared" si="72"/>
        <v>1</v>
      </c>
      <c r="BA20" t="str">
        <f t="shared" si="72"/>
        <v>1</v>
      </c>
      <c r="BC20" t="str">
        <f t="shared" si="73"/>
        <v>00000000</v>
      </c>
      <c r="BD20" t="str">
        <f t="shared" si="74"/>
        <v>00000111</v>
      </c>
      <c r="BF20" t="str">
        <f t="shared" ref="BF20:BG20" si="75">CONCAT("0x", BIN2HEX(BC20,2))</f>
        <v>0x00</v>
      </c>
      <c r="BG20" t="str">
        <f t="shared" si="75"/>
        <v>0x07</v>
      </c>
      <c r="BH20" s="35" t="str">
        <f t="shared" si="76"/>
        <v>0x00, 0x07,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>
      <c r="A21" s="20">
        <f t="shared" si="56"/>
        <v>0</v>
      </c>
      <c r="B21">
        <f t="shared" si="57"/>
        <v>0</v>
      </c>
      <c r="C21">
        <f t="shared" si="58"/>
        <v>0</v>
      </c>
      <c r="D21">
        <f t="shared" si="59"/>
        <v>0</v>
      </c>
      <c r="E21">
        <f t="shared" si="60"/>
        <v>0</v>
      </c>
      <c r="F21">
        <f t="shared" si="61"/>
        <v>2</v>
      </c>
      <c r="G21">
        <f t="shared" si="62"/>
        <v>2</v>
      </c>
      <c r="H21">
        <f t="shared" si="63"/>
        <v>2</v>
      </c>
      <c r="I21" s="20">
        <f t="shared" si="64"/>
        <v>2</v>
      </c>
      <c r="J21">
        <f t="shared" si="65"/>
        <v>2</v>
      </c>
      <c r="K21">
        <f t="shared" si="66"/>
        <v>2</v>
      </c>
      <c r="L21">
        <f t="shared" si="67"/>
        <v>2</v>
      </c>
      <c r="M21">
        <f t="shared" si="68"/>
        <v>2</v>
      </c>
      <c r="N21">
        <f t="shared" si="69"/>
        <v>2</v>
      </c>
      <c r="O21">
        <f t="shared" si="70"/>
        <v>1</v>
      </c>
      <c r="P21" s="21">
        <f t="shared" si="71"/>
        <v>1</v>
      </c>
      <c r="V21" s="8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t="str">
        <f t="shared" ref="AL21:BA21" si="77">MID(U4,2,1)</f>
        <v>0</v>
      </c>
      <c r="AM21" t="str">
        <f t="shared" si="77"/>
        <v>0</v>
      </c>
      <c r="AN21" t="str">
        <f t="shared" si="77"/>
        <v>0</v>
      </c>
      <c r="AO21" t="str">
        <f t="shared" si="77"/>
        <v>0</v>
      </c>
      <c r="AP21" t="str">
        <f t="shared" si="77"/>
        <v>0</v>
      </c>
      <c r="AQ21" t="str">
        <f t="shared" si="77"/>
        <v>0</v>
      </c>
      <c r="AR21" t="str">
        <f t="shared" si="77"/>
        <v>0</v>
      </c>
      <c r="AS21" t="str">
        <f t="shared" si="77"/>
        <v>0</v>
      </c>
      <c r="AT21" t="str">
        <f t="shared" si="77"/>
        <v>0</v>
      </c>
      <c r="AU21" t="str">
        <f t="shared" si="77"/>
        <v>0</v>
      </c>
      <c r="AV21" t="str">
        <f t="shared" si="77"/>
        <v>0</v>
      </c>
      <c r="AW21" t="str">
        <f t="shared" si="77"/>
        <v>0</v>
      </c>
      <c r="AX21" t="str">
        <f t="shared" si="77"/>
        <v>0</v>
      </c>
      <c r="AY21" t="str">
        <f t="shared" si="77"/>
        <v>0</v>
      </c>
      <c r="AZ21" t="str">
        <f t="shared" si="77"/>
        <v>1</v>
      </c>
      <c r="BA21" t="str">
        <f t="shared" si="77"/>
        <v>1</v>
      </c>
      <c r="BC21" t="str">
        <f t="shared" si="73"/>
        <v>00000000</v>
      </c>
      <c r="BD21" t="str">
        <f t="shared" si="74"/>
        <v>00000011</v>
      </c>
      <c r="BF21" t="str">
        <f t="shared" ref="BF21:BG21" si="78">CONCAT("0x", BIN2HEX(BC21,2))</f>
        <v>0x00</v>
      </c>
      <c r="BG21" t="str">
        <f t="shared" si="78"/>
        <v>0x03</v>
      </c>
      <c r="BH21" s="35" t="str">
        <f t="shared" si="76"/>
        <v>0x00, 0x03,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>
      <c r="A22" s="20">
        <f t="shared" si="56"/>
        <v>0</v>
      </c>
      <c r="B22">
        <f t="shared" si="57"/>
        <v>0</v>
      </c>
      <c r="C22">
        <f t="shared" si="58"/>
        <v>0</v>
      </c>
      <c r="D22">
        <f t="shared" si="59"/>
        <v>0</v>
      </c>
      <c r="E22">
        <f t="shared" si="60"/>
        <v>0</v>
      </c>
      <c r="F22">
        <f t="shared" si="61"/>
        <v>3</v>
      </c>
      <c r="G22">
        <f t="shared" si="62"/>
        <v>3</v>
      </c>
      <c r="H22">
        <f t="shared" si="63"/>
        <v>3</v>
      </c>
      <c r="I22" s="20">
        <f t="shared" si="64"/>
        <v>1</v>
      </c>
      <c r="J22">
        <f t="shared" si="65"/>
        <v>1</v>
      </c>
      <c r="K22">
        <f t="shared" si="66"/>
        <v>3</v>
      </c>
      <c r="L22">
        <f t="shared" si="67"/>
        <v>1</v>
      </c>
      <c r="M22">
        <f t="shared" si="68"/>
        <v>0</v>
      </c>
      <c r="N22">
        <f t="shared" si="69"/>
        <v>3</v>
      </c>
      <c r="O22">
        <f t="shared" si="70"/>
        <v>3</v>
      </c>
      <c r="P22" s="21">
        <f t="shared" si="71"/>
        <v>3</v>
      </c>
      <c r="V22" s="8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t="str">
        <f t="shared" ref="AL22:BA22" si="79">MID(U5,2,1)</f>
        <v>0</v>
      </c>
      <c r="AM22" t="str">
        <f t="shared" si="79"/>
        <v>0</v>
      </c>
      <c r="AN22" t="str">
        <f t="shared" si="79"/>
        <v>0</v>
      </c>
      <c r="AO22" t="str">
        <f t="shared" si="79"/>
        <v>0</v>
      </c>
      <c r="AP22" t="str">
        <f t="shared" si="79"/>
        <v>0</v>
      </c>
      <c r="AQ22" t="str">
        <f t="shared" si="79"/>
        <v>1</v>
      </c>
      <c r="AR22" t="str">
        <f t="shared" si="79"/>
        <v>1</v>
      </c>
      <c r="AS22" t="str">
        <f t="shared" si="79"/>
        <v>1</v>
      </c>
      <c r="AT22" t="str">
        <f t="shared" si="79"/>
        <v>1</v>
      </c>
      <c r="AU22" t="str">
        <f t="shared" si="79"/>
        <v>1</v>
      </c>
      <c r="AV22" t="str">
        <f t="shared" si="79"/>
        <v>1</v>
      </c>
      <c r="AW22" t="str">
        <f t="shared" si="79"/>
        <v>1</v>
      </c>
      <c r="AX22" t="str">
        <f t="shared" si="79"/>
        <v>0</v>
      </c>
      <c r="AY22" t="str">
        <f t="shared" si="79"/>
        <v>1</v>
      </c>
      <c r="AZ22" t="str">
        <f t="shared" si="79"/>
        <v>1</v>
      </c>
      <c r="BA22" t="str">
        <f t="shared" si="79"/>
        <v>1</v>
      </c>
      <c r="BC22" t="str">
        <f t="shared" si="73"/>
        <v>00000111</v>
      </c>
      <c r="BD22" t="str">
        <f t="shared" si="74"/>
        <v>11110111</v>
      </c>
      <c r="BF22" t="str">
        <f t="shared" ref="BF22:BG22" si="80">CONCAT("0x", BIN2HEX(BC22,2))</f>
        <v>0x07</v>
      </c>
      <c r="BG22" t="str">
        <f t="shared" si="80"/>
        <v>0xF7</v>
      </c>
      <c r="BH22" s="35" t="str">
        <f t="shared" si="76"/>
        <v>0x07, 0xF7,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>
      <c r="A23" s="20">
        <f t="shared" si="56"/>
        <v>0</v>
      </c>
      <c r="B23">
        <f t="shared" si="57"/>
        <v>0</v>
      </c>
      <c r="C23">
        <f t="shared" si="58"/>
        <v>0</v>
      </c>
      <c r="D23">
        <f t="shared" si="59"/>
        <v>0</v>
      </c>
      <c r="E23">
        <f t="shared" si="60"/>
        <v>3</v>
      </c>
      <c r="F23">
        <f t="shared" si="61"/>
        <v>1</v>
      </c>
      <c r="G23">
        <f t="shared" si="62"/>
        <v>3</v>
      </c>
      <c r="H23">
        <f t="shared" si="63"/>
        <v>1</v>
      </c>
      <c r="I23" s="20">
        <f t="shared" si="64"/>
        <v>1</v>
      </c>
      <c r="J23">
        <f t="shared" si="65"/>
        <v>1</v>
      </c>
      <c r="K23">
        <f t="shared" si="66"/>
        <v>3</v>
      </c>
      <c r="L23">
        <f t="shared" si="67"/>
        <v>1</v>
      </c>
      <c r="M23">
        <f t="shared" si="68"/>
        <v>1</v>
      </c>
      <c r="N23">
        <f t="shared" si="69"/>
        <v>3</v>
      </c>
      <c r="O23">
        <f t="shared" si="70"/>
        <v>3</v>
      </c>
      <c r="P23" s="21">
        <f t="shared" si="71"/>
        <v>3</v>
      </c>
      <c r="V23" s="8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t="str">
        <f t="shared" ref="AL23:BA23" si="81">MID(U6,2,1)</f>
        <v>0</v>
      </c>
      <c r="AM23" t="str">
        <f t="shared" si="81"/>
        <v>0</v>
      </c>
      <c r="AN23" t="str">
        <f t="shared" si="81"/>
        <v>0</v>
      </c>
      <c r="AO23" t="str">
        <f t="shared" si="81"/>
        <v>0</v>
      </c>
      <c r="AP23" t="str">
        <f t="shared" si="81"/>
        <v>1</v>
      </c>
      <c r="AQ23" t="str">
        <f t="shared" si="81"/>
        <v>1</v>
      </c>
      <c r="AR23" t="str">
        <f t="shared" si="81"/>
        <v>1</v>
      </c>
      <c r="AS23" t="str">
        <f t="shared" si="81"/>
        <v>1</v>
      </c>
      <c r="AT23" t="str">
        <f t="shared" si="81"/>
        <v>1</v>
      </c>
      <c r="AU23" t="str">
        <f t="shared" si="81"/>
        <v>1</v>
      </c>
      <c r="AV23" t="str">
        <f t="shared" si="81"/>
        <v>1</v>
      </c>
      <c r="AW23" t="str">
        <f t="shared" si="81"/>
        <v>1</v>
      </c>
      <c r="AX23" t="str">
        <f t="shared" si="81"/>
        <v>1</v>
      </c>
      <c r="AY23" t="str">
        <f t="shared" si="81"/>
        <v>1</v>
      </c>
      <c r="AZ23" t="str">
        <f t="shared" si="81"/>
        <v>1</v>
      </c>
      <c r="BA23" t="str">
        <f t="shared" si="81"/>
        <v>1</v>
      </c>
      <c r="BC23" t="str">
        <f t="shared" si="73"/>
        <v>00001111</v>
      </c>
      <c r="BD23" t="str">
        <f t="shared" si="74"/>
        <v>11111111</v>
      </c>
      <c r="BF23" t="str">
        <f t="shared" ref="BF23:BG23" si="82">CONCAT("0x", BIN2HEX(BC23,2))</f>
        <v>0x0F</v>
      </c>
      <c r="BG23" t="str">
        <f t="shared" si="82"/>
        <v>0xFF</v>
      </c>
      <c r="BH23" s="35" t="str">
        <f t="shared" si="76"/>
        <v>0x0F, 0xFF,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>
      <c r="A24" s="20">
        <f t="shared" si="56"/>
        <v>0</v>
      </c>
      <c r="B24">
        <f t="shared" si="57"/>
        <v>0</v>
      </c>
      <c r="C24">
        <f t="shared" si="58"/>
        <v>0</v>
      </c>
      <c r="D24">
        <f t="shared" si="59"/>
        <v>0</v>
      </c>
      <c r="E24">
        <f t="shared" si="60"/>
        <v>3</v>
      </c>
      <c r="F24">
        <f t="shared" si="61"/>
        <v>1</v>
      </c>
      <c r="G24">
        <f t="shared" si="62"/>
        <v>3</v>
      </c>
      <c r="H24">
        <f t="shared" si="63"/>
        <v>3</v>
      </c>
      <c r="I24" s="20">
        <f t="shared" si="64"/>
        <v>1</v>
      </c>
      <c r="J24">
        <f t="shared" si="65"/>
        <v>1</v>
      </c>
      <c r="K24">
        <f t="shared" si="66"/>
        <v>1</v>
      </c>
      <c r="L24">
        <f t="shared" si="67"/>
        <v>3</v>
      </c>
      <c r="M24">
        <f t="shared" si="68"/>
        <v>1</v>
      </c>
      <c r="N24">
        <f t="shared" si="69"/>
        <v>1</v>
      </c>
      <c r="O24">
        <f t="shared" si="70"/>
        <v>1</v>
      </c>
      <c r="P24" s="21">
        <f t="shared" si="71"/>
        <v>3</v>
      </c>
      <c r="V24" s="8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t="str">
        <f t="shared" ref="AL24:BA24" si="83">MID(U7,2,1)</f>
        <v>0</v>
      </c>
      <c r="AM24" t="str">
        <f t="shared" si="83"/>
        <v>0</v>
      </c>
      <c r="AN24" t="str">
        <f t="shared" si="83"/>
        <v>0</v>
      </c>
      <c r="AO24" t="str">
        <f t="shared" si="83"/>
        <v>0</v>
      </c>
      <c r="AP24" t="str">
        <f t="shared" si="83"/>
        <v>1</v>
      </c>
      <c r="AQ24" t="str">
        <f t="shared" si="83"/>
        <v>1</v>
      </c>
      <c r="AR24" t="str">
        <f t="shared" si="83"/>
        <v>1</v>
      </c>
      <c r="AS24" t="str">
        <f t="shared" si="83"/>
        <v>1</v>
      </c>
      <c r="AT24" t="str">
        <f t="shared" si="83"/>
        <v>1</v>
      </c>
      <c r="AU24" t="str">
        <f t="shared" si="83"/>
        <v>1</v>
      </c>
      <c r="AV24" t="str">
        <f t="shared" si="83"/>
        <v>1</v>
      </c>
      <c r="AW24" t="str">
        <f t="shared" si="83"/>
        <v>1</v>
      </c>
      <c r="AX24" t="str">
        <f t="shared" si="83"/>
        <v>1</v>
      </c>
      <c r="AY24" t="str">
        <f t="shared" si="83"/>
        <v>1</v>
      </c>
      <c r="AZ24" t="str">
        <f t="shared" si="83"/>
        <v>1</v>
      </c>
      <c r="BA24" t="str">
        <f t="shared" si="83"/>
        <v>1</v>
      </c>
      <c r="BC24" t="str">
        <f t="shared" si="73"/>
        <v>00001111</v>
      </c>
      <c r="BD24" t="str">
        <f t="shared" si="74"/>
        <v>11111111</v>
      </c>
      <c r="BF24" t="str">
        <f t="shared" ref="BF24:BG24" si="84">CONCAT("0x", BIN2HEX(BC24,2))</f>
        <v>0x0F</v>
      </c>
      <c r="BG24" t="str">
        <f t="shared" si="84"/>
        <v>0xFF</v>
      </c>
      <c r="BH24" s="35" t="str">
        <f t="shared" si="76"/>
        <v>0x0F, 0xFF,</v>
      </c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>
      <c r="A25" s="20">
        <f t="shared" si="56"/>
        <v>0</v>
      </c>
      <c r="B25">
        <f t="shared" si="57"/>
        <v>0</v>
      </c>
      <c r="C25">
        <f t="shared" si="58"/>
        <v>0</v>
      </c>
      <c r="D25">
        <f t="shared" si="59"/>
        <v>0</v>
      </c>
      <c r="E25">
        <f t="shared" si="60"/>
        <v>3</v>
      </c>
      <c r="F25">
        <f t="shared" si="61"/>
        <v>3</v>
      </c>
      <c r="G25">
        <f t="shared" si="62"/>
        <v>1</v>
      </c>
      <c r="H25">
        <f t="shared" si="63"/>
        <v>1</v>
      </c>
      <c r="I25" s="20">
        <f t="shared" si="64"/>
        <v>1</v>
      </c>
      <c r="J25">
        <f t="shared" si="65"/>
        <v>1</v>
      </c>
      <c r="K25">
        <f t="shared" si="66"/>
        <v>3</v>
      </c>
      <c r="L25">
        <f t="shared" si="67"/>
        <v>3</v>
      </c>
      <c r="M25">
        <f t="shared" si="68"/>
        <v>3</v>
      </c>
      <c r="N25">
        <f t="shared" si="69"/>
        <v>3</v>
      </c>
      <c r="O25">
        <f t="shared" si="70"/>
        <v>3</v>
      </c>
      <c r="P25" s="21">
        <f t="shared" si="71"/>
        <v>0</v>
      </c>
      <c r="V25" s="8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t="str">
        <f t="shared" ref="AL25:BA25" si="85">MID(U8,2,1)</f>
        <v>0</v>
      </c>
      <c r="AM25" t="str">
        <f t="shared" si="85"/>
        <v>0</v>
      </c>
      <c r="AN25" t="str">
        <f t="shared" si="85"/>
        <v>0</v>
      </c>
      <c r="AO25" t="str">
        <f t="shared" si="85"/>
        <v>0</v>
      </c>
      <c r="AP25" t="str">
        <f t="shared" si="85"/>
        <v>1</v>
      </c>
      <c r="AQ25" t="str">
        <f t="shared" si="85"/>
        <v>1</v>
      </c>
      <c r="AR25" t="str">
        <f t="shared" si="85"/>
        <v>1</v>
      </c>
      <c r="AS25" t="str">
        <f t="shared" si="85"/>
        <v>1</v>
      </c>
      <c r="AT25" t="str">
        <f t="shared" si="85"/>
        <v>1</v>
      </c>
      <c r="AU25" t="str">
        <f t="shared" si="85"/>
        <v>1</v>
      </c>
      <c r="AV25" t="str">
        <f t="shared" si="85"/>
        <v>1</v>
      </c>
      <c r="AW25" t="str">
        <f t="shared" si="85"/>
        <v>1</v>
      </c>
      <c r="AX25" t="str">
        <f t="shared" si="85"/>
        <v>1</v>
      </c>
      <c r="AY25" t="str">
        <f t="shared" si="85"/>
        <v>1</v>
      </c>
      <c r="AZ25" t="str">
        <f t="shared" si="85"/>
        <v>1</v>
      </c>
      <c r="BA25" t="str">
        <f t="shared" si="85"/>
        <v>0</v>
      </c>
      <c r="BC25" t="str">
        <f t="shared" si="73"/>
        <v>00001111</v>
      </c>
      <c r="BD25" t="str">
        <f t="shared" si="74"/>
        <v>11111110</v>
      </c>
      <c r="BF25" t="str">
        <f t="shared" ref="BF25:BG25" si="86">CONCAT("0x", BIN2HEX(BC25,2))</f>
        <v>0x0F</v>
      </c>
      <c r="BG25" t="str">
        <f t="shared" si="86"/>
        <v>0xFE</v>
      </c>
      <c r="BH25" s="35" t="str">
        <f t="shared" si="76"/>
        <v>0x0F, 0xFE,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>
      <c r="A26" s="20">
        <f t="shared" si="56"/>
        <v>0</v>
      </c>
      <c r="B26">
        <f t="shared" si="57"/>
        <v>0</v>
      </c>
      <c r="C26">
        <f t="shared" si="58"/>
        <v>0</v>
      </c>
      <c r="D26">
        <f t="shared" si="59"/>
        <v>0</v>
      </c>
      <c r="E26">
        <f t="shared" si="60"/>
        <v>0</v>
      </c>
      <c r="F26">
        <f t="shared" si="61"/>
        <v>0</v>
      </c>
      <c r="G26">
        <f t="shared" si="62"/>
        <v>1</v>
      </c>
      <c r="H26">
        <f t="shared" si="63"/>
        <v>1</v>
      </c>
      <c r="I26" s="23">
        <f t="shared" si="64"/>
        <v>1</v>
      </c>
      <c r="J26" s="24">
        <f t="shared" si="65"/>
        <v>1</v>
      </c>
      <c r="K26" s="24">
        <f t="shared" si="66"/>
        <v>1</v>
      </c>
      <c r="L26" s="24">
        <f t="shared" si="67"/>
        <v>1</v>
      </c>
      <c r="M26" s="24">
        <f t="shared" si="68"/>
        <v>1</v>
      </c>
      <c r="N26" s="24">
        <f t="shared" si="69"/>
        <v>3</v>
      </c>
      <c r="O26" s="24">
        <f t="shared" si="70"/>
        <v>0</v>
      </c>
      <c r="P26" s="25">
        <f t="shared" si="71"/>
        <v>0</v>
      </c>
      <c r="V26" s="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t="str">
        <f t="shared" ref="AL26:BA26" si="87">MID(U9,2,1)</f>
        <v>0</v>
      </c>
      <c r="AM26" t="str">
        <f t="shared" si="87"/>
        <v>0</v>
      </c>
      <c r="AN26" t="str">
        <f t="shared" si="87"/>
        <v>0</v>
      </c>
      <c r="AO26" t="str">
        <f t="shared" si="87"/>
        <v>0</v>
      </c>
      <c r="AP26" t="str">
        <f t="shared" si="87"/>
        <v>0</v>
      </c>
      <c r="AQ26" t="str">
        <f t="shared" si="87"/>
        <v>0</v>
      </c>
      <c r="AR26" t="str">
        <f t="shared" si="87"/>
        <v>1</v>
      </c>
      <c r="AS26" t="str">
        <f t="shared" si="87"/>
        <v>1</v>
      </c>
      <c r="AT26" t="str">
        <f t="shared" si="87"/>
        <v>1</v>
      </c>
      <c r="AU26" t="str">
        <f t="shared" si="87"/>
        <v>1</v>
      </c>
      <c r="AV26" t="str">
        <f t="shared" si="87"/>
        <v>1</v>
      </c>
      <c r="AW26" t="str">
        <f t="shared" si="87"/>
        <v>1</v>
      </c>
      <c r="AX26" t="str">
        <f t="shared" si="87"/>
        <v>1</v>
      </c>
      <c r="AY26" t="str">
        <f t="shared" si="87"/>
        <v>1</v>
      </c>
      <c r="AZ26" t="str">
        <f t="shared" si="87"/>
        <v>0</v>
      </c>
      <c r="BA26" t="str">
        <f t="shared" si="87"/>
        <v>0</v>
      </c>
      <c r="BC26" t="str">
        <f t="shared" si="73"/>
        <v>00000011</v>
      </c>
      <c r="BD26" t="str">
        <f t="shared" si="74"/>
        <v>11111100</v>
      </c>
      <c r="BF26" t="str">
        <f t="shared" ref="BF26:BG26" si="88">CONCAT("0x", BIN2HEX(BC26,2))</f>
        <v>0x03</v>
      </c>
      <c r="BG26" t="str">
        <f t="shared" si="88"/>
        <v>0xFC</v>
      </c>
      <c r="BH26" s="35" t="str">
        <f t="shared" si="76"/>
        <v>0x03, 0xFC,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>
      <c r="A27" s="17">
        <f t="shared" si="56"/>
        <v>0</v>
      </c>
      <c r="B27" s="18">
        <f t="shared" si="57"/>
        <v>0</v>
      </c>
      <c r="C27" s="18">
        <f t="shared" si="58"/>
        <v>3</v>
      </c>
      <c r="D27" s="18">
        <f t="shared" si="59"/>
        <v>3</v>
      </c>
      <c r="E27" s="18">
        <f t="shared" si="60"/>
        <v>3</v>
      </c>
      <c r="F27" s="18">
        <f t="shared" si="61"/>
        <v>3</v>
      </c>
      <c r="G27" s="18">
        <f t="shared" si="62"/>
        <v>3</v>
      </c>
      <c r="H27" s="19">
        <f t="shared" si="63"/>
        <v>2</v>
      </c>
      <c r="I27">
        <f t="shared" si="64"/>
        <v>3</v>
      </c>
      <c r="J27">
        <f t="shared" si="65"/>
        <v>3</v>
      </c>
      <c r="K27">
        <f t="shared" si="66"/>
        <v>3</v>
      </c>
      <c r="L27">
        <f t="shared" si="67"/>
        <v>2</v>
      </c>
      <c r="M27">
        <f t="shared" si="68"/>
        <v>3</v>
      </c>
      <c r="N27">
        <f t="shared" si="69"/>
        <v>0</v>
      </c>
      <c r="O27">
        <f t="shared" si="70"/>
        <v>0</v>
      </c>
      <c r="P27" s="21">
        <f t="shared" si="71"/>
        <v>0</v>
      </c>
      <c r="V27" s="8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t="str">
        <f t="shared" ref="AL27:BA27" si="89">MID(U10,2,1)</f>
        <v>0</v>
      </c>
      <c r="AM27" t="str">
        <f t="shared" si="89"/>
        <v>0</v>
      </c>
      <c r="AN27" t="str">
        <f t="shared" si="89"/>
        <v>1</v>
      </c>
      <c r="AO27" t="str">
        <f t="shared" si="89"/>
        <v>1</v>
      </c>
      <c r="AP27" t="str">
        <f t="shared" si="89"/>
        <v>1</v>
      </c>
      <c r="AQ27" t="str">
        <f t="shared" si="89"/>
        <v>1</v>
      </c>
      <c r="AR27" t="str">
        <f t="shared" si="89"/>
        <v>1</v>
      </c>
      <c r="AS27" t="str">
        <f t="shared" si="89"/>
        <v>0</v>
      </c>
      <c r="AT27" t="str">
        <f t="shared" si="89"/>
        <v>1</v>
      </c>
      <c r="AU27" t="str">
        <f t="shared" si="89"/>
        <v>1</v>
      </c>
      <c r="AV27" t="str">
        <f t="shared" si="89"/>
        <v>1</v>
      </c>
      <c r="AW27" t="str">
        <f t="shared" si="89"/>
        <v>0</v>
      </c>
      <c r="AX27" t="str">
        <f t="shared" si="89"/>
        <v>1</v>
      </c>
      <c r="AY27" t="str">
        <f t="shared" si="89"/>
        <v>0</v>
      </c>
      <c r="AZ27" t="str">
        <f t="shared" si="89"/>
        <v>0</v>
      </c>
      <c r="BA27" t="str">
        <f t="shared" si="89"/>
        <v>0</v>
      </c>
      <c r="BC27" t="str">
        <f t="shared" si="73"/>
        <v>00111110</v>
      </c>
      <c r="BD27" t="str">
        <f t="shared" si="74"/>
        <v>11101000</v>
      </c>
      <c r="BF27" t="str">
        <f t="shared" ref="BF27:BG27" si="90">CONCAT("0x", BIN2HEX(BC27,2))</f>
        <v>0x3E</v>
      </c>
      <c r="BG27" t="str">
        <f t="shared" si="90"/>
        <v>0xE8</v>
      </c>
      <c r="BH27" s="35" t="str">
        <f t="shared" si="76"/>
        <v>0x3E, 0xE8,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>
      <c r="A28" s="20">
        <f t="shared" si="56"/>
        <v>0</v>
      </c>
      <c r="B28">
        <f t="shared" si="57"/>
        <v>3</v>
      </c>
      <c r="C28">
        <f t="shared" si="58"/>
        <v>3</v>
      </c>
      <c r="D28">
        <f t="shared" si="59"/>
        <v>3</v>
      </c>
      <c r="E28">
        <f t="shared" si="60"/>
        <v>3</v>
      </c>
      <c r="F28">
        <f t="shared" si="61"/>
        <v>3</v>
      </c>
      <c r="G28">
        <f t="shared" si="62"/>
        <v>3</v>
      </c>
      <c r="H28" s="21">
        <f t="shared" si="63"/>
        <v>3</v>
      </c>
      <c r="I28">
        <f t="shared" si="64"/>
        <v>2</v>
      </c>
      <c r="J28">
        <f t="shared" si="65"/>
        <v>3</v>
      </c>
      <c r="K28">
        <f t="shared" si="66"/>
        <v>3</v>
      </c>
      <c r="L28">
        <f t="shared" si="67"/>
        <v>3</v>
      </c>
      <c r="M28">
        <f t="shared" si="68"/>
        <v>2</v>
      </c>
      <c r="N28">
        <f t="shared" si="69"/>
        <v>0</v>
      </c>
      <c r="O28">
        <f t="shared" si="70"/>
        <v>0</v>
      </c>
      <c r="P28" s="21">
        <f t="shared" si="71"/>
        <v>3</v>
      </c>
      <c r="V28" s="8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t="str">
        <f t="shared" ref="AL28:BA28" si="91">MID(U11,2,1)</f>
        <v>0</v>
      </c>
      <c r="AM28" t="str">
        <f t="shared" si="91"/>
        <v>1</v>
      </c>
      <c r="AN28" t="str">
        <f t="shared" si="91"/>
        <v>1</v>
      </c>
      <c r="AO28" t="str">
        <f t="shared" si="91"/>
        <v>1</v>
      </c>
      <c r="AP28" t="str">
        <f t="shared" si="91"/>
        <v>1</v>
      </c>
      <c r="AQ28" t="str">
        <f t="shared" si="91"/>
        <v>1</v>
      </c>
      <c r="AR28" t="str">
        <f t="shared" si="91"/>
        <v>1</v>
      </c>
      <c r="AS28" t="str">
        <f t="shared" si="91"/>
        <v>1</v>
      </c>
      <c r="AT28" t="str">
        <f t="shared" si="91"/>
        <v>0</v>
      </c>
      <c r="AU28" t="str">
        <f t="shared" si="91"/>
        <v>1</v>
      </c>
      <c r="AV28" t="str">
        <f t="shared" si="91"/>
        <v>1</v>
      </c>
      <c r="AW28" t="str">
        <f t="shared" si="91"/>
        <v>1</v>
      </c>
      <c r="AX28" t="str">
        <f t="shared" si="91"/>
        <v>0</v>
      </c>
      <c r="AY28" t="str">
        <f t="shared" si="91"/>
        <v>0</v>
      </c>
      <c r="AZ28" t="str">
        <f t="shared" si="91"/>
        <v>0</v>
      </c>
      <c r="BA28" t="str">
        <f t="shared" si="91"/>
        <v>1</v>
      </c>
      <c r="BC28" t="str">
        <f t="shared" si="73"/>
        <v>01111111</v>
      </c>
      <c r="BD28" t="str">
        <f t="shared" si="74"/>
        <v>01110001</v>
      </c>
      <c r="BF28" t="str">
        <f t="shared" ref="BF28:BG28" si="92">CONCAT("0x", BIN2HEX(BC28,2))</f>
        <v>0x7F</v>
      </c>
      <c r="BG28" t="str">
        <f t="shared" si="92"/>
        <v>0x71</v>
      </c>
      <c r="BH28" s="35" t="str">
        <f t="shared" si="76"/>
        <v>0x7F, 0x71,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>
      <c r="A29" s="20">
        <f t="shared" si="56"/>
        <v>1</v>
      </c>
      <c r="B29">
        <f t="shared" si="57"/>
        <v>1</v>
      </c>
      <c r="C29">
        <f t="shared" si="58"/>
        <v>3</v>
      </c>
      <c r="D29">
        <f t="shared" si="59"/>
        <v>3</v>
      </c>
      <c r="E29">
        <f t="shared" si="60"/>
        <v>3</v>
      </c>
      <c r="F29">
        <f t="shared" si="61"/>
        <v>3</v>
      </c>
      <c r="G29">
        <f t="shared" si="62"/>
        <v>3</v>
      </c>
      <c r="H29" s="21">
        <f t="shared" si="63"/>
        <v>3</v>
      </c>
      <c r="I29">
        <f t="shared" si="64"/>
        <v>2</v>
      </c>
      <c r="J29">
        <f t="shared" si="65"/>
        <v>2</v>
      </c>
      <c r="K29">
        <f t="shared" si="66"/>
        <v>2</v>
      </c>
      <c r="L29">
        <f t="shared" si="67"/>
        <v>2</v>
      </c>
      <c r="M29">
        <f t="shared" si="68"/>
        <v>2</v>
      </c>
      <c r="N29">
        <f t="shared" si="69"/>
        <v>0</v>
      </c>
      <c r="O29">
        <f t="shared" si="70"/>
        <v>0</v>
      </c>
      <c r="P29" s="21">
        <f t="shared" si="71"/>
        <v>3</v>
      </c>
      <c r="V29" s="8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t="str">
        <f t="shared" ref="AL29:BA29" si="93">MID(U12,2,1)</f>
        <v>1</v>
      </c>
      <c r="AM29" t="str">
        <f t="shared" si="93"/>
        <v>1</v>
      </c>
      <c r="AN29" t="str">
        <f t="shared" si="93"/>
        <v>1</v>
      </c>
      <c r="AO29" t="str">
        <f t="shared" si="93"/>
        <v>1</v>
      </c>
      <c r="AP29" t="str">
        <f t="shared" si="93"/>
        <v>1</v>
      </c>
      <c r="AQ29" t="str">
        <f t="shared" si="93"/>
        <v>1</v>
      </c>
      <c r="AR29" t="str">
        <f t="shared" si="93"/>
        <v>1</v>
      </c>
      <c r="AS29" t="str">
        <f t="shared" si="93"/>
        <v>1</v>
      </c>
      <c r="AT29" t="str">
        <f t="shared" si="93"/>
        <v>0</v>
      </c>
      <c r="AU29" t="str">
        <f t="shared" si="93"/>
        <v>0</v>
      </c>
      <c r="AV29" t="str">
        <f t="shared" si="93"/>
        <v>0</v>
      </c>
      <c r="AW29" t="str">
        <f t="shared" si="93"/>
        <v>0</v>
      </c>
      <c r="AX29" t="str">
        <f t="shared" si="93"/>
        <v>0</v>
      </c>
      <c r="AY29" t="str">
        <f t="shared" si="93"/>
        <v>0</v>
      </c>
      <c r="AZ29" t="str">
        <f t="shared" si="93"/>
        <v>0</v>
      </c>
      <c r="BA29" t="str">
        <f t="shared" si="93"/>
        <v>1</v>
      </c>
      <c r="BC29" t="str">
        <f t="shared" si="73"/>
        <v>11111111</v>
      </c>
      <c r="BD29" t="str">
        <f t="shared" si="74"/>
        <v>00000001</v>
      </c>
      <c r="BF29" t="str">
        <f t="shared" ref="BF29:BG29" si="94">CONCAT("0x", BIN2HEX(BC29,2))</f>
        <v>0xFF</v>
      </c>
      <c r="BG29" t="str">
        <f t="shared" si="94"/>
        <v>0x01</v>
      </c>
      <c r="BH29" s="35" t="str">
        <f t="shared" si="76"/>
        <v>0xFF, 0x01,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>
      <c r="A30" s="20">
        <f t="shared" si="56"/>
        <v>1</v>
      </c>
      <c r="B30">
        <f t="shared" si="57"/>
        <v>1</v>
      </c>
      <c r="C30">
        <f t="shared" si="58"/>
        <v>1</v>
      </c>
      <c r="D30">
        <f t="shared" si="59"/>
        <v>0</v>
      </c>
      <c r="E30">
        <f t="shared" si="60"/>
        <v>2</v>
      </c>
      <c r="F30">
        <f t="shared" si="61"/>
        <v>2</v>
      </c>
      <c r="G30">
        <f t="shared" si="62"/>
        <v>3</v>
      </c>
      <c r="H30" s="21">
        <f t="shared" si="63"/>
        <v>2</v>
      </c>
      <c r="I30">
        <f t="shared" si="64"/>
        <v>2</v>
      </c>
      <c r="J30">
        <f t="shared" si="65"/>
        <v>1</v>
      </c>
      <c r="K30">
        <f t="shared" si="66"/>
        <v>2</v>
      </c>
      <c r="L30">
        <f t="shared" si="67"/>
        <v>2</v>
      </c>
      <c r="M30">
        <f t="shared" si="68"/>
        <v>1</v>
      </c>
      <c r="N30">
        <f t="shared" si="69"/>
        <v>2</v>
      </c>
      <c r="O30">
        <f t="shared" si="70"/>
        <v>3</v>
      </c>
      <c r="P30" s="21">
        <f t="shared" si="71"/>
        <v>3</v>
      </c>
      <c r="V30" s="8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t="str">
        <f t="shared" ref="AL30:BA30" si="95">MID(U13,2,1)</f>
        <v>1</v>
      </c>
      <c r="AM30" t="str">
        <f t="shared" si="95"/>
        <v>1</v>
      </c>
      <c r="AN30" t="str">
        <f t="shared" si="95"/>
        <v>1</v>
      </c>
      <c r="AO30" t="str">
        <f t="shared" si="95"/>
        <v>0</v>
      </c>
      <c r="AP30" t="str">
        <f t="shared" si="95"/>
        <v>0</v>
      </c>
      <c r="AQ30" t="str">
        <f t="shared" si="95"/>
        <v>0</v>
      </c>
      <c r="AR30" t="str">
        <f t="shared" si="95"/>
        <v>1</v>
      </c>
      <c r="AS30" t="str">
        <f t="shared" si="95"/>
        <v>0</v>
      </c>
      <c r="AT30" t="str">
        <f t="shared" si="95"/>
        <v>0</v>
      </c>
      <c r="AU30" t="str">
        <f t="shared" si="95"/>
        <v>1</v>
      </c>
      <c r="AV30" t="str">
        <f t="shared" si="95"/>
        <v>0</v>
      </c>
      <c r="AW30" t="str">
        <f t="shared" si="95"/>
        <v>0</v>
      </c>
      <c r="AX30" t="str">
        <f t="shared" si="95"/>
        <v>1</v>
      </c>
      <c r="AY30" t="str">
        <f t="shared" si="95"/>
        <v>0</v>
      </c>
      <c r="AZ30" t="str">
        <f t="shared" si="95"/>
        <v>1</v>
      </c>
      <c r="BA30" t="str">
        <f t="shared" si="95"/>
        <v>1</v>
      </c>
      <c r="BC30" t="str">
        <f t="shared" si="73"/>
        <v>11100010</v>
      </c>
      <c r="BD30" t="str">
        <f t="shared" si="74"/>
        <v>01001011</v>
      </c>
      <c r="BF30" t="str">
        <f t="shared" ref="BF30:BG30" si="96">CONCAT("0x", BIN2HEX(BC30,2))</f>
        <v>0xE2</v>
      </c>
      <c r="BG30" t="str">
        <f t="shared" si="96"/>
        <v>0x4B</v>
      </c>
      <c r="BH30" s="35" t="str">
        <f t="shared" si="76"/>
        <v>0xE2, 0x4B,</v>
      </c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>
      <c r="A31" s="20">
        <f t="shared" si="56"/>
        <v>0</v>
      </c>
      <c r="B31">
        <f t="shared" si="57"/>
        <v>1</v>
      </c>
      <c r="C31">
        <f t="shared" si="58"/>
        <v>0</v>
      </c>
      <c r="D31">
        <f t="shared" si="59"/>
        <v>3</v>
      </c>
      <c r="E31">
        <f t="shared" si="60"/>
        <v>2</v>
      </c>
      <c r="F31">
        <f t="shared" si="61"/>
        <v>2</v>
      </c>
      <c r="G31">
        <f t="shared" si="62"/>
        <v>2</v>
      </c>
      <c r="H31" s="21">
        <f t="shared" si="63"/>
        <v>2</v>
      </c>
      <c r="I31">
        <f t="shared" si="64"/>
        <v>2</v>
      </c>
      <c r="J31">
        <f t="shared" si="65"/>
        <v>2</v>
      </c>
      <c r="K31">
        <f t="shared" si="66"/>
        <v>2</v>
      </c>
      <c r="L31">
        <f t="shared" si="67"/>
        <v>2</v>
      </c>
      <c r="M31">
        <f t="shared" si="68"/>
        <v>2</v>
      </c>
      <c r="N31">
        <f t="shared" si="69"/>
        <v>2</v>
      </c>
      <c r="O31">
        <f t="shared" si="70"/>
        <v>3</v>
      </c>
      <c r="P31" s="21">
        <f t="shared" si="71"/>
        <v>3</v>
      </c>
      <c r="V31" s="8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t="str">
        <f t="shared" ref="AL31:BA31" si="97">MID(U14,2,1)</f>
        <v>0</v>
      </c>
      <c r="AM31" t="str">
        <f t="shared" si="97"/>
        <v>1</v>
      </c>
      <c r="AN31" t="str">
        <f t="shared" si="97"/>
        <v>0</v>
      </c>
      <c r="AO31" t="str">
        <f t="shared" si="97"/>
        <v>1</v>
      </c>
      <c r="AP31" t="str">
        <f t="shared" si="97"/>
        <v>0</v>
      </c>
      <c r="AQ31" t="str">
        <f t="shared" si="97"/>
        <v>0</v>
      </c>
      <c r="AR31" t="str">
        <f t="shared" si="97"/>
        <v>0</v>
      </c>
      <c r="AS31" t="str">
        <f t="shared" si="97"/>
        <v>0</v>
      </c>
      <c r="AT31" t="str">
        <f t="shared" si="97"/>
        <v>0</v>
      </c>
      <c r="AU31" t="str">
        <f t="shared" si="97"/>
        <v>0</v>
      </c>
      <c r="AV31" t="str">
        <f t="shared" si="97"/>
        <v>0</v>
      </c>
      <c r="AW31" t="str">
        <f t="shared" si="97"/>
        <v>0</v>
      </c>
      <c r="AX31" t="str">
        <f t="shared" si="97"/>
        <v>0</v>
      </c>
      <c r="AY31" t="str">
        <f t="shared" si="97"/>
        <v>0</v>
      </c>
      <c r="AZ31" t="str">
        <f t="shared" si="97"/>
        <v>1</v>
      </c>
      <c r="BA31" t="str">
        <f t="shared" si="97"/>
        <v>1</v>
      </c>
      <c r="BC31" t="str">
        <f t="shared" si="73"/>
        <v>01010000</v>
      </c>
      <c r="BD31" t="str">
        <f t="shared" si="74"/>
        <v>00000011</v>
      </c>
      <c r="BF31" t="str">
        <f t="shared" ref="BF31:BG31" si="98">CONCAT("0x", BIN2HEX(BC31,2))</f>
        <v>0x50</v>
      </c>
      <c r="BG31" t="str">
        <f t="shared" si="98"/>
        <v>0x03</v>
      </c>
      <c r="BH31" s="35" t="str">
        <f t="shared" si="76"/>
        <v>0x50, 0x03,</v>
      </c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>
      <c r="A32" s="20">
        <f t="shared" si="56"/>
        <v>0</v>
      </c>
      <c r="B32">
        <f t="shared" si="57"/>
        <v>0</v>
      </c>
      <c r="C32">
        <f t="shared" si="58"/>
        <v>3</v>
      </c>
      <c r="D32">
        <f t="shared" si="59"/>
        <v>3</v>
      </c>
      <c r="E32">
        <f t="shared" si="60"/>
        <v>3</v>
      </c>
      <c r="F32">
        <f t="shared" si="61"/>
        <v>2</v>
      </c>
      <c r="G32">
        <f t="shared" si="62"/>
        <v>2</v>
      </c>
      <c r="H32" s="21">
        <f t="shared" si="63"/>
        <v>2</v>
      </c>
      <c r="I32">
        <f t="shared" si="64"/>
        <v>2</v>
      </c>
      <c r="J32">
        <f t="shared" si="65"/>
        <v>2</v>
      </c>
      <c r="K32">
        <f t="shared" si="66"/>
        <v>2</v>
      </c>
      <c r="L32">
        <f t="shared" si="67"/>
        <v>2</v>
      </c>
      <c r="M32">
        <f t="shared" si="68"/>
        <v>2</v>
      </c>
      <c r="N32">
        <f t="shared" si="69"/>
        <v>2</v>
      </c>
      <c r="O32">
        <f t="shared" si="70"/>
        <v>3</v>
      </c>
      <c r="P32" s="21">
        <f t="shared" si="71"/>
        <v>3</v>
      </c>
      <c r="V32" s="8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t="str">
        <f t="shared" ref="AL32:BA32" si="99">MID(U15,2,1)</f>
        <v>0</v>
      </c>
      <c r="AM32" t="str">
        <f t="shared" si="99"/>
        <v>0</v>
      </c>
      <c r="AN32" t="str">
        <f t="shared" si="99"/>
        <v>1</v>
      </c>
      <c r="AO32" t="str">
        <f t="shared" si="99"/>
        <v>1</v>
      </c>
      <c r="AP32" t="str">
        <f t="shared" si="99"/>
        <v>1</v>
      </c>
      <c r="AQ32" t="str">
        <f t="shared" si="99"/>
        <v>0</v>
      </c>
      <c r="AR32" t="str">
        <f t="shared" si="99"/>
        <v>0</v>
      </c>
      <c r="AS32" t="str">
        <f t="shared" si="99"/>
        <v>0</v>
      </c>
      <c r="AT32" t="str">
        <f t="shared" si="99"/>
        <v>0</v>
      </c>
      <c r="AU32" t="str">
        <f t="shared" si="99"/>
        <v>0</v>
      </c>
      <c r="AV32" t="str">
        <f t="shared" si="99"/>
        <v>0</v>
      </c>
      <c r="AW32" t="str">
        <f t="shared" si="99"/>
        <v>0</v>
      </c>
      <c r="AX32" t="str">
        <f t="shared" si="99"/>
        <v>0</v>
      </c>
      <c r="AY32" t="str">
        <f t="shared" si="99"/>
        <v>0</v>
      </c>
      <c r="AZ32" t="str">
        <f t="shared" si="99"/>
        <v>1</v>
      </c>
      <c r="BA32" t="str">
        <f t="shared" si="99"/>
        <v>1</v>
      </c>
      <c r="BC32" t="str">
        <f t="shared" si="73"/>
        <v>00111000</v>
      </c>
      <c r="BD32" t="str">
        <f t="shared" si="74"/>
        <v>00000011</v>
      </c>
      <c r="BF32" t="str">
        <f t="shared" ref="BF32:BG32" si="100">CONCAT("0x", BIN2HEX(BC32,2))</f>
        <v>0x38</v>
      </c>
      <c r="BG32" t="str">
        <f t="shared" si="100"/>
        <v>0x03</v>
      </c>
      <c r="BH32" s="35" t="str">
        <f t="shared" si="76"/>
        <v>0x38, 0x03,</v>
      </c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>
      <c r="A33" s="20">
        <f t="shared" si="56"/>
        <v>0</v>
      </c>
      <c r="B33">
        <f t="shared" si="57"/>
        <v>3</v>
      </c>
      <c r="C33">
        <f t="shared" si="58"/>
        <v>3</v>
      </c>
      <c r="D33">
        <f t="shared" si="59"/>
        <v>3</v>
      </c>
      <c r="E33">
        <f t="shared" si="60"/>
        <v>2</v>
      </c>
      <c r="F33">
        <f t="shared" si="61"/>
        <v>2</v>
      </c>
      <c r="G33">
        <f t="shared" si="62"/>
        <v>2</v>
      </c>
      <c r="H33" s="21">
        <f t="shared" si="63"/>
        <v>2</v>
      </c>
      <c r="I33">
        <f t="shared" si="64"/>
        <v>2</v>
      </c>
      <c r="J33">
        <f t="shared" si="65"/>
        <v>2</v>
      </c>
      <c r="K33">
        <f t="shared" si="66"/>
        <v>2</v>
      </c>
      <c r="L33">
        <f t="shared" si="67"/>
        <v>0</v>
      </c>
      <c r="M33">
        <f t="shared" si="68"/>
        <v>0</v>
      </c>
      <c r="N33">
        <f t="shared" si="69"/>
        <v>0</v>
      </c>
      <c r="O33">
        <f t="shared" si="70"/>
        <v>0</v>
      </c>
      <c r="P33" s="21">
        <f t="shared" si="71"/>
        <v>0</v>
      </c>
      <c r="V33" s="8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t="str">
        <f t="shared" ref="AL33:BA33" si="101">MID(U16,2,1)</f>
        <v>0</v>
      </c>
      <c r="AM33" t="str">
        <f t="shared" si="101"/>
        <v>1</v>
      </c>
      <c r="AN33" t="str">
        <f t="shared" si="101"/>
        <v>1</v>
      </c>
      <c r="AO33" t="str">
        <f t="shared" si="101"/>
        <v>1</v>
      </c>
      <c r="AP33" t="str">
        <f t="shared" si="101"/>
        <v>0</v>
      </c>
      <c r="AQ33" t="str">
        <f t="shared" si="101"/>
        <v>0</v>
      </c>
      <c r="AR33" t="str">
        <f t="shared" si="101"/>
        <v>0</v>
      </c>
      <c r="AS33" t="str">
        <f t="shared" si="101"/>
        <v>0</v>
      </c>
      <c r="AT33" t="str">
        <f t="shared" si="101"/>
        <v>0</v>
      </c>
      <c r="AU33" t="str">
        <f t="shared" si="101"/>
        <v>0</v>
      </c>
      <c r="AV33" t="str">
        <f t="shared" si="101"/>
        <v>0</v>
      </c>
      <c r="AW33" t="str">
        <f t="shared" si="101"/>
        <v>0</v>
      </c>
      <c r="AX33" t="str">
        <f t="shared" si="101"/>
        <v>0</v>
      </c>
      <c r="AY33" t="str">
        <f t="shared" si="101"/>
        <v>0</v>
      </c>
      <c r="AZ33" t="str">
        <f t="shared" si="101"/>
        <v>0</v>
      </c>
      <c r="BA33" t="str">
        <f t="shared" si="101"/>
        <v>0</v>
      </c>
      <c r="BC33" t="str">
        <f t="shared" si="73"/>
        <v>01110000</v>
      </c>
      <c r="BD33" t="str">
        <f t="shared" si="74"/>
        <v>00000000</v>
      </c>
      <c r="BF33" t="str">
        <f t="shared" ref="BF33:BG33" si="102">CONCAT("0x", BIN2HEX(BC33,2))</f>
        <v>0x70</v>
      </c>
      <c r="BG33" t="str">
        <f t="shared" si="102"/>
        <v>0x00</v>
      </c>
      <c r="BH33" s="35" t="str">
        <f t="shared" si="76"/>
        <v>0x70, 0x00,</v>
      </c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>
      <c r="A34" s="23">
        <f t="shared" si="56"/>
        <v>0</v>
      </c>
      <c r="B34" s="24">
        <f t="shared" si="57"/>
        <v>3</v>
      </c>
      <c r="C34" s="24">
        <f t="shared" si="58"/>
        <v>0</v>
      </c>
      <c r="D34" s="24">
        <f t="shared" si="59"/>
        <v>0</v>
      </c>
      <c r="E34" s="24">
        <f t="shared" si="60"/>
        <v>2</v>
      </c>
      <c r="F34" s="24">
        <f t="shared" si="61"/>
        <v>2</v>
      </c>
      <c r="G34" s="24">
        <f t="shared" si="62"/>
        <v>2</v>
      </c>
      <c r="H34" s="25">
        <f t="shared" si="63"/>
        <v>2</v>
      </c>
      <c r="I34" s="24">
        <f t="shared" si="64"/>
        <v>0</v>
      </c>
      <c r="J34" s="24">
        <f t="shared" si="65"/>
        <v>0</v>
      </c>
      <c r="K34" s="24">
        <f t="shared" si="66"/>
        <v>0</v>
      </c>
      <c r="L34" s="24">
        <f t="shared" si="67"/>
        <v>0</v>
      </c>
      <c r="M34" s="32">
        <v>0.0</v>
      </c>
      <c r="N34" s="24">
        <f t="shared" si="69"/>
        <v>0</v>
      </c>
      <c r="O34" s="24">
        <f t="shared" si="70"/>
        <v>0</v>
      </c>
      <c r="P34" s="25">
        <f t="shared" si="71"/>
        <v>0</v>
      </c>
      <c r="V34" s="8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t="str">
        <f t="shared" ref="AL34:BA34" si="103">MID(U17,2,1)</f>
        <v>0</v>
      </c>
      <c r="AM34" t="str">
        <f t="shared" si="103"/>
        <v>1</v>
      </c>
      <c r="AN34" t="str">
        <f t="shared" si="103"/>
        <v>0</v>
      </c>
      <c r="AO34" t="str">
        <f t="shared" si="103"/>
        <v>0</v>
      </c>
      <c r="AP34" t="str">
        <f t="shared" si="103"/>
        <v>0</v>
      </c>
      <c r="AQ34" t="str">
        <f t="shared" si="103"/>
        <v>0</v>
      </c>
      <c r="AR34" t="str">
        <f t="shared" si="103"/>
        <v>0</v>
      </c>
      <c r="AS34" t="str">
        <f t="shared" si="103"/>
        <v>0</v>
      </c>
      <c r="AT34" t="str">
        <f t="shared" si="103"/>
        <v>0</v>
      </c>
      <c r="AU34" t="str">
        <f t="shared" si="103"/>
        <v>0</v>
      </c>
      <c r="AV34" t="str">
        <f t="shared" si="103"/>
        <v>0</v>
      </c>
      <c r="AW34" t="str">
        <f t="shared" si="103"/>
        <v>0</v>
      </c>
      <c r="AX34" t="str">
        <f t="shared" si="103"/>
        <v>0</v>
      </c>
      <c r="AY34" t="str">
        <f t="shared" si="103"/>
        <v>0</v>
      </c>
      <c r="AZ34" t="str">
        <f t="shared" si="103"/>
        <v>0</v>
      </c>
      <c r="BA34" t="str">
        <f t="shared" si="103"/>
        <v>0</v>
      </c>
      <c r="BC34" t="str">
        <f t="shared" si="73"/>
        <v>01000000</v>
      </c>
      <c r="BD34" t="str">
        <f t="shared" si="74"/>
        <v>00000000</v>
      </c>
      <c r="BF34" t="str">
        <f t="shared" ref="BF34:BG34" si="104">CONCAT("0x", BIN2HEX(BC34,2))</f>
        <v>0x40</v>
      </c>
      <c r="BG34" t="str">
        <f t="shared" si="104"/>
        <v>0x00</v>
      </c>
      <c r="BH34" s="35" t="str">
        <f t="shared" si="76"/>
        <v>0x40, 0x00,</v>
      </c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>
      <c r="V35" s="8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8">
      <c r="A38" s="1" t="s">
        <v>18</v>
      </c>
    </row>
    <row r="39">
      <c r="A39" s="11">
        <v>0.0</v>
      </c>
      <c r="B39" s="28">
        <v>0.0</v>
      </c>
      <c r="C39" s="28">
        <v>0.0</v>
      </c>
      <c r="D39" s="28">
        <v>0.0</v>
      </c>
      <c r="E39" s="28">
        <v>0.0</v>
      </c>
      <c r="F39" s="28">
        <v>0.0</v>
      </c>
      <c r="G39" s="28">
        <v>0.0</v>
      </c>
      <c r="H39" s="29">
        <v>0.0</v>
      </c>
      <c r="I39" s="11">
        <v>0.0</v>
      </c>
      <c r="J39" s="28">
        <v>0.0</v>
      </c>
      <c r="K39" s="28">
        <v>0.0</v>
      </c>
      <c r="L39" s="28">
        <v>0.0</v>
      </c>
      <c r="M39" s="28">
        <v>0.0</v>
      </c>
      <c r="N39" s="28">
        <v>0.0</v>
      </c>
      <c r="O39" s="28">
        <v>0.0</v>
      </c>
      <c r="P39" s="29">
        <v>0.0</v>
      </c>
    </row>
    <row r="40">
      <c r="A40" s="26">
        <v>0.0</v>
      </c>
      <c r="B40" s="1">
        <v>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30">
        <v>0.0</v>
      </c>
      <c r="I40" s="26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30">
        <v>0.0</v>
      </c>
    </row>
    <row r="41">
      <c r="A41" s="26">
        <v>0.0</v>
      </c>
      <c r="B41" s="1">
        <v>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30">
        <v>0.0</v>
      </c>
      <c r="I41" s="26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30">
        <v>0.0</v>
      </c>
    </row>
    <row r="42">
      <c r="A42" s="26">
        <v>0.0</v>
      </c>
      <c r="B42" s="1">
        <v>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30">
        <v>0.0</v>
      </c>
      <c r="I42" s="26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30">
        <v>0.0</v>
      </c>
    </row>
    <row r="43">
      <c r="A43" s="26">
        <v>0.0</v>
      </c>
      <c r="B43" s="1">
        <v>0.0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30">
        <v>0.0</v>
      </c>
      <c r="I43" s="26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30">
        <v>0.0</v>
      </c>
    </row>
    <row r="44">
      <c r="A44" s="26">
        <v>0.0</v>
      </c>
      <c r="B44" s="1">
        <v>0.0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30">
        <v>0.0</v>
      </c>
      <c r="I44" s="26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30">
        <v>0.0</v>
      </c>
    </row>
    <row r="45">
      <c r="A45" s="26">
        <v>0.0</v>
      </c>
      <c r="B45" s="1">
        <v>0.0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30">
        <v>0.0</v>
      </c>
      <c r="I45" s="26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30">
        <v>0.0</v>
      </c>
    </row>
    <row r="46">
      <c r="A46" s="31">
        <v>0.0</v>
      </c>
      <c r="B46" s="32">
        <v>0.0</v>
      </c>
      <c r="C46" s="32">
        <v>0.0</v>
      </c>
      <c r="D46" s="32">
        <v>0.0</v>
      </c>
      <c r="E46" s="32">
        <v>0.0</v>
      </c>
      <c r="F46" s="32">
        <v>0.0</v>
      </c>
      <c r="G46" s="32">
        <v>0.0</v>
      </c>
      <c r="H46" s="33">
        <v>0.0</v>
      </c>
      <c r="I46" s="31">
        <v>0.0</v>
      </c>
      <c r="J46" s="32">
        <v>0.0</v>
      </c>
      <c r="K46" s="32">
        <v>0.0</v>
      </c>
      <c r="L46" s="32">
        <v>0.0</v>
      </c>
      <c r="M46" s="32">
        <v>0.0</v>
      </c>
      <c r="N46" s="32">
        <v>0.0</v>
      </c>
      <c r="O46" s="32">
        <v>0.0</v>
      </c>
      <c r="P46" s="33">
        <v>0.0</v>
      </c>
    </row>
    <row r="47">
      <c r="A47" s="11">
        <v>0.0</v>
      </c>
      <c r="B47" s="28">
        <v>0.0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  <c r="H47" s="29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30">
        <v>0.0</v>
      </c>
    </row>
    <row r="48">
      <c r="A48" s="26">
        <v>0.0</v>
      </c>
      <c r="B48" s="1">
        <v>0.0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30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30">
        <v>0.0</v>
      </c>
    </row>
    <row r="49">
      <c r="A49" s="26">
        <v>0.0</v>
      </c>
      <c r="B49" s="1">
        <v>0.0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30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30">
        <v>0.0</v>
      </c>
    </row>
    <row r="50">
      <c r="A50" s="26">
        <v>0.0</v>
      </c>
      <c r="B50" s="1">
        <v>0.0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30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30">
        <v>0.0</v>
      </c>
    </row>
    <row r="51">
      <c r="A51" s="26">
        <v>0.0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30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30">
        <v>0.0</v>
      </c>
    </row>
    <row r="52">
      <c r="A52" s="26">
        <v>0.0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30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30">
        <v>0.0</v>
      </c>
    </row>
    <row r="53">
      <c r="A53" s="26">
        <v>0.0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30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30">
        <v>0.0</v>
      </c>
    </row>
    <row r="54">
      <c r="A54" s="31">
        <v>0.0</v>
      </c>
      <c r="B54" s="32">
        <v>0.0</v>
      </c>
      <c r="C54" s="32">
        <v>0.0</v>
      </c>
      <c r="D54" s="32">
        <v>0.0</v>
      </c>
      <c r="E54" s="32">
        <v>0.0</v>
      </c>
      <c r="F54" s="32">
        <v>0.0</v>
      </c>
      <c r="G54" s="32">
        <v>0.0</v>
      </c>
      <c r="H54" s="33">
        <v>0.0</v>
      </c>
      <c r="I54" s="32">
        <v>0.0</v>
      </c>
      <c r="J54" s="32">
        <v>0.0</v>
      </c>
      <c r="K54" s="32">
        <v>0.0</v>
      </c>
      <c r="L54" s="32">
        <v>0.0</v>
      </c>
      <c r="M54" s="32">
        <v>0.0</v>
      </c>
      <c r="N54" s="32">
        <v>0.0</v>
      </c>
      <c r="O54" s="32">
        <v>0.0</v>
      </c>
      <c r="P54" s="33">
        <v>0.0</v>
      </c>
    </row>
  </sheetData>
  <mergeCells count="2">
    <mergeCell ref="A1:P1"/>
    <mergeCell ref="BL19:CF19"/>
  </mergeCells>
  <conditionalFormatting sqref="A2:P17 A19:P34">
    <cfRule type="cellIs" dxfId="5" priority="1" operator="equal">
      <formula>1</formula>
    </cfRule>
  </conditionalFormatting>
  <conditionalFormatting sqref="A2:P17 A19:P34">
    <cfRule type="cellIs" dxfId="1" priority="2" operator="equal">
      <formula>0</formula>
    </cfRule>
  </conditionalFormatting>
  <conditionalFormatting sqref="A35:P35">
    <cfRule type="cellIs" dxfId="0" priority="3" operator="equal">
      <formula>1</formula>
    </cfRule>
  </conditionalFormatting>
  <conditionalFormatting sqref="A35:P35">
    <cfRule type="cellIs" dxfId="1" priority="4" operator="equal">
      <formula>0</formula>
    </cfRule>
  </conditionalFormatting>
  <conditionalFormatting sqref="S38">
    <cfRule type="cellIs" dxfId="1" priority="5" operator="equal">
      <formula>"FALSE"</formula>
    </cfRule>
  </conditionalFormatting>
  <conditionalFormatting sqref="P56">
    <cfRule type="notContainsBlanks" dxfId="2" priority="6">
      <formula>LEN(TRIM(P56))&gt;0</formula>
    </cfRule>
  </conditionalFormatting>
  <conditionalFormatting sqref="A2:P17 A19:P34">
    <cfRule type="cellIs" dxfId="6" priority="7" operator="equal">
      <formula>2</formula>
    </cfRule>
  </conditionalFormatting>
  <conditionalFormatting sqref="A2:P17 A19:P34">
    <cfRule type="cellIs" dxfId="7" priority="8" operator="equal">
      <formula>3</formula>
    </cfRule>
  </conditionalFormatting>
  <conditionalFormatting sqref="A19:P34">
    <cfRule type="notContainsBlanks" dxfId="2" priority="9">
      <formula>LEN(TRIM(A19))&gt;0</formula>
    </cfRule>
  </conditionalFormatting>
  <conditionalFormatting sqref="AL2:BA34">
    <cfRule type="cellIs" dxfId="0" priority="10" operator="equal">
      <formula>1</formula>
    </cfRule>
  </conditionalFormatting>
  <conditionalFormatting sqref="AL2:BA34">
    <cfRule type="cellIs" dxfId="1" priority="11" operator="equal">
      <formula>0</formula>
    </cfRule>
  </conditionalFormatting>
  <drawing r:id="rId1"/>
</worksheet>
</file>